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9885" tabRatio="500"/>
  </bookViews>
  <sheets>
    <sheet name="Поправки декабрь 2024 (4)" sheetId="12" r:id="rId1"/>
    <sheet name="Поправки ноябрь 2024 (3)" sheetId="11" r:id="rId2"/>
    <sheet name="Поправки октябрь 2024 (2)" sheetId="10" r:id="rId3"/>
    <sheet name="Поправки август 2024" sheetId="9" r:id="rId4"/>
    <sheet name="2 чт 2024-2026гг " sheetId="8" r:id="rId5"/>
  </sheets>
  <externalReferences>
    <externalReference r:id="rId6"/>
    <externalReference r:id="rId7"/>
    <externalReference r:id="rId8"/>
  </externalReferenc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20" i="12"/>
  <c r="I320" s="1"/>
  <c r="H321"/>
  <c r="I321" s="1"/>
  <c r="H319"/>
  <c r="I319" s="1"/>
  <c r="H322"/>
  <c r="H443"/>
  <c r="H342"/>
  <c r="H341" s="1"/>
  <c r="H340" s="1"/>
  <c r="H343"/>
  <c r="H344"/>
  <c r="H213"/>
  <c r="H210"/>
  <c r="H209" s="1"/>
  <c r="H208" s="1"/>
  <c r="H1239"/>
  <c r="H1238" s="1"/>
  <c r="H1236"/>
  <c r="H1235" s="1"/>
  <c r="H1234" s="1"/>
  <c r="H649"/>
  <c r="I649" s="1"/>
  <c r="H1212"/>
  <c r="H1211" s="1"/>
  <c r="H1210" s="1"/>
  <c r="H1209" s="1"/>
  <c r="H986"/>
  <c r="H975"/>
  <c r="H974" s="1"/>
  <c r="H973" s="1"/>
  <c r="H972" s="1"/>
  <c r="H826"/>
  <c r="H695"/>
  <c r="H694" s="1"/>
  <c r="H696"/>
  <c r="H692"/>
  <c r="H691" s="1"/>
  <c r="H690" s="1"/>
  <c r="H689" s="1"/>
  <c r="H683"/>
  <c r="I683" s="1"/>
  <c r="H175"/>
  <c r="H1354"/>
  <c r="H374"/>
  <c r="I374" s="1"/>
  <c r="H171"/>
  <c r="H170" s="1"/>
  <c r="H169" s="1"/>
  <c r="I169" s="1"/>
  <c r="H168"/>
  <c r="I168" s="1"/>
  <c r="H70"/>
  <c r="H1221"/>
  <c r="H1220" s="1"/>
  <c r="H371"/>
  <c r="I371" s="1"/>
  <c r="H316"/>
  <c r="H164"/>
  <c r="H163" s="1"/>
  <c r="H159"/>
  <c r="I159" s="1"/>
  <c r="H153"/>
  <c r="H118"/>
  <c r="H117" s="1"/>
  <c r="H116" s="1"/>
  <c r="H142"/>
  <c r="H50"/>
  <c r="I50" s="1"/>
  <c r="H34"/>
  <c r="I34" s="1"/>
  <c r="I1362"/>
  <c r="K1361"/>
  <c r="J1361"/>
  <c r="G1361"/>
  <c r="I1361" s="1"/>
  <c r="K1360"/>
  <c r="J1360"/>
  <c r="I1360"/>
  <c r="G1360"/>
  <c r="K1359"/>
  <c r="J1359"/>
  <c r="I1359"/>
  <c r="G1359"/>
  <c r="K1358"/>
  <c r="J1358"/>
  <c r="I1358"/>
  <c r="G1358"/>
  <c r="K1357"/>
  <c r="J1357"/>
  <c r="I1357"/>
  <c r="G1357"/>
  <c r="K1356"/>
  <c r="J1356"/>
  <c r="I1356"/>
  <c r="G1356"/>
  <c r="K1355"/>
  <c r="J1355"/>
  <c r="I1355"/>
  <c r="G1355"/>
  <c r="I1354"/>
  <c r="G1353"/>
  <c r="G1352"/>
  <c r="G1351" s="1"/>
  <c r="I1350"/>
  <c r="I1349"/>
  <c r="K1348"/>
  <c r="J1348"/>
  <c r="G1348"/>
  <c r="I1348" s="1"/>
  <c r="K1347"/>
  <c r="J1347"/>
  <c r="G1347"/>
  <c r="I1347" s="1"/>
  <c r="K1346"/>
  <c r="J1346"/>
  <c r="G1346"/>
  <c r="I1346" s="1"/>
  <c r="H1345"/>
  <c r="I1345" s="1"/>
  <c r="J1344"/>
  <c r="G1344"/>
  <c r="J1343"/>
  <c r="J1342" s="1"/>
  <c r="J1341" s="1"/>
  <c r="G1343"/>
  <c r="G1342"/>
  <c r="K1341"/>
  <c r="G1341"/>
  <c r="I1340"/>
  <c r="J1339"/>
  <c r="J1338" s="1"/>
  <c r="J1337" s="1"/>
  <c r="J1336" s="1"/>
  <c r="J1335" s="1"/>
  <c r="G1339"/>
  <c r="I1339" s="1"/>
  <c r="H1334"/>
  <c r="I1334" s="1"/>
  <c r="K1333"/>
  <c r="J1333"/>
  <c r="J1332" s="1"/>
  <c r="J1331" s="1"/>
  <c r="J1330" s="1"/>
  <c r="J1329" s="1"/>
  <c r="J1328" s="1"/>
  <c r="G1333"/>
  <c r="I1333" s="1"/>
  <c r="K1332"/>
  <c r="K1331" s="1"/>
  <c r="K1330" s="1"/>
  <c r="K1329" s="1"/>
  <c r="K1328" s="1"/>
  <c r="G1332"/>
  <c r="I1332" s="1"/>
  <c r="K1327"/>
  <c r="J1327"/>
  <c r="G1327"/>
  <c r="I1327" s="1"/>
  <c r="K1326"/>
  <c r="J1326"/>
  <c r="J1325" s="1"/>
  <c r="G1326"/>
  <c r="K1325"/>
  <c r="G1325"/>
  <c r="I1324"/>
  <c r="J1323"/>
  <c r="J1322" s="1"/>
  <c r="J1321" s="1"/>
  <c r="G1323"/>
  <c r="I1323" s="1"/>
  <c r="I1320"/>
  <c r="J1319"/>
  <c r="J1318" s="1"/>
  <c r="J1317" s="1"/>
  <c r="J1316" s="1"/>
  <c r="J1315" s="1"/>
  <c r="J1314" s="1"/>
  <c r="G1319"/>
  <c r="I1319" s="1"/>
  <c r="I1313"/>
  <c r="K1312"/>
  <c r="J1312"/>
  <c r="G1312"/>
  <c r="I1312" s="1"/>
  <c r="K1311"/>
  <c r="J1311"/>
  <c r="G1311"/>
  <c r="I1311" s="1"/>
  <c r="K1310"/>
  <c r="J1310"/>
  <c r="G1310"/>
  <c r="I1310" s="1"/>
  <c r="K1309"/>
  <c r="J1309"/>
  <c r="G1309"/>
  <c r="I1309" s="1"/>
  <c r="K1308"/>
  <c r="I1307"/>
  <c r="I1306"/>
  <c r="G1306"/>
  <c r="I1305"/>
  <c r="G1305"/>
  <c r="H1304"/>
  <c r="I1304" s="1"/>
  <c r="K1303"/>
  <c r="J1303"/>
  <c r="G1303"/>
  <c r="I1303" s="1"/>
  <c r="K1302"/>
  <c r="J1302"/>
  <c r="G1302"/>
  <c r="I1302" s="1"/>
  <c r="K1301"/>
  <c r="J1301"/>
  <c r="G1301"/>
  <c r="I1301" s="1"/>
  <c r="K1300"/>
  <c r="J1300"/>
  <c r="G1300"/>
  <c r="I1300" s="1"/>
  <c r="K1299"/>
  <c r="J1299"/>
  <c r="G1299"/>
  <c r="I1299" s="1"/>
  <c r="I1298"/>
  <c r="I1297"/>
  <c r="I1296"/>
  <c r="I1295"/>
  <c r="I1294"/>
  <c r="I1293"/>
  <c r="I1292"/>
  <c r="I1291"/>
  <c r="I1290"/>
  <c r="I1289"/>
  <c r="I1288"/>
  <c r="I1287"/>
  <c r="J1286"/>
  <c r="I1286"/>
  <c r="J1285"/>
  <c r="G1285"/>
  <c r="I1285" s="1"/>
  <c r="J1284"/>
  <c r="J1283"/>
  <c r="I1282"/>
  <c r="G1281"/>
  <c r="I1281" s="1"/>
  <c r="G1280"/>
  <c r="I1280" s="1"/>
  <c r="I1279"/>
  <c r="J1278"/>
  <c r="I1278"/>
  <c r="J1277"/>
  <c r="G1277"/>
  <c r="I1277" s="1"/>
  <c r="J1276"/>
  <c r="G1276"/>
  <c r="I1276" s="1"/>
  <c r="J1275"/>
  <c r="I1274"/>
  <c r="G1273"/>
  <c r="I1273" s="1"/>
  <c r="G1272"/>
  <c r="I1272" s="1"/>
  <c r="I1271"/>
  <c r="I1270"/>
  <c r="G1270"/>
  <c r="I1269"/>
  <c r="G1269"/>
  <c r="J1267"/>
  <c r="I1267"/>
  <c r="J1266"/>
  <c r="I1266"/>
  <c r="J1265"/>
  <c r="I1265"/>
  <c r="J1260"/>
  <c r="I1260"/>
  <c r="J1259"/>
  <c r="I1259"/>
  <c r="J1258"/>
  <c r="I1258"/>
  <c r="J1257"/>
  <c r="I1257"/>
  <c r="J1256"/>
  <c r="I1256"/>
  <c r="J1255"/>
  <c r="I1255"/>
  <c r="J1254"/>
  <c r="I1254"/>
  <c r="J1253"/>
  <c r="I1253"/>
  <c r="J1252"/>
  <c r="I1252"/>
  <c r="K1251"/>
  <c r="J1251"/>
  <c r="I1251"/>
  <c r="G1251"/>
  <c r="K1250"/>
  <c r="J1250"/>
  <c r="I1250"/>
  <c r="G1250"/>
  <c r="K1249"/>
  <c r="J1249"/>
  <c r="I1249"/>
  <c r="G1249"/>
  <c r="K1248"/>
  <c r="J1248"/>
  <c r="I1248"/>
  <c r="G1248"/>
  <c r="H1247"/>
  <c r="I1247" s="1"/>
  <c r="G1246"/>
  <c r="G1245" s="1"/>
  <c r="I1243"/>
  <c r="H1242"/>
  <c r="H1241" s="1"/>
  <c r="H1240" s="1"/>
  <c r="G1242"/>
  <c r="I1242" s="1"/>
  <c r="K1238"/>
  <c r="J1238"/>
  <c r="G1238"/>
  <c r="K1237"/>
  <c r="K1233" s="1"/>
  <c r="K1228" s="1"/>
  <c r="J1237"/>
  <c r="G1237"/>
  <c r="K1235"/>
  <c r="J1235"/>
  <c r="G1235"/>
  <c r="K1234"/>
  <c r="J1234"/>
  <c r="G1234"/>
  <c r="J1233"/>
  <c r="G1233"/>
  <c r="I1233" s="1"/>
  <c r="H1232"/>
  <c r="I1232" s="1"/>
  <c r="J1231"/>
  <c r="J1230" s="1"/>
  <c r="J1229" s="1"/>
  <c r="J1228" s="1"/>
  <c r="G1231"/>
  <c r="G1230"/>
  <c r="G1229"/>
  <c r="G1228"/>
  <c r="I1227"/>
  <c r="K1226"/>
  <c r="J1226"/>
  <c r="H1226"/>
  <c r="G1226"/>
  <c r="G1225" s="1"/>
  <c r="H1225"/>
  <c r="H1224" s="1"/>
  <c r="H1223" s="1"/>
  <c r="K1224"/>
  <c r="K1223" s="1"/>
  <c r="J1224"/>
  <c r="J1223" s="1"/>
  <c r="I1222"/>
  <c r="I1221"/>
  <c r="K1220"/>
  <c r="J1220"/>
  <c r="G1220"/>
  <c r="K1219"/>
  <c r="J1219"/>
  <c r="G1219"/>
  <c r="K1218"/>
  <c r="J1218"/>
  <c r="G1218"/>
  <c r="I1217"/>
  <c r="J1216"/>
  <c r="I1216"/>
  <c r="G1216"/>
  <c r="J1215"/>
  <c r="J1214" s="1"/>
  <c r="J1213" s="1"/>
  <c r="G1215"/>
  <c r="I1215" s="1"/>
  <c r="I1212"/>
  <c r="K1211"/>
  <c r="J1211"/>
  <c r="J1210" s="1"/>
  <c r="J1209" s="1"/>
  <c r="G1211"/>
  <c r="K1210"/>
  <c r="K1209" s="1"/>
  <c r="G1210"/>
  <c r="I1208"/>
  <c r="K1207"/>
  <c r="J1207"/>
  <c r="G1207"/>
  <c r="I1207" s="1"/>
  <c r="K1206"/>
  <c r="J1206"/>
  <c r="G1206"/>
  <c r="I1206" s="1"/>
  <c r="K1205"/>
  <c r="J1205"/>
  <c r="G1205"/>
  <c r="I1205" s="1"/>
  <c r="K1204"/>
  <c r="J1204"/>
  <c r="G1204"/>
  <c r="I1204" s="1"/>
  <c r="H1203"/>
  <c r="I1203" s="1"/>
  <c r="K1202"/>
  <c r="J1202"/>
  <c r="G1202"/>
  <c r="I1202" s="1"/>
  <c r="H1201"/>
  <c r="I1201" s="1"/>
  <c r="K1200"/>
  <c r="K1199" s="1"/>
  <c r="K1198" s="1"/>
  <c r="J1200"/>
  <c r="G1200"/>
  <c r="G1199" s="1"/>
  <c r="J1199"/>
  <c r="J1198" s="1"/>
  <c r="H1197"/>
  <c r="I1197" s="1"/>
  <c r="K1196"/>
  <c r="K1195" s="1"/>
  <c r="K1194" s="1"/>
  <c r="J1196"/>
  <c r="G1196"/>
  <c r="I1196" s="1"/>
  <c r="J1195"/>
  <c r="J1194" s="1"/>
  <c r="I1193"/>
  <c r="J1192"/>
  <c r="G1192"/>
  <c r="I1192" s="1"/>
  <c r="I1191"/>
  <c r="J1190"/>
  <c r="J1189" s="1"/>
  <c r="J1188" s="1"/>
  <c r="J1187" s="1"/>
  <c r="G1190"/>
  <c r="I1190" s="1"/>
  <c r="I1186"/>
  <c r="J1185"/>
  <c r="J1184" s="1"/>
  <c r="J1183" s="1"/>
  <c r="G1185"/>
  <c r="I1185" s="1"/>
  <c r="G1184"/>
  <c r="I1184" s="1"/>
  <c r="I1182"/>
  <c r="I1181"/>
  <c r="K1180"/>
  <c r="J1180"/>
  <c r="G1180"/>
  <c r="I1180" s="1"/>
  <c r="K1179"/>
  <c r="J1179"/>
  <c r="G1179"/>
  <c r="I1179" s="1"/>
  <c r="K1178"/>
  <c r="J1178"/>
  <c r="G1178"/>
  <c r="I1178" s="1"/>
  <c r="I1175"/>
  <c r="K1174"/>
  <c r="J1174"/>
  <c r="G1174"/>
  <c r="I1174" s="1"/>
  <c r="I1173"/>
  <c r="K1172"/>
  <c r="J1172"/>
  <c r="G1172"/>
  <c r="I1172" s="1"/>
  <c r="K1171"/>
  <c r="K1170" s="1"/>
  <c r="I1169"/>
  <c r="I1168"/>
  <c r="I1167"/>
  <c r="K1166"/>
  <c r="J1166"/>
  <c r="G1166"/>
  <c r="I1166" s="1"/>
  <c r="K1165"/>
  <c r="J1165"/>
  <c r="J1164" s="1"/>
  <c r="J1163" s="1"/>
  <c r="J1162" s="1"/>
  <c r="J1161" s="1"/>
  <c r="K1164"/>
  <c r="K1163" s="1"/>
  <c r="K1162" s="1"/>
  <c r="K1161" s="1"/>
  <c r="I1160"/>
  <c r="I1159"/>
  <c r="K1158"/>
  <c r="K1157" s="1"/>
  <c r="K1156" s="1"/>
  <c r="K1137" s="1"/>
  <c r="J1158"/>
  <c r="G1158"/>
  <c r="I1158" s="1"/>
  <c r="J1157"/>
  <c r="J1156" s="1"/>
  <c r="I1155"/>
  <c r="I1154"/>
  <c r="K1153"/>
  <c r="J1153"/>
  <c r="J1152" s="1"/>
  <c r="J1151" s="1"/>
  <c r="J1150" s="1"/>
  <c r="J1149" s="1"/>
  <c r="J1148" s="1"/>
  <c r="G1153"/>
  <c r="I1153" s="1"/>
  <c r="K1152"/>
  <c r="K1151" s="1"/>
  <c r="K1150" s="1"/>
  <c r="K1149" s="1"/>
  <c r="K1148" s="1"/>
  <c r="G1152"/>
  <c r="I1152" s="1"/>
  <c r="I1147"/>
  <c r="I1146"/>
  <c r="K1145"/>
  <c r="J1145"/>
  <c r="J1144" s="1"/>
  <c r="J1143" s="1"/>
  <c r="G1145"/>
  <c r="I1145" s="1"/>
  <c r="K1144"/>
  <c r="G1144"/>
  <c r="I1144" s="1"/>
  <c r="K1143"/>
  <c r="G1143"/>
  <c r="I1143" s="1"/>
  <c r="I1142"/>
  <c r="I1141"/>
  <c r="J1140"/>
  <c r="G1140"/>
  <c r="I1140" s="1"/>
  <c r="J1139"/>
  <c r="J1138" s="1"/>
  <c r="G1139"/>
  <c r="I1139" s="1"/>
  <c r="G1138"/>
  <c r="I1138" s="1"/>
  <c r="I1135"/>
  <c r="J1134"/>
  <c r="G1134"/>
  <c r="I1134" s="1"/>
  <c r="I1133"/>
  <c r="K1132"/>
  <c r="J1132"/>
  <c r="J1131" s="1"/>
  <c r="J1130" s="1"/>
  <c r="J1129" s="1"/>
  <c r="J1128" s="1"/>
  <c r="H1132"/>
  <c r="H1131" s="1"/>
  <c r="H1130" s="1"/>
  <c r="H1129" s="1"/>
  <c r="H1128" s="1"/>
  <c r="G1132"/>
  <c r="I1132" s="1"/>
  <c r="K1131"/>
  <c r="K1130" s="1"/>
  <c r="K1129" s="1"/>
  <c r="K1128" s="1"/>
  <c r="G1131"/>
  <c r="K1127"/>
  <c r="J1127"/>
  <c r="G1127"/>
  <c r="K1126"/>
  <c r="J1126"/>
  <c r="G1126"/>
  <c r="K1125"/>
  <c r="J1125"/>
  <c r="H1125"/>
  <c r="G1125"/>
  <c r="I1123"/>
  <c r="K1122"/>
  <c r="J1122"/>
  <c r="H1122"/>
  <c r="G1122"/>
  <c r="K1121"/>
  <c r="J1121"/>
  <c r="H1121"/>
  <c r="G1121"/>
  <c r="I1121" s="1"/>
  <c r="K1120"/>
  <c r="J1120"/>
  <c r="H1120"/>
  <c r="G1120"/>
  <c r="I1120" s="1"/>
  <c r="H1119"/>
  <c r="I1119" s="1"/>
  <c r="J1118"/>
  <c r="G1118"/>
  <c r="J1117"/>
  <c r="G1117"/>
  <c r="J1116"/>
  <c r="G1116"/>
  <c r="K1115"/>
  <c r="J1115"/>
  <c r="G1115"/>
  <c r="G1114" s="1"/>
  <c r="K1114"/>
  <c r="J1114"/>
  <c r="H1113"/>
  <c r="I1113" s="1"/>
  <c r="K1112"/>
  <c r="J1112"/>
  <c r="G1112"/>
  <c r="I1112" s="1"/>
  <c r="K1111"/>
  <c r="J1111"/>
  <c r="G1111"/>
  <c r="I1111" s="1"/>
  <c r="K1110"/>
  <c r="J1110"/>
  <c r="G1110"/>
  <c r="I1110" s="1"/>
  <c r="K1109"/>
  <c r="J1109"/>
  <c r="G1109"/>
  <c r="I1109" s="1"/>
  <c r="I1108"/>
  <c r="I1107"/>
  <c r="I1106"/>
  <c r="I1105"/>
  <c r="I1104"/>
  <c r="I1103"/>
  <c r="I1102"/>
  <c r="I1101"/>
  <c r="I1100"/>
  <c r="I1099"/>
  <c r="I1098"/>
  <c r="I1097"/>
  <c r="K1096"/>
  <c r="J1096"/>
  <c r="G1096"/>
  <c r="I1096" s="1"/>
  <c r="K1095"/>
  <c r="J1095"/>
  <c r="G1095"/>
  <c r="I1095" s="1"/>
  <c r="I1094"/>
  <c r="K1093"/>
  <c r="J1093"/>
  <c r="G1093"/>
  <c r="I1093" s="1"/>
  <c r="K1092"/>
  <c r="J1092"/>
  <c r="J1091" s="1"/>
  <c r="J1081" s="1"/>
  <c r="K1091"/>
  <c r="I1090"/>
  <c r="K1089"/>
  <c r="K1088" s="1"/>
  <c r="K1087" s="1"/>
  <c r="K1081" s="1"/>
  <c r="J1089"/>
  <c r="G1089"/>
  <c r="I1089" s="1"/>
  <c r="J1088"/>
  <c r="G1088"/>
  <c r="I1088" s="1"/>
  <c r="J1087"/>
  <c r="G1087"/>
  <c r="I1087" s="1"/>
  <c r="I1086"/>
  <c r="K1085"/>
  <c r="J1085"/>
  <c r="G1085"/>
  <c r="I1085" s="1"/>
  <c r="K1084"/>
  <c r="J1084"/>
  <c r="G1084"/>
  <c r="I1084" s="1"/>
  <c r="K1083"/>
  <c r="J1083"/>
  <c r="G1083"/>
  <c r="I1083" s="1"/>
  <c r="K1082"/>
  <c r="J1082"/>
  <c r="G1082"/>
  <c r="I1082" s="1"/>
  <c r="H1081"/>
  <c r="H1080"/>
  <c r="I1080" s="1"/>
  <c r="H1079"/>
  <c r="I1079" s="1"/>
  <c r="H1078"/>
  <c r="I1078" s="1"/>
  <c r="G1077"/>
  <c r="G1076" s="1"/>
  <c r="G1075" s="1"/>
  <c r="H1074"/>
  <c r="I1074" s="1"/>
  <c r="H1073"/>
  <c r="H1072" s="1"/>
  <c r="H1071" s="1"/>
  <c r="G1073"/>
  <c r="G1072"/>
  <c r="G1071"/>
  <c r="I1070"/>
  <c r="J1069"/>
  <c r="G1069"/>
  <c r="I1069" s="1"/>
  <c r="J1068"/>
  <c r="G1068"/>
  <c r="I1068" s="1"/>
  <c r="J1067"/>
  <c r="G1067"/>
  <c r="I1067" s="1"/>
  <c r="J1066"/>
  <c r="G1066"/>
  <c r="I1066" s="1"/>
  <c r="I1065"/>
  <c r="J1064"/>
  <c r="J1063" s="1"/>
  <c r="J1062" s="1"/>
  <c r="J1061" s="1"/>
  <c r="G1064"/>
  <c r="I1064" s="1"/>
  <c r="G1063"/>
  <c r="I1063" s="1"/>
  <c r="I1060"/>
  <c r="J1059"/>
  <c r="G1059"/>
  <c r="I1059" s="1"/>
  <c r="J1058"/>
  <c r="J1057"/>
  <c r="I1056"/>
  <c r="I1055"/>
  <c r="I1054"/>
  <c r="I1053"/>
  <c r="I1052"/>
  <c r="I1051"/>
  <c r="I1050"/>
  <c r="J1049"/>
  <c r="J1048" s="1"/>
  <c r="J1047" s="1"/>
  <c r="G1049"/>
  <c r="I1049" s="1"/>
  <c r="I1046"/>
  <c r="I1045"/>
  <c r="J1044"/>
  <c r="I1044"/>
  <c r="G1044"/>
  <c r="J1043"/>
  <c r="J1042" s="1"/>
  <c r="G1043"/>
  <c r="I1043" s="1"/>
  <c r="I1041"/>
  <c r="I1040"/>
  <c r="J1039"/>
  <c r="J1038" s="1"/>
  <c r="J1037" s="1"/>
  <c r="G1039"/>
  <c r="I1039" s="1"/>
  <c r="I1036"/>
  <c r="J1035"/>
  <c r="J1034" s="1"/>
  <c r="G1035"/>
  <c r="I1035" s="1"/>
  <c r="G1034"/>
  <c r="I1034" s="1"/>
  <c r="I1033"/>
  <c r="J1032"/>
  <c r="J1031" s="1"/>
  <c r="G1032"/>
  <c r="I1032" s="1"/>
  <c r="G1031"/>
  <c r="I1031" s="1"/>
  <c r="I1029"/>
  <c r="K1028"/>
  <c r="J1028"/>
  <c r="H1028"/>
  <c r="G1028"/>
  <c r="K1027"/>
  <c r="J1027"/>
  <c r="H1027"/>
  <c r="G1027"/>
  <c r="K1026"/>
  <c r="J1026"/>
  <c r="H1026"/>
  <c r="G1026"/>
  <c r="K1025"/>
  <c r="K1024"/>
  <c r="I1023"/>
  <c r="K1022"/>
  <c r="J1022"/>
  <c r="J1019" s="1"/>
  <c r="J1018" s="1"/>
  <c r="G1022"/>
  <c r="I1022" s="1"/>
  <c r="I1021"/>
  <c r="K1020"/>
  <c r="J1020"/>
  <c r="G1020"/>
  <c r="I1020" s="1"/>
  <c r="K1019"/>
  <c r="K1018" s="1"/>
  <c r="G1019"/>
  <c r="I1019" s="1"/>
  <c r="H1017"/>
  <c r="I1017" s="1"/>
  <c r="H1016"/>
  <c r="I1016" s="1"/>
  <c r="H1015"/>
  <c r="I1015" s="1"/>
  <c r="K1014"/>
  <c r="J1014"/>
  <c r="J1013" s="1"/>
  <c r="J1012" s="1"/>
  <c r="G1014"/>
  <c r="I1014" s="1"/>
  <c r="K1013"/>
  <c r="K1012" s="1"/>
  <c r="G1013"/>
  <c r="I1013" s="1"/>
  <c r="H1011"/>
  <c r="I1011" s="1"/>
  <c r="H1010"/>
  <c r="I1010" s="1"/>
  <c r="K1009"/>
  <c r="K1008" s="1"/>
  <c r="K1007" s="1"/>
  <c r="J1009"/>
  <c r="G1009"/>
  <c r="G1008" s="1"/>
  <c r="G1007" s="1"/>
  <c r="J1008"/>
  <c r="J1007" s="1"/>
  <c r="I1006"/>
  <c r="I1005"/>
  <c r="H1005"/>
  <c r="K1004"/>
  <c r="J1004"/>
  <c r="I1004"/>
  <c r="G1004"/>
  <c r="I1003"/>
  <c r="J1002"/>
  <c r="I1002"/>
  <c r="G1002"/>
  <c r="J1001"/>
  <c r="J996" s="1"/>
  <c r="G1001"/>
  <c r="I1001" s="1"/>
  <c r="I1000"/>
  <c r="H999"/>
  <c r="I999" s="1"/>
  <c r="K998"/>
  <c r="J998"/>
  <c r="H998"/>
  <c r="G998"/>
  <c r="K997"/>
  <c r="J997"/>
  <c r="H997"/>
  <c r="H996" s="1"/>
  <c r="G997"/>
  <c r="K996"/>
  <c r="G996"/>
  <c r="K991"/>
  <c r="J991"/>
  <c r="G991"/>
  <c r="I991" s="1"/>
  <c r="K990"/>
  <c r="J990"/>
  <c r="G990"/>
  <c r="K989"/>
  <c r="J989"/>
  <c r="H989"/>
  <c r="G989"/>
  <c r="K988"/>
  <c r="J988"/>
  <c r="J987" s="1"/>
  <c r="G988"/>
  <c r="K987"/>
  <c r="I986"/>
  <c r="K985"/>
  <c r="J985"/>
  <c r="J984" s="1"/>
  <c r="H985"/>
  <c r="H984" s="1"/>
  <c r="H979" s="1"/>
  <c r="G985"/>
  <c r="K984"/>
  <c r="G984"/>
  <c r="H983"/>
  <c r="I983" s="1"/>
  <c r="K982"/>
  <c r="K981" s="1"/>
  <c r="K980" s="1"/>
  <c r="K979" s="1"/>
  <c r="K967" s="1"/>
  <c r="K955" s="1"/>
  <c r="J982"/>
  <c r="G982"/>
  <c r="I982" s="1"/>
  <c r="J981"/>
  <c r="J980" s="1"/>
  <c r="I978"/>
  <c r="I977"/>
  <c r="I976"/>
  <c r="I975"/>
  <c r="K974"/>
  <c r="J974"/>
  <c r="G974"/>
  <c r="K973"/>
  <c r="J973"/>
  <c r="G973"/>
  <c r="K972"/>
  <c r="J972"/>
  <c r="G972"/>
  <c r="H971"/>
  <c r="I971" s="1"/>
  <c r="J970"/>
  <c r="G970"/>
  <c r="J969"/>
  <c r="J968" s="1"/>
  <c r="G969"/>
  <c r="G968"/>
  <c r="I966"/>
  <c r="H965"/>
  <c r="G965"/>
  <c r="I965" s="1"/>
  <c r="H964"/>
  <c r="G964"/>
  <c r="I964" s="1"/>
  <c r="I963" s="1"/>
  <c r="H963"/>
  <c r="G963"/>
  <c r="I962"/>
  <c r="H961"/>
  <c r="G961"/>
  <c r="G960" s="1"/>
  <c r="H960"/>
  <c r="H959" s="1"/>
  <c r="H958" s="1"/>
  <c r="H957" s="1"/>
  <c r="H956" s="1"/>
  <c r="I954"/>
  <c r="K953"/>
  <c r="J953"/>
  <c r="G953"/>
  <c r="I953" s="1"/>
  <c r="K952"/>
  <c r="J952"/>
  <c r="G952"/>
  <c r="I952" s="1"/>
  <c r="K951"/>
  <c r="J951"/>
  <c r="G951"/>
  <c r="I951" s="1"/>
  <c r="K950"/>
  <c r="J950"/>
  <c r="G950"/>
  <c r="I950" s="1"/>
  <c r="I949"/>
  <c r="I948"/>
  <c r="I947"/>
  <c r="I946"/>
  <c r="I945"/>
  <c r="K944"/>
  <c r="K943" s="1"/>
  <c r="K942" s="1"/>
  <c r="K941" s="1"/>
  <c r="J944"/>
  <c r="G944"/>
  <c r="I944" s="1"/>
  <c r="J943"/>
  <c r="J942" s="1"/>
  <c r="J941" s="1"/>
  <c r="I940"/>
  <c r="K939"/>
  <c r="J939"/>
  <c r="J938" s="1"/>
  <c r="J937" s="1"/>
  <c r="J936" s="1"/>
  <c r="J935" s="1"/>
  <c r="H939"/>
  <c r="H938" s="1"/>
  <c r="H937" s="1"/>
  <c r="H936" s="1"/>
  <c r="H935" s="1"/>
  <c r="G939"/>
  <c r="I939" s="1"/>
  <c r="K938"/>
  <c r="K937" s="1"/>
  <c r="K936" s="1"/>
  <c r="K935" s="1"/>
  <c r="G938"/>
  <c r="I934"/>
  <c r="J933"/>
  <c r="J932" s="1"/>
  <c r="J931" s="1"/>
  <c r="J930" s="1"/>
  <c r="J929" s="1"/>
  <c r="G933"/>
  <c r="I933" s="1"/>
  <c r="G932"/>
  <c r="I932" s="1"/>
  <c r="H928"/>
  <c r="I928" s="1"/>
  <c r="K927"/>
  <c r="J927"/>
  <c r="I927"/>
  <c r="G927"/>
  <c r="K926"/>
  <c r="J926"/>
  <c r="I926"/>
  <c r="G926"/>
  <c r="K925"/>
  <c r="J925"/>
  <c r="I925"/>
  <c r="G925"/>
  <c r="K924"/>
  <c r="J924"/>
  <c r="I924"/>
  <c r="G924"/>
  <c r="K923"/>
  <c r="J923"/>
  <c r="I923"/>
  <c r="G923"/>
  <c r="H922"/>
  <c r="I922" s="1"/>
  <c r="K921"/>
  <c r="J921"/>
  <c r="G921"/>
  <c r="I921" s="1"/>
  <c r="K920"/>
  <c r="J920"/>
  <c r="G920"/>
  <c r="I920" s="1"/>
  <c r="K919"/>
  <c r="J919"/>
  <c r="G919"/>
  <c r="I919" s="1"/>
  <c r="K918"/>
  <c r="J918"/>
  <c r="G918"/>
  <c r="I918" s="1"/>
  <c r="K917"/>
  <c r="J917"/>
  <c r="J911" s="1"/>
  <c r="G917"/>
  <c r="I917" s="1"/>
  <c r="H916"/>
  <c r="I916" s="1"/>
  <c r="K915"/>
  <c r="J915"/>
  <c r="I915"/>
  <c r="G915"/>
  <c r="K914"/>
  <c r="J914"/>
  <c r="I914"/>
  <c r="G914"/>
  <c r="K913"/>
  <c r="J913"/>
  <c r="I913"/>
  <c r="G913"/>
  <c r="K912"/>
  <c r="J912"/>
  <c r="I912"/>
  <c r="G912"/>
  <c r="K911"/>
  <c r="I910"/>
  <c r="K909"/>
  <c r="J909"/>
  <c r="J908" s="1"/>
  <c r="J907" s="1"/>
  <c r="J906" s="1"/>
  <c r="H909"/>
  <c r="H908" s="1"/>
  <c r="H906" s="1"/>
  <c r="G909"/>
  <c r="I909" s="1"/>
  <c r="K908"/>
  <c r="K907" s="1"/>
  <c r="K906" s="1"/>
  <c r="G908"/>
  <c r="I908" s="1"/>
  <c r="I907"/>
  <c r="G906"/>
  <c r="I906" s="1"/>
  <c r="I905"/>
  <c r="J904"/>
  <c r="J903" s="1"/>
  <c r="J902" s="1"/>
  <c r="G904"/>
  <c r="I904" s="1"/>
  <c r="I901"/>
  <c r="K900"/>
  <c r="K899" s="1"/>
  <c r="K898" s="1"/>
  <c r="K897" s="1"/>
  <c r="K896" s="1"/>
  <c r="K895" s="1"/>
  <c r="K894" s="1"/>
  <c r="J900"/>
  <c r="J899" s="1"/>
  <c r="J898" s="1"/>
  <c r="H900"/>
  <c r="G900"/>
  <c r="I900" s="1"/>
  <c r="H899"/>
  <c r="H898" s="1"/>
  <c r="H897" s="1"/>
  <c r="H896" s="1"/>
  <c r="H895" s="1"/>
  <c r="H894" s="1"/>
  <c r="H893" s="1"/>
  <c r="I892"/>
  <c r="J891"/>
  <c r="J890" s="1"/>
  <c r="J889" s="1"/>
  <c r="G891"/>
  <c r="I891" s="1"/>
  <c r="G890"/>
  <c r="I890" s="1"/>
  <c r="I888"/>
  <c r="J887"/>
  <c r="J886" s="1"/>
  <c r="J885" s="1"/>
  <c r="G887"/>
  <c r="I887" s="1"/>
  <c r="G886"/>
  <c r="I886" s="1"/>
  <c r="I884"/>
  <c r="I883"/>
  <c r="I882"/>
  <c r="J881"/>
  <c r="J880" s="1"/>
  <c r="J879" s="1"/>
  <c r="G881"/>
  <c r="I881" s="1"/>
  <c r="G880"/>
  <c r="I880" s="1"/>
  <c r="K879"/>
  <c r="H878"/>
  <c r="I878" s="1"/>
  <c r="K877"/>
  <c r="J877"/>
  <c r="J876" s="1"/>
  <c r="J875" s="1"/>
  <c r="G877"/>
  <c r="I877" s="1"/>
  <c r="K876"/>
  <c r="K875" s="1"/>
  <c r="K874" s="1"/>
  <c r="K873" s="1"/>
  <c r="K872" s="1"/>
  <c r="G876"/>
  <c r="I876" s="1"/>
  <c r="I871"/>
  <c r="K870"/>
  <c r="J870"/>
  <c r="I870"/>
  <c r="G870"/>
  <c r="K869"/>
  <c r="J869"/>
  <c r="I869"/>
  <c r="G869"/>
  <c r="K868"/>
  <c r="J868"/>
  <c r="I868"/>
  <c r="G868"/>
  <c r="I867"/>
  <c r="K866"/>
  <c r="J866"/>
  <c r="J865" s="1"/>
  <c r="J864" s="1"/>
  <c r="G866"/>
  <c r="I866" s="1"/>
  <c r="K865"/>
  <c r="K864" s="1"/>
  <c r="G865"/>
  <c r="I865" s="1"/>
  <c r="I863"/>
  <c r="K862"/>
  <c r="J862"/>
  <c r="G862"/>
  <c r="I862" s="1"/>
  <c r="K861"/>
  <c r="J861"/>
  <c r="G861"/>
  <c r="I861" s="1"/>
  <c r="K860"/>
  <c r="J860"/>
  <c r="G860"/>
  <c r="I860" s="1"/>
  <c r="I859"/>
  <c r="K858"/>
  <c r="K857" s="1"/>
  <c r="K856" s="1"/>
  <c r="J858"/>
  <c r="G858"/>
  <c r="I858" s="1"/>
  <c r="J857"/>
  <c r="J856" s="1"/>
  <c r="I854"/>
  <c r="J853"/>
  <c r="J852" s="1"/>
  <c r="J851" s="1"/>
  <c r="G853"/>
  <c r="I853" s="1"/>
  <c r="I850"/>
  <c r="I849"/>
  <c r="I848"/>
  <c r="K847"/>
  <c r="J847"/>
  <c r="G847"/>
  <c r="I847" s="1"/>
  <c r="K846"/>
  <c r="J846"/>
  <c r="G846"/>
  <c r="I846" s="1"/>
  <c r="K845"/>
  <c r="J845"/>
  <c r="G845"/>
  <c r="I845" s="1"/>
  <c r="K844"/>
  <c r="J844"/>
  <c r="G844"/>
  <c r="I844" s="1"/>
  <c r="I843"/>
  <c r="G842"/>
  <c r="I842" s="1"/>
  <c r="I840"/>
  <c r="G839"/>
  <c r="I839" s="1"/>
  <c r="I838"/>
  <c r="G837"/>
  <c r="I837" s="1"/>
  <c r="I836"/>
  <c r="I835"/>
  <c r="G835"/>
  <c r="H834"/>
  <c r="I834" s="1"/>
  <c r="K833"/>
  <c r="K832" s="1"/>
  <c r="K831" s="1"/>
  <c r="J833"/>
  <c r="G833"/>
  <c r="J832"/>
  <c r="J831" s="1"/>
  <c r="H830"/>
  <c r="I830" s="1"/>
  <c r="K829"/>
  <c r="K828" s="1"/>
  <c r="K827" s="1"/>
  <c r="J829"/>
  <c r="G829"/>
  <c r="I829" s="1"/>
  <c r="J828"/>
  <c r="J827" s="1"/>
  <c r="I826"/>
  <c r="K825"/>
  <c r="J825"/>
  <c r="J824" s="1"/>
  <c r="J823" s="1"/>
  <c r="H825"/>
  <c r="H824" s="1"/>
  <c r="H823" s="1"/>
  <c r="G825"/>
  <c r="K824"/>
  <c r="K823" s="1"/>
  <c r="G824"/>
  <c r="H822"/>
  <c r="I822" s="1"/>
  <c r="K821"/>
  <c r="K820" s="1"/>
  <c r="K819" s="1"/>
  <c r="J821"/>
  <c r="J820" s="1"/>
  <c r="J819" s="1"/>
  <c r="G821"/>
  <c r="I818"/>
  <c r="J817"/>
  <c r="J816" s="1"/>
  <c r="J815" s="1"/>
  <c r="G817"/>
  <c r="I817" s="1"/>
  <c r="K815"/>
  <c r="I810"/>
  <c r="K809"/>
  <c r="J809"/>
  <c r="J808" s="1"/>
  <c r="J807" s="1"/>
  <c r="G809"/>
  <c r="I809" s="1"/>
  <c r="K808"/>
  <c r="K807" s="1"/>
  <c r="G808"/>
  <c r="I808" s="1"/>
  <c r="K806"/>
  <c r="J806"/>
  <c r="I806"/>
  <c r="K805"/>
  <c r="J805"/>
  <c r="I805"/>
  <c r="J804"/>
  <c r="G804"/>
  <c r="I804" s="1"/>
  <c r="J803"/>
  <c r="G803"/>
  <c r="I803" s="1"/>
  <c r="J802"/>
  <c r="G802"/>
  <c r="I802" s="1"/>
  <c r="I801"/>
  <c r="K800"/>
  <c r="J800"/>
  <c r="G800"/>
  <c r="I800" s="1"/>
  <c r="K799"/>
  <c r="J799"/>
  <c r="G799"/>
  <c r="I799" s="1"/>
  <c r="K798"/>
  <c r="J798"/>
  <c r="G798"/>
  <c r="I798" s="1"/>
  <c r="I797"/>
  <c r="K796"/>
  <c r="K795" s="1"/>
  <c r="K794" s="1"/>
  <c r="J796"/>
  <c r="G796"/>
  <c r="I796" s="1"/>
  <c r="J795"/>
  <c r="J794" s="1"/>
  <c r="I793"/>
  <c r="I792"/>
  <c r="I791"/>
  <c r="K790"/>
  <c r="J790"/>
  <c r="I790"/>
  <c r="G790"/>
  <c r="K789"/>
  <c r="J789"/>
  <c r="I789"/>
  <c r="G789"/>
  <c r="K788"/>
  <c r="J788"/>
  <c r="I788"/>
  <c r="G788"/>
  <c r="I787"/>
  <c r="K786"/>
  <c r="J786"/>
  <c r="J785" s="1"/>
  <c r="J784" s="1"/>
  <c r="G786"/>
  <c r="I786" s="1"/>
  <c r="K785"/>
  <c r="K784" s="1"/>
  <c r="G785"/>
  <c r="I785" s="1"/>
  <c r="I783"/>
  <c r="K782"/>
  <c r="J782"/>
  <c r="G782"/>
  <c r="I782" s="1"/>
  <c r="K781"/>
  <c r="J781"/>
  <c r="G781"/>
  <c r="I781" s="1"/>
  <c r="K780"/>
  <c r="J780"/>
  <c r="G780"/>
  <c r="I780" s="1"/>
  <c r="I779"/>
  <c r="K778"/>
  <c r="J778"/>
  <c r="G778"/>
  <c r="I778" s="1"/>
  <c r="K777"/>
  <c r="J777"/>
  <c r="G777"/>
  <c r="I777" s="1"/>
  <c r="K776"/>
  <c r="J776"/>
  <c r="G776"/>
  <c r="I776" s="1"/>
  <c r="I775"/>
  <c r="K774"/>
  <c r="J774"/>
  <c r="G774"/>
  <c r="I774" s="1"/>
  <c r="K773"/>
  <c r="J773"/>
  <c r="I773"/>
  <c r="G773"/>
  <c r="K772"/>
  <c r="J772"/>
  <c r="I772"/>
  <c r="G772"/>
  <c r="I771"/>
  <c r="K770"/>
  <c r="J770"/>
  <c r="G770"/>
  <c r="I770" s="1"/>
  <c r="K769"/>
  <c r="J769"/>
  <c r="G769"/>
  <c r="I769" s="1"/>
  <c r="K768"/>
  <c r="J768"/>
  <c r="G768"/>
  <c r="I768" s="1"/>
  <c r="I767"/>
  <c r="K766"/>
  <c r="J766"/>
  <c r="G766"/>
  <c r="I766" s="1"/>
  <c r="K765"/>
  <c r="J765"/>
  <c r="I765"/>
  <c r="G765"/>
  <c r="K764"/>
  <c r="J764"/>
  <c r="I764"/>
  <c r="G764"/>
  <c r="I763"/>
  <c r="K762"/>
  <c r="J762"/>
  <c r="J761" s="1"/>
  <c r="J760" s="1"/>
  <c r="G762"/>
  <c r="I762" s="1"/>
  <c r="K761"/>
  <c r="K760" s="1"/>
  <c r="G761"/>
  <c r="I761" s="1"/>
  <c r="I759"/>
  <c r="K758"/>
  <c r="J758"/>
  <c r="G758"/>
  <c r="I758" s="1"/>
  <c r="K757"/>
  <c r="J757"/>
  <c r="G757"/>
  <c r="I757" s="1"/>
  <c r="K756"/>
  <c r="J756"/>
  <c r="G756"/>
  <c r="I756" s="1"/>
  <c r="I755"/>
  <c r="K754"/>
  <c r="J754"/>
  <c r="G754"/>
  <c r="I754" s="1"/>
  <c r="K753"/>
  <c r="J753"/>
  <c r="G753"/>
  <c r="I753" s="1"/>
  <c r="K752"/>
  <c r="J752"/>
  <c r="G752"/>
  <c r="I752" s="1"/>
  <c r="K751"/>
  <c r="J751"/>
  <c r="G751"/>
  <c r="I751" s="1"/>
  <c r="I750"/>
  <c r="K749"/>
  <c r="K748" s="1"/>
  <c r="K747" s="1"/>
  <c r="J749"/>
  <c r="H749"/>
  <c r="H748" s="1"/>
  <c r="H747" s="1"/>
  <c r="H732" s="1"/>
  <c r="G749"/>
  <c r="J748"/>
  <c r="J747" s="1"/>
  <c r="I746"/>
  <c r="I745"/>
  <c r="I744"/>
  <c r="I743"/>
  <c r="I742"/>
  <c r="I741"/>
  <c r="I740"/>
  <c r="I739"/>
  <c r="I738"/>
  <c r="I737"/>
  <c r="I736"/>
  <c r="I735"/>
  <c r="I734"/>
  <c r="I733"/>
  <c r="H731"/>
  <c r="I731" s="1"/>
  <c r="G730"/>
  <c r="I727"/>
  <c r="K726"/>
  <c r="J726"/>
  <c r="G726"/>
  <c r="I726" s="1"/>
  <c r="K725"/>
  <c r="J725"/>
  <c r="G725"/>
  <c r="I725" s="1"/>
  <c r="K724"/>
  <c r="J724"/>
  <c r="I724"/>
  <c r="G724"/>
  <c r="K723"/>
  <c r="J723"/>
  <c r="I723"/>
  <c r="G723"/>
  <c r="I722"/>
  <c r="I721"/>
  <c r="I720"/>
  <c r="J719"/>
  <c r="G719"/>
  <c r="I719" s="1"/>
  <c r="J718"/>
  <c r="J717" s="1"/>
  <c r="G718"/>
  <c r="I718" s="1"/>
  <c r="I716"/>
  <c r="J715"/>
  <c r="G715"/>
  <c r="I715" s="1"/>
  <c r="J714"/>
  <c r="J713" s="1"/>
  <c r="G714"/>
  <c r="I714" s="1"/>
  <c r="I712"/>
  <c r="J711"/>
  <c r="H711"/>
  <c r="H710" s="1"/>
  <c r="H709" s="1"/>
  <c r="G711"/>
  <c r="J710"/>
  <c r="J709" s="1"/>
  <c r="G710"/>
  <c r="G709"/>
  <c r="I707"/>
  <c r="J706"/>
  <c r="I706"/>
  <c r="G706"/>
  <c r="J705"/>
  <c r="J704" s="1"/>
  <c r="J703" s="1"/>
  <c r="J702" s="1"/>
  <c r="J701" s="1"/>
  <c r="G705"/>
  <c r="I705" s="1"/>
  <c r="H700"/>
  <c r="I700" s="1"/>
  <c r="K699"/>
  <c r="J699"/>
  <c r="J698" s="1"/>
  <c r="J697" s="1"/>
  <c r="G699"/>
  <c r="K698"/>
  <c r="K697" s="1"/>
  <c r="G698"/>
  <c r="I696"/>
  <c r="K695"/>
  <c r="J695"/>
  <c r="I695"/>
  <c r="G695"/>
  <c r="K694"/>
  <c r="J694"/>
  <c r="G694"/>
  <c r="K693"/>
  <c r="J693"/>
  <c r="G693"/>
  <c r="I692"/>
  <c r="J691"/>
  <c r="J690" s="1"/>
  <c r="J689" s="1"/>
  <c r="G691"/>
  <c r="H688"/>
  <c r="I688" s="1"/>
  <c r="H687"/>
  <c r="I687" s="1"/>
  <c r="K686"/>
  <c r="J686"/>
  <c r="J685" s="1"/>
  <c r="J684" s="1"/>
  <c r="G686"/>
  <c r="K685"/>
  <c r="K684" s="1"/>
  <c r="G685"/>
  <c r="K682"/>
  <c r="K681" s="1"/>
  <c r="K680" s="1"/>
  <c r="J682"/>
  <c r="H682"/>
  <c r="H681" s="1"/>
  <c r="H680" s="1"/>
  <c r="G682"/>
  <c r="J681"/>
  <c r="J680" s="1"/>
  <c r="I679"/>
  <c r="K678"/>
  <c r="J678"/>
  <c r="J677" s="1"/>
  <c r="J676" s="1"/>
  <c r="H678"/>
  <c r="H677" s="1"/>
  <c r="H676" s="1"/>
  <c r="G678"/>
  <c r="I678" s="1"/>
  <c r="K677"/>
  <c r="K676" s="1"/>
  <c r="G677"/>
  <c r="I677" s="1"/>
  <c r="H675"/>
  <c r="I675" s="1"/>
  <c r="K674"/>
  <c r="J674"/>
  <c r="I674"/>
  <c r="G674"/>
  <c r="K673"/>
  <c r="J673"/>
  <c r="I673"/>
  <c r="G673"/>
  <c r="K672"/>
  <c r="J672"/>
  <c r="I672"/>
  <c r="G672"/>
  <c r="H671"/>
  <c r="I671" s="1"/>
  <c r="H670"/>
  <c r="I670" s="1"/>
  <c r="H669"/>
  <c r="I669" s="1"/>
  <c r="K668"/>
  <c r="J668"/>
  <c r="G668"/>
  <c r="I668" s="1"/>
  <c r="K667"/>
  <c r="J667"/>
  <c r="G667"/>
  <c r="I667" s="1"/>
  <c r="K666"/>
  <c r="J666"/>
  <c r="G666"/>
  <c r="I666" s="1"/>
  <c r="H665"/>
  <c r="I665" s="1"/>
  <c r="K664"/>
  <c r="J664"/>
  <c r="G664"/>
  <c r="I664" s="1"/>
  <c r="K663"/>
  <c r="J663"/>
  <c r="G663"/>
  <c r="I663" s="1"/>
  <c r="K662"/>
  <c r="J662"/>
  <c r="G662"/>
  <c r="I662" s="1"/>
  <c r="H661"/>
  <c r="I661" s="1"/>
  <c r="K660"/>
  <c r="K659" s="1"/>
  <c r="K658" s="1"/>
  <c r="J660"/>
  <c r="J659" s="1"/>
  <c r="J658" s="1"/>
  <c r="G660"/>
  <c r="I657"/>
  <c r="K656"/>
  <c r="J656"/>
  <c r="J655" s="1"/>
  <c r="J654" s="1"/>
  <c r="H656"/>
  <c r="H655" s="1"/>
  <c r="H654" s="1"/>
  <c r="G656"/>
  <c r="K655"/>
  <c r="K654" s="1"/>
  <c r="G655"/>
  <c r="I653"/>
  <c r="K652"/>
  <c r="K651" s="1"/>
  <c r="K650" s="1"/>
  <c r="J652"/>
  <c r="H652"/>
  <c r="H651" s="1"/>
  <c r="H650" s="1"/>
  <c r="G652"/>
  <c r="J651"/>
  <c r="J650" s="1"/>
  <c r="K648"/>
  <c r="J648"/>
  <c r="J647" s="1"/>
  <c r="J646" s="1"/>
  <c r="G648"/>
  <c r="K647"/>
  <c r="K646" s="1"/>
  <c r="G647"/>
  <c r="I645"/>
  <c r="K644"/>
  <c r="K643" s="1"/>
  <c r="K642" s="1"/>
  <c r="K641" s="1"/>
  <c r="J644"/>
  <c r="H644"/>
  <c r="H643" s="1"/>
  <c r="H642" s="1"/>
  <c r="H641" s="1"/>
  <c r="G644"/>
  <c r="J643"/>
  <c r="J642" s="1"/>
  <c r="J641" s="1"/>
  <c r="H640"/>
  <c r="I640" s="1"/>
  <c r="K639"/>
  <c r="K638" s="1"/>
  <c r="K637" s="1"/>
  <c r="J639"/>
  <c r="J638" s="1"/>
  <c r="J637" s="1"/>
  <c r="G639"/>
  <c r="H636"/>
  <c r="I636" s="1"/>
  <c r="K635"/>
  <c r="J635"/>
  <c r="J634" s="1"/>
  <c r="J633" s="1"/>
  <c r="G635"/>
  <c r="K634"/>
  <c r="K633" s="1"/>
  <c r="G634"/>
  <c r="I632"/>
  <c r="I631"/>
  <c r="I630"/>
  <c r="J629"/>
  <c r="I629"/>
  <c r="G629"/>
  <c r="J628"/>
  <c r="J627" s="1"/>
  <c r="G628"/>
  <c r="I628" s="1"/>
  <c r="I626"/>
  <c r="J625"/>
  <c r="I625"/>
  <c r="G625"/>
  <c r="J624"/>
  <c r="J623" s="1"/>
  <c r="G624"/>
  <c r="I618"/>
  <c r="K617"/>
  <c r="J617"/>
  <c r="G617"/>
  <c r="I617" s="1"/>
  <c r="K616"/>
  <c r="J616"/>
  <c r="G616"/>
  <c r="I616" s="1"/>
  <c r="K615"/>
  <c r="J615"/>
  <c r="G615"/>
  <c r="I615" s="1"/>
  <c r="I614"/>
  <c r="K613"/>
  <c r="J613"/>
  <c r="G613"/>
  <c r="I613" s="1"/>
  <c r="K612"/>
  <c r="J612"/>
  <c r="G612"/>
  <c r="I612" s="1"/>
  <c r="K611"/>
  <c r="J611"/>
  <c r="G611"/>
  <c r="I611" s="1"/>
  <c r="I610"/>
  <c r="K609"/>
  <c r="J609"/>
  <c r="I609"/>
  <c r="G609"/>
  <c r="K608"/>
  <c r="J608"/>
  <c r="I608"/>
  <c r="G608"/>
  <c r="K607"/>
  <c r="J607"/>
  <c r="I607"/>
  <c r="G607"/>
  <c r="I606"/>
  <c r="I605"/>
  <c r="K604"/>
  <c r="J604"/>
  <c r="I604"/>
  <c r="G604"/>
  <c r="K603"/>
  <c r="J603"/>
  <c r="I603"/>
  <c r="G603"/>
  <c r="K602"/>
  <c r="J602"/>
  <c r="I602"/>
  <c r="G602"/>
  <c r="I601"/>
  <c r="I600"/>
  <c r="I599"/>
  <c r="I598"/>
  <c r="I597"/>
  <c r="K596"/>
  <c r="J596"/>
  <c r="G596"/>
  <c r="I596" s="1"/>
  <c r="K595"/>
  <c r="J595"/>
  <c r="G595"/>
  <c r="I595" s="1"/>
  <c r="K594"/>
  <c r="J594"/>
  <c r="J593"/>
  <c r="H592"/>
  <c r="I592" s="1"/>
  <c r="K591"/>
  <c r="J591"/>
  <c r="J590" s="1"/>
  <c r="J589" s="1"/>
  <c r="G591"/>
  <c r="I591" s="1"/>
  <c r="K590"/>
  <c r="K589" s="1"/>
  <c r="G590"/>
  <c r="I590" s="1"/>
  <c r="H588"/>
  <c r="I588" s="1"/>
  <c r="K587"/>
  <c r="J587"/>
  <c r="J586" s="1"/>
  <c r="J585" s="1"/>
  <c r="G587"/>
  <c r="K586"/>
  <c r="K585" s="1"/>
  <c r="G586"/>
  <c r="I584"/>
  <c r="I583"/>
  <c r="K582"/>
  <c r="J582"/>
  <c r="J581" s="1"/>
  <c r="J580" s="1"/>
  <c r="H582"/>
  <c r="H581" s="1"/>
  <c r="H580" s="1"/>
  <c r="G582"/>
  <c r="K581"/>
  <c r="K580" s="1"/>
  <c r="G581"/>
  <c r="H579"/>
  <c r="I579" s="1"/>
  <c r="K578"/>
  <c r="K577" s="1"/>
  <c r="K576" s="1"/>
  <c r="J578"/>
  <c r="G578"/>
  <c r="J577"/>
  <c r="J576" s="1"/>
  <c r="I575"/>
  <c r="J574"/>
  <c r="J573" s="1"/>
  <c r="J572" s="1"/>
  <c r="G574"/>
  <c r="I574" s="1"/>
  <c r="H571"/>
  <c r="I571" s="1"/>
  <c r="K570"/>
  <c r="J570"/>
  <c r="J569" s="1"/>
  <c r="J568" s="1"/>
  <c r="G570"/>
  <c r="I570" s="1"/>
  <c r="K569"/>
  <c r="K568" s="1"/>
  <c r="G569"/>
  <c r="I569" s="1"/>
  <c r="N564"/>
  <c r="K563"/>
  <c r="J563"/>
  <c r="G563"/>
  <c r="I563" s="1"/>
  <c r="K562"/>
  <c r="J562"/>
  <c r="G562"/>
  <c r="K561"/>
  <c r="J561"/>
  <c r="G561"/>
  <c r="K560"/>
  <c r="J560"/>
  <c r="G560"/>
  <c r="G559" s="1"/>
  <c r="K559"/>
  <c r="J559"/>
  <c r="I558"/>
  <c r="I557"/>
  <c r="I556"/>
  <c r="J555"/>
  <c r="J554" s="1"/>
  <c r="J553" s="1"/>
  <c r="J552" s="1"/>
  <c r="G555"/>
  <c r="I555" s="1"/>
  <c r="H551"/>
  <c r="I551" s="1"/>
  <c r="K550"/>
  <c r="K549" s="1"/>
  <c r="K548" s="1"/>
  <c r="J550"/>
  <c r="G550"/>
  <c r="J549"/>
  <c r="J548" s="1"/>
  <c r="H547"/>
  <c r="I547" s="1"/>
  <c r="K546"/>
  <c r="J546"/>
  <c r="J545" s="1"/>
  <c r="J544" s="1"/>
  <c r="J543" s="1"/>
  <c r="G546"/>
  <c r="K545"/>
  <c r="K544" s="1"/>
  <c r="K543" s="1"/>
  <c r="G545"/>
  <c r="H542"/>
  <c r="I542" s="1"/>
  <c r="K541"/>
  <c r="J541"/>
  <c r="J540" s="1"/>
  <c r="J539" s="1"/>
  <c r="J538" s="1"/>
  <c r="G541"/>
  <c r="K540"/>
  <c r="K539" s="1"/>
  <c r="K538" s="1"/>
  <c r="G540"/>
  <c r="H536"/>
  <c r="I536" s="1"/>
  <c r="K535"/>
  <c r="J535"/>
  <c r="G535"/>
  <c r="I535" s="1"/>
  <c r="K534"/>
  <c r="J534"/>
  <c r="G534"/>
  <c r="I534" s="1"/>
  <c r="K533"/>
  <c r="J533"/>
  <c r="G533"/>
  <c r="I533" s="1"/>
  <c r="K532"/>
  <c r="J532"/>
  <c r="G532"/>
  <c r="I532" s="1"/>
  <c r="H531"/>
  <c r="I531" s="1"/>
  <c r="K530"/>
  <c r="J530"/>
  <c r="I530"/>
  <c r="G530"/>
  <c r="K529"/>
  <c r="K525" s="1"/>
  <c r="J529"/>
  <c r="I529"/>
  <c r="G529"/>
  <c r="H528"/>
  <c r="I528" s="1"/>
  <c r="K527"/>
  <c r="J527"/>
  <c r="G527"/>
  <c r="I527" s="1"/>
  <c r="K526"/>
  <c r="J526"/>
  <c r="G526"/>
  <c r="I526" s="1"/>
  <c r="J525"/>
  <c r="G525"/>
  <c r="I525" s="1"/>
  <c r="H524"/>
  <c r="I524" s="1"/>
  <c r="K523"/>
  <c r="J523"/>
  <c r="I523"/>
  <c r="G523"/>
  <c r="K522"/>
  <c r="J522"/>
  <c r="I522"/>
  <c r="G522"/>
  <c r="I521"/>
  <c r="K520"/>
  <c r="K519" s="1"/>
  <c r="J520"/>
  <c r="J519" s="1"/>
  <c r="J518" s="1"/>
  <c r="H520"/>
  <c r="G520"/>
  <c r="I520" s="1"/>
  <c r="H519"/>
  <c r="H518" s="1"/>
  <c r="H506" s="1"/>
  <c r="H491" s="1"/>
  <c r="H517"/>
  <c r="I517" s="1"/>
  <c r="K516"/>
  <c r="K515" s="1"/>
  <c r="K511" s="1"/>
  <c r="J516"/>
  <c r="G516"/>
  <c r="I516" s="1"/>
  <c r="J515"/>
  <c r="H514"/>
  <c r="I514" s="1"/>
  <c r="K513"/>
  <c r="J513"/>
  <c r="J512" s="1"/>
  <c r="J511" s="1"/>
  <c r="G513"/>
  <c r="I513" s="1"/>
  <c r="K512"/>
  <c r="G512"/>
  <c r="I512" s="1"/>
  <c r="I510"/>
  <c r="J509"/>
  <c r="J508" s="1"/>
  <c r="J507" s="1"/>
  <c r="G509"/>
  <c r="I509" s="1"/>
  <c r="I505"/>
  <c r="I504"/>
  <c r="I503"/>
  <c r="I502"/>
  <c r="J501"/>
  <c r="I501"/>
  <c r="J500"/>
  <c r="I500"/>
  <c r="J499"/>
  <c r="I499"/>
  <c r="I498"/>
  <c r="K497"/>
  <c r="K496" s="1"/>
  <c r="K495" s="1"/>
  <c r="K494" s="1"/>
  <c r="K493" s="1"/>
  <c r="K492" s="1"/>
  <c r="J497"/>
  <c r="G497"/>
  <c r="I497" s="1"/>
  <c r="J496"/>
  <c r="J495" s="1"/>
  <c r="J494" s="1"/>
  <c r="J493" s="1"/>
  <c r="J492" s="1"/>
  <c r="H490"/>
  <c r="I490" s="1"/>
  <c r="K489"/>
  <c r="J489"/>
  <c r="G489"/>
  <c r="I489" s="1"/>
  <c r="K488"/>
  <c r="J488"/>
  <c r="G488"/>
  <c r="I488" s="1"/>
  <c r="K487"/>
  <c r="J487"/>
  <c r="G487"/>
  <c r="I487" s="1"/>
  <c r="K486"/>
  <c r="J486"/>
  <c r="G486"/>
  <c r="I486" s="1"/>
  <c r="I485"/>
  <c r="K484"/>
  <c r="K483" s="1"/>
  <c r="K479" s="1"/>
  <c r="K478" s="1"/>
  <c r="J484"/>
  <c r="G484"/>
  <c r="I484" s="1"/>
  <c r="J483"/>
  <c r="I482"/>
  <c r="K481"/>
  <c r="J481"/>
  <c r="G481"/>
  <c r="I481" s="1"/>
  <c r="K480"/>
  <c r="J480"/>
  <c r="G480"/>
  <c r="I480" s="1"/>
  <c r="I477"/>
  <c r="K476"/>
  <c r="K475" s="1"/>
  <c r="K470" s="1"/>
  <c r="K469" s="1"/>
  <c r="K468" s="1"/>
  <c r="K463" s="1"/>
  <c r="J476"/>
  <c r="G476"/>
  <c r="I476" s="1"/>
  <c r="J475"/>
  <c r="I474"/>
  <c r="K473"/>
  <c r="J473"/>
  <c r="G473"/>
  <c r="I473" s="1"/>
  <c r="K472"/>
  <c r="J472"/>
  <c r="G472"/>
  <c r="I472" s="1"/>
  <c r="K471"/>
  <c r="J471"/>
  <c r="I467"/>
  <c r="J466"/>
  <c r="I466"/>
  <c r="G466"/>
  <c r="J465"/>
  <c r="J464" s="1"/>
  <c r="G465"/>
  <c r="I465" s="1"/>
  <c r="H462"/>
  <c r="I462" s="1"/>
  <c r="G461"/>
  <c r="H458"/>
  <c r="I458" s="1"/>
  <c r="K457"/>
  <c r="K456" s="1"/>
  <c r="K455" s="1"/>
  <c r="K454" s="1"/>
  <c r="K453" s="1"/>
  <c r="J457"/>
  <c r="J456" s="1"/>
  <c r="J455" s="1"/>
  <c r="J454" s="1"/>
  <c r="J453" s="1"/>
  <c r="G457"/>
  <c r="G456"/>
  <c r="K452"/>
  <c r="J452"/>
  <c r="G452"/>
  <c r="I452" s="1"/>
  <c r="K451"/>
  <c r="J451"/>
  <c r="G451"/>
  <c r="K450"/>
  <c r="J450"/>
  <c r="G450"/>
  <c r="K449"/>
  <c r="J449"/>
  <c r="G449"/>
  <c r="K448"/>
  <c r="G448"/>
  <c r="H447"/>
  <c r="I447" s="1"/>
  <c r="J446"/>
  <c r="G446"/>
  <c r="J445"/>
  <c r="G445"/>
  <c r="J444"/>
  <c r="G444"/>
  <c r="I443"/>
  <c r="K442"/>
  <c r="J442"/>
  <c r="J441" s="1"/>
  <c r="J440" s="1"/>
  <c r="J439" s="1"/>
  <c r="G442"/>
  <c r="K441"/>
  <c r="K440" s="1"/>
  <c r="K439" s="1"/>
  <c r="K432" s="1"/>
  <c r="G441"/>
  <c r="I438"/>
  <c r="J437"/>
  <c r="H437"/>
  <c r="H436" s="1"/>
  <c r="G437"/>
  <c r="J436"/>
  <c r="J435" s="1"/>
  <c r="J434" s="1"/>
  <c r="G436"/>
  <c r="H431"/>
  <c r="I431" s="1"/>
  <c r="K430"/>
  <c r="J430"/>
  <c r="J429" s="1"/>
  <c r="J428" s="1"/>
  <c r="G430"/>
  <c r="I430" s="1"/>
  <c r="K429"/>
  <c r="K428" s="1"/>
  <c r="G429"/>
  <c r="I429" s="1"/>
  <c r="I427"/>
  <c r="K426"/>
  <c r="J426"/>
  <c r="G426"/>
  <c r="I426" s="1"/>
  <c r="K425"/>
  <c r="J425"/>
  <c r="G425"/>
  <c r="I425" s="1"/>
  <c r="K424"/>
  <c r="J424"/>
  <c r="G424"/>
  <c r="I424" s="1"/>
  <c r="I423"/>
  <c r="K422"/>
  <c r="K421" s="1"/>
  <c r="K420" s="1"/>
  <c r="K419" s="1"/>
  <c r="J422"/>
  <c r="G422"/>
  <c r="I422" s="1"/>
  <c r="J421"/>
  <c r="J420" s="1"/>
  <c r="J419" s="1"/>
  <c r="I418"/>
  <c r="K417"/>
  <c r="J417"/>
  <c r="J416" s="1"/>
  <c r="J415" s="1"/>
  <c r="G417"/>
  <c r="I417" s="1"/>
  <c r="K416"/>
  <c r="G416"/>
  <c r="I416" s="1"/>
  <c r="K415"/>
  <c r="G415"/>
  <c r="I415" s="1"/>
  <c r="I414"/>
  <c r="K413"/>
  <c r="K412" s="1"/>
  <c r="K411" s="1"/>
  <c r="J413"/>
  <c r="G413"/>
  <c r="I413" s="1"/>
  <c r="J412"/>
  <c r="J411" s="1"/>
  <c r="I410"/>
  <c r="K409"/>
  <c r="J409"/>
  <c r="I409"/>
  <c r="G409"/>
  <c r="K408"/>
  <c r="J408"/>
  <c r="I408"/>
  <c r="G408"/>
  <c r="K407"/>
  <c r="J407"/>
  <c r="I407"/>
  <c r="G407"/>
  <c r="I406"/>
  <c r="K405"/>
  <c r="J405"/>
  <c r="J404" s="1"/>
  <c r="J400" s="1"/>
  <c r="J399" s="1"/>
  <c r="G405"/>
  <c r="I405" s="1"/>
  <c r="K404"/>
  <c r="G404"/>
  <c r="I404" s="1"/>
  <c r="I403"/>
  <c r="K402"/>
  <c r="J402"/>
  <c r="I402"/>
  <c r="G402"/>
  <c r="K401"/>
  <c r="J401"/>
  <c r="K400"/>
  <c r="K399" s="1"/>
  <c r="H398"/>
  <c r="I398" s="1"/>
  <c r="K397"/>
  <c r="J397"/>
  <c r="G397"/>
  <c r="I397" s="1"/>
  <c r="K396"/>
  <c r="J396"/>
  <c r="G396"/>
  <c r="I396" s="1"/>
  <c r="K395"/>
  <c r="J395"/>
  <c r="G395"/>
  <c r="I395" s="1"/>
  <c r="K394"/>
  <c r="J394"/>
  <c r="G394"/>
  <c r="I394" s="1"/>
  <c r="H393"/>
  <c r="I393" s="1"/>
  <c r="H392"/>
  <c r="I392" s="1"/>
  <c r="J391"/>
  <c r="G391"/>
  <c r="J390"/>
  <c r="G390"/>
  <c r="J389"/>
  <c r="G389"/>
  <c r="J388"/>
  <c r="G388"/>
  <c r="I387"/>
  <c r="K386"/>
  <c r="J386"/>
  <c r="J385" s="1"/>
  <c r="J384" s="1"/>
  <c r="H386"/>
  <c r="H385" s="1"/>
  <c r="H384" s="1"/>
  <c r="G386"/>
  <c r="I386" s="1"/>
  <c r="K385"/>
  <c r="K384" s="1"/>
  <c r="G385"/>
  <c r="I383"/>
  <c r="K382"/>
  <c r="J382"/>
  <c r="J381" s="1"/>
  <c r="J380" s="1"/>
  <c r="H382"/>
  <c r="H381" s="1"/>
  <c r="H380" s="1"/>
  <c r="G382"/>
  <c r="K381"/>
  <c r="K380" s="1"/>
  <c r="G381"/>
  <c r="H379"/>
  <c r="I379" s="1"/>
  <c r="K378"/>
  <c r="K377" s="1"/>
  <c r="K376" s="1"/>
  <c r="J378"/>
  <c r="G378"/>
  <c r="J377"/>
  <c r="J376" s="1"/>
  <c r="K373"/>
  <c r="K372" s="1"/>
  <c r="J373"/>
  <c r="G373"/>
  <c r="J372"/>
  <c r="K370"/>
  <c r="K369" s="1"/>
  <c r="J370"/>
  <c r="G370"/>
  <c r="J369"/>
  <c r="J368" s="1"/>
  <c r="J367" s="1"/>
  <c r="J365"/>
  <c r="I365"/>
  <c r="J364"/>
  <c r="G364"/>
  <c r="I364" s="1"/>
  <c r="J363"/>
  <c r="G363"/>
  <c r="I363" s="1"/>
  <c r="J362"/>
  <c r="J361"/>
  <c r="J360"/>
  <c r="I359"/>
  <c r="K358"/>
  <c r="J358"/>
  <c r="J357" s="1"/>
  <c r="J356" s="1"/>
  <c r="J355" s="1"/>
  <c r="G358"/>
  <c r="I358" s="1"/>
  <c r="K357"/>
  <c r="K356" s="1"/>
  <c r="K355" s="1"/>
  <c r="G357"/>
  <c r="I357" s="1"/>
  <c r="H353"/>
  <c r="I353" s="1"/>
  <c r="K352"/>
  <c r="J352"/>
  <c r="I352"/>
  <c r="G352"/>
  <c r="K351"/>
  <c r="J351"/>
  <c r="I351"/>
  <c r="G351"/>
  <c r="K350"/>
  <c r="J350"/>
  <c r="I350"/>
  <c r="G350"/>
  <c r="K349"/>
  <c r="J349"/>
  <c r="I349"/>
  <c r="G349"/>
  <c r="K348"/>
  <c r="J348"/>
  <c r="I348"/>
  <c r="G348"/>
  <c r="I347"/>
  <c r="K346"/>
  <c r="J346"/>
  <c r="J345" s="1"/>
  <c r="G346"/>
  <c r="I346" s="1"/>
  <c r="K345"/>
  <c r="G345"/>
  <c r="I345" s="1"/>
  <c r="I344"/>
  <c r="K343"/>
  <c r="K342" s="1"/>
  <c r="K341" s="1"/>
  <c r="K340" s="1"/>
  <c r="J343"/>
  <c r="G343"/>
  <c r="I343" s="1"/>
  <c r="J342"/>
  <c r="J341" s="1"/>
  <c r="J340" s="1"/>
  <c r="H339"/>
  <c r="I339" s="1"/>
  <c r="K338"/>
  <c r="J338"/>
  <c r="J337" s="1"/>
  <c r="J336" s="1"/>
  <c r="J335" s="1"/>
  <c r="J334" s="1"/>
  <c r="G338"/>
  <c r="I338" s="1"/>
  <c r="K337"/>
  <c r="K336" s="1"/>
  <c r="K335" s="1"/>
  <c r="K334" s="1"/>
  <c r="G337"/>
  <c r="I337" s="1"/>
  <c r="I333"/>
  <c r="K332"/>
  <c r="J332"/>
  <c r="G332"/>
  <c r="L22" s="1"/>
  <c r="K331"/>
  <c r="J331"/>
  <c r="G331"/>
  <c r="K330"/>
  <c r="J330"/>
  <c r="G330"/>
  <c r="H329"/>
  <c r="I329" s="1"/>
  <c r="K328"/>
  <c r="J328"/>
  <c r="I328"/>
  <c r="G328"/>
  <c r="K327"/>
  <c r="K323" s="1"/>
  <c r="J327"/>
  <c r="I327"/>
  <c r="G327"/>
  <c r="H326"/>
  <c r="I326" s="1"/>
  <c r="K325"/>
  <c r="J325"/>
  <c r="G325"/>
  <c r="I325" s="1"/>
  <c r="K324"/>
  <c r="J324"/>
  <c r="G324"/>
  <c r="I324" s="1"/>
  <c r="J323"/>
  <c r="G323"/>
  <c r="I323" s="1"/>
  <c r="I322"/>
  <c r="K321"/>
  <c r="J321"/>
  <c r="G321"/>
  <c r="K320"/>
  <c r="J320"/>
  <c r="G320"/>
  <c r="K318"/>
  <c r="K317" s="1"/>
  <c r="J318"/>
  <c r="G318"/>
  <c r="J317"/>
  <c r="I316"/>
  <c r="K315"/>
  <c r="J315"/>
  <c r="H315"/>
  <c r="G315"/>
  <c r="K314"/>
  <c r="J314"/>
  <c r="H314"/>
  <c r="I311"/>
  <c r="J310"/>
  <c r="J309" s="1"/>
  <c r="G310"/>
  <c r="I310" s="1"/>
  <c r="G309"/>
  <c r="I309" s="1"/>
  <c r="G307"/>
  <c r="I307" s="1"/>
  <c r="I306"/>
  <c r="K305"/>
  <c r="K304" s="1"/>
  <c r="J305"/>
  <c r="G305"/>
  <c r="I305" s="1"/>
  <c r="J304"/>
  <c r="G304"/>
  <c r="I304" s="1"/>
  <c r="I303"/>
  <c r="K302"/>
  <c r="K301" s="1"/>
  <c r="K300" s="1"/>
  <c r="K299" s="1"/>
  <c r="J302"/>
  <c r="G302"/>
  <c r="I302" s="1"/>
  <c r="J301"/>
  <c r="J300" s="1"/>
  <c r="J299" s="1"/>
  <c r="I298"/>
  <c r="J297"/>
  <c r="G297"/>
  <c r="I297" s="1"/>
  <c r="J296"/>
  <c r="G296"/>
  <c r="I296" s="1"/>
  <c r="J295"/>
  <c r="G295"/>
  <c r="I295" s="1"/>
  <c r="J294"/>
  <c r="J292"/>
  <c r="I292"/>
  <c r="K291"/>
  <c r="N21" s="1"/>
  <c r="J291"/>
  <c r="G291"/>
  <c r="H289"/>
  <c r="I289" s="1"/>
  <c r="K288"/>
  <c r="J288"/>
  <c r="J287" s="1"/>
  <c r="J286" s="1"/>
  <c r="J285" s="1"/>
  <c r="J278" s="1"/>
  <c r="J276" s="1"/>
  <c r="G288"/>
  <c r="K287"/>
  <c r="K286" s="1"/>
  <c r="K285" s="1"/>
  <c r="K278" s="1"/>
  <c r="K276" s="1"/>
  <c r="G287"/>
  <c r="G286" s="1"/>
  <c r="G285" s="1"/>
  <c r="I284"/>
  <c r="I283"/>
  <c r="J282"/>
  <c r="G282"/>
  <c r="I282" s="1"/>
  <c r="J281"/>
  <c r="G281"/>
  <c r="I281" s="1"/>
  <c r="J280"/>
  <c r="G280"/>
  <c r="I280" s="1"/>
  <c r="J279"/>
  <c r="K277"/>
  <c r="J277"/>
  <c r="G277"/>
  <c r="H275"/>
  <c r="I275" s="1"/>
  <c r="K274"/>
  <c r="J274"/>
  <c r="J273" s="1"/>
  <c r="J272" s="1"/>
  <c r="J271" s="1"/>
  <c r="J250" s="1"/>
  <c r="G274"/>
  <c r="I274" s="1"/>
  <c r="K273"/>
  <c r="K272" s="1"/>
  <c r="K271" s="1"/>
  <c r="G273"/>
  <c r="I273" s="1"/>
  <c r="G272"/>
  <c r="I272" s="1"/>
  <c r="G271"/>
  <c r="I271" s="1"/>
  <c r="H270"/>
  <c r="I270" s="1"/>
  <c r="K269"/>
  <c r="J269"/>
  <c r="I269"/>
  <c r="G269"/>
  <c r="K268"/>
  <c r="J268"/>
  <c r="I268"/>
  <c r="G268"/>
  <c r="K267"/>
  <c r="J267"/>
  <c r="I267"/>
  <c r="G267"/>
  <c r="K266"/>
  <c r="J266"/>
  <c r="I266"/>
  <c r="G266"/>
  <c r="H265"/>
  <c r="I265" s="1"/>
  <c r="K264"/>
  <c r="J264"/>
  <c r="G264"/>
  <c r="I264" s="1"/>
  <c r="K263"/>
  <c r="J263"/>
  <c r="G263"/>
  <c r="I263" s="1"/>
  <c r="K262"/>
  <c r="J262"/>
  <c r="G262"/>
  <c r="I262" s="1"/>
  <c r="K261"/>
  <c r="J261"/>
  <c r="G261"/>
  <c r="I261" s="1"/>
  <c r="H260"/>
  <c r="I260" s="1"/>
  <c r="K259"/>
  <c r="J259"/>
  <c r="I259"/>
  <c r="G259"/>
  <c r="K258"/>
  <c r="J258"/>
  <c r="I258"/>
  <c r="G258"/>
  <c r="K257"/>
  <c r="J257"/>
  <c r="I257"/>
  <c r="G257"/>
  <c r="K256"/>
  <c r="K250" s="1"/>
  <c r="J256"/>
  <c r="I256"/>
  <c r="G256"/>
  <c r="H255"/>
  <c r="I255" s="1"/>
  <c r="K254"/>
  <c r="J254"/>
  <c r="G254"/>
  <c r="I254" s="1"/>
  <c r="K253"/>
  <c r="J253"/>
  <c r="G253"/>
  <c r="I253" s="1"/>
  <c r="K252"/>
  <c r="J252"/>
  <c r="G252"/>
  <c r="I252" s="1"/>
  <c r="K251"/>
  <c r="J251"/>
  <c r="G251"/>
  <c r="I251" s="1"/>
  <c r="G250"/>
  <c r="I250" s="1"/>
  <c r="H249"/>
  <c r="I249" s="1"/>
  <c r="K248"/>
  <c r="J248"/>
  <c r="I248"/>
  <c r="G248"/>
  <c r="K247"/>
  <c r="J247"/>
  <c r="I247"/>
  <c r="G247"/>
  <c r="K246"/>
  <c r="J246"/>
  <c r="I246"/>
  <c r="G246"/>
  <c r="K245"/>
  <c r="J245"/>
  <c r="I245"/>
  <c r="G245"/>
  <c r="K244"/>
  <c r="J244"/>
  <c r="I244"/>
  <c r="G244"/>
  <c r="H243"/>
  <c r="I243" s="1"/>
  <c r="K242"/>
  <c r="J242"/>
  <c r="G242"/>
  <c r="I242" s="1"/>
  <c r="K241"/>
  <c r="J241"/>
  <c r="G241"/>
  <c r="I241" s="1"/>
  <c r="K240"/>
  <c r="J240"/>
  <c r="G240"/>
  <c r="I240" s="1"/>
  <c r="K239"/>
  <c r="J239"/>
  <c r="G239"/>
  <c r="I239" s="1"/>
  <c r="I238"/>
  <c r="K237"/>
  <c r="K236" s="1"/>
  <c r="J237"/>
  <c r="G237"/>
  <c r="I237" s="1"/>
  <c r="J236"/>
  <c r="H235"/>
  <c r="I235" s="1"/>
  <c r="K234"/>
  <c r="J234"/>
  <c r="J233" s="1"/>
  <c r="J232" s="1"/>
  <c r="G234"/>
  <c r="I234" s="1"/>
  <c r="K233"/>
  <c r="K232" s="1"/>
  <c r="G233"/>
  <c r="I233" s="1"/>
  <c r="I231"/>
  <c r="K230"/>
  <c r="J230"/>
  <c r="G230"/>
  <c r="I230" s="1"/>
  <c r="K229"/>
  <c r="J229"/>
  <c r="G229"/>
  <c r="I229" s="1"/>
  <c r="H228"/>
  <c r="I228" s="1"/>
  <c r="K227"/>
  <c r="J227"/>
  <c r="I227"/>
  <c r="G227"/>
  <c r="K226"/>
  <c r="J226"/>
  <c r="I226"/>
  <c r="G226"/>
  <c r="K225"/>
  <c r="J225"/>
  <c r="I225"/>
  <c r="G225"/>
  <c r="I224"/>
  <c r="K223"/>
  <c r="J223"/>
  <c r="J222" s="1"/>
  <c r="G223"/>
  <c r="I223" s="1"/>
  <c r="K222"/>
  <c r="G222"/>
  <c r="I222" s="1"/>
  <c r="H221"/>
  <c r="I221" s="1"/>
  <c r="K220"/>
  <c r="K219" s="1"/>
  <c r="K218" s="1"/>
  <c r="J220"/>
  <c r="G220"/>
  <c r="I220" s="1"/>
  <c r="J219"/>
  <c r="J218" s="1"/>
  <c r="I217"/>
  <c r="J216"/>
  <c r="J215" s="1"/>
  <c r="J214" s="1"/>
  <c r="G216"/>
  <c r="I216" s="1"/>
  <c r="I213"/>
  <c r="K212"/>
  <c r="J212"/>
  <c r="J211" s="1"/>
  <c r="G212"/>
  <c r="K211"/>
  <c r="G211"/>
  <c r="I210"/>
  <c r="K209"/>
  <c r="J209"/>
  <c r="J208" s="1"/>
  <c r="G209"/>
  <c r="K208"/>
  <c r="K207" s="1"/>
  <c r="G208"/>
  <c r="I206"/>
  <c r="K205"/>
  <c r="J205"/>
  <c r="J204" s="1"/>
  <c r="J203" s="1"/>
  <c r="G205"/>
  <c r="I205" s="1"/>
  <c r="K204"/>
  <c r="K203" s="1"/>
  <c r="G204"/>
  <c r="I204" s="1"/>
  <c r="I202"/>
  <c r="K201"/>
  <c r="J201"/>
  <c r="G201"/>
  <c r="I201" s="1"/>
  <c r="K200"/>
  <c r="J200"/>
  <c r="G200"/>
  <c r="I200" s="1"/>
  <c r="K199"/>
  <c r="J199"/>
  <c r="G199"/>
  <c r="I199" s="1"/>
  <c r="H198"/>
  <c r="I198" s="1"/>
  <c r="K197"/>
  <c r="J197"/>
  <c r="G197"/>
  <c r="I197" s="1"/>
  <c r="K196"/>
  <c r="J196"/>
  <c r="G196"/>
  <c r="I196" s="1"/>
  <c r="I195"/>
  <c r="K194"/>
  <c r="K193" s="1"/>
  <c r="J194"/>
  <c r="H194"/>
  <c r="H193" s="1"/>
  <c r="G194"/>
  <c r="J193"/>
  <c r="I192"/>
  <c r="K191"/>
  <c r="K190" s="1"/>
  <c r="J191"/>
  <c r="J190" s="1"/>
  <c r="J189" s="1"/>
  <c r="H191"/>
  <c r="G191"/>
  <c r="I191" s="1"/>
  <c r="H190"/>
  <c r="I188"/>
  <c r="J187"/>
  <c r="G187"/>
  <c r="I187" s="1"/>
  <c r="J186"/>
  <c r="G186"/>
  <c r="I186" s="1"/>
  <c r="I185"/>
  <c r="J184"/>
  <c r="J183" s="1"/>
  <c r="G184"/>
  <c r="I184" s="1"/>
  <c r="G183"/>
  <c r="I183" s="1"/>
  <c r="I182"/>
  <c r="J181"/>
  <c r="J180" s="1"/>
  <c r="G181"/>
  <c r="I181" s="1"/>
  <c r="H178"/>
  <c r="I178" s="1"/>
  <c r="K177"/>
  <c r="J177"/>
  <c r="G177"/>
  <c r="K176"/>
  <c r="J176"/>
  <c r="J172" s="1"/>
  <c r="G176"/>
  <c r="I175"/>
  <c r="K174"/>
  <c r="J174"/>
  <c r="H174"/>
  <c r="H173" s="1"/>
  <c r="G174"/>
  <c r="K173"/>
  <c r="J173"/>
  <c r="G173"/>
  <c r="K172"/>
  <c r="G172"/>
  <c r="I171"/>
  <c r="K170"/>
  <c r="J170"/>
  <c r="G170"/>
  <c r="K169"/>
  <c r="J169"/>
  <c r="G169"/>
  <c r="K167"/>
  <c r="K166" s="1"/>
  <c r="K165" s="1"/>
  <c r="J167"/>
  <c r="H167"/>
  <c r="H166" s="1"/>
  <c r="G167"/>
  <c r="J166"/>
  <c r="J165" s="1"/>
  <c r="I164"/>
  <c r="K163"/>
  <c r="J163"/>
  <c r="G163"/>
  <c r="H162"/>
  <c r="K161"/>
  <c r="K160" s="1"/>
  <c r="J161"/>
  <c r="G161"/>
  <c r="G160" s="1"/>
  <c r="J160"/>
  <c r="K158"/>
  <c r="J158"/>
  <c r="G158"/>
  <c r="K157"/>
  <c r="J157"/>
  <c r="G157"/>
  <c r="I156"/>
  <c r="J155"/>
  <c r="G155"/>
  <c r="I155" s="1"/>
  <c r="J154"/>
  <c r="G154"/>
  <c r="I154" s="1"/>
  <c r="I153"/>
  <c r="K152"/>
  <c r="K151" s="1"/>
  <c r="J152"/>
  <c r="H152"/>
  <c r="H151" s="1"/>
  <c r="G152"/>
  <c r="J151"/>
  <c r="J150" s="1"/>
  <c r="H149"/>
  <c r="I149" s="1"/>
  <c r="J148"/>
  <c r="G148"/>
  <c r="J147"/>
  <c r="G147"/>
  <c r="J146"/>
  <c r="G146"/>
  <c r="I145"/>
  <c r="J144"/>
  <c r="J143" s="1"/>
  <c r="G144"/>
  <c r="I144" s="1"/>
  <c r="I142"/>
  <c r="K141"/>
  <c r="J141"/>
  <c r="J140" s="1"/>
  <c r="J139" s="1"/>
  <c r="H141"/>
  <c r="H140" s="1"/>
  <c r="H139" s="1"/>
  <c r="G141"/>
  <c r="K140"/>
  <c r="G140"/>
  <c r="K139"/>
  <c r="I138"/>
  <c r="J137"/>
  <c r="I137"/>
  <c r="G137"/>
  <c r="J136"/>
  <c r="J135" s="1"/>
  <c r="G136"/>
  <c r="I136" s="1"/>
  <c r="H134"/>
  <c r="I134" s="1"/>
  <c r="K133"/>
  <c r="J133"/>
  <c r="J132" s="1"/>
  <c r="J131" s="1"/>
  <c r="G133"/>
  <c r="K132"/>
  <c r="K131" s="1"/>
  <c r="G132"/>
  <c r="G131" s="1"/>
  <c r="I130"/>
  <c r="J129"/>
  <c r="G129"/>
  <c r="I129" s="1"/>
  <c r="J128"/>
  <c r="J127"/>
  <c r="H126"/>
  <c r="I126" s="1"/>
  <c r="K125"/>
  <c r="J125"/>
  <c r="G125"/>
  <c r="K124"/>
  <c r="J124"/>
  <c r="G124"/>
  <c r="I123"/>
  <c r="K122"/>
  <c r="J122"/>
  <c r="I122"/>
  <c r="G122"/>
  <c r="I121"/>
  <c r="K120"/>
  <c r="J120"/>
  <c r="J119" s="1"/>
  <c r="G120"/>
  <c r="I120" s="1"/>
  <c r="K119"/>
  <c r="G119"/>
  <c r="I119" s="1"/>
  <c r="K117"/>
  <c r="J117"/>
  <c r="J116" s="1"/>
  <c r="J115" s="1"/>
  <c r="G117"/>
  <c r="K116"/>
  <c r="K115" s="1"/>
  <c r="G116"/>
  <c r="G115" s="1"/>
  <c r="I114"/>
  <c r="K113"/>
  <c r="J113"/>
  <c r="H113"/>
  <c r="G113"/>
  <c r="I113" s="1"/>
  <c r="K112"/>
  <c r="J112"/>
  <c r="H112"/>
  <c r="G112"/>
  <c r="I112" s="1"/>
  <c r="K111"/>
  <c r="J111"/>
  <c r="H111"/>
  <c r="G111"/>
  <c r="I111" s="1"/>
  <c r="H110"/>
  <c r="I110" s="1"/>
  <c r="K109"/>
  <c r="K108" s="1"/>
  <c r="K107" s="1"/>
  <c r="J109"/>
  <c r="G109"/>
  <c r="G108" s="1"/>
  <c r="G107" s="1"/>
  <c r="J108"/>
  <c r="J107" s="1"/>
  <c r="I106"/>
  <c r="K105"/>
  <c r="J105"/>
  <c r="H105"/>
  <c r="G105"/>
  <c r="K104"/>
  <c r="J104"/>
  <c r="H104"/>
  <c r="G104"/>
  <c r="K103"/>
  <c r="J103"/>
  <c r="H103"/>
  <c r="G103"/>
  <c r="H100"/>
  <c r="I100" s="1"/>
  <c r="K99"/>
  <c r="J99"/>
  <c r="G99"/>
  <c r="I99" s="1"/>
  <c r="K98"/>
  <c r="J98"/>
  <c r="G98"/>
  <c r="I98" s="1"/>
  <c r="K97"/>
  <c r="J97"/>
  <c r="G97"/>
  <c r="I97" s="1"/>
  <c r="K96"/>
  <c r="J96"/>
  <c r="G96"/>
  <c r="I96" s="1"/>
  <c r="K95"/>
  <c r="J95"/>
  <c r="G95"/>
  <c r="I95" s="1"/>
  <c r="I94"/>
  <c r="H93"/>
  <c r="I93" s="1"/>
  <c r="K92"/>
  <c r="J92"/>
  <c r="J91" s="1"/>
  <c r="G92"/>
  <c r="I92" s="1"/>
  <c r="K91"/>
  <c r="G91"/>
  <c r="I91" s="1"/>
  <c r="J90"/>
  <c r="I90"/>
  <c r="G90"/>
  <c r="J89"/>
  <c r="G89"/>
  <c r="I89" s="1"/>
  <c r="I88"/>
  <c r="J87"/>
  <c r="J86" s="1"/>
  <c r="G87"/>
  <c r="I87" s="1"/>
  <c r="I85"/>
  <c r="J84"/>
  <c r="J83" s="1"/>
  <c r="J82" s="1"/>
  <c r="G84"/>
  <c r="I84" s="1"/>
  <c r="G83"/>
  <c r="I83" s="1"/>
  <c r="H81"/>
  <c r="I81" s="1"/>
  <c r="J80"/>
  <c r="J79" s="1"/>
  <c r="J78" s="1"/>
  <c r="J28" s="1"/>
  <c r="H80"/>
  <c r="H79" s="1"/>
  <c r="H78" s="1"/>
  <c r="G80"/>
  <c r="G79"/>
  <c r="G78"/>
  <c r="I77"/>
  <c r="J76"/>
  <c r="J75" s="1"/>
  <c r="G76"/>
  <c r="I76" s="1"/>
  <c r="G75"/>
  <c r="I75" s="1"/>
  <c r="I74"/>
  <c r="J73"/>
  <c r="J72" s="1"/>
  <c r="G73"/>
  <c r="I73" s="1"/>
  <c r="I70"/>
  <c r="K69"/>
  <c r="J69"/>
  <c r="J68" s="1"/>
  <c r="H69"/>
  <c r="H68" s="1"/>
  <c r="H67" s="1"/>
  <c r="G69"/>
  <c r="I69" s="1"/>
  <c r="K68"/>
  <c r="G68"/>
  <c r="H64"/>
  <c r="I64" s="1"/>
  <c r="K63"/>
  <c r="J63"/>
  <c r="G63"/>
  <c r="I63" s="1"/>
  <c r="K62"/>
  <c r="J62"/>
  <c r="G62"/>
  <c r="I62" s="1"/>
  <c r="K61"/>
  <c r="J61"/>
  <c r="G61"/>
  <c r="I61" s="1"/>
  <c r="I60"/>
  <c r="I59"/>
  <c r="J58"/>
  <c r="J57" s="1"/>
  <c r="J56" s="1"/>
  <c r="G58"/>
  <c r="I58" s="1"/>
  <c r="K55"/>
  <c r="H54"/>
  <c r="I54" s="1"/>
  <c r="J53"/>
  <c r="G53"/>
  <c r="J52"/>
  <c r="G52"/>
  <c r="J51"/>
  <c r="G51"/>
  <c r="G46" s="1"/>
  <c r="G45" s="1"/>
  <c r="K49"/>
  <c r="J49"/>
  <c r="J48" s="1"/>
  <c r="J47" s="1"/>
  <c r="J46" s="1"/>
  <c r="J45" s="1"/>
  <c r="H49"/>
  <c r="H48" s="1"/>
  <c r="H47" s="1"/>
  <c r="G49"/>
  <c r="K48"/>
  <c r="G48"/>
  <c r="K47"/>
  <c r="G47"/>
  <c r="K46"/>
  <c r="K45" s="1"/>
  <c r="N45"/>
  <c r="M45"/>
  <c r="L45"/>
  <c r="I44"/>
  <c r="K43"/>
  <c r="J43"/>
  <c r="G43"/>
  <c r="I43" s="1"/>
  <c r="K42"/>
  <c r="J42"/>
  <c r="G42"/>
  <c r="I42" s="1"/>
  <c r="K41"/>
  <c r="J41"/>
  <c r="G41"/>
  <c r="I41" s="1"/>
  <c r="K40"/>
  <c r="J40"/>
  <c r="G40"/>
  <c r="I40" s="1"/>
  <c r="K39"/>
  <c r="J39"/>
  <c r="G39"/>
  <c r="I39" s="1"/>
  <c r="I38"/>
  <c r="J37"/>
  <c r="J36" s="1"/>
  <c r="J35" s="1"/>
  <c r="H37"/>
  <c r="G37"/>
  <c r="I37" s="1"/>
  <c r="H36"/>
  <c r="H35" s="1"/>
  <c r="K33"/>
  <c r="J33"/>
  <c r="J32" s="1"/>
  <c r="J31" s="1"/>
  <c r="G33"/>
  <c r="K32"/>
  <c r="K31" s="1"/>
  <c r="K30" s="1"/>
  <c r="K29" s="1"/>
  <c r="G32"/>
  <c r="G31" s="1"/>
  <c r="K28"/>
  <c r="N23" s="1"/>
  <c r="G28"/>
  <c r="L23" s="1"/>
  <c r="K27"/>
  <c r="J27"/>
  <c r="J22" s="1"/>
  <c r="G27"/>
  <c r="K26"/>
  <c r="J26"/>
  <c r="J25" s="1"/>
  <c r="G26"/>
  <c r="K25"/>
  <c r="K24"/>
  <c r="J24"/>
  <c r="G24"/>
  <c r="I24" s="1"/>
  <c r="K23"/>
  <c r="G23"/>
  <c r="N22"/>
  <c r="M22"/>
  <c r="K22"/>
  <c r="G22"/>
  <c r="M21"/>
  <c r="J21"/>
  <c r="H118" i="11"/>
  <c r="H1237" i="12" l="1"/>
  <c r="I1237" s="1"/>
  <c r="I1238"/>
  <c r="I1234"/>
  <c r="H33"/>
  <c r="H32" s="1"/>
  <c r="H31" s="1"/>
  <c r="H158"/>
  <c r="H157" s="1"/>
  <c r="H150" s="1"/>
  <c r="H291"/>
  <c r="H391"/>
  <c r="H390" s="1"/>
  <c r="H389" s="1"/>
  <c r="H388" s="1"/>
  <c r="H560"/>
  <c r="H561"/>
  <c r="H562"/>
  <c r="H648"/>
  <c r="H647" s="1"/>
  <c r="H646" s="1"/>
  <c r="H988"/>
  <c r="H990"/>
  <c r="H1126"/>
  <c r="H1127"/>
  <c r="H1200"/>
  <c r="H1199" s="1"/>
  <c r="H1198" s="1"/>
  <c r="H1231"/>
  <c r="H1230" s="1"/>
  <c r="H1229" s="1"/>
  <c r="H1228" s="1"/>
  <c r="I1235"/>
  <c r="I1239"/>
  <c r="H1344"/>
  <c r="H1343" s="1"/>
  <c r="H1342" s="1"/>
  <c r="H1341" s="1"/>
  <c r="I141"/>
  <c r="I1071"/>
  <c r="I140"/>
  <c r="H165"/>
  <c r="I170"/>
  <c r="H546"/>
  <c r="H545" s="1"/>
  <c r="H544" s="1"/>
  <c r="H543" s="1"/>
  <c r="H635"/>
  <c r="H634" s="1"/>
  <c r="H633" s="1"/>
  <c r="H970"/>
  <c r="H969" s="1"/>
  <c r="H968" s="1"/>
  <c r="I990"/>
  <c r="I1072"/>
  <c r="I1236"/>
  <c r="H1326"/>
  <c r="H1325" s="1"/>
  <c r="J308"/>
  <c r="J307"/>
  <c r="M23"/>
  <c r="J23"/>
  <c r="J20" s="1"/>
  <c r="I162"/>
  <c r="H161"/>
  <c r="H435"/>
  <c r="H434" s="1"/>
  <c r="H433"/>
  <c r="H1219"/>
  <c r="I1220"/>
  <c r="K21"/>
  <c r="K20" s="1"/>
  <c r="H27"/>
  <c r="J30"/>
  <c r="J29" s="1"/>
  <c r="G36"/>
  <c r="I47"/>
  <c r="I48"/>
  <c r="I49"/>
  <c r="J55"/>
  <c r="K67"/>
  <c r="K66" s="1"/>
  <c r="K65" s="1"/>
  <c r="I103"/>
  <c r="I104"/>
  <c r="I105"/>
  <c r="H125"/>
  <c r="H124" s="1"/>
  <c r="I124" s="1"/>
  <c r="G128"/>
  <c r="I152"/>
  <c r="H177"/>
  <c r="H176" s="1"/>
  <c r="K189"/>
  <c r="I194"/>
  <c r="G203"/>
  <c r="I203" s="1"/>
  <c r="I209"/>
  <c r="H212"/>
  <c r="H211" s="1"/>
  <c r="I211" s="1"/>
  <c r="G219"/>
  <c r="G232"/>
  <c r="I232" s="1"/>
  <c r="G236"/>
  <c r="I236" s="1"/>
  <c r="H277"/>
  <c r="I277" s="1"/>
  <c r="G279"/>
  <c r="G294"/>
  <c r="I294" s="1"/>
  <c r="G301"/>
  <c r="J313"/>
  <c r="J312" s="1"/>
  <c r="J293" s="1"/>
  <c r="J290" s="1"/>
  <c r="I315"/>
  <c r="K313"/>
  <c r="K312" s="1"/>
  <c r="K293" s="1"/>
  <c r="K290" s="1"/>
  <c r="H331"/>
  <c r="I331" s="1"/>
  <c r="H332"/>
  <c r="G336"/>
  <c r="G342"/>
  <c r="G356"/>
  <c r="K368"/>
  <c r="K367" s="1"/>
  <c r="I381"/>
  <c r="I382"/>
  <c r="G412"/>
  <c r="J855"/>
  <c r="K995"/>
  <c r="K994" s="1"/>
  <c r="K993" s="1"/>
  <c r="J995"/>
  <c r="J994" s="1"/>
  <c r="K1136"/>
  <c r="H693"/>
  <c r="I693" s="1"/>
  <c r="I694"/>
  <c r="H30"/>
  <c r="H29" s="1"/>
  <c r="J71"/>
  <c r="J67" s="1"/>
  <c r="J66" s="1"/>
  <c r="J65" s="1"/>
  <c r="K150"/>
  <c r="K102" s="1"/>
  <c r="K101" s="1"/>
  <c r="N25" s="1"/>
  <c r="I161"/>
  <c r="J179"/>
  <c r="H189"/>
  <c r="J874"/>
  <c r="J873" s="1"/>
  <c r="J872" s="1"/>
  <c r="I436"/>
  <c r="J448"/>
  <c r="G475"/>
  <c r="I475" s="1"/>
  <c r="G483"/>
  <c r="I483" s="1"/>
  <c r="G496"/>
  <c r="J506"/>
  <c r="J491" s="1"/>
  <c r="M448" s="1"/>
  <c r="G515"/>
  <c r="K518"/>
  <c r="K506" s="1"/>
  <c r="K491" s="1"/>
  <c r="N448" s="1"/>
  <c r="G568"/>
  <c r="I568" s="1"/>
  <c r="K567"/>
  <c r="K566" s="1"/>
  <c r="K565" s="1"/>
  <c r="I581"/>
  <c r="I582"/>
  <c r="G589"/>
  <c r="I589" s="1"/>
  <c r="G594"/>
  <c r="H639"/>
  <c r="H638" s="1"/>
  <c r="H637" s="1"/>
  <c r="H622" s="1"/>
  <c r="H621" s="1"/>
  <c r="H620" s="1"/>
  <c r="H619" s="1"/>
  <c r="I644"/>
  <c r="I652"/>
  <c r="I562"/>
  <c r="I691"/>
  <c r="J708"/>
  <c r="H730"/>
  <c r="H729" s="1"/>
  <c r="H728" s="1"/>
  <c r="J732"/>
  <c r="G760"/>
  <c r="I760" s="1"/>
  <c r="J979"/>
  <c r="J967" s="1"/>
  <c r="J955" s="1"/>
  <c r="J1171"/>
  <c r="J1170" s="1"/>
  <c r="G1195"/>
  <c r="I1210"/>
  <c r="H160"/>
  <c r="G421"/>
  <c r="G428"/>
  <c r="I428" s="1"/>
  <c r="G433"/>
  <c r="I433" s="1"/>
  <c r="J433"/>
  <c r="J432" s="1"/>
  <c r="G435"/>
  <c r="I437"/>
  <c r="J470"/>
  <c r="J469" s="1"/>
  <c r="J468" s="1"/>
  <c r="J463" s="1"/>
  <c r="J479"/>
  <c r="J478" s="1"/>
  <c r="K593"/>
  <c r="J622"/>
  <c r="J621" s="1"/>
  <c r="J620" s="1"/>
  <c r="J619" s="1"/>
  <c r="I639"/>
  <c r="K622"/>
  <c r="K621" s="1"/>
  <c r="K620" s="1"/>
  <c r="I656"/>
  <c r="H660"/>
  <c r="H659" s="1"/>
  <c r="H658" s="1"/>
  <c r="H686"/>
  <c r="H685" s="1"/>
  <c r="H684" s="1"/>
  <c r="H699"/>
  <c r="H698" s="1"/>
  <c r="H697" s="1"/>
  <c r="I749"/>
  <c r="G784"/>
  <c r="I784" s="1"/>
  <c r="G795"/>
  <c r="K804"/>
  <c r="K803" s="1"/>
  <c r="K802" s="1"/>
  <c r="G807"/>
  <c r="I807" s="1"/>
  <c r="H821"/>
  <c r="H820" s="1"/>
  <c r="H819" s="1"/>
  <c r="G828"/>
  <c r="G841"/>
  <c r="I841" s="1"/>
  <c r="G857"/>
  <c r="K855"/>
  <c r="G864"/>
  <c r="G875"/>
  <c r="I875" s="1"/>
  <c r="G879"/>
  <c r="I879" s="1"/>
  <c r="K893"/>
  <c r="G911"/>
  <c r="I911" s="1"/>
  <c r="G943"/>
  <c r="I970"/>
  <c r="G981"/>
  <c r="I997"/>
  <c r="I998"/>
  <c r="G1012"/>
  <c r="I1012" s="1"/>
  <c r="G1018"/>
  <c r="I1026"/>
  <c r="I1027"/>
  <c r="I1028"/>
  <c r="J1030"/>
  <c r="J1025" s="1"/>
  <c r="J1024" s="1"/>
  <c r="J993" s="1"/>
  <c r="I1073"/>
  <c r="H1077"/>
  <c r="H1076" s="1"/>
  <c r="H1075" s="1"/>
  <c r="I1075" s="1"/>
  <c r="G1092"/>
  <c r="I1122"/>
  <c r="J1137"/>
  <c r="J1136" s="1"/>
  <c r="G1151"/>
  <c r="G1157"/>
  <c r="G1165"/>
  <c r="J1177"/>
  <c r="J1176" s="1"/>
  <c r="K1177"/>
  <c r="K1176" s="1"/>
  <c r="G1209"/>
  <c r="I1209" s="1"/>
  <c r="I1211"/>
  <c r="G1268"/>
  <c r="J1308"/>
  <c r="G1331"/>
  <c r="I1344"/>
  <c r="I647"/>
  <c r="I984"/>
  <c r="I985"/>
  <c r="I972"/>
  <c r="I973"/>
  <c r="I824"/>
  <c r="I825"/>
  <c r="I173"/>
  <c r="I174"/>
  <c r="H172"/>
  <c r="I172" s="1"/>
  <c r="I167"/>
  <c r="I163"/>
  <c r="I160"/>
  <c r="I116"/>
  <c r="I117"/>
  <c r="I118"/>
  <c r="H115"/>
  <c r="I115" s="1"/>
  <c r="H26"/>
  <c r="I26" s="1"/>
  <c r="I33"/>
  <c r="H66"/>
  <c r="H65" s="1"/>
  <c r="I79"/>
  <c r="I388"/>
  <c r="I560"/>
  <c r="I660"/>
  <c r="I821"/>
  <c r="H833"/>
  <c r="H832" s="1"/>
  <c r="H831" s="1"/>
  <c r="H814" s="1"/>
  <c r="H813" s="1"/>
  <c r="H812" s="1"/>
  <c r="H811" s="1"/>
  <c r="I969"/>
  <c r="I989"/>
  <c r="I1231"/>
  <c r="H1246"/>
  <c r="H1245" s="1"/>
  <c r="H1244" s="1"/>
  <c r="I1325"/>
  <c r="I1326"/>
  <c r="I1343"/>
  <c r="H1353"/>
  <c r="H1352" s="1"/>
  <c r="H1351" s="1"/>
  <c r="I1351" s="1"/>
  <c r="I27"/>
  <c r="I78"/>
  <c r="I80"/>
  <c r="H109"/>
  <c r="H108" s="1"/>
  <c r="H107" s="1"/>
  <c r="I107" s="1"/>
  <c r="I125"/>
  <c r="H133"/>
  <c r="H132" s="1"/>
  <c r="H131" s="1"/>
  <c r="I131" s="1"/>
  <c r="I157"/>
  <c r="I176"/>
  <c r="I177"/>
  <c r="H207"/>
  <c r="I212"/>
  <c r="H288"/>
  <c r="H287" s="1"/>
  <c r="H286" s="1"/>
  <c r="H285" s="1"/>
  <c r="H278" s="1"/>
  <c r="H276" s="1"/>
  <c r="H318"/>
  <c r="H317" s="1"/>
  <c r="H313" s="1"/>
  <c r="H312" s="1"/>
  <c r="H293" s="1"/>
  <c r="H290" s="1"/>
  <c r="I332"/>
  <c r="H370"/>
  <c r="H369" s="1"/>
  <c r="H373"/>
  <c r="H372" s="1"/>
  <c r="H378"/>
  <c r="H377" s="1"/>
  <c r="H376" s="1"/>
  <c r="I389"/>
  <c r="H442"/>
  <c r="H441" s="1"/>
  <c r="H440" s="1"/>
  <c r="H449"/>
  <c r="H450"/>
  <c r="H22" s="1"/>
  <c r="I22" s="1"/>
  <c r="H451"/>
  <c r="I451" s="1"/>
  <c r="H457"/>
  <c r="H456" s="1"/>
  <c r="H455" s="1"/>
  <c r="H461"/>
  <c r="H460" s="1"/>
  <c r="H459" s="1"/>
  <c r="H541"/>
  <c r="H540" s="1"/>
  <c r="H539" s="1"/>
  <c r="I545"/>
  <c r="I546"/>
  <c r="H550"/>
  <c r="H549" s="1"/>
  <c r="H548" s="1"/>
  <c r="I561"/>
  <c r="H578"/>
  <c r="H577" s="1"/>
  <c r="H576" s="1"/>
  <c r="H587"/>
  <c r="H586" s="1"/>
  <c r="H585" s="1"/>
  <c r="I682"/>
  <c r="I833"/>
  <c r="I968"/>
  <c r="I996"/>
  <c r="H1009"/>
  <c r="H1008" s="1"/>
  <c r="H1007" s="1"/>
  <c r="H995" s="1"/>
  <c r="H994" s="1"/>
  <c r="I1127"/>
  <c r="I1342"/>
  <c r="G1241"/>
  <c r="G1240" s="1"/>
  <c r="I1240" s="1"/>
  <c r="I1125"/>
  <c r="I988"/>
  <c r="G987"/>
  <c r="H967"/>
  <c r="H955" s="1"/>
  <c r="I974"/>
  <c r="I710"/>
  <c r="I709"/>
  <c r="I711"/>
  <c r="I449"/>
  <c r="I291"/>
  <c r="I31"/>
  <c r="G21"/>
  <c r="L21"/>
  <c r="G25"/>
  <c r="J567"/>
  <c r="J566" s="1"/>
  <c r="J565" s="1"/>
  <c r="J564" s="1"/>
  <c r="I32"/>
  <c r="I68"/>
  <c r="I208"/>
  <c r="J207"/>
  <c r="J102" s="1"/>
  <c r="J101" s="1"/>
  <c r="J375"/>
  <c r="J366" s="1"/>
  <c r="J354" s="1"/>
  <c r="M330" s="1"/>
  <c r="K375"/>
  <c r="K366" s="1"/>
  <c r="K354" s="1"/>
  <c r="N330" s="1"/>
  <c r="I385"/>
  <c r="I586"/>
  <c r="I624"/>
  <c r="G623"/>
  <c r="H53"/>
  <c r="H52" s="1"/>
  <c r="H51" s="1"/>
  <c r="H46" s="1"/>
  <c r="G57"/>
  <c r="G72"/>
  <c r="G82"/>
  <c r="I82" s="1"/>
  <c r="G86"/>
  <c r="I86" s="1"/>
  <c r="G135"/>
  <c r="I135" s="1"/>
  <c r="G143"/>
  <c r="H148"/>
  <c r="H147" s="1"/>
  <c r="H146" s="1"/>
  <c r="H28" s="1"/>
  <c r="I28" s="1"/>
  <c r="G151"/>
  <c r="G166"/>
  <c r="G180"/>
  <c r="G190"/>
  <c r="G193"/>
  <c r="I193" s="1"/>
  <c r="G207"/>
  <c r="I207" s="1"/>
  <c r="G215"/>
  <c r="G308"/>
  <c r="I308" s="1"/>
  <c r="G314"/>
  <c r="G317"/>
  <c r="G362"/>
  <c r="G369"/>
  <c r="G372"/>
  <c r="G377"/>
  <c r="G380"/>
  <c r="I380" s="1"/>
  <c r="G384"/>
  <c r="I384" s="1"/>
  <c r="G401"/>
  <c r="G440"/>
  <c r="H446"/>
  <c r="H445" s="1"/>
  <c r="H444" s="1"/>
  <c r="I444" s="1"/>
  <c r="G455"/>
  <c r="G460"/>
  <c r="G464"/>
  <c r="I464" s="1"/>
  <c r="G471"/>
  <c r="G479"/>
  <c r="G508"/>
  <c r="G519"/>
  <c r="G539"/>
  <c r="G544"/>
  <c r="G549"/>
  <c r="G554"/>
  <c r="G573"/>
  <c r="G577"/>
  <c r="G580"/>
  <c r="I580" s="1"/>
  <c r="G585"/>
  <c r="I585" s="1"/>
  <c r="I655"/>
  <c r="I698"/>
  <c r="K732"/>
  <c r="K619" s="1"/>
  <c r="J814"/>
  <c r="J813" s="1"/>
  <c r="J812" s="1"/>
  <c r="J811" s="1"/>
  <c r="K814"/>
  <c r="K813" s="1"/>
  <c r="K812" s="1"/>
  <c r="K811" s="1"/>
  <c r="J897"/>
  <c r="J896" s="1"/>
  <c r="J895" s="1"/>
  <c r="J894" s="1"/>
  <c r="J893" s="1"/>
  <c r="I938"/>
  <c r="M1124"/>
  <c r="J1124"/>
  <c r="M20" s="1"/>
  <c r="I1225"/>
  <c r="G1224"/>
  <c r="G627"/>
  <c r="I627" s="1"/>
  <c r="G633"/>
  <c r="G638"/>
  <c r="G643"/>
  <c r="G646"/>
  <c r="I646" s="1"/>
  <c r="G651"/>
  <c r="G654"/>
  <c r="I654" s="1"/>
  <c r="G659"/>
  <c r="G676"/>
  <c r="I676" s="1"/>
  <c r="G681"/>
  <c r="G684"/>
  <c r="I684" s="1"/>
  <c r="G690"/>
  <c r="G697"/>
  <c r="I697" s="1"/>
  <c r="G704"/>
  <c r="G713"/>
  <c r="I713" s="1"/>
  <c r="G717"/>
  <c r="I717" s="1"/>
  <c r="G729"/>
  <c r="G748"/>
  <c r="G816"/>
  <c r="G820"/>
  <c r="G823"/>
  <c r="I823" s="1"/>
  <c r="G832"/>
  <c r="G852"/>
  <c r="G885"/>
  <c r="G889"/>
  <c r="I889" s="1"/>
  <c r="G899"/>
  <c r="G903"/>
  <c r="G931"/>
  <c r="G937"/>
  <c r="I1131"/>
  <c r="I960"/>
  <c r="G959"/>
  <c r="K1124"/>
  <c r="N20" s="1"/>
  <c r="N1124"/>
  <c r="I1199"/>
  <c r="G1198"/>
  <c r="I1245"/>
  <c r="G1244"/>
  <c r="I1244" s="1"/>
  <c r="I1126"/>
  <c r="I1341"/>
  <c r="I961"/>
  <c r="G1130"/>
  <c r="I1200"/>
  <c r="I1226"/>
  <c r="I1241"/>
  <c r="I1246"/>
  <c r="I1352"/>
  <c r="G1030"/>
  <c r="I1030" s="1"/>
  <c r="G1038"/>
  <c r="G1042"/>
  <c r="I1042" s="1"/>
  <c r="G1048"/>
  <c r="G1058"/>
  <c r="G1062"/>
  <c r="H1118"/>
  <c r="H1117" s="1"/>
  <c r="H1116" s="1"/>
  <c r="H1115" s="1"/>
  <c r="H1114" s="1"/>
  <c r="I1114" s="1"/>
  <c r="G1171"/>
  <c r="G1183"/>
  <c r="I1183" s="1"/>
  <c r="G1189"/>
  <c r="G1214"/>
  <c r="G1275"/>
  <c r="G1284"/>
  <c r="G1318"/>
  <c r="G1322"/>
  <c r="G1338"/>
  <c r="H1133" i="11"/>
  <c r="H583"/>
  <c r="I317" i="12" l="1"/>
  <c r="I633"/>
  <c r="I634"/>
  <c r="H448"/>
  <c r="I448" s="1"/>
  <c r="I1230"/>
  <c r="I391"/>
  <c r="I635"/>
  <c r="I730"/>
  <c r="I685"/>
  <c r="I372"/>
  <c r="I1353"/>
  <c r="H375"/>
  <c r="I158"/>
  <c r="I1229"/>
  <c r="I1228" s="1"/>
  <c r="I390"/>
  <c r="I648"/>
  <c r="H987"/>
  <c r="I987" s="1"/>
  <c r="H559"/>
  <c r="I559" s="1"/>
  <c r="M987"/>
  <c r="J992"/>
  <c r="I1157"/>
  <c r="G1156"/>
  <c r="I1156" s="1"/>
  <c r="I1092"/>
  <c r="G1091"/>
  <c r="I864"/>
  <c r="I857"/>
  <c r="G856"/>
  <c r="I856" s="1"/>
  <c r="I828"/>
  <c r="G827"/>
  <c r="I827" s="1"/>
  <c r="I795"/>
  <c r="G794"/>
  <c r="I794" s="1"/>
  <c r="I435"/>
  <c r="G434"/>
  <c r="I434" s="1"/>
  <c r="I421"/>
  <c r="G420"/>
  <c r="I594"/>
  <c r="G593"/>
  <c r="I593" s="1"/>
  <c r="K992"/>
  <c r="N987"/>
  <c r="I412"/>
  <c r="G411"/>
  <c r="I411" s="1"/>
  <c r="I356"/>
  <c r="G355"/>
  <c r="I355" s="1"/>
  <c r="I336"/>
  <c r="G335"/>
  <c r="I301"/>
  <c r="G300"/>
  <c r="I279"/>
  <c r="G278"/>
  <c r="G276" s="1"/>
  <c r="I219"/>
  <c r="G218"/>
  <c r="I218" s="1"/>
  <c r="I128"/>
  <c r="G127"/>
  <c r="I127" s="1"/>
  <c r="I36"/>
  <c r="G35"/>
  <c r="I1076"/>
  <c r="I699"/>
  <c r="I686"/>
  <c r="K564"/>
  <c r="H1025"/>
  <c r="H1024" s="1"/>
  <c r="H330"/>
  <c r="I330" s="1"/>
  <c r="I1331"/>
  <c r="G1330"/>
  <c r="G1264"/>
  <c r="I1264" s="1"/>
  <c r="I1268"/>
  <c r="I1165"/>
  <c r="G1164"/>
  <c r="I1151"/>
  <c r="G1150"/>
  <c r="I1018"/>
  <c r="G995"/>
  <c r="G994" s="1"/>
  <c r="I994" s="1"/>
  <c r="I981"/>
  <c r="G980"/>
  <c r="I943"/>
  <c r="G942"/>
  <c r="I1195"/>
  <c r="G1194"/>
  <c r="I1194" s="1"/>
  <c r="I515"/>
  <c r="G511"/>
  <c r="I511" s="1"/>
  <c r="I496"/>
  <c r="G495"/>
  <c r="I342"/>
  <c r="G341"/>
  <c r="H1218"/>
  <c r="I1219"/>
  <c r="N559"/>
  <c r="M25"/>
  <c r="H993"/>
  <c r="H992" s="1"/>
  <c r="H538"/>
  <c r="H537" s="1"/>
  <c r="H454"/>
  <c r="H453" s="1"/>
  <c r="I276"/>
  <c r="I1077"/>
  <c r="H21"/>
  <c r="I21" s="1"/>
  <c r="I1009"/>
  <c r="I1007"/>
  <c r="I550"/>
  <c r="I540"/>
  <c r="I457"/>
  <c r="I442"/>
  <c r="I378"/>
  <c r="I370"/>
  <c r="I287"/>
  <c r="I285"/>
  <c r="I132"/>
  <c r="I108"/>
  <c r="I995"/>
  <c r="H567"/>
  <c r="H566" s="1"/>
  <c r="H565" s="1"/>
  <c r="H564" s="1"/>
  <c r="H368"/>
  <c r="H367" s="1"/>
  <c r="H366" s="1"/>
  <c r="H354" s="1"/>
  <c r="I278"/>
  <c r="I1008"/>
  <c r="I587"/>
  <c r="I578"/>
  <c r="I541"/>
  <c r="I461"/>
  <c r="I456"/>
  <c r="I450"/>
  <c r="I441"/>
  <c r="I373"/>
  <c r="I318"/>
  <c r="I288"/>
  <c r="I286"/>
  <c r="I133"/>
  <c r="I109"/>
  <c r="G20"/>
  <c r="H45"/>
  <c r="I45" s="1"/>
  <c r="I46"/>
  <c r="I1322"/>
  <c r="G1321"/>
  <c r="I1284"/>
  <c r="G1283"/>
  <c r="I1283" s="1"/>
  <c r="I1214"/>
  <c r="G1213"/>
  <c r="I1213" s="1"/>
  <c r="I1058"/>
  <c r="G1057"/>
  <c r="I1057" s="1"/>
  <c r="G1129"/>
  <c r="I1130"/>
  <c r="G936"/>
  <c r="I937"/>
  <c r="I903"/>
  <c r="G902"/>
  <c r="I902" s="1"/>
  <c r="I852"/>
  <c r="G851"/>
  <c r="I851" s="1"/>
  <c r="I816"/>
  <c r="G815"/>
  <c r="I815" s="1"/>
  <c r="G728"/>
  <c r="I728" s="1"/>
  <c r="I729"/>
  <c r="I704"/>
  <c r="G703"/>
  <c r="I690"/>
  <c r="G689"/>
  <c r="I689" s="1"/>
  <c r="G680"/>
  <c r="I680" s="1"/>
  <c r="I681"/>
  <c r="G658"/>
  <c r="I658" s="1"/>
  <c r="I659"/>
  <c r="G650"/>
  <c r="I650" s="1"/>
  <c r="I651"/>
  <c r="G642"/>
  <c r="I643"/>
  <c r="G1223"/>
  <c r="I1223" s="1"/>
  <c r="I1224"/>
  <c r="I573"/>
  <c r="G572"/>
  <c r="I572" s="1"/>
  <c r="I554"/>
  <c r="G553"/>
  <c r="G543"/>
  <c r="I543" s="1"/>
  <c r="I544"/>
  <c r="G518"/>
  <c r="I518" s="1"/>
  <c r="I519"/>
  <c r="I471"/>
  <c r="G470"/>
  <c r="G459"/>
  <c r="I459" s="1"/>
  <c r="I460"/>
  <c r="I401"/>
  <c r="G400"/>
  <c r="I362"/>
  <c r="G361"/>
  <c r="G313"/>
  <c r="I314"/>
  <c r="I215"/>
  <c r="G214"/>
  <c r="I214" s="1"/>
  <c r="I180"/>
  <c r="G179"/>
  <c r="I179" s="1"/>
  <c r="G150"/>
  <c r="I150" s="1"/>
  <c r="I151"/>
  <c r="I143"/>
  <c r="G139"/>
  <c r="I72"/>
  <c r="G71"/>
  <c r="I57"/>
  <c r="G56"/>
  <c r="I1115"/>
  <c r="I1118"/>
  <c r="I1116"/>
  <c r="I445"/>
  <c r="H439"/>
  <c r="H432" s="1"/>
  <c r="H102"/>
  <c r="H101" s="1"/>
  <c r="I53"/>
  <c r="I51"/>
  <c r="M559"/>
  <c r="I147"/>
  <c r="I1338"/>
  <c r="G1337"/>
  <c r="I1318"/>
  <c r="G1317"/>
  <c r="G1263"/>
  <c r="I1275"/>
  <c r="I1189"/>
  <c r="G1188"/>
  <c r="G1170"/>
  <c r="I1171"/>
  <c r="I1062"/>
  <c r="G1061"/>
  <c r="I1061" s="1"/>
  <c r="I1048"/>
  <c r="G1047"/>
  <c r="I1047" s="1"/>
  <c r="I1038"/>
  <c r="G1037"/>
  <c r="I1198"/>
  <c r="G1177"/>
  <c r="G1176" s="1"/>
  <c r="G958"/>
  <c r="G957" s="1"/>
  <c r="I959"/>
  <c r="I958" s="1"/>
  <c r="I931"/>
  <c r="G930"/>
  <c r="G898"/>
  <c r="I899"/>
  <c r="I885"/>
  <c r="G874"/>
  <c r="G831"/>
  <c r="I831" s="1"/>
  <c r="I832"/>
  <c r="G819"/>
  <c r="I820"/>
  <c r="G747"/>
  <c r="I748"/>
  <c r="G637"/>
  <c r="I637" s="1"/>
  <c r="I638"/>
  <c r="G576"/>
  <c r="I577"/>
  <c r="G548"/>
  <c r="I548" s="1"/>
  <c r="I549"/>
  <c r="G538"/>
  <c r="I539"/>
  <c r="I508"/>
  <c r="G507"/>
  <c r="I479"/>
  <c r="G478"/>
  <c r="I478" s="1"/>
  <c r="G454"/>
  <c r="I455"/>
  <c r="G439"/>
  <c r="I440"/>
  <c r="G376"/>
  <c r="I377"/>
  <c r="G368"/>
  <c r="I369"/>
  <c r="G189"/>
  <c r="I189" s="1"/>
  <c r="I190"/>
  <c r="G165"/>
  <c r="I165" s="1"/>
  <c r="I166"/>
  <c r="H25"/>
  <c r="I25" s="1"/>
  <c r="H23"/>
  <c r="I623"/>
  <c r="I1117"/>
  <c r="G708"/>
  <c r="I708" s="1"/>
  <c r="I446"/>
  <c r="I52"/>
  <c r="I148"/>
  <c r="I146"/>
  <c r="H70" i="11"/>
  <c r="H69" s="1"/>
  <c r="H68" s="1"/>
  <c r="H67" s="1"/>
  <c r="H1354"/>
  <c r="H1353" s="1"/>
  <c r="H1352" s="1"/>
  <c r="H1351" s="1"/>
  <c r="H1345"/>
  <c r="H1344" s="1"/>
  <c r="H1343" s="1"/>
  <c r="H1342" s="1"/>
  <c r="H1341" s="1"/>
  <c r="H1334"/>
  <c r="I1334" s="1"/>
  <c r="H1304"/>
  <c r="I1304" s="1"/>
  <c r="H1247"/>
  <c r="H1246" s="1"/>
  <c r="H1245" s="1"/>
  <c r="H1244" s="1"/>
  <c r="H1232"/>
  <c r="I1232" s="1"/>
  <c r="H1243"/>
  <c r="H1242" s="1"/>
  <c r="H1241" s="1"/>
  <c r="H1240" s="1"/>
  <c r="H1239"/>
  <c r="I1239" s="1"/>
  <c r="H1236"/>
  <c r="I1236" s="1"/>
  <c r="H1212"/>
  <c r="I1212" s="1"/>
  <c r="H1203"/>
  <c r="I1203" s="1"/>
  <c r="H1201"/>
  <c r="H1200" s="1"/>
  <c r="H1199" s="1"/>
  <c r="H1198" s="1"/>
  <c r="H1177" s="1"/>
  <c r="H1176" s="1"/>
  <c r="H1197"/>
  <c r="I1197" s="1"/>
  <c r="I1133"/>
  <c r="H1123"/>
  <c r="H1122" s="1"/>
  <c r="H1121" s="1"/>
  <c r="H1119"/>
  <c r="H1113"/>
  <c r="I1113" s="1"/>
  <c r="H1080"/>
  <c r="I1080" s="1"/>
  <c r="H1079"/>
  <c r="I1079" s="1"/>
  <c r="H1078"/>
  <c r="I1078" s="1"/>
  <c r="H1074"/>
  <c r="H1073" s="1"/>
  <c r="H1072" s="1"/>
  <c r="I1072" s="1"/>
  <c r="H1029"/>
  <c r="H1017"/>
  <c r="I1017" s="1"/>
  <c r="H1016"/>
  <c r="I1016" s="1"/>
  <c r="H1015"/>
  <c r="I1015" s="1"/>
  <c r="H1011"/>
  <c r="I1011" s="1"/>
  <c r="H1010"/>
  <c r="I1010" s="1"/>
  <c r="H1005"/>
  <c r="I1005" s="1"/>
  <c r="H999"/>
  <c r="I999" s="1"/>
  <c r="H986"/>
  <c r="H985" s="1"/>
  <c r="H984" s="1"/>
  <c r="H979" s="1"/>
  <c r="H983"/>
  <c r="I983" s="1"/>
  <c r="H975"/>
  <c r="H974" s="1"/>
  <c r="H973" s="1"/>
  <c r="H972" s="1"/>
  <c r="H971"/>
  <c r="I971" s="1"/>
  <c r="H966"/>
  <c r="H965" s="1"/>
  <c r="H964" s="1"/>
  <c r="H963" s="1"/>
  <c r="H962"/>
  <c r="H961" s="1"/>
  <c r="H960" s="1"/>
  <c r="H959" s="1"/>
  <c r="H940"/>
  <c r="H939" s="1"/>
  <c r="H938" s="1"/>
  <c r="H937" s="1"/>
  <c r="H936" s="1"/>
  <c r="H935" s="1"/>
  <c r="H928"/>
  <c r="I928" s="1"/>
  <c r="H922"/>
  <c r="I922" s="1"/>
  <c r="H916"/>
  <c r="I916" s="1"/>
  <c r="H878"/>
  <c r="I878" s="1"/>
  <c r="H834"/>
  <c r="I834" s="1"/>
  <c r="H830"/>
  <c r="I830" s="1"/>
  <c r="H826"/>
  <c r="H825" s="1"/>
  <c r="H824" s="1"/>
  <c r="H823" s="1"/>
  <c r="H822"/>
  <c r="H821" s="1"/>
  <c r="H820" s="1"/>
  <c r="H819" s="1"/>
  <c r="H731"/>
  <c r="H730" s="1"/>
  <c r="H729" s="1"/>
  <c r="H728" s="1"/>
  <c r="H700"/>
  <c r="I700" s="1"/>
  <c r="H696"/>
  <c r="H692"/>
  <c r="I692" s="1"/>
  <c r="H688"/>
  <c r="I688" s="1"/>
  <c r="H687"/>
  <c r="I687" s="1"/>
  <c r="H683"/>
  <c r="I683" s="1"/>
  <c r="H679"/>
  <c r="H678" s="1"/>
  <c r="H677" s="1"/>
  <c r="H676" s="1"/>
  <c r="H675"/>
  <c r="I675" s="1"/>
  <c r="H671"/>
  <c r="I671" s="1"/>
  <c r="H670"/>
  <c r="I670" s="1"/>
  <c r="H669"/>
  <c r="I669" s="1"/>
  <c r="H665"/>
  <c r="I665" s="1"/>
  <c r="H661"/>
  <c r="I661" s="1"/>
  <c r="H657"/>
  <c r="I657" s="1"/>
  <c r="H653"/>
  <c r="H652" s="1"/>
  <c r="H651" s="1"/>
  <c r="H650" s="1"/>
  <c r="H649"/>
  <c r="H648" s="1"/>
  <c r="H647" s="1"/>
  <c r="H646" s="1"/>
  <c r="H645"/>
  <c r="H644" s="1"/>
  <c r="H643" s="1"/>
  <c r="H642" s="1"/>
  <c r="H641" s="1"/>
  <c r="H640"/>
  <c r="H639" s="1"/>
  <c r="H638" s="1"/>
  <c r="H637" s="1"/>
  <c r="H636"/>
  <c r="I636" s="1"/>
  <c r="H592"/>
  <c r="I592" s="1"/>
  <c r="H588"/>
  <c r="I588" s="1"/>
  <c r="H579"/>
  <c r="H571"/>
  <c r="I571" s="1"/>
  <c r="H551"/>
  <c r="H550" s="1"/>
  <c r="H549" s="1"/>
  <c r="H548" s="1"/>
  <c r="H547"/>
  <c r="I547" s="1"/>
  <c r="H542"/>
  <c r="I542" s="1"/>
  <c r="H536"/>
  <c r="I536" s="1"/>
  <c r="H531"/>
  <c r="I531" s="1"/>
  <c r="H528"/>
  <c r="I528" s="1"/>
  <c r="H524"/>
  <c r="I524" s="1"/>
  <c r="H521"/>
  <c r="H520" s="1"/>
  <c r="H519" s="1"/>
  <c r="H518" s="1"/>
  <c r="H506" s="1"/>
  <c r="H491" s="1"/>
  <c r="H517"/>
  <c r="I517" s="1"/>
  <c r="H514"/>
  <c r="I514" s="1"/>
  <c r="H490"/>
  <c r="I490" s="1"/>
  <c r="H462"/>
  <c r="I462" s="1"/>
  <c r="H458"/>
  <c r="H457" s="1"/>
  <c r="H456" s="1"/>
  <c r="H455" s="1"/>
  <c r="H447"/>
  <c r="H446" s="1"/>
  <c r="H445" s="1"/>
  <c r="H444" s="1"/>
  <c r="H443"/>
  <c r="I443" s="1"/>
  <c r="H431"/>
  <c r="I431" s="1"/>
  <c r="H398"/>
  <c r="I398" s="1"/>
  <c r="H393"/>
  <c r="I393" s="1"/>
  <c r="H392"/>
  <c r="I392" s="1"/>
  <c r="H379"/>
  <c r="H378" s="1"/>
  <c r="H377" s="1"/>
  <c r="H376" s="1"/>
  <c r="H374"/>
  <c r="I374" s="1"/>
  <c r="H371"/>
  <c r="H370" s="1"/>
  <c r="H369" s="1"/>
  <c r="H353"/>
  <c r="I353" s="1"/>
  <c r="H344"/>
  <c r="I344" s="1"/>
  <c r="H339"/>
  <c r="I339" s="1"/>
  <c r="H329"/>
  <c r="I329" s="1"/>
  <c r="H326"/>
  <c r="I326" s="1"/>
  <c r="H322"/>
  <c r="I322" s="1"/>
  <c r="H319"/>
  <c r="H318" s="1"/>
  <c r="H317" s="1"/>
  <c r="H316"/>
  <c r="H315" s="1"/>
  <c r="H314" s="1"/>
  <c r="H289"/>
  <c r="H277" s="1"/>
  <c r="H275"/>
  <c r="I275" s="1"/>
  <c r="H270"/>
  <c r="I270" s="1"/>
  <c r="H265"/>
  <c r="I265" s="1"/>
  <c r="H260"/>
  <c r="I260" s="1"/>
  <c r="H255"/>
  <c r="I255" s="1"/>
  <c r="H249"/>
  <c r="I249" s="1"/>
  <c r="H243"/>
  <c r="I243" s="1"/>
  <c r="H235"/>
  <c r="I235" s="1"/>
  <c r="H228"/>
  <c r="I228" s="1"/>
  <c r="H221"/>
  <c r="I221" s="1"/>
  <c r="H213"/>
  <c r="I213" s="1"/>
  <c r="H210"/>
  <c r="H209" s="1"/>
  <c r="H208" s="1"/>
  <c r="H198"/>
  <c r="I198" s="1"/>
  <c r="H195"/>
  <c r="I195" s="1"/>
  <c r="H192"/>
  <c r="H191" s="1"/>
  <c r="H190" s="1"/>
  <c r="H178"/>
  <c r="I178" s="1"/>
  <c r="H175"/>
  <c r="I175" s="1"/>
  <c r="H171"/>
  <c r="I171" s="1"/>
  <c r="H168"/>
  <c r="H167" s="1"/>
  <c r="H166" s="1"/>
  <c r="H165" s="1"/>
  <c r="H164"/>
  <c r="I164" s="1"/>
  <c r="H162"/>
  <c r="I162" s="1"/>
  <c r="H159"/>
  <c r="I159" s="1"/>
  <c r="H153"/>
  <c r="H152" s="1"/>
  <c r="H151" s="1"/>
  <c r="H149"/>
  <c r="I149" s="1"/>
  <c r="H141"/>
  <c r="H140" s="1"/>
  <c r="H139" s="1"/>
  <c r="H134"/>
  <c r="H133" s="1"/>
  <c r="H132" s="1"/>
  <c r="H131" s="1"/>
  <c r="H126"/>
  <c r="H125" s="1"/>
  <c r="H124" s="1"/>
  <c r="H117"/>
  <c r="H116" s="1"/>
  <c r="H114"/>
  <c r="I114" s="1"/>
  <c r="H110"/>
  <c r="I110" s="1"/>
  <c r="H100"/>
  <c r="I100" s="1"/>
  <c r="H93"/>
  <c r="I93" s="1"/>
  <c r="H81"/>
  <c r="I81" s="1"/>
  <c r="H64"/>
  <c r="I64" s="1"/>
  <c r="H54"/>
  <c r="I54" s="1"/>
  <c r="H50"/>
  <c r="H34"/>
  <c r="H33" s="1"/>
  <c r="H32" s="1"/>
  <c r="H31" s="1"/>
  <c r="H30" s="1"/>
  <c r="G622"/>
  <c r="H709"/>
  <c r="H710"/>
  <c r="H711"/>
  <c r="J562"/>
  <c r="K562"/>
  <c r="J560"/>
  <c r="K560"/>
  <c r="G562"/>
  <c r="G560"/>
  <c r="H560" i="10"/>
  <c r="G562"/>
  <c r="G561"/>
  <c r="G560"/>
  <c r="I1362" i="11"/>
  <c r="K1361"/>
  <c r="J1361"/>
  <c r="I1361"/>
  <c r="G1361"/>
  <c r="K1360"/>
  <c r="J1360"/>
  <c r="I1360"/>
  <c r="G1360"/>
  <c r="K1359"/>
  <c r="J1359"/>
  <c r="I1359"/>
  <c r="G1359"/>
  <c r="K1358"/>
  <c r="J1358"/>
  <c r="I1358"/>
  <c r="G1358"/>
  <c r="K1357"/>
  <c r="J1357"/>
  <c r="I1357"/>
  <c r="G1357"/>
  <c r="K1356"/>
  <c r="J1356"/>
  <c r="I1356"/>
  <c r="G1356"/>
  <c r="K1355"/>
  <c r="J1355"/>
  <c r="I1355"/>
  <c r="G1355"/>
  <c r="G1353"/>
  <c r="G1352"/>
  <c r="I1350"/>
  <c r="I1349"/>
  <c r="K1348"/>
  <c r="J1348"/>
  <c r="G1348"/>
  <c r="I1348" s="1"/>
  <c r="K1347"/>
  <c r="J1347"/>
  <c r="G1347"/>
  <c r="I1347" s="1"/>
  <c r="K1346"/>
  <c r="K1341" s="1"/>
  <c r="J1346"/>
  <c r="J1344"/>
  <c r="G1344"/>
  <c r="J1343"/>
  <c r="J1342"/>
  <c r="J1341"/>
  <c r="I1340"/>
  <c r="J1339"/>
  <c r="I1339"/>
  <c r="G1339"/>
  <c r="J1338"/>
  <c r="J1337" s="1"/>
  <c r="J1336" s="1"/>
  <c r="J1335" s="1"/>
  <c r="G1338"/>
  <c r="I1338" s="1"/>
  <c r="K1333"/>
  <c r="J1333"/>
  <c r="G1333"/>
  <c r="I1333" s="1"/>
  <c r="K1332"/>
  <c r="J1332"/>
  <c r="G1332"/>
  <c r="I1332" s="1"/>
  <c r="K1331"/>
  <c r="J1331"/>
  <c r="G1331"/>
  <c r="I1331" s="1"/>
  <c r="K1330"/>
  <c r="J1330"/>
  <c r="G1330"/>
  <c r="I1330" s="1"/>
  <c r="K1329"/>
  <c r="J1329"/>
  <c r="G1329"/>
  <c r="I1329" s="1"/>
  <c r="K1328"/>
  <c r="J1328"/>
  <c r="G1328"/>
  <c r="I1328" s="1"/>
  <c r="K1327"/>
  <c r="J1327"/>
  <c r="G1327"/>
  <c r="I1327" s="1"/>
  <c r="K1326"/>
  <c r="J1326"/>
  <c r="J1325" s="1"/>
  <c r="G1326"/>
  <c r="K1325"/>
  <c r="G1325"/>
  <c r="I1324"/>
  <c r="J1323"/>
  <c r="J1322" s="1"/>
  <c r="J1321" s="1"/>
  <c r="G1323"/>
  <c r="I1323" s="1"/>
  <c r="I1320"/>
  <c r="J1319"/>
  <c r="J1318" s="1"/>
  <c r="J1317" s="1"/>
  <c r="J1316" s="1"/>
  <c r="J1315" s="1"/>
  <c r="J1314" s="1"/>
  <c r="G1319"/>
  <c r="I1319" s="1"/>
  <c r="I1313"/>
  <c r="K1312"/>
  <c r="J1312"/>
  <c r="G1312"/>
  <c r="I1312" s="1"/>
  <c r="K1311"/>
  <c r="J1311"/>
  <c r="G1311"/>
  <c r="I1311" s="1"/>
  <c r="K1310"/>
  <c r="J1310"/>
  <c r="G1310"/>
  <c r="I1310" s="1"/>
  <c r="K1309"/>
  <c r="J1309"/>
  <c r="G1309"/>
  <c r="I1309" s="1"/>
  <c r="K1308"/>
  <c r="I1307"/>
  <c r="I1306"/>
  <c r="G1306"/>
  <c r="I1305"/>
  <c r="G1305"/>
  <c r="K1303"/>
  <c r="J1303"/>
  <c r="G1303"/>
  <c r="I1303" s="1"/>
  <c r="K1302"/>
  <c r="J1302"/>
  <c r="G1302"/>
  <c r="I1302" s="1"/>
  <c r="K1301"/>
  <c r="J1301"/>
  <c r="G1301"/>
  <c r="I1301" s="1"/>
  <c r="K1300"/>
  <c r="J1300"/>
  <c r="G1300"/>
  <c r="I1300" s="1"/>
  <c r="K1299"/>
  <c r="J1299"/>
  <c r="G1299"/>
  <c r="I1299" s="1"/>
  <c r="I1298"/>
  <c r="I1297"/>
  <c r="I1296"/>
  <c r="I1295"/>
  <c r="I1294"/>
  <c r="I1293"/>
  <c r="I1292"/>
  <c r="I1291"/>
  <c r="I1290"/>
  <c r="I1289"/>
  <c r="I1288"/>
  <c r="I1287"/>
  <c r="J1286"/>
  <c r="I1286"/>
  <c r="J1285"/>
  <c r="G1285"/>
  <c r="I1285" s="1"/>
  <c r="J1284"/>
  <c r="J1283"/>
  <c r="I1282"/>
  <c r="I1281"/>
  <c r="G1281"/>
  <c r="I1280"/>
  <c r="G1280"/>
  <c r="I1279"/>
  <c r="J1278"/>
  <c r="I1278"/>
  <c r="J1277"/>
  <c r="I1277"/>
  <c r="G1277"/>
  <c r="J1276"/>
  <c r="G1276"/>
  <c r="I1276" s="1"/>
  <c r="J1275"/>
  <c r="I1274"/>
  <c r="G1273"/>
  <c r="I1273" s="1"/>
  <c r="G1272"/>
  <c r="I1272" s="1"/>
  <c r="I1271"/>
  <c r="I1270"/>
  <c r="G1270"/>
  <c r="I1269"/>
  <c r="G1269"/>
  <c r="J1267"/>
  <c r="I1267"/>
  <c r="J1266"/>
  <c r="I1266"/>
  <c r="J1265"/>
  <c r="I1265"/>
  <c r="J1260"/>
  <c r="I1260"/>
  <c r="J1259"/>
  <c r="I1259"/>
  <c r="J1258"/>
  <c r="I1258"/>
  <c r="J1257"/>
  <c r="I1257"/>
  <c r="J1256"/>
  <c r="I1256"/>
  <c r="J1255"/>
  <c r="I1255"/>
  <c r="J1254"/>
  <c r="I1254"/>
  <c r="J1253"/>
  <c r="I1253"/>
  <c r="J1252"/>
  <c r="I1252"/>
  <c r="K1251"/>
  <c r="J1251"/>
  <c r="I1251"/>
  <c r="G1251"/>
  <c r="K1250"/>
  <c r="J1250"/>
  <c r="I1250"/>
  <c r="G1250"/>
  <c r="K1249"/>
  <c r="J1249"/>
  <c r="I1249"/>
  <c r="G1249"/>
  <c r="K1248"/>
  <c r="J1248"/>
  <c r="I1248"/>
  <c r="G1248"/>
  <c r="G1246"/>
  <c r="G1245"/>
  <c r="G1244" s="1"/>
  <c r="G1242"/>
  <c r="K1238"/>
  <c r="J1238"/>
  <c r="G1238"/>
  <c r="I1238" s="1"/>
  <c r="K1237"/>
  <c r="J1237"/>
  <c r="J1233" s="1"/>
  <c r="J1228" s="1"/>
  <c r="G1237"/>
  <c r="I1237" s="1"/>
  <c r="K1235"/>
  <c r="J1235"/>
  <c r="I1235"/>
  <c r="G1235"/>
  <c r="K1234"/>
  <c r="J1234"/>
  <c r="I1234"/>
  <c r="G1234"/>
  <c r="K1233"/>
  <c r="K1228" s="1"/>
  <c r="J1231"/>
  <c r="G1231"/>
  <c r="J1230"/>
  <c r="G1230"/>
  <c r="J1229"/>
  <c r="G1229"/>
  <c r="I1227"/>
  <c r="K1226"/>
  <c r="J1226"/>
  <c r="H1226"/>
  <c r="H1225" s="1"/>
  <c r="H1224" s="1"/>
  <c r="H1223" s="1"/>
  <c r="G1226"/>
  <c r="I1226" s="1"/>
  <c r="G1225"/>
  <c r="G1224" s="1"/>
  <c r="K1224"/>
  <c r="J1224"/>
  <c r="J1223" s="1"/>
  <c r="K1223"/>
  <c r="I1222"/>
  <c r="I1221"/>
  <c r="K1220"/>
  <c r="J1220"/>
  <c r="G1220"/>
  <c r="I1220" s="1"/>
  <c r="K1219"/>
  <c r="J1219"/>
  <c r="G1219"/>
  <c r="I1219" s="1"/>
  <c r="K1218"/>
  <c r="J1218"/>
  <c r="G1218"/>
  <c r="I1218" s="1"/>
  <c r="I1217"/>
  <c r="J1216"/>
  <c r="J1215" s="1"/>
  <c r="J1214" s="1"/>
  <c r="J1213" s="1"/>
  <c r="G1216"/>
  <c r="I1216" s="1"/>
  <c r="K1211"/>
  <c r="J1211"/>
  <c r="G1211"/>
  <c r="I1211" s="1"/>
  <c r="K1210"/>
  <c r="J1210"/>
  <c r="G1210"/>
  <c r="I1210" s="1"/>
  <c r="K1209"/>
  <c r="J1209"/>
  <c r="G1209"/>
  <c r="I1209" s="1"/>
  <c r="I1208"/>
  <c r="K1207"/>
  <c r="J1207"/>
  <c r="I1207"/>
  <c r="G1207"/>
  <c r="K1206"/>
  <c r="J1206"/>
  <c r="I1206"/>
  <c r="G1206"/>
  <c r="K1205"/>
  <c r="J1205"/>
  <c r="I1205"/>
  <c r="G1205"/>
  <c r="K1204"/>
  <c r="J1204"/>
  <c r="I1204"/>
  <c r="G1204"/>
  <c r="K1202"/>
  <c r="J1202"/>
  <c r="G1202"/>
  <c r="I1202" s="1"/>
  <c r="K1200"/>
  <c r="J1200"/>
  <c r="J1199" s="1"/>
  <c r="J1198" s="1"/>
  <c r="J1177" s="1"/>
  <c r="G1200"/>
  <c r="K1199"/>
  <c r="K1198" s="1"/>
  <c r="G1199"/>
  <c r="G1198" s="1"/>
  <c r="K1196"/>
  <c r="J1196"/>
  <c r="G1196"/>
  <c r="I1196" s="1"/>
  <c r="K1195"/>
  <c r="J1195"/>
  <c r="G1195"/>
  <c r="I1195" s="1"/>
  <c r="K1194"/>
  <c r="J1194"/>
  <c r="G1194"/>
  <c r="I1194" s="1"/>
  <c r="I1193"/>
  <c r="J1192"/>
  <c r="G1192"/>
  <c r="I1192" s="1"/>
  <c r="I1191"/>
  <c r="J1190"/>
  <c r="J1189" s="1"/>
  <c r="J1188" s="1"/>
  <c r="J1187" s="1"/>
  <c r="G1190"/>
  <c r="I1190" s="1"/>
  <c r="I1186"/>
  <c r="J1185"/>
  <c r="I1185"/>
  <c r="G1185"/>
  <c r="J1184"/>
  <c r="J1183" s="1"/>
  <c r="G1184"/>
  <c r="I1182"/>
  <c r="I1181"/>
  <c r="K1180"/>
  <c r="J1180"/>
  <c r="I1180"/>
  <c r="G1180"/>
  <c r="K1179"/>
  <c r="J1179"/>
  <c r="I1179"/>
  <c r="G1179"/>
  <c r="K1178"/>
  <c r="J1178"/>
  <c r="I1178"/>
  <c r="G1178"/>
  <c r="K1177"/>
  <c r="K1176" s="1"/>
  <c r="J1176"/>
  <c r="I1175"/>
  <c r="K1174"/>
  <c r="J1174"/>
  <c r="J1171" s="1"/>
  <c r="J1170" s="1"/>
  <c r="G1174"/>
  <c r="I1173"/>
  <c r="K1172"/>
  <c r="J1172"/>
  <c r="I1172"/>
  <c r="G1172"/>
  <c r="K1171"/>
  <c r="K1170"/>
  <c r="I1169"/>
  <c r="I1168"/>
  <c r="I1167"/>
  <c r="K1166"/>
  <c r="J1166"/>
  <c r="J1165" s="1"/>
  <c r="J1164" s="1"/>
  <c r="J1163" s="1"/>
  <c r="J1162" s="1"/>
  <c r="J1161" s="1"/>
  <c r="G1166"/>
  <c r="I1166" s="1"/>
  <c r="K1165"/>
  <c r="G1165"/>
  <c r="I1165" s="1"/>
  <c r="K1164"/>
  <c r="K1163"/>
  <c r="K1162"/>
  <c r="K1161"/>
  <c r="I1160"/>
  <c r="I1159"/>
  <c r="K1158"/>
  <c r="J1158"/>
  <c r="J1157" s="1"/>
  <c r="J1156" s="1"/>
  <c r="G1158"/>
  <c r="I1158" s="1"/>
  <c r="K1157"/>
  <c r="G1157"/>
  <c r="I1157" s="1"/>
  <c r="K1156"/>
  <c r="I1155"/>
  <c r="I1154"/>
  <c r="K1153"/>
  <c r="J1153"/>
  <c r="G1153"/>
  <c r="I1153" s="1"/>
  <c r="K1152"/>
  <c r="J1152"/>
  <c r="J1151" s="1"/>
  <c r="J1150" s="1"/>
  <c r="J1149" s="1"/>
  <c r="J1148" s="1"/>
  <c r="K1151"/>
  <c r="K1150"/>
  <c r="K1149"/>
  <c r="K1148"/>
  <c r="I1147"/>
  <c r="I1146"/>
  <c r="K1145"/>
  <c r="J1145"/>
  <c r="G1145"/>
  <c r="I1145" s="1"/>
  <c r="K1144"/>
  <c r="J1144"/>
  <c r="J1143" s="1"/>
  <c r="K1143"/>
  <c r="I1142"/>
  <c r="I1141"/>
  <c r="J1140"/>
  <c r="I1140"/>
  <c r="G1140"/>
  <c r="J1139"/>
  <c r="J1138" s="1"/>
  <c r="G1139"/>
  <c r="K1137"/>
  <c r="K1136"/>
  <c r="I1135"/>
  <c r="J1134"/>
  <c r="I1134"/>
  <c r="G1134"/>
  <c r="K1132"/>
  <c r="J1132"/>
  <c r="J1131" s="1"/>
  <c r="G1132"/>
  <c r="K1131"/>
  <c r="K1130" s="1"/>
  <c r="K1129" s="1"/>
  <c r="K1128" s="1"/>
  <c r="G1131"/>
  <c r="G1130" s="1"/>
  <c r="G1129" s="1"/>
  <c r="J1130"/>
  <c r="J1129" s="1"/>
  <c r="J1128"/>
  <c r="K1127"/>
  <c r="J1127"/>
  <c r="G1127"/>
  <c r="K1126"/>
  <c r="J1126"/>
  <c r="G1126"/>
  <c r="K1125"/>
  <c r="J1125"/>
  <c r="G1125"/>
  <c r="K1122"/>
  <c r="J1122"/>
  <c r="J1121" s="1"/>
  <c r="G1122"/>
  <c r="K1121"/>
  <c r="K1120" s="1"/>
  <c r="K1115" s="1"/>
  <c r="G1121"/>
  <c r="G1120" s="1"/>
  <c r="J1120"/>
  <c r="J1115" s="1"/>
  <c r="J1114" s="1"/>
  <c r="J1118"/>
  <c r="G1118"/>
  <c r="J1117"/>
  <c r="G1117"/>
  <c r="J1116"/>
  <c r="G1116"/>
  <c r="K1114"/>
  <c r="K1112"/>
  <c r="J1112"/>
  <c r="I1112"/>
  <c r="G1112"/>
  <c r="K1111"/>
  <c r="J1111"/>
  <c r="I1111"/>
  <c r="G1111"/>
  <c r="K1110"/>
  <c r="J1110"/>
  <c r="I1110"/>
  <c r="G1110"/>
  <c r="K1109"/>
  <c r="J1109"/>
  <c r="I1109"/>
  <c r="G1109"/>
  <c r="I1108"/>
  <c r="I1107"/>
  <c r="I1106"/>
  <c r="I1105"/>
  <c r="I1104"/>
  <c r="I1103"/>
  <c r="I1102"/>
  <c r="I1101"/>
  <c r="I1100"/>
  <c r="I1099"/>
  <c r="I1098"/>
  <c r="I1097"/>
  <c r="K1096"/>
  <c r="J1096"/>
  <c r="G1096"/>
  <c r="I1096" s="1"/>
  <c r="K1095"/>
  <c r="K1091" s="1"/>
  <c r="J1095"/>
  <c r="G1095"/>
  <c r="I1095" s="1"/>
  <c r="I1094"/>
  <c r="K1093"/>
  <c r="J1093"/>
  <c r="J1092" s="1"/>
  <c r="J1091" s="1"/>
  <c r="G1093"/>
  <c r="I1093" s="1"/>
  <c r="K1092"/>
  <c r="G1092"/>
  <c r="I1092" s="1"/>
  <c r="I1090"/>
  <c r="K1089"/>
  <c r="J1089"/>
  <c r="G1089"/>
  <c r="I1089" s="1"/>
  <c r="K1088"/>
  <c r="J1088"/>
  <c r="G1088"/>
  <c r="I1088" s="1"/>
  <c r="K1087"/>
  <c r="K1081" s="1"/>
  <c r="J1087"/>
  <c r="G1087"/>
  <c r="I1087" s="1"/>
  <c r="I1086"/>
  <c r="K1085"/>
  <c r="J1085"/>
  <c r="J1084" s="1"/>
  <c r="J1083" s="1"/>
  <c r="J1082" s="1"/>
  <c r="G1085"/>
  <c r="I1085" s="1"/>
  <c r="K1084"/>
  <c r="G1084"/>
  <c r="I1084" s="1"/>
  <c r="K1083"/>
  <c r="K1082"/>
  <c r="H1081"/>
  <c r="G1077"/>
  <c r="G1076" s="1"/>
  <c r="G1075" s="1"/>
  <c r="G1073"/>
  <c r="G1072"/>
  <c r="G1071" s="1"/>
  <c r="I1070"/>
  <c r="J1069"/>
  <c r="I1069"/>
  <c r="G1069"/>
  <c r="J1068"/>
  <c r="J1067" s="1"/>
  <c r="G1068"/>
  <c r="J1066"/>
  <c r="I1065"/>
  <c r="J1064"/>
  <c r="J1063" s="1"/>
  <c r="G1064"/>
  <c r="J1062"/>
  <c r="J1061" s="1"/>
  <c r="I1060"/>
  <c r="J1059"/>
  <c r="I1059"/>
  <c r="G1059"/>
  <c r="J1058"/>
  <c r="G1058"/>
  <c r="J1057"/>
  <c r="I1056"/>
  <c r="I1055"/>
  <c r="I1054"/>
  <c r="I1053"/>
  <c r="I1052"/>
  <c r="I1051"/>
  <c r="I1050"/>
  <c r="J1049"/>
  <c r="I1049"/>
  <c r="G1049"/>
  <c r="J1048"/>
  <c r="J1047" s="1"/>
  <c r="G1048"/>
  <c r="I1046"/>
  <c r="I1045"/>
  <c r="J1044"/>
  <c r="J1043" s="1"/>
  <c r="G1044"/>
  <c r="J1042"/>
  <c r="I1041"/>
  <c r="I1040"/>
  <c r="J1039"/>
  <c r="I1039"/>
  <c r="G1039"/>
  <c r="J1038"/>
  <c r="J1037" s="1"/>
  <c r="G1038"/>
  <c r="I1036"/>
  <c r="J1035"/>
  <c r="I1035"/>
  <c r="G1035"/>
  <c r="J1034"/>
  <c r="G1034"/>
  <c r="I1034" s="1"/>
  <c r="I1033"/>
  <c r="J1032"/>
  <c r="J1031" s="1"/>
  <c r="G1032"/>
  <c r="J1030"/>
  <c r="K1028"/>
  <c r="J1028"/>
  <c r="G1028"/>
  <c r="K1027"/>
  <c r="J1027"/>
  <c r="G1027"/>
  <c r="K1026"/>
  <c r="J1026"/>
  <c r="G1026"/>
  <c r="K1025"/>
  <c r="K1024" s="1"/>
  <c r="I1023"/>
  <c r="K1022"/>
  <c r="J1022"/>
  <c r="J1019" s="1"/>
  <c r="J1018" s="1"/>
  <c r="G1022"/>
  <c r="I1021"/>
  <c r="K1020"/>
  <c r="J1020"/>
  <c r="I1020"/>
  <c r="G1020"/>
  <c r="K1019"/>
  <c r="K1018"/>
  <c r="K1014"/>
  <c r="J1014"/>
  <c r="G1014"/>
  <c r="I1014" s="1"/>
  <c r="K1013"/>
  <c r="J1013"/>
  <c r="J1012" s="1"/>
  <c r="K1012"/>
  <c r="K1009"/>
  <c r="J1009"/>
  <c r="J1008" s="1"/>
  <c r="G1009"/>
  <c r="K1008"/>
  <c r="K1007" s="1"/>
  <c r="G1008"/>
  <c r="G1007" s="1"/>
  <c r="J1007"/>
  <c r="I1006"/>
  <c r="K1004"/>
  <c r="J1004"/>
  <c r="I1004"/>
  <c r="G1004"/>
  <c r="I1003"/>
  <c r="J1002"/>
  <c r="I1002"/>
  <c r="G1002"/>
  <c r="J1001"/>
  <c r="G1001"/>
  <c r="I1001" s="1"/>
  <c r="I1000"/>
  <c r="K998"/>
  <c r="J998"/>
  <c r="J997" s="1"/>
  <c r="G998"/>
  <c r="K997"/>
  <c r="K996" s="1"/>
  <c r="G997"/>
  <c r="G996" s="1"/>
  <c r="J996"/>
  <c r="K995"/>
  <c r="K994" s="1"/>
  <c r="K993"/>
  <c r="K991"/>
  <c r="J991"/>
  <c r="I991"/>
  <c r="G991"/>
  <c r="K990"/>
  <c r="J990"/>
  <c r="G990"/>
  <c r="K989"/>
  <c r="J989"/>
  <c r="J987" s="1"/>
  <c r="G989"/>
  <c r="K988"/>
  <c r="J988"/>
  <c r="G988"/>
  <c r="K987"/>
  <c r="K985"/>
  <c r="J985"/>
  <c r="J984" s="1"/>
  <c r="J979" s="1"/>
  <c r="G985"/>
  <c r="K984"/>
  <c r="G984"/>
  <c r="K982"/>
  <c r="J982"/>
  <c r="I982"/>
  <c r="G982"/>
  <c r="K981"/>
  <c r="J981"/>
  <c r="I981"/>
  <c r="G981"/>
  <c r="K980"/>
  <c r="J980"/>
  <c r="I980"/>
  <c r="G980"/>
  <c r="K979"/>
  <c r="I978"/>
  <c r="I977"/>
  <c r="I976"/>
  <c r="K974"/>
  <c r="K973" s="1"/>
  <c r="K972" s="1"/>
  <c r="K967" s="1"/>
  <c r="K955" s="1"/>
  <c r="J974"/>
  <c r="G974"/>
  <c r="G973" s="1"/>
  <c r="J973"/>
  <c r="J972" s="1"/>
  <c r="J970"/>
  <c r="G970"/>
  <c r="J969"/>
  <c r="J968" s="1"/>
  <c r="G969"/>
  <c r="G968"/>
  <c r="G965"/>
  <c r="G964"/>
  <c r="G961"/>
  <c r="G960"/>
  <c r="G959" s="1"/>
  <c r="I954"/>
  <c r="K953"/>
  <c r="J953"/>
  <c r="G953"/>
  <c r="I953" s="1"/>
  <c r="K952"/>
  <c r="J952"/>
  <c r="G952"/>
  <c r="I952" s="1"/>
  <c r="K951"/>
  <c r="J951"/>
  <c r="G951"/>
  <c r="I951" s="1"/>
  <c r="K950"/>
  <c r="J950"/>
  <c r="J941" s="1"/>
  <c r="G950"/>
  <c r="I950" s="1"/>
  <c r="I949"/>
  <c r="I948"/>
  <c r="I947"/>
  <c r="I946"/>
  <c r="I945"/>
  <c r="K944"/>
  <c r="J944"/>
  <c r="G944"/>
  <c r="I944" s="1"/>
  <c r="K943"/>
  <c r="J943"/>
  <c r="G943"/>
  <c r="I943" s="1"/>
  <c r="K942"/>
  <c r="J942"/>
  <c r="G942"/>
  <c r="I942" s="1"/>
  <c r="K941"/>
  <c r="K939"/>
  <c r="J939"/>
  <c r="G939"/>
  <c r="K938"/>
  <c r="J938"/>
  <c r="G938"/>
  <c r="K937"/>
  <c r="J937"/>
  <c r="G937"/>
  <c r="K936"/>
  <c r="J936"/>
  <c r="G936"/>
  <c r="K935"/>
  <c r="J935"/>
  <c r="G935"/>
  <c r="I934"/>
  <c r="J933"/>
  <c r="J932" s="1"/>
  <c r="J931" s="1"/>
  <c r="J930" s="1"/>
  <c r="J929" s="1"/>
  <c r="G933"/>
  <c r="I933" s="1"/>
  <c r="K927"/>
  <c r="J927"/>
  <c r="I927"/>
  <c r="G927"/>
  <c r="K926"/>
  <c r="J926"/>
  <c r="I926"/>
  <c r="G926"/>
  <c r="K925"/>
  <c r="J925"/>
  <c r="I925"/>
  <c r="G925"/>
  <c r="K924"/>
  <c r="J924"/>
  <c r="I924"/>
  <c r="G924"/>
  <c r="K923"/>
  <c r="J923"/>
  <c r="I923"/>
  <c r="G923"/>
  <c r="K921"/>
  <c r="J921"/>
  <c r="G921"/>
  <c r="I921" s="1"/>
  <c r="K920"/>
  <c r="J920"/>
  <c r="G920"/>
  <c r="I920" s="1"/>
  <c r="K919"/>
  <c r="J919"/>
  <c r="G919"/>
  <c r="I919" s="1"/>
  <c r="K918"/>
  <c r="J918"/>
  <c r="G918"/>
  <c r="I918" s="1"/>
  <c r="K917"/>
  <c r="J917"/>
  <c r="J911" s="1"/>
  <c r="G917"/>
  <c r="I917" s="1"/>
  <c r="K915"/>
  <c r="J915"/>
  <c r="I915"/>
  <c r="G915"/>
  <c r="K914"/>
  <c r="J914"/>
  <c r="I914"/>
  <c r="G914"/>
  <c r="K913"/>
  <c r="J913"/>
  <c r="I913"/>
  <c r="G913"/>
  <c r="K912"/>
  <c r="J912"/>
  <c r="I912"/>
  <c r="G912"/>
  <c r="K911"/>
  <c r="I910"/>
  <c r="K909"/>
  <c r="J909"/>
  <c r="J908" s="1"/>
  <c r="J907" s="1"/>
  <c r="J906" s="1"/>
  <c r="H909"/>
  <c r="H908" s="1"/>
  <c r="H906" s="1"/>
  <c r="G909"/>
  <c r="I909" s="1"/>
  <c r="K908"/>
  <c r="K907" s="1"/>
  <c r="K906" s="1"/>
  <c r="G908"/>
  <c r="I908" s="1"/>
  <c r="I907"/>
  <c r="G906"/>
  <c r="I906" s="1"/>
  <c r="I905"/>
  <c r="J904"/>
  <c r="J903" s="1"/>
  <c r="J902" s="1"/>
  <c r="G904"/>
  <c r="I904" s="1"/>
  <c r="I901"/>
  <c r="K900"/>
  <c r="K899" s="1"/>
  <c r="K898" s="1"/>
  <c r="K897" s="1"/>
  <c r="K896" s="1"/>
  <c r="K895" s="1"/>
  <c r="K894" s="1"/>
  <c r="K893" s="1"/>
  <c r="J900"/>
  <c r="H900"/>
  <c r="G900"/>
  <c r="G899" s="1"/>
  <c r="J899"/>
  <c r="J898" s="1"/>
  <c r="H899"/>
  <c r="H898" s="1"/>
  <c r="H897" s="1"/>
  <c r="H896" s="1"/>
  <c r="H895" s="1"/>
  <c r="H894" s="1"/>
  <c r="I892"/>
  <c r="J891"/>
  <c r="I891"/>
  <c r="G891"/>
  <c r="J890"/>
  <c r="J889" s="1"/>
  <c r="G890"/>
  <c r="I890" s="1"/>
  <c r="I888"/>
  <c r="J887"/>
  <c r="I887"/>
  <c r="G887"/>
  <c r="J886"/>
  <c r="J885" s="1"/>
  <c r="J874" s="1"/>
  <c r="J873" s="1"/>
  <c r="J872" s="1"/>
  <c r="G886"/>
  <c r="I886" s="1"/>
  <c r="I884"/>
  <c r="I883"/>
  <c r="I882"/>
  <c r="J881"/>
  <c r="I881"/>
  <c r="G881"/>
  <c r="J880"/>
  <c r="G880"/>
  <c r="I880" s="1"/>
  <c r="K879"/>
  <c r="J879"/>
  <c r="G879"/>
  <c r="I879" s="1"/>
  <c r="K877"/>
  <c r="J877"/>
  <c r="I877"/>
  <c r="G877"/>
  <c r="K876"/>
  <c r="J876"/>
  <c r="I876"/>
  <c r="G876"/>
  <c r="K875"/>
  <c r="J875"/>
  <c r="I875"/>
  <c r="G875"/>
  <c r="K874"/>
  <c r="K873"/>
  <c r="K872"/>
  <c r="I871"/>
  <c r="K870"/>
  <c r="J870"/>
  <c r="G870"/>
  <c r="I870" s="1"/>
  <c r="K869"/>
  <c r="J869"/>
  <c r="G869"/>
  <c r="I869" s="1"/>
  <c r="K868"/>
  <c r="J868"/>
  <c r="G868"/>
  <c r="I868" s="1"/>
  <c r="I867"/>
  <c r="K866"/>
  <c r="J866"/>
  <c r="G866"/>
  <c r="I866" s="1"/>
  <c r="K865"/>
  <c r="J865"/>
  <c r="G865"/>
  <c r="I865" s="1"/>
  <c r="K864"/>
  <c r="J864"/>
  <c r="G864"/>
  <c r="I864" s="1"/>
  <c r="I863"/>
  <c r="K862"/>
  <c r="J862"/>
  <c r="G862"/>
  <c r="I862" s="1"/>
  <c r="K861"/>
  <c r="J861"/>
  <c r="G861"/>
  <c r="I861" s="1"/>
  <c r="K860"/>
  <c r="J860"/>
  <c r="G860"/>
  <c r="I860" s="1"/>
  <c r="I859"/>
  <c r="K858"/>
  <c r="J858"/>
  <c r="I858"/>
  <c r="G858"/>
  <c r="K857"/>
  <c r="J857"/>
  <c r="I857"/>
  <c r="G857"/>
  <c r="K856"/>
  <c r="J856"/>
  <c r="I856"/>
  <c r="G856"/>
  <c r="K855"/>
  <c r="J855"/>
  <c r="G855"/>
  <c r="I855" s="1"/>
  <c r="I854"/>
  <c r="J853"/>
  <c r="G853"/>
  <c r="I853" s="1"/>
  <c r="J852"/>
  <c r="G852"/>
  <c r="I852" s="1"/>
  <c r="J851"/>
  <c r="G851"/>
  <c r="I851" s="1"/>
  <c r="I850"/>
  <c r="I849"/>
  <c r="I848"/>
  <c r="K847"/>
  <c r="J847"/>
  <c r="G847"/>
  <c r="I847" s="1"/>
  <c r="K846"/>
  <c r="J846"/>
  <c r="G846"/>
  <c r="I846" s="1"/>
  <c r="K845"/>
  <c r="J845"/>
  <c r="G845"/>
  <c r="I845" s="1"/>
  <c r="K844"/>
  <c r="J844"/>
  <c r="G844"/>
  <c r="I844" s="1"/>
  <c r="I843"/>
  <c r="G842"/>
  <c r="I842" s="1"/>
  <c r="G841"/>
  <c r="I841" s="1"/>
  <c r="I840"/>
  <c r="G839"/>
  <c r="I839" s="1"/>
  <c r="I838"/>
  <c r="G837"/>
  <c r="I837" s="1"/>
  <c r="I836"/>
  <c r="G835"/>
  <c r="I835" s="1"/>
  <c r="K833"/>
  <c r="J833"/>
  <c r="J832" s="1"/>
  <c r="J831" s="1"/>
  <c r="G833"/>
  <c r="K832"/>
  <c r="K831" s="1"/>
  <c r="G832"/>
  <c r="G831" s="1"/>
  <c r="K829"/>
  <c r="J829"/>
  <c r="G829"/>
  <c r="I829" s="1"/>
  <c r="K828"/>
  <c r="J828"/>
  <c r="G828"/>
  <c r="I828" s="1"/>
  <c r="K827"/>
  <c r="J827"/>
  <c r="G827"/>
  <c r="I827" s="1"/>
  <c r="K825"/>
  <c r="J825"/>
  <c r="J824" s="1"/>
  <c r="J823" s="1"/>
  <c r="G825"/>
  <c r="K824"/>
  <c r="K823" s="1"/>
  <c r="G824"/>
  <c r="G823" s="1"/>
  <c r="K821"/>
  <c r="J821"/>
  <c r="J820" s="1"/>
  <c r="J819" s="1"/>
  <c r="J814" s="1"/>
  <c r="J813" s="1"/>
  <c r="J812" s="1"/>
  <c r="J811" s="1"/>
  <c r="G821"/>
  <c r="K820"/>
  <c r="K819" s="1"/>
  <c r="G820"/>
  <c r="G819" s="1"/>
  <c r="I818"/>
  <c r="J817"/>
  <c r="I817"/>
  <c r="G817"/>
  <c r="J816"/>
  <c r="G816"/>
  <c r="I816" s="1"/>
  <c r="K815"/>
  <c r="J815"/>
  <c r="G815"/>
  <c r="I815" s="1"/>
  <c r="I810"/>
  <c r="K809"/>
  <c r="J809"/>
  <c r="G809"/>
  <c r="I809" s="1"/>
  <c r="K808"/>
  <c r="J808"/>
  <c r="G808"/>
  <c r="I808" s="1"/>
  <c r="K807"/>
  <c r="J807"/>
  <c r="I807"/>
  <c r="G807"/>
  <c r="K806"/>
  <c r="J806"/>
  <c r="I806"/>
  <c r="K805"/>
  <c r="J805"/>
  <c r="J804" s="1"/>
  <c r="J803" s="1"/>
  <c r="J802" s="1"/>
  <c r="J732" s="1"/>
  <c r="I805"/>
  <c r="K804"/>
  <c r="G804"/>
  <c r="I804" s="1"/>
  <c r="K803"/>
  <c r="G803"/>
  <c r="I803" s="1"/>
  <c r="K802"/>
  <c r="G802"/>
  <c r="I802" s="1"/>
  <c r="I801"/>
  <c r="K800"/>
  <c r="J800"/>
  <c r="G800"/>
  <c r="I800" s="1"/>
  <c r="K799"/>
  <c r="J799"/>
  <c r="G799"/>
  <c r="I799" s="1"/>
  <c r="K798"/>
  <c r="J798"/>
  <c r="G798"/>
  <c r="I798" s="1"/>
  <c r="I797"/>
  <c r="K796"/>
  <c r="J796"/>
  <c r="G796"/>
  <c r="I796" s="1"/>
  <c r="K795"/>
  <c r="J795"/>
  <c r="G795"/>
  <c r="I795" s="1"/>
  <c r="K794"/>
  <c r="J794"/>
  <c r="G794"/>
  <c r="I794" s="1"/>
  <c r="I793"/>
  <c r="I792"/>
  <c r="I791"/>
  <c r="K790"/>
  <c r="J790"/>
  <c r="G790"/>
  <c r="I790" s="1"/>
  <c r="K789"/>
  <c r="J789"/>
  <c r="G789"/>
  <c r="I789" s="1"/>
  <c r="K788"/>
  <c r="J788"/>
  <c r="G788"/>
  <c r="I788" s="1"/>
  <c r="I787"/>
  <c r="K786"/>
  <c r="J786"/>
  <c r="G786"/>
  <c r="I786" s="1"/>
  <c r="K785"/>
  <c r="J785"/>
  <c r="G785"/>
  <c r="I785" s="1"/>
  <c r="K784"/>
  <c r="J784"/>
  <c r="I784"/>
  <c r="G784"/>
  <c r="I783"/>
  <c r="K782"/>
  <c r="J782"/>
  <c r="G782"/>
  <c r="I782" s="1"/>
  <c r="K781"/>
  <c r="J781"/>
  <c r="G781"/>
  <c r="I781" s="1"/>
  <c r="K780"/>
  <c r="J780"/>
  <c r="G780"/>
  <c r="I780" s="1"/>
  <c r="I779"/>
  <c r="K778"/>
  <c r="J778"/>
  <c r="G778"/>
  <c r="I778" s="1"/>
  <c r="K777"/>
  <c r="J777"/>
  <c r="G777"/>
  <c r="I777" s="1"/>
  <c r="K776"/>
  <c r="J776"/>
  <c r="G776"/>
  <c r="I776" s="1"/>
  <c r="I775"/>
  <c r="K774"/>
  <c r="J774"/>
  <c r="G774"/>
  <c r="I774" s="1"/>
  <c r="K773"/>
  <c r="J773"/>
  <c r="G773"/>
  <c r="I773" s="1"/>
  <c r="K772"/>
  <c r="J772"/>
  <c r="I772"/>
  <c r="G772"/>
  <c r="I771"/>
  <c r="K770"/>
  <c r="J770"/>
  <c r="G770"/>
  <c r="I770" s="1"/>
  <c r="K769"/>
  <c r="J769"/>
  <c r="G769"/>
  <c r="I769" s="1"/>
  <c r="K768"/>
  <c r="J768"/>
  <c r="G768"/>
  <c r="I768" s="1"/>
  <c r="I767"/>
  <c r="K766"/>
  <c r="J766"/>
  <c r="G766"/>
  <c r="I766" s="1"/>
  <c r="K765"/>
  <c r="J765"/>
  <c r="G765"/>
  <c r="I765" s="1"/>
  <c r="K764"/>
  <c r="J764"/>
  <c r="G764"/>
  <c r="I764" s="1"/>
  <c r="I763"/>
  <c r="K762"/>
  <c r="J762"/>
  <c r="G762"/>
  <c r="I762" s="1"/>
  <c r="K761"/>
  <c r="J761"/>
  <c r="G761"/>
  <c r="I761" s="1"/>
  <c r="K760"/>
  <c r="J760"/>
  <c r="G760"/>
  <c r="I760" s="1"/>
  <c r="I759"/>
  <c r="K758"/>
  <c r="J758"/>
  <c r="G758"/>
  <c r="I758" s="1"/>
  <c r="K757"/>
  <c r="J757"/>
  <c r="G757"/>
  <c r="I757" s="1"/>
  <c r="K756"/>
  <c r="J756"/>
  <c r="I756"/>
  <c r="G756"/>
  <c r="I755"/>
  <c r="K754"/>
  <c r="J754"/>
  <c r="G754"/>
  <c r="I754" s="1"/>
  <c r="K753"/>
  <c r="J753"/>
  <c r="G753"/>
  <c r="I753" s="1"/>
  <c r="K752"/>
  <c r="J752"/>
  <c r="G752"/>
  <c r="I752" s="1"/>
  <c r="K751"/>
  <c r="J751"/>
  <c r="G751"/>
  <c r="I751" s="1"/>
  <c r="I750"/>
  <c r="K749"/>
  <c r="J749"/>
  <c r="H749"/>
  <c r="G749"/>
  <c r="I749" s="1"/>
  <c r="K748"/>
  <c r="J748"/>
  <c r="H748"/>
  <c r="G748"/>
  <c r="I748" s="1"/>
  <c r="K747"/>
  <c r="J747"/>
  <c r="H747"/>
  <c r="G747"/>
  <c r="I747" s="1"/>
  <c r="I746"/>
  <c r="I745"/>
  <c r="I744"/>
  <c r="I743"/>
  <c r="I742"/>
  <c r="I741"/>
  <c r="I740"/>
  <c r="I739"/>
  <c r="I738"/>
  <c r="I737"/>
  <c r="I736"/>
  <c r="I735"/>
  <c r="I734"/>
  <c r="I733"/>
  <c r="K732"/>
  <c r="H732"/>
  <c r="G730"/>
  <c r="G729" s="1"/>
  <c r="I727"/>
  <c r="K726"/>
  <c r="J726"/>
  <c r="G726"/>
  <c r="I726" s="1"/>
  <c r="K725"/>
  <c r="J725"/>
  <c r="G725"/>
  <c r="I725" s="1"/>
  <c r="K724"/>
  <c r="J724"/>
  <c r="I724"/>
  <c r="G724"/>
  <c r="K723"/>
  <c r="J723"/>
  <c r="I723"/>
  <c r="G723"/>
  <c r="I722"/>
  <c r="I721"/>
  <c r="I720"/>
  <c r="J719"/>
  <c r="G719"/>
  <c r="I719" s="1"/>
  <c r="J718"/>
  <c r="G718"/>
  <c r="I718" s="1"/>
  <c r="J717"/>
  <c r="G717"/>
  <c r="I717" s="1"/>
  <c r="I716"/>
  <c r="J715"/>
  <c r="J714" s="1"/>
  <c r="J713" s="1"/>
  <c r="G715"/>
  <c r="I715" s="1"/>
  <c r="G714"/>
  <c r="I714" s="1"/>
  <c r="I712"/>
  <c r="J711"/>
  <c r="J710" s="1"/>
  <c r="J709" s="1"/>
  <c r="J708" s="1"/>
  <c r="G711"/>
  <c r="I711" s="1"/>
  <c r="G710"/>
  <c r="I710" s="1"/>
  <c r="I707"/>
  <c r="J706"/>
  <c r="J705" s="1"/>
  <c r="J704" s="1"/>
  <c r="J703" s="1"/>
  <c r="J702" s="1"/>
  <c r="J701" s="1"/>
  <c r="G706"/>
  <c r="I706" s="1"/>
  <c r="G705"/>
  <c r="I705" s="1"/>
  <c r="K699"/>
  <c r="J699"/>
  <c r="G699"/>
  <c r="K698"/>
  <c r="J698"/>
  <c r="G698"/>
  <c r="K697"/>
  <c r="J697"/>
  <c r="G697"/>
  <c r="I696"/>
  <c r="K695"/>
  <c r="J695"/>
  <c r="G695"/>
  <c r="I695" s="1"/>
  <c r="K694"/>
  <c r="J694"/>
  <c r="G694"/>
  <c r="I694" s="1"/>
  <c r="K693"/>
  <c r="J693"/>
  <c r="G693"/>
  <c r="I693" s="1"/>
  <c r="J691"/>
  <c r="I691"/>
  <c r="G691"/>
  <c r="J690"/>
  <c r="J689" s="1"/>
  <c r="G690"/>
  <c r="I690" s="1"/>
  <c r="K686"/>
  <c r="J686"/>
  <c r="G686"/>
  <c r="K685"/>
  <c r="J685"/>
  <c r="G685"/>
  <c r="K684"/>
  <c r="J684"/>
  <c r="G684"/>
  <c r="K682"/>
  <c r="J682"/>
  <c r="G682"/>
  <c r="K681"/>
  <c r="J681"/>
  <c r="G681"/>
  <c r="K680"/>
  <c r="J680"/>
  <c r="G680"/>
  <c r="K678"/>
  <c r="J678"/>
  <c r="G678"/>
  <c r="K677"/>
  <c r="J677"/>
  <c r="G677"/>
  <c r="K676"/>
  <c r="J676"/>
  <c r="G676"/>
  <c r="K674"/>
  <c r="J674"/>
  <c r="G674"/>
  <c r="I674" s="1"/>
  <c r="K673"/>
  <c r="J673"/>
  <c r="G673"/>
  <c r="I673" s="1"/>
  <c r="K672"/>
  <c r="J672"/>
  <c r="I672"/>
  <c r="G672"/>
  <c r="K668"/>
  <c r="J668"/>
  <c r="G668"/>
  <c r="I668" s="1"/>
  <c r="K667"/>
  <c r="J667"/>
  <c r="G667"/>
  <c r="I667" s="1"/>
  <c r="K666"/>
  <c r="J666"/>
  <c r="G666"/>
  <c r="I666" s="1"/>
  <c r="K664"/>
  <c r="J664"/>
  <c r="G664"/>
  <c r="I664" s="1"/>
  <c r="K663"/>
  <c r="J663"/>
  <c r="G663"/>
  <c r="I663" s="1"/>
  <c r="K662"/>
  <c r="J662"/>
  <c r="G662"/>
  <c r="I662" s="1"/>
  <c r="K660"/>
  <c r="J660"/>
  <c r="G660"/>
  <c r="K659"/>
  <c r="J659"/>
  <c r="G659"/>
  <c r="K658"/>
  <c r="J658"/>
  <c r="G658"/>
  <c r="K656"/>
  <c r="J656"/>
  <c r="G656"/>
  <c r="K655"/>
  <c r="J655"/>
  <c r="G655"/>
  <c r="K654"/>
  <c r="J654"/>
  <c r="G654"/>
  <c r="K652"/>
  <c r="J652"/>
  <c r="G652"/>
  <c r="K651"/>
  <c r="J651"/>
  <c r="G651"/>
  <c r="K650"/>
  <c r="J650"/>
  <c r="G650"/>
  <c r="K648"/>
  <c r="J648"/>
  <c r="G648"/>
  <c r="K647"/>
  <c r="J647"/>
  <c r="G647"/>
  <c r="K646"/>
  <c r="J646"/>
  <c r="G646"/>
  <c r="K644"/>
  <c r="K643" s="1"/>
  <c r="K642" s="1"/>
  <c r="K641" s="1"/>
  <c r="K622" s="1"/>
  <c r="K621" s="1"/>
  <c r="K620" s="1"/>
  <c r="K619" s="1"/>
  <c r="J644"/>
  <c r="G644"/>
  <c r="G643" s="1"/>
  <c r="J643"/>
  <c r="J642" s="1"/>
  <c r="J641" s="1"/>
  <c r="K639"/>
  <c r="J639"/>
  <c r="J638" s="1"/>
  <c r="J637" s="1"/>
  <c r="G639"/>
  <c r="K638"/>
  <c r="G638"/>
  <c r="K637"/>
  <c r="G637"/>
  <c r="K635"/>
  <c r="J635"/>
  <c r="J634" s="1"/>
  <c r="J633" s="1"/>
  <c r="G635"/>
  <c r="K634"/>
  <c r="K633"/>
  <c r="I632"/>
  <c r="I631"/>
  <c r="I630"/>
  <c r="J629"/>
  <c r="G629"/>
  <c r="I629" s="1"/>
  <c r="J628"/>
  <c r="G628"/>
  <c r="I628" s="1"/>
  <c r="J627"/>
  <c r="G627"/>
  <c r="I627" s="1"/>
  <c r="I626"/>
  <c r="J625"/>
  <c r="G625"/>
  <c r="I625" s="1"/>
  <c r="J624"/>
  <c r="J623" s="1"/>
  <c r="J622" s="1"/>
  <c r="J621" s="1"/>
  <c r="J620" s="1"/>
  <c r="G624"/>
  <c r="I624" s="1"/>
  <c r="I618"/>
  <c r="K617"/>
  <c r="J617"/>
  <c r="G617"/>
  <c r="I617" s="1"/>
  <c r="K616"/>
  <c r="J616"/>
  <c r="G616"/>
  <c r="I616" s="1"/>
  <c r="K615"/>
  <c r="J615"/>
  <c r="G615"/>
  <c r="I615" s="1"/>
  <c r="I614"/>
  <c r="K613"/>
  <c r="J613"/>
  <c r="G613"/>
  <c r="I613" s="1"/>
  <c r="K612"/>
  <c r="J612"/>
  <c r="G612"/>
  <c r="I612" s="1"/>
  <c r="K611"/>
  <c r="J611"/>
  <c r="G611"/>
  <c r="I611" s="1"/>
  <c r="I610"/>
  <c r="K609"/>
  <c r="J609"/>
  <c r="G609"/>
  <c r="I609" s="1"/>
  <c r="K608"/>
  <c r="J608"/>
  <c r="G608"/>
  <c r="I608" s="1"/>
  <c r="K607"/>
  <c r="J607"/>
  <c r="G607"/>
  <c r="I607" s="1"/>
  <c r="I606"/>
  <c r="I605"/>
  <c r="K604"/>
  <c r="J604"/>
  <c r="G604"/>
  <c r="I604" s="1"/>
  <c r="K603"/>
  <c r="J603"/>
  <c r="G603"/>
  <c r="I603" s="1"/>
  <c r="K602"/>
  <c r="J602"/>
  <c r="G602"/>
  <c r="I602" s="1"/>
  <c r="I601"/>
  <c r="I600"/>
  <c r="I599"/>
  <c r="I598"/>
  <c r="I597"/>
  <c r="K596"/>
  <c r="J596"/>
  <c r="G596"/>
  <c r="I596" s="1"/>
  <c r="K595"/>
  <c r="J595"/>
  <c r="K594"/>
  <c r="J594"/>
  <c r="K593"/>
  <c r="J593"/>
  <c r="K591"/>
  <c r="J591"/>
  <c r="I591"/>
  <c r="G591"/>
  <c r="K590"/>
  <c r="J590"/>
  <c r="I590"/>
  <c r="G590"/>
  <c r="K589"/>
  <c r="J589"/>
  <c r="I589"/>
  <c r="G589"/>
  <c r="K587"/>
  <c r="K586" s="1"/>
  <c r="K585" s="1"/>
  <c r="J587"/>
  <c r="G587"/>
  <c r="G586" s="1"/>
  <c r="J586"/>
  <c r="J585" s="1"/>
  <c r="I584"/>
  <c r="I583"/>
  <c r="K582"/>
  <c r="K581" s="1"/>
  <c r="K580" s="1"/>
  <c r="J582"/>
  <c r="H582"/>
  <c r="H581" s="1"/>
  <c r="H580" s="1"/>
  <c r="G582"/>
  <c r="G581" s="1"/>
  <c r="J581"/>
  <c r="J580" s="1"/>
  <c r="K578"/>
  <c r="J578"/>
  <c r="G578"/>
  <c r="K577"/>
  <c r="J577"/>
  <c r="G577"/>
  <c r="K576"/>
  <c r="J576"/>
  <c r="G576"/>
  <c r="I575"/>
  <c r="J574"/>
  <c r="J573" s="1"/>
  <c r="J572" s="1"/>
  <c r="G574"/>
  <c r="I574" s="1"/>
  <c r="K570"/>
  <c r="J570"/>
  <c r="G570"/>
  <c r="I570" s="1"/>
  <c r="K569"/>
  <c r="J569"/>
  <c r="G569"/>
  <c r="I569" s="1"/>
  <c r="K568"/>
  <c r="J568"/>
  <c r="I568"/>
  <c r="G568"/>
  <c r="N564"/>
  <c r="K563"/>
  <c r="J563"/>
  <c r="G563"/>
  <c r="I563" s="1"/>
  <c r="K561"/>
  <c r="J561"/>
  <c r="G561"/>
  <c r="M21"/>
  <c r="K559"/>
  <c r="J559"/>
  <c r="G559"/>
  <c r="I558"/>
  <c r="I557"/>
  <c r="I556"/>
  <c r="J555"/>
  <c r="J554" s="1"/>
  <c r="J553" s="1"/>
  <c r="J552" s="1"/>
  <c r="G555"/>
  <c r="I555" s="1"/>
  <c r="K550"/>
  <c r="J550"/>
  <c r="J549" s="1"/>
  <c r="J548" s="1"/>
  <c r="G550"/>
  <c r="K549"/>
  <c r="K548" s="1"/>
  <c r="G549"/>
  <c r="K546"/>
  <c r="J546"/>
  <c r="J545" s="1"/>
  <c r="J544" s="1"/>
  <c r="J543" s="1"/>
  <c r="G546"/>
  <c r="K545"/>
  <c r="K544" s="1"/>
  <c r="K543" s="1"/>
  <c r="G545"/>
  <c r="K541"/>
  <c r="K540" s="1"/>
  <c r="K539" s="1"/>
  <c r="J541"/>
  <c r="G541"/>
  <c r="J540"/>
  <c r="J539" s="1"/>
  <c r="K535"/>
  <c r="J535"/>
  <c r="I535"/>
  <c r="G535"/>
  <c r="K534"/>
  <c r="J534"/>
  <c r="I534"/>
  <c r="G534"/>
  <c r="K533"/>
  <c r="J533"/>
  <c r="I533"/>
  <c r="G533"/>
  <c r="K532"/>
  <c r="J532"/>
  <c r="I532"/>
  <c r="G532"/>
  <c r="K530"/>
  <c r="J530"/>
  <c r="G530"/>
  <c r="I530" s="1"/>
  <c r="K529"/>
  <c r="J529"/>
  <c r="J525" s="1"/>
  <c r="G529"/>
  <c r="I529" s="1"/>
  <c r="K527"/>
  <c r="J527"/>
  <c r="I527"/>
  <c r="G527"/>
  <c r="K526"/>
  <c r="J526"/>
  <c r="I526"/>
  <c r="G526"/>
  <c r="K525"/>
  <c r="K523"/>
  <c r="J523"/>
  <c r="G523"/>
  <c r="I523" s="1"/>
  <c r="K522"/>
  <c r="J522"/>
  <c r="J518" s="1"/>
  <c r="G522"/>
  <c r="I522" s="1"/>
  <c r="K520"/>
  <c r="K519" s="1"/>
  <c r="K518" s="1"/>
  <c r="J520"/>
  <c r="G520"/>
  <c r="J519"/>
  <c r="K516"/>
  <c r="J516"/>
  <c r="I516"/>
  <c r="G516"/>
  <c r="K515"/>
  <c r="K511" s="1"/>
  <c r="K506" s="1"/>
  <c r="K491" s="1"/>
  <c r="J515"/>
  <c r="I515"/>
  <c r="G515"/>
  <c r="K513"/>
  <c r="J513"/>
  <c r="G513"/>
  <c r="I513" s="1"/>
  <c r="K512"/>
  <c r="J512"/>
  <c r="G512"/>
  <c r="I512" s="1"/>
  <c r="J511"/>
  <c r="G511"/>
  <c r="I511" s="1"/>
  <c r="I510"/>
  <c r="J509"/>
  <c r="J508" s="1"/>
  <c r="J507" s="1"/>
  <c r="J506" s="1"/>
  <c r="J491" s="1"/>
  <c r="G509"/>
  <c r="I509" s="1"/>
  <c r="I505"/>
  <c r="I504"/>
  <c r="I503"/>
  <c r="I502"/>
  <c r="J501"/>
  <c r="I501"/>
  <c r="J500"/>
  <c r="I500"/>
  <c r="J499"/>
  <c r="I499"/>
  <c r="I498"/>
  <c r="K497"/>
  <c r="J497"/>
  <c r="G497"/>
  <c r="I497" s="1"/>
  <c r="K496"/>
  <c r="J496"/>
  <c r="G496"/>
  <c r="I496" s="1"/>
  <c r="K495"/>
  <c r="J495"/>
  <c r="G495"/>
  <c r="I495" s="1"/>
  <c r="K494"/>
  <c r="J494"/>
  <c r="G494"/>
  <c r="I494" s="1"/>
  <c r="K493"/>
  <c r="J493"/>
  <c r="G493"/>
  <c r="I493" s="1"/>
  <c r="K492"/>
  <c r="J492"/>
  <c r="G492"/>
  <c r="I492" s="1"/>
  <c r="K489"/>
  <c r="J489"/>
  <c r="G489"/>
  <c r="I489" s="1"/>
  <c r="K488"/>
  <c r="J488"/>
  <c r="G488"/>
  <c r="I488" s="1"/>
  <c r="K487"/>
  <c r="J487"/>
  <c r="G487"/>
  <c r="I487" s="1"/>
  <c r="K486"/>
  <c r="J486"/>
  <c r="G486"/>
  <c r="I486" s="1"/>
  <c r="I485"/>
  <c r="K484"/>
  <c r="J484"/>
  <c r="I484"/>
  <c r="G484"/>
  <c r="K483"/>
  <c r="K479" s="1"/>
  <c r="K478" s="1"/>
  <c r="K463" s="1"/>
  <c r="J483"/>
  <c r="I483"/>
  <c r="G483"/>
  <c r="I482"/>
  <c r="K481"/>
  <c r="J481"/>
  <c r="G481"/>
  <c r="I481" s="1"/>
  <c r="K480"/>
  <c r="J480"/>
  <c r="G480"/>
  <c r="I480" s="1"/>
  <c r="J479"/>
  <c r="G479"/>
  <c r="I479" s="1"/>
  <c r="J478"/>
  <c r="G478"/>
  <c r="I478" s="1"/>
  <c r="I477"/>
  <c r="K476"/>
  <c r="J476"/>
  <c r="I476"/>
  <c r="G476"/>
  <c r="K475"/>
  <c r="J475"/>
  <c r="I475"/>
  <c r="G475"/>
  <c r="I474"/>
  <c r="K473"/>
  <c r="J473"/>
  <c r="G473"/>
  <c r="I473" s="1"/>
  <c r="K472"/>
  <c r="J472"/>
  <c r="G472"/>
  <c r="I472" s="1"/>
  <c r="K471"/>
  <c r="J471"/>
  <c r="G471"/>
  <c r="I471" s="1"/>
  <c r="K470"/>
  <c r="J470"/>
  <c r="G470"/>
  <c r="I470" s="1"/>
  <c r="K469"/>
  <c r="J469"/>
  <c r="G469"/>
  <c r="I469" s="1"/>
  <c r="K468"/>
  <c r="J468"/>
  <c r="G468"/>
  <c r="I468" s="1"/>
  <c r="I467"/>
  <c r="J466"/>
  <c r="J465" s="1"/>
  <c r="J464" s="1"/>
  <c r="G466"/>
  <c r="I466" s="1"/>
  <c r="J463"/>
  <c r="G463"/>
  <c r="I463" s="1"/>
  <c r="G461"/>
  <c r="K457"/>
  <c r="K456" s="1"/>
  <c r="K455" s="1"/>
  <c r="K454" s="1"/>
  <c r="K453" s="1"/>
  <c r="N448" s="1"/>
  <c r="J457"/>
  <c r="G457"/>
  <c r="J456"/>
  <c r="J455" s="1"/>
  <c r="J454" s="1"/>
  <c r="J453" s="1"/>
  <c r="M448" s="1"/>
  <c r="K452"/>
  <c r="J452"/>
  <c r="G452"/>
  <c r="I452" s="1"/>
  <c r="K451"/>
  <c r="J451"/>
  <c r="G451"/>
  <c r="K450"/>
  <c r="J450"/>
  <c r="G450"/>
  <c r="K449"/>
  <c r="J449"/>
  <c r="G449"/>
  <c r="K448"/>
  <c r="J448"/>
  <c r="G448"/>
  <c r="J446"/>
  <c r="G446"/>
  <c r="J445"/>
  <c r="G445"/>
  <c r="J444"/>
  <c r="G444"/>
  <c r="K442"/>
  <c r="J442"/>
  <c r="G442"/>
  <c r="K441"/>
  <c r="J441"/>
  <c r="G441"/>
  <c r="K440"/>
  <c r="J440"/>
  <c r="G440"/>
  <c r="K439"/>
  <c r="J439"/>
  <c r="G439"/>
  <c r="I438"/>
  <c r="J437"/>
  <c r="H437"/>
  <c r="G437"/>
  <c r="I437" s="1"/>
  <c r="J436"/>
  <c r="H436"/>
  <c r="G436"/>
  <c r="I436" s="1"/>
  <c r="J435"/>
  <c r="H435"/>
  <c r="G435"/>
  <c r="I435" s="1"/>
  <c r="J434"/>
  <c r="H434"/>
  <c r="G434"/>
  <c r="I434" s="1"/>
  <c r="J433"/>
  <c r="H433"/>
  <c r="G433"/>
  <c r="I433" s="1"/>
  <c r="K432"/>
  <c r="J432"/>
  <c r="G432"/>
  <c r="K430"/>
  <c r="J430"/>
  <c r="G430"/>
  <c r="I430" s="1"/>
  <c r="K429"/>
  <c r="J429"/>
  <c r="G429"/>
  <c r="I429" s="1"/>
  <c r="K428"/>
  <c r="J428"/>
  <c r="G428"/>
  <c r="I428" s="1"/>
  <c r="I427"/>
  <c r="K426"/>
  <c r="J426"/>
  <c r="G426"/>
  <c r="I426" s="1"/>
  <c r="K425"/>
  <c r="J425"/>
  <c r="G425"/>
  <c r="I425" s="1"/>
  <c r="K424"/>
  <c r="J424"/>
  <c r="I424"/>
  <c r="G424"/>
  <c r="I423"/>
  <c r="K422"/>
  <c r="J422"/>
  <c r="G422"/>
  <c r="I422" s="1"/>
  <c r="K421"/>
  <c r="J421"/>
  <c r="G421"/>
  <c r="I421" s="1"/>
  <c r="K420"/>
  <c r="J420"/>
  <c r="G420"/>
  <c r="I420" s="1"/>
  <c r="K419"/>
  <c r="J419"/>
  <c r="G419"/>
  <c r="I419" s="1"/>
  <c r="I418"/>
  <c r="K417"/>
  <c r="J417"/>
  <c r="G417"/>
  <c r="I417" s="1"/>
  <c r="K416"/>
  <c r="J416"/>
  <c r="G416"/>
  <c r="I416" s="1"/>
  <c r="K415"/>
  <c r="J415"/>
  <c r="G415"/>
  <c r="I415" s="1"/>
  <c r="I414"/>
  <c r="K413"/>
  <c r="J413"/>
  <c r="G413"/>
  <c r="I413" s="1"/>
  <c r="K412"/>
  <c r="J412"/>
  <c r="G412"/>
  <c r="I412" s="1"/>
  <c r="K411"/>
  <c r="J411"/>
  <c r="G411"/>
  <c r="I411" s="1"/>
  <c r="I410"/>
  <c r="K409"/>
  <c r="J409"/>
  <c r="G409"/>
  <c r="I409" s="1"/>
  <c r="K408"/>
  <c r="J408"/>
  <c r="G408"/>
  <c r="I408" s="1"/>
  <c r="K407"/>
  <c r="J407"/>
  <c r="G407"/>
  <c r="I407" s="1"/>
  <c r="I406"/>
  <c r="K405"/>
  <c r="J405"/>
  <c r="G405"/>
  <c r="I405" s="1"/>
  <c r="K404"/>
  <c r="J404"/>
  <c r="G404"/>
  <c r="I404" s="1"/>
  <c r="I403"/>
  <c r="K402"/>
  <c r="J402"/>
  <c r="G402"/>
  <c r="I402" s="1"/>
  <c r="K401"/>
  <c r="J401"/>
  <c r="G401"/>
  <c r="I401" s="1"/>
  <c r="K400"/>
  <c r="J400"/>
  <c r="G400"/>
  <c r="I400" s="1"/>
  <c r="K399"/>
  <c r="J399"/>
  <c r="G399"/>
  <c r="I399" s="1"/>
  <c r="K397"/>
  <c r="J397"/>
  <c r="I397"/>
  <c r="G397"/>
  <c r="K396"/>
  <c r="J396"/>
  <c r="I396"/>
  <c r="G396"/>
  <c r="K395"/>
  <c r="J395"/>
  <c r="I395"/>
  <c r="G395"/>
  <c r="K394"/>
  <c r="J394"/>
  <c r="I394"/>
  <c r="G394"/>
  <c r="J391"/>
  <c r="G391"/>
  <c r="J390"/>
  <c r="G390"/>
  <c r="J389"/>
  <c r="G389"/>
  <c r="J388"/>
  <c r="G388"/>
  <c r="I387"/>
  <c r="K386"/>
  <c r="J386"/>
  <c r="H386"/>
  <c r="G386"/>
  <c r="I386" s="1"/>
  <c r="K385"/>
  <c r="J385"/>
  <c r="H385"/>
  <c r="G385"/>
  <c r="I385" s="1"/>
  <c r="K384"/>
  <c r="J384"/>
  <c r="H384"/>
  <c r="G384"/>
  <c r="I384" s="1"/>
  <c r="I383"/>
  <c r="K382"/>
  <c r="J382"/>
  <c r="H382"/>
  <c r="G382"/>
  <c r="I382" s="1"/>
  <c r="K381"/>
  <c r="J381"/>
  <c r="H381"/>
  <c r="G381"/>
  <c r="I381" s="1"/>
  <c r="K380"/>
  <c r="J380"/>
  <c r="H380"/>
  <c r="G380"/>
  <c r="I380" s="1"/>
  <c r="K378"/>
  <c r="J378"/>
  <c r="G378"/>
  <c r="K377"/>
  <c r="J377"/>
  <c r="G377"/>
  <c r="K376"/>
  <c r="J376"/>
  <c r="G376"/>
  <c r="K375"/>
  <c r="J375"/>
  <c r="G375"/>
  <c r="K373"/>
  <c r="J373"/>
  <c r="G373"/>
  <c r="G372" s="1"/>
  <c r="K372"/>
  <c r="J372"/>
  <c r="I371"/>
  <c r="K370"/>
  <c r="J370"/>
  <c r="G370"/>
  <c r="K369"/>
  <c r="J369"/>
  <c r="G369"/>
  <c r="K368"/>
  <c r="J368"/>
  <c r="K367"/>
  <c r="J367"/>
  <c r="K366"/>
  <c r="J366"/>
  <c r="J365"/>
  <c r="I365"/>
  <c r="J364"/>
  <c r="G364"/>
  <c r="I364" s="1"/>
  <c r="J363"/>
  <c r="J362"/>
  <c r="J361"/>
  <c r="J360"/>
  <c r="I359"/>
  <c r="K358"/>
  <c r="J358"/>
  <c r="I358"/>
  <c r="G358"/>
  <c r="K357"/>
  <c r="J357"/>
  <c r="I357"/>
  <c r="G357"/>
  <c r="K356"/>
  <c r="J356"/>
  <c r="I356"/>
  <c r="G356"/>
  <c r="K355"/>
  <c r="J355"/>
  <c r="I355"/>
  <c r="G355"/>
  <c r="K354"/>
  <c r="J354"/>
  <c r="K352"/>
  <c r="J352"/>
  <c r="I352"/>
  <c r="G352"/>
  <c r="K351"/>
  <c r="J351"/>
  <c r="I351"/>
  <c r="G351"/>
  <c r="K350"/>
  <c r="J350"/>
  <c r="I350"/>
  <c r="G350"/>
  <c r="K349"/>
  <c r="J349"/>
  <c r="I349"/>
  <c r="G349"/>
  <c r="K348"/>
  <c r="J348"/>
  <c r="I348"/>
  <c r="G348"/>
  <c r="I347"/>
  <c r="K346"/>
  <c r="J346"/>
  <c r="G346"/>
  <c r="I346" s="1"/>
  <c r="K345"/>
  <c r="J345"/>
  <c r="G345"/>
  <c r="I345" s="1"/>
  <c r="K343"/>
  <c r="J343"/>
  <c r="I343"/>
  <c r="G343"/>
  <c r="K342"/>
  <c r="J342"/>
  <c r="I342"/>
  <c r="G342"/>
  <c r="K341"/>
  <c r="J341"/>
  <c r="I341"/>
  <c r="G341"/>
  <c r="K340"/>
  <c r="J340"/>
  <c r="I340"/>
  <c r="G340"/>
  <c r="K338"/>
  <c r="J338"/>
  <c r="G338"/>
  <c r="I338" s="1"/>
  <c r="K337"/>
  <c r="J337"/>
  <c r="G337"/>
  <c r="I337" s="1"/>
  <c r="K336"/>
  <c r="J336"/>
  <c r="G336"/>
  <c r="I336" s="1"/>
  <c r="K335"/>
  <c r="J335"/>
  <c r="I335"/>
  <c r="G335"/>
  <c r="K334"/>
  <c r="J334"/>
  <c r="I334"/>
  <c r="G334"/>
  <c r="I333"/>
  <c r="K332"/>
  <c r="J332"/>
  <c r="G332"/>
  <c r="K331"/>
  <c r="J331"/>
  <c r="G331"/>
  <c r="N330"/>
  <c r="M330"/>
  <c r="K330"/>
  <c r="J330"/>
  <c r="G330"/>
  <c r="K328"/>
  <c r="J328"/>
  <c r="I328"/>
  <c r="G328"/>
  <c r="K327"/>
  <c r="J327"/>
  <c r="I327"/>
  <c r="G327"/>
  <c r="K325"/>
  <c r="J325"/>
  <c r="G325"/>
  <c r="I325" s="1"/>
  <c r="K324"/>
  <c r="J324"/>
  <c r="G324"/>
  <c r="I324" s="1"/>
  <c r="K323"/>
  <c r="J323"/>
  <c r="G323"/>
  <c r="I323" s="1"/>
  <c r="K321"/>
  <c r="J321"/>
  <c r="G321"/>
  <c r="I321" s="1"/>
  <c r="K320"/>
  <c r="J320"/>
  <c r="I320"/>
  <c r="G320"/>
  <c r="K318"/>
  <c r="J318"/>
  <c r="G318"/>
  <c r="K317"/>
  <c r="J317"/>
  <c r="G317"/>
  <c r="K315"/>
  <c r="J315"/>
  <c r="G315"/>
  <c r="K314"/>
  <c r="J314"/>
  <c r="G314"/>
  <c r="K313"/>
  <c r="J313"/>
  <c r="G313"/>
  <c r="K312"/>
  <c r="J312"/>
  <c r="G312"/>
  <c r="I311"/>
  <c r="J310"/>
  <c r="I310"/>
  <c r="G310"/>
  <c r="J309"/>
  <c r="J308" s="1"/>
  <c r="G309"/>
  <c r="I309" s="1"/>
  <c r="J307"/>
  <c r="G307"/>
  <c r="I307" s="1"/>
  <c r="I306"/>
  <c r="K305"/>
  <c r="J305"/>
  <c r="I305"/>
  <c r="G305"/>
  <c r="K304"/>
  <c r="J304"/>
  <c r="I304"/>
  <c r="G304"/>
  <c r="I303"/>
  <c r="K302"/>
  <c r="J302"/>
  <c r="G302"/>
  <c r="I302" s="1"/>
  <c r="K301"/>
  <c r="J301"/>
  <c r="G301"/>
  <c r="I301" s="1"/>
  <c r="K300"/>
  <c r="J300"/>
  <c r="G300"/>
  <c r="I300" s="1"/>
  <c r="K299"/>
  <c r="J299"/>
  <c r="G299"/>
  <c r="I299" s="1"/>
  <c r="I298"/>
  <c r="J297"/>
  <c r="G297"/>
  <c r="I297" s="1"/>
  <c r="J296"/>
  <c r="G296"/>
  <c r="I296" s="1"/>
  <c r="J295"/>
  <c r="G295"/>
  <c r="I295" s="1"/>
  <c r="J294"/>
  <c r="G294"/>
  <c r="I294" s="1"/>
  <c r="K293"/>
  <c r="J293"/>
  <c r="G293"/>
  <c r="J292"/>
  <c r="I292"/>
  <c r="K291"/>
  <c r="J291"/>
  <c r="G291"/>
  <c r="K290"/>
  <c r="J290"/>
  <c r="G290"/>
  <c r="K288"/>
  <c r="J288"/>
  <c r="G288"/>
  <c r="K287"/>
  <c r="J287"/>
  <c r="G287"/>
  <c r="K286"/>
  <c r="J286"/>
  <c r="G286"/>
  <c r="K285"/>
  <c r="J285"/>
  <c r="G285"/>
  <c r="I284"/>
  <c r="I283"/>
  <c r="J282"/>
  <c r="G282"/>
  <c r="I282" s="1"/>
  <c r="J281"/>
  <c r="I281"/>
  <c r="G281"/>
  <c r="J280"/>
  <c r="J279" s="1"/>
  <c r="J278" s="1"/>
  <c r="J276" s="1"/>
  <c r="G280"/>
  <c r="I280" s="1"/>
  <c r="K278"/>
  <c r="K277"/>
  <c r="J277"/>
  <c r="G277"/>
  <c r="K276"/>
  <c r="K274"/>
  <c r="J274"/>
  <c r="I274"/>
  <c r="G274"/>
  <c r="K273"/>
  <c r="J273"/>
  <c r="I273"/>
  <c r="G273"/>
  <c r="K272"/>
  <c r="J272"/>
  <c r="I272"/>
  <c r="G272"/>
  <c r="K271"/>
  <c r="J271"/>
  <c r="I271"/>
  <c r="G271"/>
  <c r="K269"/>
  <c r="J269"/>
  <c r="G269"/>
  <c r="I269" s="1"/>
  <c r="K268"/>
  <c r="J268"/>
  <c r="G268"/>
  <c r="I268" s="1"/>
  <c r="K267"/>
  <c r="J267"/>
  <c r="G267"/>
  <c r="I267" s="1"/>
  <c r="K266"/>
  <c r="J266"/>
  <c r="G266"/>
  <c r="I266" s="1"/>
  <c r="K264"/>
  <c r="J264"/>
  <c r="G264"/>
  <c r="I264" s="1"/>
  <c r="K263"/>
  <c r="J263"/>
  <c r="G263"/>
  <c r="I263" s="1"/>
  <c r="K262"/>
  <c r="J262"/>
  <c r="G262"/>
  <c r="I262" s="1"/>
  <c r="K261"/>
  <c r="J261"/>
  <c r="G261"/>
  <c r="I261" s="1"/>
  <c r="K259"/>
  <c r="J259"/>
  <c r="G259"/>
  <c r="I259" s="1"/>
  <c r="K258"/>
  <c r="J258"/>
  <c r="G258"/>
  <c r="I258" s="1"/>
  <c r="K257"/>
  <c r="J257"/>
  <c r="G257"/>
  <c r="I257" s="1"/>
  <c r="K256"/>
  <c r="J256"/>
  <c r="G256"/>
  <c r="I256" s="1"/>
  <c r="K254"/>
  <c r="J254"/>
  <c r="G254"/>
  <c r="I254" s="1"/>
  <c r="K253"/>
  <c r="J253"/>
  <c r="G253"/>
  <c r="I253" s="1"/>
  <c r="K252"/>
  <c r="J252"/>
  <c r="G252"/>
  <c r="I252" s="1"/>
  <c r="K251"/>
  <c r="J251"/>
  <c r="G251"/>
  <c r="I251" s="1"/>
  <c r="K250"/>
  <c r="J250"/>
  <c r="G250"/>
  <c r="I250" s="1"/>
  <c r="K248"/>
  <c r="J248"/>
  <c r="I248"/>
  <c r="G248"/>
  <c r="K247"/>
  <c r="J247"/>
  <c r="I247"/>
  <c r="G247"/>
  <c r="K246"/>
  <c r="J246"/>
  <c r="I246"/>
  <c r="G246"/>
  <c r="K245"/>
  <c r="J245"/>
  <c r="I245"/>
  <c r="G245"/>
  <c r="K244"/>
  <c r="J244"/>
  <c r="I244"/>
  <c r="G244"/>
  <c r="K242"/>
  <c r="J242"/>
  <c r="G242"/>
  <c r="I242" s="1"/>
  <c r="K241"/>
  <c r="J241"/>
  <c r="G241"/>
  <c r="I241" s="1"/>
  <c r="K240"/>
  <c r="J240"/>
  <c r="G240"/>
  <c r="I240" s="1"/>
  <c r="K239"/>
  <c r="J239"/>
  <c r="G239"/>
  <c r="I239" s="1"/>
  <c r="I238"/>
  <c r="K237"/>
  <c r="J237"/>
  <c r="I237"/>
  <c r="G237"/>
  <c r="K236"/>
  <c r="J236"/>
  <c r="I236"/>
  <c r="G236"/>
  <c r="K234"/>
  <c r="J234"/>
  <c r="G234"/>
  <c r="I234" s="1"/>
  <c r="K233"/>
  <c r="J233"/>
  <c r="G233"/>
  <c r="I233" s="1"/>
  <c r="K232"/>
  <c r="J232"/>
  <c r="G232"/>
  <c r="I232" s="1"/>
  <c r="I231"/>
  <c r="K230"/>
  <c r="J230"/>
  <c r="I230"/>
  <c r="G230"/>
  <c r="K229"/>
  <c r="J229"/>
  <c r="I229"/>
  <c r="G229"/>
  <c r="K227"/>
  <c r="J227"/>
  <c r="G227"/>
  <c r="I227" s="1"/>
  <c r="K226"/>
  <c r="J226"/>
  <c r="G226"/>
  <c r="I226" s="1"/>
  <c r="K225"/>
  <c r="J225"/>
  <c r="G225"/>
  <c r="I225" s="1"/>
  <c r="I224"/>
  <c r="K223"/>
  <c r="J223"/>
  <c r="I223"/>
  <c r="G223"/>
  <c r="K222"/>
  <c r="J222"/>
  <c r="I222"/>
  <c r="G222"/>
  <c r="K220"/>
  <c r="J220"/>
  <c r="G220"/>
  <c r="I220" s="1"/>
  <c r="K219"/>
  <c r="J219"/>
  <c r="G219"/>
  <c r="I219" s="1"/>
  <c r="K218"/>
  <c r="J218"/>
  <c r="G218"/>
  <c r="I218" s="1"/>
  <c r="I217"/>
  <c r="J216"/>
  <c r="G216"/>
  <c r="I216" s="1"/>
  <c r="J215"/>
  <c r="G215"/>
  <c r="I215" s="1"/>
  <c r="J214"/>
  <c r="G214"/>
  <c r="I214" s="1"/>
  <c r="K212"/>
  <c r="J212"/>
  <c r="G212"/>
  <c r="K211"/>
  <c r="J211"/>
  <c r="G211"/>
  <c r="K209"/>
  <c r="J209"/>
  <c r="G209"/>
  <c r="K208"/>
  <c r="J208"/>
  <c r="G208"/>
  <c r="K207"/>
  <c r="J207"/>
  <c r="G207"/>
  <c r="I206"/>
  <c r="K205"/>
  <c r="J205"/>
  <c r="G205"/>
  <c r="I205" s="1"/>
  <c r="K204"/>
  <c r="J204"/>
  <c r="G204"/>
  <c r="I204" s="1"/>
  <c r="K203"/>
  <c r="J203"/>
  <c r="I203"/>
  <c r="G203"/>
  <c r="I202"/>
  <c r="K201"/>
  <c r="J201"/>
  <c r="G201"/>
  <c r="I201" s="1"/>
  <c r="K200"/>
  <c r="J200"/>
  <c r="G200"/>
  <c r="I200" s="1"/>
  <c r="K199"/>
  <c r="J199"/>
  <c r="G199"/>
  <c r="I199" s="1"/>
  <c r="K197"/>
  <c r="J197"/>
  <c r="I197"/>
  <c r="G197"/>
  <c r="K196"/>
  <c r="J196"/>
  <c r="I196"/>
  <c r="G196"/>
  <c r="K194"/>
  <c r="J194"/>
  <c r="G194"/>
  <c r="K193"/>
  <c r="J193"/>
  <c r="G193"/>
  <c r="K191"/>
  <c r="K190" s="1"/>
  <c r="K189" s="1"/>
  <c r="K102" s="1"/>
  <c r="K101" s="1"/>
  <c r="J191"/>
  <c r="G191"/>
  <c r="J190"/>
  <c r="J189"/>
  <c r="I188"/>
  <c r="J187"/>
  <c r="I187"/>
  <c r="G187"/>
  <c r="J186"/>
  <c r="G186"/>
  <c r="I186" s="1"/>
  <c r="I185"/>
  <c r="J184"/>
  <c r="G184"/>
  <c r="I184" s="1"/>
  <c r="J183"/>
  <c r="G183"/>
  <c r="I183" s="1"/>
  <c r="I182"/>
  <c r="J181"/>
  <c r="I181"/>
  <c r="G181"/>
  <c r="J180"/>
  <c r="J179" s="1"/>
  <c r="G180"/>
  <c r="I180" s="1"/>
  <c r="K177"/>
  <c r="J177"/>
  <c r="G177"/>
  <c r="K176"/>
  <c r="J176"/>
  <c r="G176"/>
  <c r="K174"/>
  <c r="J174"/>
  <c r="G174"/>
  <c r="K173"/>
  <c r="J173"/>
  <c r="G173"/>
  <c r="K172"/>
  <c r="J172"/>
  <c r="G172"/>
  <c r="K170"/>
  <c r="J170"/>
  <c r="G170"/>
  <c r="I170" s="1"/>
  <c r="K169"/>
  <c r="J169"/>
  <c r="G169"/>
  <c r="I169" s="1"/>
  <c r="K167"/>
  <c r="J167"/>
  <c r="G167"/>
  <c r="K166"/>
  <c r="J166"/>
  <c r="G166"/>
  <c r="K165"/>
  <c r="J165"/>
  <c r="G165"/>
  <c r="K163"/>
  <c r="J163"/>
  <c r="G163"/>
  <c r="I163" s="1"/>
  <c r="K161"/>
  <c r="J161"/>
  <c r="I161"/>
  <c r="G161"/>
  <c r="K160"/>
  <c r="J160"/>
  <c r="I160"/>
  <c r="G160"/>
  <c r="K158"/>
  <c r="J158"/>
  <c r="G158"/>
  <c r="K157"/>
  <c r="J157"/>
  <c r="G157"/>
  <c r="I156"/>
  <c r="J155"/>
  <c r="G155"/>
  <c r="I155" s="1"/>
  <c r="J154"/>
  <c r="G154"/>
  <c r="I154" s="1"/>
  <c r="K152"/>
  <c r="J152"/>
  <c r="G152"/>
  <c r="K151"/>
  <c r="J151"/>
  <c r="G151"/>
  <c r="K150"/>
  <c r="J150"/>
  <c r="G150"/>
  <c r="J148"/>
  <c r="G148"/>
  <c r="J147"/>
  <c r="G147"/>
  <c r="J146"/>
  <c r="G146"/>
  <c r="I145"/>
  <c r="J144"/>
  <c r="G144"/>
  <c r="I144" s="1"/>
  <c r="J143"/>
  <c r="G143"/>
  <c r="I143" s="1"/>
  <c r="I142"/>
  <c r="K141"/>
  <c r="J141"/>
  <c r="G141"/>
  <c r="K140"/>
  <c r="J140"/>
  <c r="G140"/>
  <c r="K139"/>
  <c r="J139"/>
  <c r="I138"/>
  <c r="J137"/>
  <c r="G137"/>
  <c r="I137" s="1"/>
  <c r="J136"/>
  <c r="G136"/>
  <c r="I136" s="1"/>
  <c r="J135"/>
  <c r="G135"/>
  <c r="I135" s="1"/>
  <c r="K133"/>
  <c r="J133"/>
  <c r="G133"/>
  <c r="K132"/>
  <c r="J132"/>
  <c r="G132"/>
  <c r="K131"/>
  <c r="J131"/>
  <c r="G131"/>
  <c r="I130"/>
  <c r="J129"/>
  <c r="I129"/>
  <c r="G129"/>
  <c r="J128"/>
  <c r="G128"/>
  <c r="I128" s="1"/>
  <c r="J127"/>
  <c r="G127"/>
  <c r="I127" s="1"/>
  <c r="K125"/>
  <c r="J125"/>
  <c r="G125"/>
  <c r="K124"/>
  <c r="J124"/>
  <c r="G124"/>
  <c r="I123"/>
  <c r="K122"/>
  <c r="J122"/>
  <c r="I122"/>
  <c r="G122"/>
  <c r="I121"/>
  <c r="K120"/>
  <c r="J120"/>
  <c r="G120"/>
  <c r="I120" s="1"/>
  <c r="K119"/>
  <c r="J119"/>
  <c r="G119"/>
  <c r="I119" s="1"/>
  <c r="I118"/>
  <c r="K117"/>
  <c r="J117"/>
  <c r="G117"/>
  <c r="K116"/>
  <c r="J116"/>
  <c r="G116"/>
  <c r="K115"/>
  <c r="J115"/>
  <c r="G115"/>
  <c r="K113"/>
  <c r="J113"/>
  <c r="G113"/>
  <c r="K112"/>
  <c r="J112"/>
  <c r="G112"/>
  <c r="K111"/>
  <c r="J111"/>
  <c r="G111"/>
  <c r="K109"/>
  <c r="J109"/>
  <c r="G109"/>
  <c r="K108"/>
  <c r="J108"/>
  <c r="G108"/>
  <c r="K107"/>
  <c r="J107"/>
  <c r="G107"/>
  <c r="I106"/>
  <c r="K105"/>
  <c r="J105"/>
  <c r="H105"/>
  <c r="G105"/>
  <c r="I105" s="1"/>
  <c r="K104"/>
  <c r="J104"/>
  <c r="H104"/>
  <c r="G104"/>
  <c r="I104" s="1"/>
  <c r="K103"/>
  <c r="J103"/>
  <c r="H103"/>
  <c r="G103"/>
  <c r="I103" s="1"/>
  <c r="J102"/>
  <c r="J101" s="1"/>
  <c r="K99"/>
  <c r="J99"/>
  <c r="I99"/>
  <c r="G99"/>
  <c r="K98"/>
  <c r="J98"/>
  <c r="I98"/>
  <c r="G98"/>
  <c r="K97"/>
  <c r="J97"/>
  <c r="I97"/>
  <c r="G97"/>
  <c r="K96"/>
  <c r="J96"/>
  <c r="I96"/>
  <c r="G96"/>
  <c r="K95"/>
  <c r="J95"/>
  <c r="I95"/>
  <c r="G95"/>
  <c r="I94"/>
  <c r="K92"/>
  <c r="J92"/>
  <c r="I92"/>
  <c r="G92"/>
  <c r="K91"/>
  <c r="J91"/>
  <c r="I91"/>
  <c r="G91"/>
  <c r="J90"/>
  <c r="J89" s="1"/>
  <c r="G90"/>
  <c r="I90" s="1"/>
  <c r="I88"/>
  <c r="J87"/>
  <c r="I87"/>
  <c r="G87"/>
  <c r="J86"/>
  <c r="G86"/>
  <c r="I86" s="1"/>
  <c r="I85"/>
  <c r="J84"/>
  <c r="J83" s="1"/>
  <c r="G84"/>
  <c r="I84" s="1"/>
  <c r="J80"/>
  <c r="G80"/>
  <c r="J79"/>
  <c r="G79"/>
  <c r="J78"/>
  <c r="G78"/>
  <c r="I77"/>
  <c r="J76"/>
  <c r="J75" s="1"/>
  <c r="I76"/>
  <c r="G76"/>
  <c r="G75"/>
  <c r="I75" s="1"/>
  <c r="I74"/>
  <c r="J73"/>
  <c r="J72" s="1"/>
  <c r="G73"/>
  <c r="I73" s="1"/>
  <c r="K69"/>
  <c r="J69"/>
  <c r="J68" s="1"/>
  <c r="G69"/>
  <c r="K68"/>
  <c r="K67" s="1"/>
  <c r="K66" s="1"/>
  <c r="K65" s="1"/>
  <c r="N25" s="1"/>
  <c r="G68"/>
  <c r="K63"/>
  <c r="J63"/>
  <c r="G63"/>
  <c r="I63" s="1"/>
  <c r="K62"/>
  <c r="J62"/>
  <c r="G62"/>
  <c r="I62" s="1"/>
  <c r="K61"/>
  <c r="J61"/>
  <c r="G61"/>
  <c r="I61" s="1"/>
  <c r="I60"/>
  <c r="I59"/>
  <c r="J58"/>
  <c r="I58"/>
  <c r="G58"/>
  <c r="J57"/>
  <c r="J56" s="1"/>
  <c r="J55" s="1"/>
  <c r="G57"/>
  <c r="I57" s="1"/>
  <c r="K55"/>
  <c r="J53"/>
  <c r="G53"/>
  <c r="J52"/>
  <c r="G52"/>
  <c r="J51"/>
  <c r="G51"/>
  <c r="K49"/>
  <c r="J49"/>
  <c r="G49"/>
  <c r="K48"/>
  <c r="J48"/>
  <c r="G48"/>
  <c r="K47"/>
  <c r="J47"/>
  <c r="G47"/>
  <c r="K46"/>
  <c r="J46"/>
  <c r="G46"/>
  <c r="N45"/>
  <c r="M45"/>
  <c r="L45"/>
  <c r="K45"/>
  <c r="J45"/>
  <c r="I44"/>
  <c r="K43"/>
  <c r="J43"/>
  <c r="G43"/>
  <c r="I43" s="1"/>
  <c r="K42"/>
  <c r="J42"/>
  <c r="G42"/>
  <c r="I42" s="1"/>
  <c r="K41"/>
  <c r="J41"/>
  <c r="G41"/>
  <c r="I41" s="1"/>
  <c r="K40"/>
  <c r="J40"/>
  <c r="G40"/>
  <c r="I40" s="1"/>
  <c r="K39"/>
  <c r="J39"/>
  <c r="G39"/>
  <c r="I39" s="1"/>
  <c r="I38"/>
  <c r="J37"/>
  <c r="H37"/>
  <c r="G37"/>
  <c r="I37" s="1"/>
  <c r="J36"/>
  <c r="H36"/>
  <c r="G36"/>
  <c r="I36" s="1"/>
  <c r="J35"/>
  <c r="H35"/>
  <c r="G35"/>
  <c r="I35" s="1"/>
  <c r="K33"/>
  <c r="J33"/>
  <c r="G33"/>
  <c r="K32"/>
  <c r="J32"/>
  <c r="G32"/>
  <c r="K31"/>
  <c r="J31"/>
  <c r="G31"/>
  <c r="K30"/>
  <c r="J30"/>
  <c r="G30"/>
  <c r="K29"/>
  <c r="J29"/>
  <c r="G29"/>
  <c r="K28"/>
  <c r="J28"/>
  <c r="G28"/>
  <c r="K27"/>
  <c r="J27"/>
  <c r="G27"/>
  <c r="K26"/>
  <c r="N21" s="1"/>
  <c r="J26"/>
  <c r="J25" s="1"/>
  <c r="G26"/>
  <c r="K24"/>
  <c r="J24"/>
  <c r="G24"/>
  <c r="I24" s="1"/>
  <c r="N23"/>
  <c r="M23"/>
  <c r="K23"/>
  <c r="J23"/>
  <c r="G23"/>
  <c r="N22"/>
  <c r="M22"/>
  <c r="L22"/>
  <c r="K22"/>
  <c r="J22"/>
  <c r="G22"/>
  <c r="K806" i="10"/>
  <c r="K805"/>
  <c r="J806"/>
  <c r="J805"/>
  <c r="H1228"/>
  <c r="I1228"/>
  <c r="G1228"/>
  <c r="H288" i="11" l="1"/>
  <c r="H287" s="1"/>
  <c r="H286" s="1"/>
  <c r="H285" s="1"/>
  <c r="H278" s="1"/>
  <c r="H276" s="1"/>
  <c r="I826"/>
  <c r="I1218" i="12"/>
  <c r="H1177"/>
  <c r="H1176" s="1"/>
  <c r="H1124" s="1"/>
  <c r="I1177"/>
  <c r="I1176" s="1"/>
  <c r="I341"/>
  <c r="G340"/>
  <c r="I340" s="1"/>
  <c r="I495"/>
  <c r="G494"/>
  <c r="I942"/>
  <c r="G941"/>
  <c r="I941" s="1"/>
  <c r="I980"/>
  <c r="G979"/>
  <c r="I1150"/>
  <c r="G1149"/>
  <c r="I1164"/>
  <c r="G1163"/>
  <c r="I1330"/>
  <c r="G1329"/>
  <c r="I35"/>
  <c r="G30"/>
  <c r="I300"/>
  <c r="G299"/>
  <c r="I299" s="1"/>
  <c r="I335"/>
  <c r="G334"/>
  <c r="I334" s="1"/>
  <c r="I420"/>
  <c r="G419"/>
  <c r="I419" s="1"/>
  <c r="I1091"/>
  <c r="G1081"/>
  <c r="I1081" s="1"/>
  <c r="G855"/>
  <c r="I855" s="1"/>
  <c r="I368"/>
  <c r="G367"/>
  <c r="I376"/>
  <c r="G375"/>
  <c r="I375" s="1"/>
  <c r="I439"/>
  <c r="G432"/>
  <c r="I432" s="1"/>
  <c r="I454"/>
  <c r="G453"/>
  <c r="I538"/>
  <c r="G537"/>
  <c r="I537" s="1"/>
  <c r="I576"/>
  <c r="G567"/>
  <c r="I747"/>
  <c r="G732"/>
  <c r="I732" s="1"/>
  <c r="I819"/>
  <c r="G814"/>
  <c r="I898"/>
  <c r="G897"/>
  <c r="G956"/>
  <c r="I957"/>
  <c r="I956" s="1"/>
  <c r="G1137"/>
  <c r="I1170"/>
  <c r="G1262"/>
  <c r="I1263"/>
  <c r="I313"/>
  <c r="G312"/>
  <c r="I642"/>
  <c r="G641"/>
  <c r="I936"/>
  <c r="G935"/>
  <c r="I935" s="1"/>
  <c r="I1129"/>
  <c r="G1128"/>
  <c r="H20"/>
  <c r="I20" s="1"/>
  <c r="I23"/>
  <c r="I507"/>
  <c r="G506"/>
  <c r="G873"/>
  <c r="I874"/>
  <c r="I930"/>
  <c r="G929"/>
  <c r="I929" s="1"/>
  <c r="I1037"/>
  <c r="G1025"/>
  <c r="I1188"/>
  <c r="G1187"/>
  <c r="I1187" s="1"/>
  <c r="I1317"/>
  <c r="G1316"/>
  <c r="I1337"/>
  <c r="G1336"/>
  <c r="G55"/>
  <c r="I56"/>
  <c r="I71"/>
  <c r="G67"/>
  <c r="G102"/>
  <c r="I139"/>
  <c r="I361"/>
  <c r="G360"/>
  <c r="I360" s="1"/>
  <c r="I400"/>
  <c r="G399"/>
  <c r="I399" s="1"/>
  <c r="I470"/>
  <c r="G469"/>
  <c r="I553"/>
  <c r="G552"/>
  <c r="I552" s="1"/>
  <c r="I703"/>
  <c r="G702"/>
  <c r="I1321"/>
  <c r="I1029" i="11"/>
  <c r="H1028"/>
  <c r="I50"/>
  <c r="H1127"/>
  <c r="I1127" s="1"/>
  <c r="H1132"/>
  <c r="H1131" s="1"/>
  <c r="H1130" s="1"/>
  <c r="H1129" s="1"/>
  <c r="H1128" s="1"/>
  <c r="H546"/>
  <c r="H545" s="1"/>
  <c r="H544" s="1"/>
  <c r="H543" s="1"/>
  <c r="I731"/>
  <c r="H373"/>
  <c r="H372" s="1"/>
  <c r="H368" s="1"/>
  <c r="H367" s="1"/>
  <c r="I1354"/>
  <c r="H158"/>
  <c r="H157" s="1"/>
  <c r="H150" s="1"/>
  <c r="I150" s="1"/>
  <c r="I1247"/>
  <c r="I126"/>
  <c r="H212"/>
  <c r="H211" s="1"/>
  <c r="H207" s="1"/>
  <c r="I207" s="1"/>
  <c r="I447"/>
  <c r="I332" s="1"/>
  <c r="I986"/>
  <c r="H1231"/>
  <c r="H1230" s="1"/>
  <c r="H1229" s="1"/>
  <c r="I1229" s="1"/>
  <c r="I1345"/>
  <c r="I168"/>
  <c r="I192"/>
  <c r="H587"/>
  <c r="H586" s="1"/>
  <c r="H585" s="1"/>
  <c r="I645"/>
  <c r="H660"/>
  <c r="H659" s="1"/>
  <c r="H658" s="1"/>
  <c r="J71"/>
  <c r="J67" s="1"/>
  <c r="J66" s="1"/>
  <c r="J65" s="1"/>
  <c r="M25" s="1"/>
  <c r="J21"/>
  <c r="J20" s="1"/>
  <c r="I210"/>
  <c r="I640"/>
  <c r="H990"/>
  <c r="I990" s="1"/>
  <c r="H391"/>
  <c r="H390" s="1"/>
  <c r="H389" s="1"/>
  <c r="H388" s="1"/>
  <c r="I388" s="1"/>
  <c r="H442"/>
  <c r="H441" s="1"/>
  <c r="H440" s="1"/>
  <c r="I440" s="1"/>
  <c r="H177"/>
  <c r="H176" s="1"/>
  <c r="I176" s="1"/>
  <c r="I940"/>
  <c r="I134"/>
  <c r="H833"/>
  <c r="H832" s="1"/>
  <c r="H831" s="1"/>
  <c r="I831" s="1"/>
  <c r="H686"/>
  <c r="H685" s="1"/>
  <c r="H684" s="1"/>
  <c r="I684" s="1"/>
  <c r="I34"/>
  <c r="I936"/>
  <c r="H194"/>
  <c r="H193" s="1"/>
  <c r="H189" s="1"/>
  <c r="I521"/>
  <c r="I1119"/>
  <c r="I379"/>
  <c r="I653"/>
  <c r="I822"/>
  <c r="I1201"/>
  <c r="H174"/>
  <c r="H173" s="1"/>
  <c r="I938"/>
  <c r="I975"/>
  <c r="H1118"/>
  <c r="H1117" s="1"/>
  <c r="H1116" s="1"/>
  <c r="I1116" s="1"/>
  <c r="H562"/>
  <c r="H29"/>
  <c r="I29" s="1"/>
  <c r="I30"/>
  <c r="I579"/>
  <c r="H560"/>
  <c r="I70"/>
  <c r="H113"/>
  <c r="H112" s="1"/>
  <c r="H111" s="1"/>
  <c r="I111" s="1"/>
  <c r="I679"/>
  <c r="H375"/>
  <c r="I375" s="1"/>
  <c r="H80"/>
  <c r="H79" s="1"/>
  <c r="H78" s="1"/>
  <c r="H66" s="1"/>
  <c r="H65" s="1"/>
  <c r="I153"/>
  <c r="H699"/>
  <c r="H698" s="1"/>
  <c r="H697" s="1"/>
  <c r="I697" s="1"/>
  <c r="H893"/>
  <c r="I935"/>
  <c r="I939"/>
  <c r="I966"/>
  <c r="H1125"/>
  <c r="I1125" s="1"/>
  <c r="H461"/>
  <c r="H460" s="1"/>
  <c r="H459" s="1"/>
  <c r="H454" s="1"/>
  <c r="H453" s="1"/>
  <c r="I546"/>
  <c r="I937"/>
  <c r="I319"/>
  <c r="H331"/>
  <c r="I331" s="1"/>
  <c r="H332"/>
  <c r="H451"/>
  <c r="I451" s="1"/>
  <c r="I551"/>
  <c r="I646"/>
  <c r="I647"/>
  <c r="I648"/>
  <c r="I649"/>
  <c r="H970"/>
  <c r="H969" s="1"/>
  <c r="H968" s="1"/>
  <c r="H967" s="1"/>
  <c r="I1244"/>
  <c r="H1326"/>
  <c r="H1325" s="1"/>
  <c r="I1325" s="1"/>
  <c r="I316"/>
  <c r="H291"/>
  <c r="I291" s="1"/>
  <c r="H109"/>
  <c r="H108" s="1"/>
  <c r="H107" s="1"/>
  <c r="I107" s="1"/>
  <c r="I458"/>
  <c r="H998"/>
  <c r="H997" s="1"/>
  <c r="H996" s="1"/>
  <c r="I996" s="1"/>
  <c r="I1074"/>
  <c r="I1344"/>
  <c r="H313"/>
  <c r="H312" s="1"/>
  <c r="H293" s="1"/>
  <c r="H290" s="1"/>
  <c r="H449"/>
  <c r="I449" s="1"/>
  <c r="I1246"/>
  <c r="H27"/>
  <c r="I27" s="1"/>
  <c r="H49"/>
  <c r="H48" s="1"/>
  <c r="H47" s="1"/>
  <c r="I47" s="1"/>
  <c r="H148"/>
  <c r="H147" s="1"/>
  <c r="H146" s="1"/>
  <c r="I146" s="1"/>
  <c r="I165"/>
  <c r="I166"/>
  <c r="I167"/>
  <c r="I287"/>
  <c r="I289"/>
  <c r="I317"/>
  <c r="I318"/>
  <c r="I550"/>
  <c r="H578"/>
  <c r="H577" s="1"/>
  <c r="H576" s="1"/>
  <c r="I576" s="1"/>
  <c r="H656"/>
  <c r="H655" s="1"/>
  <c r="H654" s="1"/>
  <c r="I654" s="1"/>
  <c r="I658"/>
  <c r="H682"/>
  <c r="H681" s="1"/>
  <c r="H680" s="1"/>
  <c r="I680" s="1"/>
  <c r="I1200"/>
  <c r="I1243"/>
  <c r="I376"/>
  <c r="I377"/>
  <c r="I378"/>
  <c r="H541"/>
  <c r="H540" s="1"/>
  <c r="H539" s="1"/>
  <c r="I637"/>
  <c r="I962"/>
  <c r="H1009"/>
  <c r="H1008" s="1"/>
  <c r="I1008" s="1"/>
  <c r="H1126"/>
  <c r="I639"/>
  <c r="I825"/>
  <c r="I961"/>
  <c r="I124"/>
  <c r="I125"/>
  <c r="I549"/>
  <c r="I650"/>
  <c r="I651"/>
  <c r="I652"/>
  <c r="I676"/>
  <c r="I677"/>
  <c r="I678"/>
  <c r="I821"/>
  <c r="I984"/>
  <c r="I1242"/>
  <c r="I69"/>
  <c r="I1352"/>
  <c r="I1353"/>
  <c r="H989"/>
  <c r="I989" s="1"/>
  <c r="H1077"/>
  <c r="H1076" s="1"/>
  <c r="H1071"/>
  <c r="I1071" s="1"/>
  <c r="I964"/>
  <c r="I963" s="1"/>
  <c r="I965"/>
  <c r="H958"/>
  <c r="H957" s="1"/>
  <c r="H956" s="1"/>
  <c r="H561"/>
  <c r="I561" s="1"/>
  <c r="I562"/>
  <c r="I638"/>
  <c r="H635"/>
  <c r="H634" s="1"/>
  <c r="H633" s="1"/>
  <c r="I520"/>
  <c r="H450"/>
  <c r="I457"/>
  <c r="I445"/>
  <c r="I444"/>
  <c r="I446"/>
  <c r="I369"/>
  <c r="I370"/>
  <c r="I314"/>
  <c r="I315"/>
  <c r="I209"/>
  <c r="I208"/>
  <c r="I151"/>
  <c r="I152"/>
  <c r="I140"/>
  <c r="I141"/>
  <c r="I131"/>
  <c r="I132"/>
  <c r="I133"/>
  <c r="H115"/>
  <c r="I115" s="1"/>
  <c r="I117"/>
  <c r="I116"/>
  <c r="H26"/>
  <c r="I26" s="1"/>
  <c r="I80"/>
  <c r="H53"/>
  <c r="H52" s="1"/>
  <c r="H51" s="1"/>
  <c r="I31"/>
  <c r="I32"/>
  <c r="I33"/>
  <c r="G704"/>
  <c r="I704" s="1"/>
  <c r="J619"/>
  <c r="G1346"/>
  <c r="I1346" s="1"/>
  <c r="G1343"/>
  <c r="G1241"/>
  <c r="G1240" s="1"/>
  <c r="I1240" s="1"/>
  <c r="I1198"/>
  <c r="G1091"/>
  <c r="G987"/>
  <c r="G979"/>
  <c r="I979" s="1"/>
  <c r="G732"/>
  <c r="I732" s="1"/>
  <c r="G634"/>
  <c r="G595"/>
  <c r="L21"/>
  <c r="I277"/>
  <c r="I191"/>
  <c r="G139"/>
  <c r="I139" s="1"/>
  <c r="L23"/>
  <c r="G45"/>
  <c r="G21"/>
  <c r="G20" s="1"/>
  <c r="G25"/>
  <c r="G368"/>
  <c r="J82"/>
  <c r="J538"/>
  <c r="K538"/>
  <c r="G585"/>
  <c r="I729"/>
  <c r="G728"/>
  <c r="I728" s="1"/>
  <c r="N1124"/>
  <c r="K1124"/>
  <c r="K21"/>
  <c r="K20" s="1"/>
  <c r="K25"/>
  <c r="I68"/>
  <c r="G190"/>
  <c r="G279"/>
  <c r="G363"/>
  <c r="G456"/>
  <c r="G460"/>
  <c r="G465"/>
  <c r="G508"/>
  <c r="G519"/>
  <c r="G525"/>
  <c r="I525" s="1"/>
  <c r="G540"/>
  <c r="G544"/>
  <c r="G548"/>
  <c r="I548" s="1"/>
  <c r="J567"/>
  <c r="J566" s="1"/>
  <c r="J565" s="1"/>
  <c r="J564" s="1"/>
  <c r="K567"/>
  <c r="K566" s="1"/>
  <c r="K565" s="1"/>
  <c r="K564" s="1"/>
  <c r="K814"/>
  <c r="K813" s="1"/>
  <c r="K812" s="1"/>
  <c r="K811" s="1"/>
  <c r="I823"/>
  <c r="J897"/>
  <c r="J896" s="1"/>
  <c r="J895" s="1"/>
  <c r="J894" s="1"/>
  <c r="J893" s="1"/>
  <c r="J1081"/>
  <c r="I581"/>
  <c r="G580"/>
  <c r="I643"/>
  <c r="G642"/>
  <c r="I819"/>
  <c r="G814"/>
  <c r="I899"/>
  <c r="G898"/>
  <c r="I959"/>
  <c r="I1121"/>
  <c r="H1120"/>
  <c r="I1120" s="1"/>
  <c r="G1128"/>
  <c r="G56"/>
  <c r="G72"/>
  <c r="G83"/>
  <c r="G89"/>
  <c r="I89" s="1"/>
  <c r="G179"/>
  <c r="I179" s="1"/>
  <c r="G308"/>
  <c r="I308" s="1"/>
  <c r="I1022"/>
  <c r="G1019"/>
  <c r="I1048"/>
  <c r="G1047"/>
  <c r="I1047" s="1"/>
  <c r="I1058"/>
  <c r="G1057"/>
  <c r="I1057" s="1"/>
  <c r="I1064"/>
  <c r="G1063"/>
  <c r="I1068"/>
  <c r="G1067"/>
  <c r="I1091"/>
  <c r="G1115"/>
  <c r="I1139"/>
  <c r="G1138"/>
  <c r="G554"/>
  <c r="I582"/>
  <c r="G623"/>
  <c r="I644"/>
  <c r="I730"/>
  <c r="I820"/>
  <c r="I824"/>
  <c r="I900"/>
  <c r="I960"/>
  <c r="I973"/>
  <c r="I974"/>
  <c r="G1013"/>
  <c r="J1025"/>
  <c r="J1024" s="1"/>
  <c r="I1131"/>
  <c r="G1144"/>
  <c r="G1152"/>
  <c r="G1156"/>
  <c r="I1156" s="1"/>
  <c r="G1164"/>
  <c r="J1308"/>
  <c r="K992"/>
  <c r="N987"/>
  <c r="I1032"/>
  <c r="G1031"/>
  <c r="I1038"/>
  <c r="G1037"/>
  <c r="I1044"/>
  <c r="G1043"/>
  <c r="I1123"/>
  <c r="H988"/>
  <c r="I1174"/>
  <c r="G1171"/>
  <c r="I1184"/>
  <c r="G1183"/>
  <c r="I1183" s="1"/>
  <c r="I1224"/>
  <c r="G1223"/>
  <c r="I1223" s="1"/>
  <c r="G573"/>
  <c r="G689"/>
  <c r="I689" s="1"/>
  <c r="G709"/>
  <c r="G713"/>
  <c r="I713" s="1"/>
  <c r="G885"/>
  <c r="G889"/>
  <c r="I889" s="1"/>
  <c r="G903"/>
  <c r="G911"/>
  <c r="I911" s="1"/>
  <c r="G932"/>
  <c r="G941"/>
  <c r="I941" s="1"/>
  <c r="G963"/>
  <c r="G958" s="1"/>
  <c r="G957" s="1"/>
  <c r="G972"/>
  <c r="J967"/>
  <c r="J955" s="1"/>
  <c r="I985"/>
  <c r="J995"/>
  <c r="J994" s="1"/>
  <c r="J993" s="1"/>
  <c r="I1073"/>
  <c r="G1083"/>
  <c r="I1122"/>
  <c r="J1137"/>
  <c r="J1136" s="1"/>
  <c r="M1124" s="1"/>
  <c r="I1199"/>
  <c r="I1225"/>
  <c r="I1241"/>
  <c r="I1245"/>
  <c r="G1318"/>
  <c r="G1322"/>
  <c r="G1337"/>
  <c r="G1351"/>
  <c r="I1351" s="1"/>
  <c r="G1189"/>
  <c r="G1215"/>
  <c r="G1233"/>
  <c r="G1268"/>
  <c r="G1275"/>
  <c r="I1275" s="1"/>
  <c r="G1284"/>
  <c r="H276" i="10"/>
  <c r="H277"/>
  <c r="H278"/>
  <c r="H285"/>
  <c r="H286"/>
  <c r="H287"/>
  <c r="H288"/>
  <c r="J1126"/>
  <c r="K1126"/>
  <c r="G1126"/>
  <c r="I1243"/>
  <c r="H1242"/>
  <c r="H1241" s="1"/>
  <c r="H1240" s="1"/>
  <c r="G1242"/>
  <c r="G1241" s="1"/>
  <c r="H195"/>
  <c r="I195" s="1"/>
  <c r="H1343"/>
  <c r="H1342" s="1"/>
  <c r="H1341" s="1"/>
  <c r="H1344"/>
  <c r="H1201"/>
  <c r="I1201" s="1"/>
  <c r="I1126" s="1"/>
  <c r="H1123"/>
  <c r="I1123" s="1"/>
  <c r="H975"/>
  <c r="I975" s="1"/>
  <c r="H986"/>
  <c r="I986" s="1"/>
  <c r="H834"/>
  <c r="I834" s="1"/>
  <c r="H826"/>
  <c r="H825" s="1"/>
  <c r="H700"/>
  <c r="H562" s="1"/>
  <c r="H683"/>
  <c r="I683" s="1"/>
  <c r="H679"/>
  <c r="I679" s="1"/>
  <c r="H661"/>
  <c r="H660" s="1"/>
  <c r="H659" s="1"/>
  <c r="H658" s="1"/>
  <c r="H657"/>
  <c r="I657" s="1"/>
  <c r="H653"/>
  <c r="I653" s="1"/>
  <c r="H649"/>
  <c r="I649" s="1"/>
  <c r="H635"/>
  <c r="H645"/>
  <c r="H588"/>
  <c r="I588" s="1"/>
  <c r="H583"/>
  <c r="I583" s="1"/>
  <c r="H371"/>
  <c r="H331" s="1"/>
  <c r="H142"/>
  <c r="H141" s="1"/>
  <c r="H140" s="1"/>
  <c r="H139" s="1"/>
  <c r="H192"/>
  <c r="I192" s="1"/>
  <c r="H175"/>
  <c r="I175" s="1"/>
  <c r="H153"/>
  <c r="I153" s="1"/>
  <c r="H133"/>
  <c r="H132" s="1"/>
  <c r="H131" s="1"/>
  <c r="H110"/>
  <c r="I110" s="1"/>
  <c r="H70"/>
  <c r="I70" s="1"/>
  <c r="H50"/>
  <c r="I50" s="1"/>
  <c r="H34"/>
  <c r="I1362"/>
  <c r="K1361"/>
  <c r="J1361"/>
  <c r="J1360" s="1"/>
  <c r="J1359" s="1"/>
  <c r="J1358" s="1"/>
  <c r="J1357" s="1"/>
  <c r="J1356" s="1"/>
  <c r="J1355" s="1"/>
  <c r="G1361"/>
  <c r="I1361" s="1"/>
  <c r="K1360"/>
  <c r="K1359" s="1"/>
  <c r="K1358" s="1"/>
  <c r="K1357" s="1"/>
  <c r="K1356" s="1"/>
  <c r="K1355" s="1"/>
  <c r="I1354"/>
  <c r="H1353"/>
  <c r="H1352" s="1"/>
  <c r="H1351" s="1"/>
  <c r="G1353"/>
  <c r="G1352" s="1"/>
  <c r="I1350"/>
  <c r="I1349"/>
  <c r="K1348"/>
  <c r="K1347" s="1"/>
  <c r="K1346" s="1"/>
  <c r="K1341" s="1"/>
  <c r="J1348"/>
  <c r="J1347" s="1"/>
  <c r="J1346" s="1"/>
  <c r="G1348"/>
  <c r="I1348" s="1"/>
  <c r="I1345"/>
  <c r="J1344"/>
  <c r="J1343" s="1"/>
  <c r="J1342" s="1"/>
  <c r="G1344"/>
  <c r="I1340"/>
  <c r="J1339"/>
  <c r="J1338" s="1"/>
  <c r="J1337" s="1"/>
  <c r="J1336" s="1"/>
  <c r="J1335" s="1"/>
  <c r="G1339"/>
  <c r="I1339" s="1"/>
  <c r="I1334"/>
  <c r="K1333"/>
  <c r="J1333"/>
  <c r="G1333"/>
  <c r="I1333" s="1"/>
  <c r="K1332"/>
  <c r="J1332"/>
  <c r="G1332"/>
  <c r="I1332" s="1"/>
  <c r="K1331"/>
  <c r="J1331"/>
  <c r="G1331"/>
  <c r="I1331" s="1"/>
  <c r="K1330"/>
  <c r="J1330"/>
  <c r="J1329" s="1"/>
  <c r="J1328" s="1"/>
  <c r="G1330"/>
  <c r="I1330" s="1"/>
  <c r="K1329"/>
  <c r="K1328"/>
  <c r="K1327"/>
  <c r="J1327"/>
  <c r="G1327"/>
  <c r="I1327" s="1"/>
  <c r="K1326"/>
  <c r="K1325" s="1"/>
  <c r="J1326"/>
  <c r="J1325" s="1"/>
  <c r="H1326"/>
  <c r="H1325" s="1"/>
  <c r="G1326"/>
  <c r="I1324"/>
  <c r="J1323"/>
  <c r="G1323"/>
  <c r="I1323" s="1"/>
  <c r="J1322"/>
  <c r="J1321" s="1"/>
  <c r="I1320"/>
  <c r="J1319"/>
  <c r="J1318" s="1"/>
  <c r="J1317" s="1"/>
  <c r="J1316" s="1"/>
  <c r="J1315" s="1"/>
  <c r="J1314" s="1"/>
  <c r="G1319"/>
  <c r="G1318" s="1"/>
  <c r="I1313"/>
  <c r="K1312"/>
  <c r="J1312"/>
  <c r="I1312"/>
  <c r="G1312"/>
  <c r="K1311"/>
  <c r="J1311"/>
  <c r="I1311"/>
  <c r="G1311"/>
  <c r="K1310"/>
  <c r="J1310"/>
  <c r="I1310"/>
  <c r="G1310"/>
  <c r="K1309"/>
  <c r="J1309"/>
  <c r="I1309"/>
  <c r="G1309"/>
  <c r="K1308"/>
  <c r="I1307"/>
  <c r="I1306"/>
  <c r="G1306"/>
  <c r="G1305"/>
  <c r="I1305" s="1"/>
  <c r="I1304"/>
  <c r="K1303"/>
  <c r="K1302" s="1"/>
  <c r="K1301" s="1"/>
  <c r="K1300" s="1"/>
  <c r="K1299" s="1"/>
  <c r="K1251" s="1"/>
  <c r="J1303"/>
  <c r="G1303"/>
  <c r="I1303" s="1"/>
  <c r="J1302"/>
  <c r="J1301" s="1"/>
  <c r="J1300" s="1"/>
  <c r="J1299" s="1"/>
  <c r="J1251" s="1"/>
  <c r="I1298"/>
  <c r="I1297"/>
  <c r="I1296"/>
  <c r="I1295"/>
  <c r="I1294"/>
  <c r="I1293"/>
  <c r="I1292"/>
  <c r="I1291"/>
  <c r="I1290"/>
  <c r="I1289"/>
  <c r="I1288"/>
  <c r="I1287"/>
  <c r="J1286"/>
  <c r="I1286"/>
  <c r="J1285"/>
  <c r="G1285"/>
  <c r="I1285" s="1"/>
  <c r="J1284"/>
  <c r="J1283"/>
  <c r="I1282"/>
  <c r="G1281"/>
  <c r="I1281" s="1"/>
  <c r="I1279"/>
  <c r="J1278"/>
  <c r="I1278"/>
  <c r="J1277"/>
  <c r="G1277"/>
  <c r="I1277" s="1"/>
  <c r="J1276"/>
  <c r="J1275"/>
  <c r="I1274"/>
  <c r="G1273"/>
  <c r="G1272" s="1"/>
  <c r="I1272" s="1"/>
  <c r="I1271"/>
  <c r="G1270"/>
  <c r="I1270" s="1"/>
  <c r="G1269"/>
  <c r="I1269" s="1"/>
  <c r="J1267"/>
  <c r="I1267"/>
  <c r="J1266"/>
  <c r="I1266"/>
  <c r="J1265"/>
  <c r="I1265"/>
  <c r="J1260"/>
  <c r="I1260"/>
  <c r="J1259"/>
  <c r="I1259"/>
  <c r="J1258"/>
  <c r="I1258"/>
  <c r="J1257"/>
  <c r="I1257"/>
  <c r="J1256"/>
  <c r="I1256"/>
  <c r="J1255"/>
  <c r="I1255"/>
  <c r="J1254"/>
  <c r="I1254"/>
  <c r="J1253"/>
  <c r="I1253"/>
  <c r="J1252"/>
  <c r="I1252"/>
  <c r="K1250"/>
  <c r="J1250"/>
  <c r="G1250"/>
  <c r="I1250" s="1"/>
  <c r="K1249"/>
  <c r="J1249"/>
  <c r="J1248" s="1"/>
  <c r="G1249"/>
  <c r="I1249" s="1"/>
  <c r="G1248"/>
  <c r="I1248" s="1"/>
  <c r="I1247"/>
  <c r="H1246"/>
  <c r="H1245" s="1"/>
  <c r="H1244" s="1"/>
  <c r="G1246"/>
  <c r="G1245" s="1"/>
  <c r="I1239"/>
  <c r="K1238"/>
  <c r="J1238"/>
  <c r="J1237" s="1"/>
  <c r="G1238"/>
  <c r="I1238" s="1"/>
  <c r="K1237"/>
  <c r="G1237"/>
  <c r="I1237" s="1"/>
  <c r="I1236"/>
  <c r="K1235"/>
  <c r="K1234" s="1"/>
  <c r="J1235"/>
  <c r="J1234" s="1"/>
  <c r="G1235"/>
  <c r="I1235" s="1"/>
  <c r="I1232"/>
  <c r="J1231"/>
  <c r="J1230" s="1"/>
  <c r="J1229" s="1"/>
  <c r="G1231"/>
  <c r="G1230" s="1"/>
  <c r="G1229" s="1"/>
  <c r="I1227"/>
  <c r="K1226"/>
  <c r="J1226"/>
  <c r="H1226"/>
  <c r="H1225" s="1"/>
  <c r="H1224" s="1"/>
  <c r="H1223" s="1"/>
  <c r="G1226"/>
  <c r="K1224"/>
  <c r="K1223" s="1"/>
  <c r="J1224"/>
  <c r="J1223" s="1"/>
  <c r="I1222"/>
  <c r="I1221"/>
  <c r="K1220"/>
  <c r="K1219" s="1"/>
  <c r="K1218" s="1"/>
  <c r="J1220"/>
  <c r="J1219" s="1"/>
  <c r="J1218" s="1"/>
  <c r="G1220"/>
  <c r="I1220" s="1"/>
  <c r="G1219"/>
  <c r="I1219" s="1"/>
  <c r="I1217"/>
  <c r="J1216"/>
  <c r="J1215" s="1"/>
  <c r="J1214" s="1"/>
  <c r="J1213" s="1"/>
  <c r="G1216"/>
  <c r="I1216" s="1"/>
  <c r="I1212"/>
  <c r="K1211"/>
  <c r="J1211"/>
  <c r="J1210" s="1"/>
  <c r="J1209" s="1"/>
  <c r="G1211"/>
  <c r="K1210"/>
  <c r="K1209" s="1"/>
  <c r="I1208"/>
  <c r="K1207"/>
  <c r="J1207"/>
  <c r="G1207"/>
  <c r="I1207" s="1"/>
  <c r="K1206"/>
  <c r="J1206"/>
  <c r="G1206"/>
  <c r="I1206" s="1"/>
  <c r="K1205"/>
  <c r="J1205"/>
  <c r="J1204" s="1"/>
  <c r="G1205"/>
  <c r="I1205" s="1"/>
  <c r="K1204"/>
  <c r="G1204"/>
  <c r="I1204" s="1"/>
  <c r="I1203"/>
  <c r="K1202"/>
  <c r="K1199" s="1"/>
  <c r="K1198" s="1"/>
  <c r="J1202"/>
  <c r="G1202"/>
  <c r="G1199" s="1"/>
  <c r="K1200"/>
  <c r="J1200"/>
  <c r="G1200"/>
  <c r="I1197"/>
  <c r="K1196"/>
  <c r="J1196"/>
  <c r="J1195" s="1"/>
  <c r="J1194" s="1"/>
  <c r="G1196"/>
  <c r="I1196" s="1"/>
  <c r="K1195"/>
  <c r="K1194" s="1"/>
  <c r="I1193"/>
  <c r="J1192"/>
  <c r="G1192"/>
  <c r="I1192" s="1"/>
  <c r="I1191"/>
  <c r="J1190"/>
  <c r="J1189" s="1"/>
  <c r="J1188" s="1"/>
  <c r="J1187" s="1"/>
  <c r="G1190"/>
  <c r="I1186"/>
  <c r="J1185"/>
  <c r="J1184" s="1"/>
  <c r="J1183" s="1"/>
  <c r="I1185"/>
  <c r="G1185"/>
  <c r="G1184"/>
  <c r="I1182"/>
  <c r="I1181"/>
  <c r="K1180"/>
  <c r="J1180"/>
  <c r="J1179" s="1"/>
  <c r="J1178" s="1"/>
  <c r="G1180"/>
  <c r="I1180" s="1"/>
  <c r="K1179"/>
  <c r="G1179"/>
  <c r="I1179" s="1"/>
  <c r="K1178"/>
  <c r="I1178"/>
  <c r="G1178"/>
  <c r="I1175"/>
  <c r="K1174"/>
  <c r="J1174"/>
  <c r="G1174"/>
  <c r="I1173"/>
  <c r="K1172"/>
  <c r="K1171" s="1"/>
  <c r="K1170" s="1"/>
  <c r="J1172"/>
  <c r="G1172"/>
  <c r="I1172" s="1"/>
  <c r="I1169"/>
  <c r="I1168"/>
  <c r="I1167"/>
  <c r="K1166"/>
  <c r="J1166"/>
  <c r="J1165" s="1"/>
  <c r="J1164" s="1"/>
  <c r="J1163" s="1"/>
  <c r="J1162" s="1"/>
  <c r="J1161" s="1"/>
  <c r="G1166"/>
  <c r="I1166" s="1"/>
  <c r="K1165"/>
  <c r="K1164" s="1"/>
  <c r="K1163" s="1"/>
  <c r="K1162" s="1"/>
  <c r="K1161" s="1"/>
  <c r="I1160"/>
  <c r="I1159"/>
  <c r="K1158"/>
  <c r="J1158"/>
  <c r="J1157" s="1"/>
  <c r="J1156" s="1"/>
  <c r="G1158"/>
  <c r="I1158" s="1"/>
  <c r="K1157"/>
  <c r="K1156" s="1"/>
  <c r="I1155"/>
  <c r="I1154"/>
  <c r="K1153"/>
  <c r="J1153"/>
  <c r="J1152" s="1"/>
  <c r="J1151" s="1"/>
  <c r="J1150" s="1"/>
  <c r="J1149" s="1"/>
  <c r="J1148" s="1"/>
  <c r="G1153"/>
  <c r="K1152"/>
  <c r="K1151" s="1"/>
  <c r="K1150" s="1"/>
  <c r="K1149" s="1"/>
  <c r="K1148" s="1"/>
  <c r="I1147"/>
  <c r="I1146"/>
  <c r="K1145"/>
  <c r="K1144" s="1"/>
  <c r="K1143" s="1"/>
  <c r="J1145"/>
  <c r="G1145"/>
  <c r="I1145" s="1"/>
  <c r="J1144"/>
  <c r="J1143" s="1"/>
  <c r="I1142"/>
  <c r="I1141"/>
  <c r="J1140"/>
  <c r="J1139" s="1"/>
  <c r="J1138" s="1"/>
  <c r="I1140"/>
  <c r="G1140"/>
  <c r="G1139"/>
  <c r="I1139" s="1"/>
  <c r="I1135"/>
  <c r="J1134"/>
  <c r="G1134"/>
  <c r="I1134" s="1"/>
  <c r="I1133"/>
  <c r="K1132"/>
  <c r="J1132"/>
  <c r="H1132"/>
  <c r="H1131" s="1"/>
  <c r="G1132"/>
  <c r="K1131"/>
  <c r="K1130" s="1"/>
  <c r="K1129" s="1"/>
  <c r="K1128" s="1"/>
  <c r="G1131"/>
  <c r="H1130"/>
  <c r="H1129" s="1"/>
  <c r="H1128" s="1"/>
  <c r="K1127"/>
  <c r="J1127"/>
  <c r="G1127"/>
  <c r="K1125"/>
  <c r="J1125"/>
  <c r="H1125"/>
  <c r="G1125"/>
  <c r="K1122"/>
  <c r="J1122"/>
  <c r="J1121" s="1"/>
  <c r="J1120" s="1"/>
  <c r="G1122"/>
  <c r="K1121"/>
  <c r="K1120" s="1"/>
  <c r="K1115" s="1"/>
  <c r="K1114" s="1"/>
  <c r="I1119"/>
  <c r="J1118"/>
  <c r="J1117" s="1"/>
  <c r="J1116" s="1"/>
  <c r="H1118"/>
  <c r="H1117" s="1"/>
  <c r="H1116" s="1"/>
  <c r="G1118"/>
  <c r="I1113"/>
  <c r="K1112"/>
  <c r="K1111" s="1"/>
  <c r="K1110" s="1"/>
  <c r="K1109" s="1"/>
  <c r="J1112"/>
  <c r="G1112"/>
  <c r="J1111"/>
  <c r="J1110" s="1"/>
  <c r="J1109" s="1"/>
  <c r="I1108"/>
  <c r="I1107"/>
  <c r="I1106"/>
  <c r="I1105"/>
  <c r="I1104"/>
  <c r="I1103"/>
  <c r="I1102"/>
  <c r="I1101"/>
  <c r="I1100"/>
  <c r="I1099"/>
  <c r="I1098"/>
  <c r="I1097"/>
  <c r="K1096"/>
  <c r="K1095" s="1"/>
  <c r="K1091" s="1"/>
  <c r="J1096"/>
  <c r="G1096"/>
  <c r="J1095"/>
  <c r="I1094"/>
  <c r="K1093"/>
  <c r="J1093"/>
  <c r="I1093"/>
  <c r="G1093"/>
  <c r="K1092"/>
  <c r="J1092"/>
  <c r="I1092"/>
  <c r="G1092"/>
  <c r="I1090"/>
  <c r="K1089"/>
  <c r="J1089"/>
  <c r="J1088" s="1"/>
  <c r="J1087" s="1"/>
  <c r="G1089"/>
  <c r="I1089" s="1"/>
  <c r="K1088"/>
  <c r="G1088"/>
  <c r="I1088" s="1"/>
  <c r="K1087"/>
  <c r="I1086"/>
  <c r="K1085"/>
  <c r="J1085"/>
  <c r="G1085"/>
  <c r="I1085" s="1"/>
  <c r="K1084"/>
  <c r="K1083" s="1"/>
  <c r="K1082" s="1"/>
  <c r="J1084"/>
  <c r="G1084"/>
  <c r="I1084" s="1"/>
  <c r="J1083"/>
  <c r="J1082" s="1"/>
  <c r="G1083"/>
  <c r="I1083" s="1"/>
  <c r="G1082"/>
  <c r="I1082" s="1"/>
  <c r="H1081"/>
  <c r="I1080"/>
  <c r="I1079"/>
  <c r="I1078"/>
  <c r="H1077"/>
  <c r="H1076" s="1"/>
  <c r="H1075" s="1"/>
  <c r="H1025" s="1"/>
  <c r="H1024" s="1"/>
  <c r="G1077"/>
  <c r="I1077" s="1"/>
  <c r="I1074"/>
  <c r="H1073"/>
  <c r="H1072" s="1"/>
  <c r="H1071" s="1"/>
  <c r="G1073"/>
  <c r="I1070"/>
  <c r="J1069"/>
  <c r="J1068" s="1"/>
  <c r="J1067" s="1"/>
  <c r="J1066" s="1"/>
  <c r="G1069"/>
  <c r="I1069" s="1"/>
  <c r="I1065"/>
  <c r="J1064"/>
  <c r="J1063" s="1"/>
  <c r="J1062" s="1"/>
  <c r="J1061" s="1"/>
  <c r="G1064"/>
  <c r="I1064" s="1"/>
  <c r="I1060"/>
  <c r="J1059"/>
  <c r="G1059"/>
  <c r="J1058"/>
  <c r="J1057"/>
  <c r="I1056"/>
  <c r="I1055"/>
  <c r="I1054"/>
  <c r="I1053"/>
  <c r="I1052"/>
  <c r="I1051"/>
  <c r="I1050"/>
  <c r="J1049"/>
  <c r="G1049"/>
  <c r="J1048"/>
  <c r="J1047"/>
  <c r="I1046"/>
  <c r="I1045"/>
  <c r="J1044"/>
  <c r="I1044"/>
  <c r="G1044"/>
  <c r="J1043"/>
  <c r="J1042" s="1"/>
  <c r="G1043"/>
  <c r="I1043" s="1"/>
  <c r="G1042"/>
  <c r="I1042" s="1"/>
  <c r="I1041"/>
  <c r="I1040"/>
  <c r="J1039"/>
  <c r="J1038" s="1"/>
  <c r="J1037" s="1"/>
  <c r="I1039"/>
  <c r="G1039"/>
  <c r="G1038" s="1"/>
  <c r="I1038" s="1"/>
  <c r="I1036"/>
  <c r="J1035"/>
  <c r="J1034" s="1"/>
  <c r="G1035"/>
  <c r="I1033"/>
  <c r="J1032"/>
  <c r="J1031" s="1"/>
  <c r="G1032"/>
  <c r="I1029"/>
  <c r="K1028"/>
  <c r="K1027" s="1"/>
  <c r="K1026" s="1"/>
  <c r="K1025" s="1"/>
  <c r="K1024" s="1"/>
  <c r="J1028"/>
  <c r="G1028"/>
  <c r="I1028" s="1"/>
  <c r="J1027"/>
  <c r="J1026" s="1"/>
  <c r="I1023"/>
  <c r="K1022"/>
  <c r="J1022"/>
  <c r="G1022"/>
  <c r="I1022" s="1"/>
  <c r="I1021"/>
  <c r="K1020"/>
  <c r="J1020"/>
  <c r="G1020"/>
  <c r="I1020" s="1"/>
  <c r="I1017"/>
  <c r="I1016"/>
  <c r="I1015"/>
  <c r="K1014"/>
  <c r="K1013" s="1"/>
  <c r="K1012" s="1"/>
  <c r="J1014"/>
  <c r="G1014"/>
  <c r="I1014" s="1"/>
  <c r="J1013"/>
  <c r="J1012"/>
  <c r="I1011"/>
  <c r="I1010"/>
  <c r="K1009"/>
  <c r="K1008" s="1"/>
  <c r="K1007" s="1"/>
  <c r="J1009"/>
  <c r="J1008" s="1"/>
  <c r="J1007" s="1"/>
  <c r="H1009"/>
  <c r="H1008" s="1"/>
  <c r="H1007" s="1"/>
  <c r="G1009"/>
  <c r="I1006"/>
  <c r="K1004"/>
  <c r="J1004"/>
  <c r="G1004"/>
  <c r="I1004" s="1"/>
  <c r="I1003"/>
  <c r="J1002"/>
  <c r="J1001" s="1"/>
  <c r="G1002"/>
  <c r="I1000"/>
  <c r="I999"/>
  <c r="K998"/>
  <c r="K997" s="1"/>
  <c r="J998"/>
  <c r="J997" s="1"/>
  <c r="J996" s="1"/>
  <c r="H998"/>
  <c r="H997" s="1"/>
  <c r="H996" s="1"/>
  <c r="G998"/>
  <c r="G997" s="1"/>
  <c r="K991"/>
  <c r="J991"/>
  <c r="G991"/>
  <c r="I991" s="1"/>
  <c r="K990"/>
  <c r="J990"/>
  <c r="H990"/>
  <c r="G990"/>
  <c r="K989"/>
  <c r="J989"/>
  <c r="H989"/>
  <c r="G989"/>
  <c r="K988"/>
  <c r="J988"/>
  <c r="G988"/>
  <c r="K985"/>
  <c r="K984" s="1"/>
  <c r="J985"/>
  <c r="J984" s="1"/>
  <c r="G985"/>
  <c r="G984"/>
  <c r="I983"/>
  <c r="K982"/>
  <c r="J982"/>
  <c r="I982"/>
  <c r="G982"/>
  <c r="K981"/>
  <c r="J981"/>
  <c r="I981"/>
  <c r="G981"/>
  <c r="K980"/>
  <c r="J980"/>
  <c r="I980"/>
  <c r="G980"/>
  <c r="I978"/>
  <c r="I977"/>
  <c r="I976"/>
  <c r="K974"/>
  <c r="J974"/>
  <c r="J973" s="1"/>
  <c r="J972" s="1"/>
  <c r="G974"/>
  <c r="K973"/>
  <c r="K972" s="1"/>
  <c r="I971"/>
  <c r="J970"/>
  <c r="J969" s="1"/>
  <c r="J968" s="1"/>
  <c r="G970"/>
  <c r="G969" s="1"/>
  <c r="G968" s="1"/>
  <c r="I966"/>
  <c r="H965"/>
  <c r="H964" s="1"/>
  <c r="H963" s="1"/>
  <c r="G965"/>
  <c r="I962"/>
  <c r="H961"/>
  <c r="H960" s="1"/>
  <c r="H959" s="1"/>
  <c r="G961"/>
  <c r="I954"/>
  <c r="K953"/>
  <c r="J953"/>
  <c r="J952" s="1"/>
  <c r="J951" s="1"/>
  <c r="J950" s="1"/>
  <c r="G953"/>
  <c r="I953" s="1"/>
  <c r="K952"/>
  <c r="K951" s="1"/>
  <c r="K950" s="1"/>
  <c r="I949"/>
  <c r="I948"/>
  <c r="I947"/>
  <c r="I946"/>
  <c r="I945"/>
  <c r="K944"/>
  <c r="K943" s="1"/>
  <c r="K942" s="1"/>
  <c r="J944"/>
  <c r="J943" s="1"/>
  <c r="J942" s="1"/>
  <c r="G944"/>
  <c r="I940"/>
  <c r="K939"/>
  <c r="J939"/>
  <c r="G939"/>
  <c r="G938" s="1"/>
  <c r="K938"/>
  <c r="J938"/>
  <c r="K937"/>
  <c r="J937"/>
  <c r="K936"/>
  <c r="J936"/>
  <c r="K935"/>
  <c r="J935"/>
  <c r="I934"/>
  <c r="J933"/>
  <c r="J932" s="1"/>
  <c r="J931" s="1"/>
  <c r="G933"/>
  <c r="G932" s="1"/>
  <c r="J930"/>
  <c r="J929" s="1"/>
  <c r="I928"/>
  <c r="K927"/>
  <c r="K926" s="1"/>
  <c r="K925" s="1"/>
  <c r="K924" s="1"/>
  <c r="K923" s="1"/>
  <c r="J927"/>
  <c r="G927"/>
  <c r="I927" s="1"/>
  <c r="J926"/>
  <c r="J925" s="1"/>
  <c r="J924" s="1"/>
  <c r="J923" s="1"/>
  <c r="I922"/>
  <c r="K921"/>
  <c r="K920" s="1"/>
  <c r="K919" s="1"/>
  <c r="K918" s="1"/>
  <c r="K917" s="1"/>
  <c r="J921"/>
  <c r="G921"/>
  <c r="J920"/>
  <c r="J919"/>
  <c r="J918" s="1"/>
  <c r="J917" s="1"/>
  <c r="J911" s="1"/>
  <c r="I916"/>
  <c r="K915"/>
  <c r="J915"/>
  <c r="J914" s="1"/>
  <c r="J913" s="1"/>
  <c r="J912" s="1"/>
  <c r="G915"/>
  <c r="K914"/>
  <c r="K913"/>
  <c r="K912" s="1"/>
  <c r="I910"/>
  <c r="K909"/>
  <c r="J909"/>
  <c r="J908" s="1"/>
  <c r="J907" s="1"/>
  <c r="J906" s="1"/>
  <c r="H909"/>
  <c r="G909"/>
  <c r="G908" s="1"/>
  <c r="K908"/>
  <c r="K907" s="1"/>
  <c r="K906" s="1"/>
  <c r="I907"/>
  <c r="I905"/>
  <c r="J904"/>
  <c r="J903" s="1"/>
  <c r="J902" s="1"/>
  <c r="G904"/>
  <c r="I901"/>
  <c r="K900"/>
  <c r="K899" s="1"/>
  <c r="K898" s="1"/>
  <c r="K897" s="1"/>
  <c r="J900"/>
  <c r="J899" s="1"/>
  <c r="J898" s="1"/>
  <c r="G900"/>
  <c r="I892"/>
  <c r="J891"/>
  <c r="J890" s="1"/>
  <c r="J889" s="1"/>
  <c r="G891"/>
  <c r="I888"/>
  <c r="J887"/>
  <c r="J886" s="1"/>
  <c r="J885" s="1"/>
  <c r="G887"/>
  <c r="G886" s="1"/>
  <c r="I884"/>
  <c r="I883"/>
  <c r="I882"/>
  <c r="J881"/>
  <c r="J880" s="1"/>
  <c r="J879" s="1"/>
  <c r="G881"/>
  <c r="K879"/>
  <c r="I878"/>
  <c r="K877"/>
  <c r="K876" s="1"/>
  <c r="K875" s="1"/>
  <c r="K874" s="1"/>
  <c r="K873" s="1"/>
  <c r="K872" s="1"/>
  <c r="J877"/>
  <c r="J876" s="1"/>
  <c r="J875" s="1"/>
  <c r="G877"/>
  <c r="I877" s="1"/>
  <c r="G876"/>
  <c r="I876" s="1"/>
  <c r="G875"/>
  <c r="I875" s="1"/>
  <c r="I871"/>
  <c r="K870"/>
  <c r="K869" s="1"/>
  <c r="K868" s="1"/>
  <c r="J870"/>
  <c r="J869" s="1"/>
  <c r="J868" s="1"/>
  <c r="G870"/>
  <c r="I870" s="1"/>
  <c r="I867"/>
  <c r="K866"/>
  <c r="J866"/>
  <c r="J865" s="1"/>
  <c r="J864" s="1"/>
  <c r="G866"/>
  <c r="K865"/>
  <c r="K864" s="1"/>
  <c r="I863"/>
  <c r="K862"/>
  <c r="J862"/>
  <c r="J861" s="1"/>
  <c r="J860" s="1"/>
  <c r="G862"/>
  <c r="I862" s="1"/>
  <c r="K861"/>
  <c r="G861"/>
  <c r="I861" s="1"/>
  <c r="K860"/>
  <c r="I859"/>
  <c r="K858"/>
  <c r="J858"/>
  <c r="G858"/>
  <c r="I858" s="1"/>
  <c r="K857"/>
  <c r="J857"/>
  <c r="G857"/>
  <c r="G856" s="1"/>
  <c r="I856" s="1"/>
  <c r="K856"/>
  <c r="J856"/>
  <c r="I854"/>
  <c r="J853"/>
  <c r="J852" s="1"/>
  <c r="J851" s="1"/>
  <c r="G853"/>
  <c r="G852" s="1"/>
  <c r="I850"/>
  <c r="I849"/>
  <c r="I848"/>
  <c r="K847"/>
  <c r="K846" s="1"/>
  <c r="K845" s="1"/>
  <c r="K844" s="1"/>
  <c r="J847"/>
  <c r="J846" s="1"/>
  <c r="J845" s="1"/>
  <c r="J844" s="1"/>
  <c r="G847"/>
  <c r="I843"/>
  <c r="I842"/>
  <c r="G842"/>
  <c r="G841"/>
  <c r="I841" s="1"/>
  <c r="I840"/>
  <c r="G839"/>
  <c r="I839" s="1"/>
  <c r="I838"/>
  <c r="G837"/>
  <c r="I837" s="1"/>
  <c r="I836"/>
  <c r="G835"/>
  <c r="I835" s="1"/>
  <c r="K833"/>
  <c r="J833"/>
  <c r="J832" s="1"/>
  <c r="J831" s="1"/>
  <c r="G833"/>
  <c r="K832"/>
  <c r="K831" s="1"/>
  <c r="I830"/>
  <c r="K829"/>
  <c r="K828" s="1"/>
  <c r="J829"/>
  <c r="G829"/>
  <c r="I829" s="1"/>
  <c r="J828"/>
  <c r="J827" s="1"/>
  <c r="G828"/>
  <c r="I828" s="1"/>
  <c r="K827"/>
  <c r="G827"/>
  <c r="I827" s="1"/>
  <c r="K825"/>
  <c r="K824" s="1"/>
  <c r="K823" s="1"/>
  <c r="J825"/>
  <c r="J824" s="1"/>
  <c r="J823" s="1"/>
  <c r="G825"/>
  <c r="G824" s="1"/>
  <c r="I822"/>
  <c r="K821"/>
  <c r="K820" s="1"/>
  <c r="K819" s="1"/>
  <c r="J821"/>
  <c r="J820" s="1"/>
  <c r="J819" s="1"/>
  <c r="H821"/>
  <c r="H820" s="1"/>
  <c r="H819" s="1"/>
  <c r="G821"/>
  <c r="I818"/>
  <c r="J817"/>
  <c r="J816" s="1"/>
  <c r="J815" s="1"/>
  <c r="G817"/>
  <c r="G816" s="1"/>
  <c r="K815"/>
  <c r="I810"/>
  <c r="K809"/>
  <c r="J809"/>
  <c r="G809"/>
  <c r="I809" s="1"/>
  <c r="K808"/>
  <c r="J808"/>
  <c r="G808"/>
  <c r="I808" s="1"/>
  <c r="K807"/>
  <c r="J807"/>
  <c r="G807"/>
  <c r="I807" s="1"/>
  <c r="I806"/>
  <c r="I805"/>
  <c r="K804"/>
  <c r="K803" s="1"/>
  <c r="K802" s="1"/>
  <c r="J804"/>
  <c r="J803" s="1"/>
  <c r="J802" s="1"/>
  <c r="G804"/>
  <c r="I804" s="1"/>
  <c r="I801"/>
  <c r="K800"/>
  <c r="J800"/>
  <c r="G800"/>
  <c r="I800" s="1"/>
  <c r="K799"/>
  <c r="J799"/>
  <c r="G799"/>
  <c r="I799" s="1"/>
  <c r="K798"/>
  <c r="J798"/>
  <c r="G798"/>
  <c r="I798" s="1"/>
  <c r="I797"/>
  <c r="K796"/>
  <c r="K795" s="1"/>
  <c r="K794" s="1"/>
  <c r="J796"/>
  <c r="G796"/>
  <c r="I796" s="1"/>
  <c r="J795"/>
  <c r="J794" s="1"/>
  <c r="G795"/>
  <c r="I795" s="1"/>
  <c r="G794"/>
  <c r="I794" s="1"/>
  <c r="I793"/>
  <c r="I792"/>
  <c r="I791"/>
  <c r="K790"/>
  <c r="J790"/>
  <c r="G790"/>
  <c r="I790" s="1"/>
  <c r="K789"/>
  <c r="J789"/>
  <c r="G789"/>
  <c r="I789" s="1"/>
  <c r="K788"/>
  <c r="J788"/>
  <c r="G788"/>
  <c r="I788" s="1"/>
  <c r="I787"/>
  <c r="K786"/>
  <c r="K785" s="1"/>
  <c r="K784" s="1"/>
  <c r="J786"/>
  <c r="G786"/>
  <c r="I786" s="1"/>
  <c r="J785"/>
  <c r="J784" s="1"/>
  <c r="G785"/>
  <c r="I785" s="1"/>
  <c r="G784"/>
  <c r="I784" s="1"/>
  <c r="I783"/>
  <c r="K782"/>
  <c r="K781" s="1"/>
  <c r="K780" s="1"/>
  <c r="J782"/>
  <c r="J781" s="1"/>
  <c r="J780" s="1"/>
  <c r="G782"/>
  <c r="I782" s="1"/>
  <c r="I779"/>
  <c r="K778"/>
  <c r="K777" s="1"/>
  <c r="K776" s="1"/>
  <c r="J778"/>
  <c r="J777" s="1"/>
  <c r="J776" s="1"/>
  <c r="G778"/>
  <c r="I775"/>
  <c r="K774"/>
  <c r="J774"/>
  <c r="G774"/>
  <c r="I774" s="1"/>
  <c r="K773"/>
  <c r="J773"/>
  <c r="I773"/>
  <c r="G773"/>
  <c r="K772"/>
  <c r="J772"/>
  <c r="I772"/>
  <c r="G772"/>
  <c r="I771"/>
  <c r="K770"/>
  <c r="J770"/>
  <c r="J769" s="1"/>
  <c r="J768" s="1"/>
  <c r="G770"/>
  <c r="I770" s="1"/>
  <c r="K769"/>
  <c r="K768" s="1"/>
  <c r="I767"/>
  <c r="K766"/>
  <c r="K765" s="1"/>
  <c r="K764" s="1"/>
  <c r="J766"/>
  <c r="G766"/>
  <c r="J765"/>
  <c r="J764" s="1"/>
  <c r="I763"/>
  <c r="K762"/>
  <c r="K761" s="1"/>
  <c r="K760" s="1"/>
  <c r="J762"/>
  <c r="G762"/>
  <c r="I762" s="1"/>
  <c r="J761"/>
  <c r="J760"/>
  <c r="I759"/>
  <c r="K758"/>
  <c r="K757" s="1"/>
  <c r="K756" s="1"/>
  <c r="J758"/>
  <c r="I758"/>
  <c r="G758"/>
  <c r="J757"/>
  <c r="I757"/>
  <c r="G757"/>
  <c r="J756"/>
  <c r="I756"/>
  <c r="G756"/>
  <c r="I755"/>
  <c r="K754"/>
  <c r="J754"/>
  <c r="J753" s="1"/>
  <c r="J752" s="1"/>
  <c r="J751" s="1"/>
  <c r="G754"/>
  <c r="I754" s="1"/>
  <c r="K753"/>
  <c r="K752" s="1"/>
  <c r="K751" s="1"/>
  <c r="G753"/>
  <c r="I753" s="1"/>
  <c r="G752"/>
  <c r="I752" s="1"/>
  <c r="G751"/>
  <c r="I751" s="1"/>
  <c r="I750"/>
  <c r="K749"/>
  <c r="K748" s="1"/>
  <c r="K747" s="1"/>
  <c r="J749"/>
  <c r="J748" s="1"/>
  <c r="J747" s="1"/>
  <c r="H749"/>
  <c r="G749"/>
  <c r="H748"/>
  <c r="H747" s="1"/>
  <c r="H732" s="1"/>
  <c r="I746"/>
  <c r="I745"/>
  <c r="I744"/>
  <c r="I743"/>
  <c r="I742"/>
  <c r="I741"/>
  <c r="I740"/>
  <c r="I739"/>
  <c r="I738"/>
  <c r="I737"/>
  <c r="I736"/>
  <c r="I735"/>
  <c r="I734"/>
  <c r="I733"/>
  <c r="I731"/>
  <c r="H730"/>
  <c r="H729" s="1"/>
  <c r="H728" s="1"/>
  <c r="G730"/>
  <c r="G729" s="1"/>
  <c r="I727"/>
  <c r="K726"/>
  <c r="K725" s="1"/>
  <c r="K724" s="1"/>
  <c r="K723" s="1"/>
  <c r="J726"/>
  <c r="G726"/>
  <c r="I726" s="1"/>
  <c r="J725"/>
  <c r="J724" s="1"/>
  <c r="J723" s="1"/>
  <c r="I722"/>
  <c r="I721"/>
  <c r="I720"/>
  <c r="J719"/>
  <c r="J718" s="1"/>
  <c r="J717" s="1"/>
  <c r="G719"/>
  <c r="I716"/>
  <c r="J715"/>
  <c r="G715"/>
  <c r="J714"/>
  <c r="J713" s="1"/>
  <c r="I712"/>
  <c r="J711"/>
  <c r="J710" s="1"/>
  <c r="J709" s="1"/>
  <c r="G711"/>
  <c r="I711" s="1"/>
  <c r="I707"/>
  <c r="J706"/>
  <c r="J705" s="1"/>
  <c r="J704" s="1"/>
  <c r="J703" s="1"/>
  <c r="J702" s="1"/>
  <c r="J701" s="1"/>
  <c r="G706"/>
  <c r="I706" s="1"/>
  <c r="I700"/>
  <c r="K699"/>
  <c r="K698" s="1"/>
  <c r="K697" s="1"/>
  <c r="J699"/>
  <c r="J698" s="1"/>
  <c r="J697" s="1"/>
  <c r="G699"/>
  <c r="I696"/>
  <c r="K695"/>
  <c r="K694" s="1"/>
  <c r="J695"/>
  <c r="G695"/>
  <c r="J694"/>
  <c r="J693" s="1"/>
  <c r="K693"/>
  <c r="I692"/>
  <c r="J691"/>
  <c r="J690" s="1"/>
  <c r="G691"/>
  <c r="J689"/>
  <c r="I688"/>
  <c r="I687"/>
  <c r="K686"/>
  <c r="K685" s="1"/>
  <c r="K684" s="1"/>
  <c r="J686"/>
  <c r="J685" s="1"/>
  <c r="J684" s="1"/>
  <c r="H686"/>
  <c r="G686"/>
  <c r="H685"/>
  <c r="H684" s="1"/>
  <c r="K682"/>
  <c r="K681" s="1"/>
  <c r="K680" s="1"/>
  <c r="J682"/>
  <c r="G682"/>
  <c r="J681"/>
  <c r="J680" s="1"/>
  <c r="K678"/>
  <c r="J678"/>
  <c r="G678"/>
  <c r="G677" s="1"/>
  <c r="K677"/>
  <c r="K676" s="1"/>
  <c r="J677"/>
  <c r="J676" s="1"/>
  <c r="I675"/>
  <c r="K674"/>
  <c r="J674"/>
  <c r="J673" s="1"/>
  <c r="J672" s="1"/>
  <c r="G674"/>
  <c r="I674" s="1"/>
  <c r="K673"/>
  <c r="K672" s="1"/>
  <c r="G673"/>
  <c r="I673" s="1"/>
  <c r="I671"/>
  <c r="I670"/>
  <c r="I669"/>
  <c r="K668"/>
  <c r="K667" s="1"/>
  <c r="J668"/>
  <c r="G668"/>
  <c r="J667"/>
  <c r="J666" s="1"/>
  <c r="K666"/>
  <c r="I665"/>
  <c r="K664"/>
  <c r="J664"/>
  <c r="I664"/>
  <c r="G664"/>
  <c r="K663"/>
  <c r="K662" s="1"/>
  <c r="J663"/>
  <c r="I663"/>
  <c r="G663"/>
  <c r="J662"/>
  <c r="I662"/>
  <c r="G662"/>
  <c r="K660"/>
  <c r="K659" s="1"/>
  <c r="J660"/>
  <c r="J659" s="1"/>
  <c r="J658" s="1"/>
  <c r="G660"/>
  <c r="G659"/>
  <c r="G658" s="1"/>
  <c r="K658"/>
  <c r="K656"/>
  <c r="K655" s="1"/>
  <c r="K654" s="1"/>
  <c r="J656"/>
  <c r="J655" s="1"/>
  <c r="J654" s="1"/>
  <c r="G656"/>
  <c r="K652"/>
  <c r="J652"/>
  <c r="J651" s="1"/>
  <c r="J650" s="1"/>
  <c r="G652"/>
  <c r="K651"/>
  <c r="K650" s="1"/>
  <c r="G651"/>
  <c r="G650" s="1"/>
  <c r="K648"/>
  <c r="J648"/>
  <c r="J647" s="1"/>
  <c r="J646" s="1"/>
  <c r="G648"/>
  <c r="K647"/>
  <c r="K646" s="1"/>
  <c r="K644"/>
  <c r="K643" s="1"/>
  <c r="K642" s="1"/>
  <c r="K641" s="1"/>
  <c r="J644"/>
  <c r="G644"/>
  <c r="J643"/>
  <c r="J642" s="1"/>
  <c r="J641" s="1"/>
  <c r="H640"/>
  <c r="K639"/>
  <c r="J639"/>
  <c r="J638" s="1"/>
  <c r="J637" s="1"/>
  <c r="G639"/>
  <c r="K638"/>
  <c r="K637" s="1"/>
  <c r="G638"/>
  <c r="I636"/>
  <c r="K635"/>
  <c r="J635"/>
  <c r="J634" s="1"/>
  <c r="J633" s="1"/>
  <c r="G635"/>
  <c r="K634"/>
  <c r="K633" s="1"/>
  <c r="G634"/>
  <c r="I632"/>
  <c r="I631"/>
  <c r="I630"/>
  <c r="J629"/>
  <c r="J628" s="1"/>
  <c r="J627" s="1"/>
  <c r="G629"/>
  <c r="I626"/>
  <c r="J625"/>
  <c r="J624" s="1"/>
  <c r="J623" s="1"/>
  <c r="G625"/>
  <c r="G624" s="1"/>
  <c r="I618"/>
  <c r="K617"/>
  <c r="K616" s="1"/>
  <c r="K615" s="1"/>
  <c r="J617"/>
  <c r="J616" s="1"/>
  <c r="J615" s="1"/>
  <c r="G617"/>
  <c r="I617" s="1"/>
  <c r="I614"/>
  <c r="K613"/>
  <c r="J613"/>
  <c r="J612" s="1"/>
  <c r="J611" s="1"/>
  <c r="G613"/>
  <c r="I613" s="1"/>
  <c r="K612"/>
  <c r="K611" s="1"/>
  <c r="G612"/>
  <c r="I612" s="1"/>
  <c r="I610"/>
  <c r="K609"/>
  <c r="J609"/>
  <c r="I609"/>
  <c r="G609"/>
  <c r="K608"/>
  <c r="K607" s="1"/>
  <c r="J608"/>
  <c r="I608"/>
  <c r="G608"/>
  <c r="J607"/>
  <c r="I607"/>
  <c r="G607"/>
  <c r="I606"/>
  <c r="I605"/>
  <c r="K604"/>
  <c r="K603" s="1"/>
  <c r="K602" s="1"/>
  <c r="J604"/>
  <c r="G604"/>
  <c r="J603"/>
  <c r="J602" s="1"/>
  <c r="I601"/>
  <c r="I600"/>
  <c r="I599"/>
  <c r="I598"/>
  <c r="I597"/>
  <c r="K596"/>
  <c r="J596"/>
  <c r="G596"/>
  <c r="I596" s="1"/>
  <c r="K595"/>
  <c r="J595"/>
  <c r="J594" s="1"/>
  <c r="K594"/>
  <c r="I592"/>
  <c r="K591"/>
  <c r="J591"/>
  <c r="J590" s="1"/>
  <c r="J589" s="1"/>
  <c r="G591"/>
  <c r="I591" s="1"/>
  <c r="K590"/>
  <c r="K589"/>
  <c r="K587"/>
  <c r="K586" s="1"/>
  <c r="J587"/>
  <c r="G587"/>
  <c r="J586"/>
  <c r="J585" s="1"/>
  <c r="K585"/>
  <c r="I584"/>
  <c r="K582"/>
  <c r="K581" s="1"/>
  <c r="K580" s="1"/>
  <c r="J582"/>
  <c r="J581" s="1"/>
  <c r="J580" s="1"/>
  <c r="G582"/>
  <c r="I579"/>
  <c r="K578"/>
  <c r="J578"/>
  <c r="J577" s="1"/>
  <c r="J576" s="1"/>
  <c r="H578"/>
  <c r="H577" s="1"/>
  <c r="H576" s="1"/>
  <c r="G578"/>
  <c r="G577" s="1"/>
  <c r="K577"/>
  <c r="K576" s="1"/>
  <c r="I575"/>
  <c r="J574"/>
  <c r="J573" s="1"/>
  <c r="J572" s="1"/>
  <c r="G574"/>
  <c r="I574" s="1"/>
  <c r="I571"/>
  <c r="K570"/>
  <c r="K569" s="1"/>
  <c r="J570"/>
  <c r="G570"/>
  <c r="J569"/>
  <c r="J568" s="1"/>
  <c r="K568"/>
  <c r="K563"/>
  <c r="J563"/>
  <c r="G563"/>
  <c r="I563" s="1"/>
  <c r="K562"/>
  <c r="J562"/>
  <c r="K561"/>
  <c r="J561"/>
  <c r="K560"/>
  <c r="J560"/>
  <c r="I558"/>
  <c r="I557"/>
  <c r="I556"/>
  <c r="J555"/>
  <c r="J554" s="1"/>
  <c r="J553" s="1"/>
  <c r="J552" s="1"/>
  <c r="G555"/>
  <c r="I551"/>
  <c r="K550"/>
  <c r="J550"/>
  <c r="J549" s="1"/>
  <c r="J548" s="1"/>
  <c r="H550"/>
  <c r="G550"/>
  <c r="K549"/>
  <c r="K548" s="1"/>
  <c r="H549"/>
  <c r="H548" s="1"/>
  <c r="I547"/>
  <c r="K546"/>
  <c r="J546"/>
  <c r="J545" s="1"/>
  <c r="J544" s="1"/>
  <c r="J543" s="1"/>
  <c r="H546"/>
  <c r="H545" s="1"/>
  <c r="H544" s="1"/>
  <c r="H543" s="1"/>
  <c r="G546"/>
  <c r="K545"/>
  <c r="K544" s="1"/>
  <c r="K543" s="1"/>
  <c r="G545"/>
  <c r="I542"/>
  <c r="K541"/>
  <c r="K540" s="1"/>
  <c r="K539" s="1"/>
  <c r="J541"/>
  <c r="J540" s="1"/>
  <c r="J539" s="1"/>
  <c r="H541"/>
  <c r="H540" s="1"/>
  <c r="H539" s="1"/>
  <c r="G541"/>
  <c r="J538"/>
  <c r="I536"/>
  <c r="K535"/>
  <c r="K534" s="1"/>
  <c r="K532" s="1"/>
  <c r="J535"/>
  <c r="G535"/>
  <c r="J534"/>
  <c r="J533" s="1"/>
  <c r="K533"/>
  <c r="I531"/>
  <c r="K530"/>
  <c r="J530"/>
  <c r="J529" s="1"/>
  <c r="G530"/>
  <c r="I530" s="1"/>
  <c r="K529"/>
  <c r="K525" s="1"/>
  <c r="G529"/>
  <c r="I528"/>
  <c r="K527"/>
  <c r="J527"/>
  <c r="G527"/>
  <c r="I527" s="1"/>
  <c r="K526"/>
  <c r="J526"/>
  <c r="G526"/>
  <c r="I526" s="1"/>
  <c r="I524"/>
  <c r="K523"/>
  <c r="J523"/>
  <c r="J522" s="1"/>
  <c r="G523"/>
  <c r="I523" s="1"/>
  <c r="K522"/>
  <c r="I521"/>
  <c r="K520"/>
  <c r="K519" s="1"/>
  <c r="J520"/>
  <c r="J519" s="1"/>
  <c r="H520"/>
  <c r="H519" s="1"/>
  <c r="H518" s="1"/>
  <c r="H506" s="1"/>
  <c r="H491" s="1"/>
  <c r="G520"/>
  <c r="I517"/>
  <c r="K516"/>
  <c r="J516"/>
  <c r="J515" s="1"/>
  <c r="J511" s="1"/>
  <c r="G516"/>
  <c r="I516" s="1"/>
  <c r="K515"/>
  <c r="G515"/>
  <c r="I514"/>
  <c r="K513"/>
  <c r="K512" s="1"/>
  <c r="J513"/>
  <c r="G513"/>
  <c r="J512"/>
  <c r="I510"/>
  <c r="J509"/>
  <c r="G509"/>
  <c r="J508"/>
  <c r="J507" s="1"/>
  <c r="I505"/>
  <c r="I504"/>
  <c r="I503"/>
  <c r="I502"/>
  <c r="J501"/>
  <c r="J500" s="1"/>
  <c r="I501"/>
  <c r="I500"/>
  <c r="J499"/>
  <c r="I499"/>
  <c r="I498"/>
  <c r="K497"/>
  <c r="J497"/>
  <c r="G497"/>
  <c r="I497" s="1"/>
  <c r="K496"/>
  <c r="K495" s="1"/>
  <c r="K494" s="1"/>
  <c r="K493" s="1"/>
  <c r="K492" s="1"/>
  <c r="J496"/>
  <c r="J495" s="1"/>
  <c r="J494" s="1"/>
  <c r="J493" s="1"/>
  <c r="J492" s="1"/>
  <c r="I490"/>
  <c r="K489"/>
  <c r="K488" s="1"/>
  <c r="K487" s="1"/>
  <c r="K486" s="1"/>
  <c r="J489"/>
  <c r="J488" s="1"/>
  <c r="J487" s="1"/>
  <c r="J486" s="1"/>
  <c r="G489"/>
  <c r="I489" s="1"/>
  <c r="I485"/>
  <c r="K484"/>
  <c r="J484"/>
  <c r="G484"/>
  <c r="I484" s="1"/>
  <c r="K483"/>
  <c r="K479" s="1"/>
  <c r="K478" s="1"/>
  <c r="J483"/>
  <c r="G483"/>
  <c r="I483" s="1"/>
  <c r="I482"/>
  <c r="K481"/>
  <c r="J481"/>
  <c r="J480" s="1"/>
  <c r="J479" s="1"/>
  <c r="J478" s="1"/>
  <c r="G481"/>
  <c r="I481" s="1"/>
  <c r="K480"/>
  <c r="G480"/>
  <c r="I480" s="1"/>
  <c r="G479"/>
  <c r="I479" s="1"/>
  <c r="I477"/>
  <c r="K476"/>
  <c r="K475" s="1"/>
  <c r="J476"/>
  <c r="J475" s="1"/>
  <c r="G476"/>
  <c r="I474"/>
  <c r="K473"/>
  <c r="J473"/>
  <c r="J472" s="1"/>
  <c r="G473"/>
  <c r="I473" s="1"/>
  <c r="K472"/>
  <c r="K471" s="1"/>
  <c r="G472"/>
  <c r="J471"/>
  <c r="I467"/>
  <c r="J466"/>
  <c r="J465" s="1"/>
  <c r="J464" s="1"/>
  <c r="G466"/>
  <c r="I462"/>
  <c r="H461"/>
  <c r="H460" s="1"/>
  <c r="G461"/>
  <c r="I458"/>
  <c r="K457"/>
  <c r="J457"/>
  <c r="J456" s="1"/>
  <c r="J455" s="1"/>
  <c r="J454" s="1"/>
  <c r="J453" s="1"/>
  <c r="H457"/>
  <c r="G457"/>
  <c r="K456"/>
  <c r="K455" s="1"/>
  <c r="K454" s="1"/>
  <c r="K453" s="1"/>
  <c r="G456"/>
  <c r="G455" s="1"/>
  <c r="K452"/>
  <c r="J452"/>
  <c r="J24" s="1"/>
  <c r="G452"/>
  <c r="I452" s="1"/>
  <c r="K451"/>
  <c r="J451"/>
  <c r="H451"/>
  <c r="G451"/>
  <c r="K450"/>
  <c r="J450"/>
  <c r="H450"/>
  <c r="G450"/>
  <c r="K449"/>
  <c r="J449"/>
  <c r="H449"/>
  <c r="H448" s="1"/>
  <c r="G449"/>
  <c r="I447"/>
  <c r="J446"/>
  <c r="J445" s="1"/>
  <c r="J444" s="1"/>
  <c r="H446"/>
  <c r="H445" s="1"/>
  <c r="H444" s="1"/>
  <c r="G446"/>
  <c r="I443"/>
  <c r="K442"/>
  <c r="K441" s="1"/>
  <c r="K440" s="1"/>
  <c r="K439" s="1"/>
  <c r="K432" s="1"/>
  <c r="J442"/>
  <c r="J441" s="1"/>
  <c r="J440" s="1"/>
  <c r="H442"/>
  <c r="G442"/>
  <c r="H441"/>
  <c r="H440" s="1"/>
  <c r="I438"/>
  <c r="J437"/>
  <c r="H437"/>
  <c r="H436" s="1"/>
  <c r="G437"/>
  <c r="J436"/>
  <c r="J435" s="1"/>
  <c r="J434" s="1"/>
  <c r="I431"/>
  <c r="K430"/>
  <c r="K429" s="1"/>
  <c r="K428" s="1"/>
  <c r="J430"/>
  <c r="J429" s="1"/>
  <c r="J428" s="1"/>
  <c r="G430"/>
  <c r="I430" s="1"/>
  <c r="I427"/>
  <c r="K426"/>
  <c r="K425" s="1"/>
  <c r="K424" s="1"/>
  <c r="J426"/>
  <c r="G426"/>
  <c r="I426" s="1"/>
  <c r="J425"/>
  <c r="J424" s="1"/>
  <c r="I423"/>
  <c r="K422"/>
  <c r="K421" s="1"/>
  <c r="K420" s="1"/>
  <c r="K419" s="1"/>
  <c r="J422"/>
  <c r="G422"/>
  <c r="I422" s="1"/>
  <c r="J421"/>
  <c r="J420" s="1"/>
  <c r="J419" s="1"/>
  <c r="I418"/>
  <c r="K417"/>
  <c r="J417"/>
  <c r="I417"/>
  <c r="G417"/>
  <c r="K416"/>
  <c r="J416"/>
  <c r="I416"/>
  <c r="G416"/>
  <c r="K415"/>
  <c r="J415"/>
  <c r="I415"/>
  <c r="G415"/>
  <c r="I414"/>
  <c r="K413"/>
  <c r="K412" s="1"/>
  <c r="K411" s="1"/>
  <c r="J413"/>
  <c r="J412" s="1"/>
  <c r="J411" s="1"/>
  <c r="G413"/>
  <c r="I410"/>
  <c r="K409"/>
  <c r="K408" s="1"/>
  <c r="K407" s="1"/>
  <c r="J409"/>
  <c r="J408" s="1"/>
  <c r="J407" s="1"/>
  <c r="G409"/>
  <c r="I409" s="1"/>
  <c r="I406"/>
  <c r="K405"/>
  <c r="K404" s="1"/>
  <c r="J405"/>
  <c r="G405"/>
  <c r="J404"/>
  <c r="I403"/>
  <c r="K402"/>
  <c r="J402"/>
  <c r="G402"/>
  <c r="I402" s="1"/>
  <c r="K401"/>
  <c r="J401"/>
  <c r="J400" s="1"/>
  <c r="I398"/>
  <c r="K397"/>
  <c r="J397"/>
  <c r="I397"/>
  <c r="G397"/>
  <c r="K396"/>
  <c r="J396"/>
  <c r="I396"/>
  <c r="G396"/>
  <c r="K395"/>
  <c r="J395"/>
  <c r="J394" s="1"/>
  <c r="I395"/>
  <c r="G395"/>
  <c r="K394"/>
  <c r="I394"/>
  <c r="G394"/>
  <c r="I392"/>
  <c r="J391"/>
  <c r="J390" s="1"/>
  <c r="J389" s="1"/>
  <c r="J388" s="1"/>
  <c r="G391"/>
  <c r="G390" s="1"/>
  <c r="G389" s="1"/>
  <c r="G388" s="1"/>
  <c r="I387"/>
  <c r="K386"/>
  <c r="J386"/>
  <c r="J385" s="1"/>
  <c r="J384" s="1"/>
  <c r="H386"/>
  <c r="H385" s="1"/>
  <c r="H384" s="1"/>
  <c r="G386"/>
  <c r="I386" s="1"/>
  <c r="K385"/>
  <c r="K384" s="1"/>
  <c r="I383"/>
  <c r="K382"/>
  <c r="J382"/>
  <c r="J381" s="1"/>
  <c r="J380" s="1"/>
  <c r="H382"/>
  <c r="G382"/>
  <c r="K381"/>
  <c r="K380" s="1"/>
  <c r="H381"/>
  <c r="H380"/>
  <c r="I379"/>
  <c r="K378"/>
  <c r="J378"/>
  <c r="J377" s="1"/>
  <c r="J376" s="1"/>
  <c r="H378"/>
  <c r="H377" s="1"/>
  <c r="H376" s="1"/>
  <c r="G378"/>
  <c r="K377"/>
  <c r="K376" s="1"/>
  <c r="G377"/>
  <c r="I374"/>
  <c r="K373"/>
  <c r="K372" s="1"/>
  <c r="J373"/>
  <c r="J372" s="1"/>
  <c r="H373"/>
  <c r="H372" s="1"/>
  <c r="G373"/>
  <c r="K370"/>
  <c r="J370"/>
  <c r="J369" s="1"/>
  <c r="G370"/>
  <c r="K369"/>
  <c r="G369"/>
  <c r="J365"/>
  <c r="I365"/>
  <c r="J364"/>
  <c r="G364"/>
  <c r="I364" s="1"/>
  <c r="J363"/>
  <c r="J362"/>
  <c r="J361"/>
  <c r="J360"/>
  <c r="I359"/>
  <c r="K358"/>
  <c r="J358"/>
  <c r="I358"/>
  <c r="G358"/>
  <c r="K357"/>
  <c r="J357"/>
  <c r="I357"/>
  <c r="G357"/>
  <c r="K356"/>
  <c r="J356"/>
  <c r="I356"/>
  <c r="G356"/>
  <c r="K355"/>
  <c r="J355"/>
  <c r="I355"/>
  <c r="G355"/>
  <c r="I353"/>
  <c r="K352"/>
  <c r="J352"/>
  <c r="J351" s="1"/>
  <c r="J350" s="1"/>
  <c r="J349" s="1"/>
  <c r="J348" s="1"/>
  <c r="G352"/>
  <c r="I352" s="1"/>
  <c r="K351"/>
  <c r="K350"/>
  <c r="K349" s="1"/>
  <c r="K348" s="1"/>
  <c r="I347"/>
  <c r="K346"/>
  <c r="K345" s="1"/>
  <c r="J346"/>
  <c r="J345" s="1"/>
  <c r="J341" s="1"/>
  <c r="J340" s="1"/>
  <c r="G346"/>
  <c r="I344"/>
  <c r="K343"/>
  <c r="K342" s="1"/>
  <c r="J343"/>
  <c r="J342" s="1"/>
  <c r="G343"/>
  <c r="I339"/>
  <c r="K338"/>
  <c r="J338"/>
  <c r="J337" s="1"/>
  <c r="G338"/>
  <c r="I338" s="1"/>
  <c r="K337"/>
  <c r="K336" s="1"/>
  <c r="K335" s="1"/>
  <c r="K334" s="1"/>
  <c r="J336"/>
  <c r="J335" s="1"/>
  <c r="J334" s="1"/>
  <c r="I333"/>
  <c r="K332"/>
  <c r="J332"/>
  <c r="G332"/>
  <c r="K331"/>
  <c r="K330" s="1"/>
  <c r="J331"/>
  <c r="J330" s="1"/>
  <c r="G331"/>
  <c r="I329"/>
  <c r="K328"/>
  <c r="K327" s="1"/>
  <c r="J328"/>
  <c r="G328"/>
  <c r="J327"/>
  <c r="I326"/>
  <c r="K325"/>
  <c r="J325"/>
  <c r="J324" s="1"/>
  <c r="J323" s="1"/>
  <c r="G325"/>
  <c r="I325" s="1"/>
  <c r="K324"/>
  <c r="G324"/>
  <c r="I324" s="1"/>
  <c r="I322"/>
  <c r="K321"/>
  <c r="K320" s="1"/>
  <c r="J321"/>
  <c r="J320" s="1"/>
  <c r="G321"/>
  <c r="I321" s="1"/>
  <c r="G320"/>
  <c r="I320" s="1"/>
  <c r="I319"/>
  <c r="K318"/>
  <c r="K317" s="1"/>
  <c r="J318"/>
  <c r="H318"/>
  <c r="H317" s="1"/>
  <c r="G318"/>
  <c r="J317"/>
  <c r="I316"/>
  <c r="K315"/>
  <c r="J315"/>
  <c r="J314" s="1"/>
  <c r="H315"/>
  <c r="H314" s="1"/>
  <c r="G315"/>
  <c r="K314"/>
  <c r="I311"/>
  <c r="J310"/>
  <c r="J309" s="1"/>
  <c r="G310"/>
  <c r="I310" s="1"/>
  <c r="I306"/>
  <c r="K305"/>
  <c r="K304" s="1"/>
  <c r="K300" s="1"/>
  <c r="K299" s="1"/>
  <c r="J305"/>
  <c r="J304" s="1"/>
  <c r="J300" s="1"/>
  <c r="J299" s="1"/>
  <c r="G305"/>
  <c r="I305" s="1"/>
  <c r="I303"/>
  <c r="K302"/>
  <c r="J302"/>
  <c r="G302"/>
  <c r="I302" s="1"/>
  <c r="K301"/>
  <c r="J301"/>
  <c r="G301"/>
  <c r="I301" s="1"/>
  <c r="I298"/>
  <c r="J297"/>
  <c r="J296" s="1"/>
  <c r="J295" s="1"/>
  <c r="G297"/>
  <c r="G296" s="1"/>
  <c r="J294"/>
  <c r="J292"/>
  <c r="I292"/>
  <c r="K291"/>
  <c r="J291"/>
  <c r="G291"/>
  <c r="I291" s="1"/>
  <c r="I289"/>
  <c r="K288"/>
  <c r="J288"/>
  <c r="G288"/>
  <c r="I288" s="1"/>
  <c r="K287"/>
  <c r="J287"/>
  <c r="G287"/>
  <c r="I287" s="1"/>
  <c r="K286"/>
  <c r="J286"/>
  <c r="G286"/>
  <c r="I286" s="1"/>
  <c r="K285"/>
  <c r="J285"/>
  <c r="I284"/>
  <c r="I283"/>
  <c r="J282"/>
  <c r="J281" s="1"/>
  <c r="J280" s="1"/>
  <c r="J279" s="1"/>
  <c r="J278" s="1"/>
  <c r="J276" s="1"/>
  <c r="G282"/>
  <c r="I282" s="1"/>
  <c r="K278"/>
  <c r="K277"/>
  <c r="J277"/>
  <c r="G277"/>
  <c r="K276"/>
  <c r="I275"/>
  <c r="K274"/>
  <c r="K273" s="1"/>
  <c r="K272" s="1"/>
  <c r="K271" s="1"/>
  <c r="J274"/>
  <c r="J273" s="1"/>
  <c r="J272" s="1"/>
  <c r="J271" s="1"/>
  <c r="G274"/>
  <c r="I274" s="1"/>
  <c r="I270"/>
  <c r="K269"/>
  <c r="J269"/>
  <c r="G269"/>
  <c r="I269" s="1"/>
  <c r="K268"/>
  <c r="J268"/>
  <c r="G268"/>
  <c r="G267" s="1"/>
  <c r="K267"/>
  <c r="J267"/>
  <c r="K266"/>
  <c r="J266"/>
  <c r="I265"/>
  <c r="K264"/>
  <c r="J264"/>
  <c r="J263" s="1"/>
  <c r="J262" s="1"/>
  <c r="J261" s="1"/>
  <c r="G264"/>
  <c r="K263"/>
  <c r="K262" s="1"/>
  <c r="K261" s="1"/>
  <c r="I260"/>
  <c r="K259"/>
  <c r="K258" s="1"/>
  <c r="K257" s="1"/>
  <c r="K256" s="1"/>
  <c r="J259"/>
  <c r="J258" s="1"/>
  <c r="J257" s="1"/>
  <c r="J256" s="1"/>
  <c r="G259"/>
  <c r="I259" s="1"/>
  <c r="I255"/>
  <c r="K254"/>
  <c r="K253" s="1"/>
  <c r="K252" s="1"/>
  <c r="K251" s="1"/>
  <c r="J254"/>
  <c r="J253" s="1"/>
  <c r="J252" s="1"/>
  <c r="J251" s="1"/>
  <c r="G254"/>
  <c r="I254" s="1"/>
  <c r="I249"/>
  <c r="K248"/>
  <c r="J248"/>
  <c r="J247" s="1"/>
  <c r="J246" s="1"/>
  <c r="J245" s="1"/>
  <c r="J244" s="1"/>
  <c r="G248"/>
  <c r="I248" s="1"/>
  <c r="K247"/>
  <c r="K246"/>
  <c r="K245"/>
  <c r="K244" s="1"/>
  <c r="I243"/>
  <c r="K242"/>
  <c r="J242"/>
  <c r="J241" s="1"/>
  <c r="J240" s="1"/>
  <c r="J239" s="1"/>
  <c r="G242"/>
  <c r="I242" s="1"/>
  <c r="K241"/>
  <c r="I241"/>
  <c r="G241"/>
  <c r="K240"/>
  <c r="I240"/>
  <c r="G240"/>
  <c r="K239"/>
  <c r="I239"/>
  <c r="G239"/>
  <c r="I238"/>
  <c r="K237"/>
  <c r="K236" s="1"/>
  <c r="J237"/>
  <c r="J236" s="1"/>
  <c r="G237"/>
  <c r="I237" s="1"/>
  <c r="G236"/>
  <c r="I236" s="1"/>
  <c r="I235"/>
  <c r="K234"/>
  <c r="K233" s="1"/>
  <c r="J234"/>
  <c r="G234"/>
  <c r="J233"/>
  <c r="I231"/>
  <c r="K230"/>
  <c r="J230"/>
  <c r="J229" s="1"/>
  <c r="G230"/>
  <c r="I230" s="1"/>
  <c r="K229"/>
  <c r="I228"/>
  <c r="K227"/>
  <c r="J227"/>
  <c r="G227"/>
  <c r="I227" s="1"/>
  <c r="K226"/>
  <c r="J226"/>
  <c r="G226"/>
  <c r="G225" s="1"/>
  <c r="I225" s="1"/>
  <c r="K225"/>
  <c r="J225"/>
  <c r="I224"/>
  <c r="K223"/>
  <c r="J223"/>
  <c r="J222" s="1"/>
  <c r="G223"/>
  <c r="I223" s="1"/>
  <c r="K222"/>
  <c r="I221"/>
  <c r="K220"/>
  <c r="K219" s="1"/>
  <c r="J220"/>
  <c r="J219" s="1"/>
  <c r="G220"/>
  <c r="I220" s="1"/>
  <c r="I217"/>
  <c r="J216"/>
  <c r="J215" s="1"/>
  <c r="J214" s="1"/>
  <c r="G216"/>
  <c r="I213"/>
  <c r="K212"/>
  <c r="K211" s="1"/>
  <c r="J212"/>
  <c r="J211" s="1"/>
  <c r="H212"/>
  <c r="H211" s="1"/>
  <c r="G212"/>
  <c r="I210"/>
  <c r="K209"/>
  <c r="J209"/>
  <c r="J208" s="1"/>
  <c r="J207" s="1"/>
  <c r="H209"/>
  <c r="G209"/>
  <c r="K208"/>
  <c r="H208"/>
  <c r="H207" s="1"/>
  <c r="I206"/>
  <c r="K205"/>
  <c r="J205"/>
  <c r="I205"/>
  <c r="G205"/>
  <c r="K204"/>
  <c r="J204"/>
  <c r="I204"/>
  <c r="G204"/>
  <c r="K203"/>
  <c r="J203"/>
  <c r="I203"/>
  <c r="G203"/>
  <c r="I202"/>
  <c r="K201"/>
  <c r="J201"/>
  <c r="J200" s="1"/>
  <c r="G201"/>
  <c r="I201" s="1"/>
  <c r="K200"/>
  <c r="K199" s="1"/>
  <c r="G200"/>
  <c r="J199"/>
  <c r="I198"/>
  <c r="K197"/>
  <c r="K196" s="1"/>
  <c r="J197"/>
  <c r="J196" s="1"/>
  <c r="G197"/>
  <c r="I197" s="1"/>
  <c r="G196"/>
  <c r="I196" s="1"/>
  <c r="K194"/>
  <c r="J194"/>
  <c r="G194"/>
  <c r="K193"/>
  <c r="J193"/>
  <c r="K191"/>
  <c r="J191"/>
  <c r="J190" s="1"/>
  <c r="G191"/>
  <c r="K190"/>
  <c r="I188"/>
  <c r="J187"/>
  <c r="J186" s="1"/>
  <c r="G187"/>
  <c r="I187" s="1"/>
  <c r="I185"/>
  <c r="J184"/>
  <c r="G184"/>
  <c r="J183"/>
  <c r="I182"/>
  <c r="J181"/>
  <c r="G181"/>
  <c r="I181" s="1"/>
  <c r="J180"/>
  <c r="I178"/>
  <c r="K177"/>
  <c r="J177"/>
  <c r="J176" s="1"/>
  <c r="H177"/>
  <c r="G177"/>
  <c r="I177" s="1"/>
  <c r="K176"/>
  <c r="H176"/>
  <c r="K174"/>
  <c r="K173" s="1"/>
  <c r="K172" s="1"/>
  <c r="J174"/>
  <c r="J173" s="1"/>
  <c r="G174"/>
  <c r="G173" s="1"/>
  <c r="I171"/>
  <c r="K170"/>
  <c r="K169" s="1"/>
  <c r="J170"/>
  <c r="G170"/>
  <c r="I170" s="1"/>
  <c r="J169"/>
  <c r="G169"/>
  <c r="I169" s="1"/>
  <c r="I168"/>
  <c r="K167"/>
  <c r="K166" s="1"/>
  <c r="J167"/>
  <c r="J166" s="1"/>
  <c r="J165" s="1"/>
  <c r="H167"/>
  <c r="H166" s="1"/>
  <c r="H165" s="1"/>
  <c r="G167"/>
  <c r="I164"/>
  <c r="K163"/>
  <c r="J163"/>
  <c r="G163"/>
  <c r="I163" s="1"/>
  <c r="I162"/>
  <c r="K161"/>
  <c r="J161"/>
  <c r="G161"/>
  <c r="I161" s="1"/>
  <c r="J160"/>
  <c r="I159"/>
  <c r="K158"/>
  <c r="J158"/>
  <c r="H158"/>
  <c r="H157" s="1"/>
  <c r="G158"/>
  <c r="G157" s="1"/>
  <c r="K157"/>
  <c r="J157"/>
  <c r="I156"/>
  <c r="J155"/>
  <c r="G155"/>
  <c r="I155" s="1"/>
  <c r="J154"/>
  <c r="K152"/>
  <c r="K151" s="1"/>
  <c r="J152"/>
  <c r="G152"/>
  <c r="J151"/>
  <c r="J150" s="1"/>
  <c r="I149"/>
  <c r="J148"/>
  <c r="H148"/>
  <c r="H147" s="1"/>
  <c r="H146" s="1"/>
  <c r="G148"/>
  <c r="J147"/>
  <c r="J146" s="1"/>
  <c r="I145"/>
  <c r="J144"/>
  <c r="J143" s="1"/>
  <c r="G144"/>
  <c r="K141"/>
  <c r="K140" s="1"/>
  <c r="K139" s="1"/>
  <c r="J141"/>
  <c r="J140" s="1"/>
  <c r="G141"/>
  <c r="G140" s="1"/>
  <c r="I138"/>
  <c r="J137"/>
  <c r="J136" s="1"/>
  <c r="J135" s="1"/>
  <c r="G137"/>
  <c r="I134"/>
  <c r="K133"/>
  <c r="K132" s="1"/>
  <c r="K131" s="1"/>
  <c r="J133"/>
  <c r="J132" s="1"/>
  <c r="G133"/>
  <c r="G132" s="1"/>
  <c r="G131" s="1"/>
  <c r="I131" s="1"/>
  <c r="J131"/>
  <c r="I130"/>
  <c r="J129"/>
  <c r="J128" s="1"/>
  <c r="J127" s="1"/>
  <c r="G129"/>
  <c r="I129" s="1"/>
  <c r="I126"/>
  <c r="K125"/>
  <c r="J125"/>
  <c r="J124" s="1"/>
  <c r="H125"/>
  <c r="H124" s="1"/>
  <c r="G125"/>
  <c r="K124"/>
  <c r="G124"/>
  <c r="I123"/>
  <c r="K122"/>
  <c r="J122"/>
  <c r="I122"/>
  <c r="G122"/>
  <c r="I121"/>
  <c r="K120"/>
  <c r="J120"/>
  <c r="G120"/>
  <c r="I120" s="1"/>
  <c r="J119"/>
  <c r="I118"/>
  <c r="K117"/>
  <c r="K116" s="1"/>
  <c r="J117"/>
  <c r="J116" s="1"/>
  <c r="H117"/>
  <c r="H116" s="1"/>
  <c r="H115" s="1"/>
  <c r="G117"/>
  <c r="I114"/>
  <c r="K113"/>
  <c r="K112" s="1"/>
  <c r="K111" s="1"/>
  <c r="J113"/>
  <c r="J112" s="1"/>
  <c r="J111" s="1"/>
  <c r="H113"/>
  <c r="H112" s="1"/>
  <c r="H111" s="1"/>
  <c r="G113"/>
  <c r="K109"/>
  <c r="K108" s="1"/>
  <c r="K107" s="1"/>
  <c r="J109"/>
  <c r="J108" s="1"/>
  <c r="J107" s="1"/>
  <c r="G109"/>
  <c r="I106"/>
  <c r="K105"/>
  <c r="K104" s="1"/>
  <c r="K103" s="1"/>
  <c r="J105"/>
  <c r="H105"/>
  <c r="H104" s="1"/>
  <c r="H103" s="1"/>
  <c r="G105"/>
  <c r="J104"/>
  <c r="J103" s="1"/>
  <c r="I100"/>
  <c r="K99"/>
  <c r="J99"/>
  <c r="I99"/>
  <c r="G99"/>
  <c r="K98"/>
  <c r="J98"/>
  <c r="I98"/>
  <c r="G98"/>
  <c r="K97"/>
  <c r="J97"/>
  <c r="I97"/>
  <c r="G97"/>
  <c r="K96"/>
  <c r="J96"/>
  <c r="I96"/>
  <c r="G96"/>
  <c r="K95"/>
  <c r="J95"/>
  <c r="I95"/>
  <c r="G95"/>
  <c r="I94"/>
  <c r="I93"/>
  <c r="K92"/>
  <c r="K91" s="1"/>
  <c r="J92"/>
  <c r="G92"/>
  <c r="I92" s="1"/>
  <c r="J91"/>
  <c r="J90"/>
  <c r="G90"/>
  <c r="I90" s="1"/>
  <c r="J89"/>
  <c r="I88"/>
  <c r="J87"/>
  <c r="J86" s="1"/>
  <c r="G87"/>
  <c r="G86" s="1"/>
  <c r="I86" s="1"/>
  <c r="I85"/>
  <c r="J84"/>
  <c r="J83" s="1"/>
  <c r="G84"/>
  <c r="I84" s="1"/>
  <c r="I81"/>
  <c r="J80"/>
  <c r="J79" s="1"/>
  <c r="J78" s="1"/>
  <c r="J28" s="1"/>
  <c r="H80"/>
  <c r="G80"/>
  <c r="G79" s="1"/>
  <c r="G78" s="1"/>
  <c r="H79"/>
  <c r="H78" s="1"/>
  <c r="I77"/>
  <c r="J76"/>
  <c r="J75" s="1"/>
  <c r="G76"/>
  <c r="G75" s="1"/>
  <c r="I75" s="1"/>
  <c r="I74"/>
  <c r="J73"/>
  <c r="G73"/>
  <c r="J72"/>
  <c r="J71" s="1"/>
  <c r="K69"/>
  <c r="K68" s="1"/>
  <c r="J69"/>
  <c r="J68" s="1"/>
  <c r="G69"/>
  <c r="G68" s="1"/>
  <c r="I64"/>
  <c r="K63"/>
  <c r="J63"/>
  <c r="J62" s="1"/>
  <c r="J61" s="1"/>
  <c r="G63"/>
  <c r="I63" s="1"/>
  <c r="K62"/>
  <c r="K61" s="1"/>
  <c r="K55" s="1"/>
  <c r="G62"/>
  <c r="I62" s="1"/>
  <c r="I60"/>
  <c r="I59"/>
  <c r="J58"/>
  <c r="J57" s="1"/>
  <c r="J56" s="1"/>
  <c r="G58"/>
  <c r="I58" s="1"/>
  <c r="I54"/>
  <c r="J53"/>
  <c r="J52" s="1"/>
  <c r="J51" s="1"/>
  <c r="G53"/>
  <c r="G52" s="1"/>
  <c r="G51" s="1"/>
  <c r="K49"/>
  <c r="K48" s="1"/>
  <c r="K47" s="1"/>
  <c r="K46" s="1"/>
  <c r="K45" s="1"/>
  <c r="J49"/>
  <c r="J48" s="1"/>
  <c r="J47" s="1"/>
  <c r="G49"/>
  <c r="G48" s="1"/>
  <c r="N45"/>
  <c r="M45"/>
  <c r="L45"/>
  <c r="I44"/>
  <c r="K43"/>
  <c r="K42" s="1"/>
  <c r="K41" s="1"/>
  <c r="K40" s="1"/>
  <c r="K39" s="1"/>
  <c r="J43"/>
  <c r="G43"/>
  <c r="I43" s="1"/>
  <c r="J42"/>
  <c r="J41" s="1"/>
  <c r="J40" s="1"/>
  <c r="J39" s="1"/>
  <c r="I38"/>
  <c r="J37"/>
  <c r="J36" s="1"/>
  <c r="H37"/>
  <c r="H36" s="1"/>
  <c r="G37"/>
  <c r="J35"/>
  <c r="I34"/>
  <c r="K33"/>
  <c r="K32" s="1"/>
  <c r="K31" s="1"/>
  <c r="K30" s="1"/>
  <c r="K29" s="1"/>
  <c r="J33"/>
  <c r="J32" s="1"/>
  <c r="J31" s="1"/>
  <c r="G33"/>
  <c r="G32" s="1"/>
  <c r="K28"/>
  <c r="K27"/>
  <c r="J27"/>
  <c r="H27"/>
  <c r="G27"/>
  <c r="I27" s="1"/>
  <c r="K26"/>
  <c r="J26"/>
  <c r="G26"/>
  <c r="K24"/>
  <c r="G1228" i="9"/>
  <c r="H34"/>
  <c r="H33" s="1"/>
  <c r="H32" s="1"/>
  <c r="H31" s="1"/>
  <c r="H1240"/>
  <c r="H1241"/>
  <c r="H1242"/>
  <c r="H1231"/>
  <c r="H1230" s="1"/>
  <c r="H1229" s="1"/>
  <c r="H1228" s="1"/>
  <c r="H1232"/>
  <c r="G1126"/>
  <c r="H1119"/>
  <c r="H1118" s="1"/>
  <c r="H1117" s="1"/>
  <c r="H1116" s="1"/>
  <c r="H1115" s="1"/>
  <c r="H1114" s="1"/>
  <c r="H819"/>
  <c r="H820"/>
  <c r="H821"/>
  <c r="G560"/>
  <c r="G955"/>
  <c r="H956"/>
  <c r="I956"/>
  <c r="H963"/>
  <c r="I963"/>
  <c r="G963"/>
  <c r="G958" s="1"/>
  <c r="I966"/>
  <c r="I965"/>
  <c r="H965"/>
  <c r="G965"/>
  <c r="G964" s="1"/>
  <c r="I964" s="1"/>
  <c r="H964"/>
  <c r="H958"/>
  <c r="H957" s="1"/>
  <c r="I958"/>
  <c r="I962"/>
  <c r="H961"/>
  <c r="G961"/>
  <c r="G960" s="1"/>
  <c r="H960"/>
  <c r="H959"/>
  <c r="G814"/>
  <c r="H826"/>
  <c r="H825" s="1"/>
  <c r="H824" s="1"/>
  <c r="H823" s="1"/>
  <c r="H971"/>
  <c r="H970" s="1"/>
  <c r="H969" s="1"/>
  <c r="H968" s="1"/>
  <c r="H967" s="1"/>
  <c r="H955" s="1"/>
  <c r="H910"/>
  <c r="H901"/>
  <c r="H900" s="1"/>
  <c r="H899" s="1"/>
  <c r="H898" s="1"/>
  <c r="H897" s="1"/>
  <c r="I288" i="11" l="1"/>
  <c r="I285"/>
  <c r="I286"/>
  <c r="I30" i="12"/>
  <c r="G29"/>
  <c r="I29" s="1"/>
  <c r="I1329"/>
  <c r="G1328"/>
  <c r="I1328" s="1"/>
  <c r="I1163"/>
  <c r="G1162"/>
  <c r="I1149"/>
  <c r="G1148"/>
  <c r="I1148" s="1"/>
  <c r="I979"/>
  <c r="G967"/>
  <c r="I967" s="1"/>
  <c r="I494"/>
  <c r="G493"/>
  <c r="G955"/>
  <c r="I955"/>
  <c r="I702"/>
  <c r="G701"/>
  <c r="I701" s="1"/>
  <c r="I469"/>
  <c r="G468"/>
  <c r="G66"/>
  <c r="I67"/>
  <c r="I1336"/>
  <c r="G1335"/>
  <c r="I1335" s="1"/>
  <c r="I1316"/>
  <c r="G1315"/>
  <c r="I1025"/>
  <c r="G1024"/>
  <c r="I506"/>
  <c r="G1261"/>
  <c r="I1261" s="1"/>
  <c r="I1262"/>
  <c r="I1137"/>
  <c r="I102"/>
  <c r="G101"/>
  <c r="I101" s="1"/>
  <c r="I55"/>
  <c r="G872"/>
  <c r="I872" s="1"/>
  <c r="I873"/>
  <c r="I1128"/>
  <c r="I641"/>
  <c r="I622" s="1"/>
  <c r="G622"/>
  <c r="G621" s="1"/>
  <c r="G293"/>
  <c r="I312"/>
  <c r="G896"/>
  <c r="I897"/>
  <c r="I814"/>
  <c r="G813"/>
  <c r="I567"/>
  <c r="G566"/>
  <c r="I453"/>
  <c r="G366"/>
  <c r="I367"/>
  <c r="I177" i="11"/>
  <c r="I685"/>
  <c r="H538"/>
  <c r="H537" s="1"/>
  <c r="I112"/>
  <c r="H1027"/>
  <c r="I1028"/>
  <c r="I545"/>
  <c r="I157"/>
  <c r="I659"/>
  <c r="I158"/>
  <c r="I660"/>
  <c r="I372"/>
  <c r="I148"/>
  <c r="H1228"/>
  <c r="I1130"/>
  <c r="I1132"/>
  <c r="I1129"/>
  <c r="H1124"/>
  <c r="H1115"/>
  <c r="H1114" s="1"/>
  <c r="I1117"/>
  <c r="I1231"/>
  <c r="I373"/>
  <c r="I586"/>
  <c r="I389"/>
  <c r="H814"/>
  <c r="H813" s="1"/>
  <c r="H812" s="1"/>
  <c r="H811" s="1"/>
  <c r="I78"/>
  <c r="I212"/>
  <c r="I194"/>
  <c r="I441"/>
  <c r="I211"/>
  <c r="I442"/>
  <c r="I193"/>
  <c r="H28"/>
  <c r="H25" s="1"/>
  <c r="I25" s="1"/>
  <c r="I461"/>
  <c r="H439"/>
  <c r="H432" s="1"/>
  <c r="I432" s="1"/>
  <c r="I656"/>
  <c r="I587"/>
  <c r="I585"/>
  <c r="I391"/>
  <c r="I1230"/>
  <c r="I832"/>
  <c r="I79"/>
  <c r="I390"/>
  <c r="I833"/>
  <c r="I109"/>
  <c r="I113"/>
  <c r="I439"/>
  <c r="I686"/>
  <c r="I1126"/>
  <c r="I108"/>
  <c r="H172"/>
  <c r="I172" s="1"/>
  <c r="I997"/>
  <c r="I958"/>
  <c r="I147"/>
  <c r="I1118"/>
  <c r="I681"/>
  <c r="H23"/>
  <c r="I23" s="1"/>
  <c r="H1007"/>
  <c r="H995" s="1"/>
  <c r="H994" s="1"/>
  <c r="H366"/>
  <c r="H354" s="1"/>
  <c r="I998"/>
  <c r="I293"/>
  <c r="I173"/>
  <c r="H622"/>
  <c r="H621" s="1"/>
  <c r="H620" s="1"/>
  <c r="H619" s="1"/>
  <c r="I1009"/>
  <c r="I1326"/>
  <c r="I699"/>
  <c r="I174"/>
  <c r="H330"/>
  <c r="I330" s="1"/>
  <c r="I968"/>
  <c r="I312"/>
  <c r="I577"/>
  <c r="I969"/>
  <c r="I970"/>
  <c r="I313"/>
  <c r="I698"/>
  <c r="I290"/>
  <c r="I560"/>
  <c r="I682"/>
  <c r="I655"/>
  <c r="I1077"/>
  <c r="H22"/>
  <c r="I22" s="1"/>
  <c r="I578"/>
  <c r="I635"/>
  <c r="H46"/>
  <c r="H45" s="1"/>
  <c r="H567"/>
  <c r="H566" s="1"/>
  <c r="H565" s="1"/>
  <c r="H564" s="1"/>
  <c r="I48"/>
  <c r="H955"/>
  <c r="I49"/>
  <c r="I541"/>
  <c r="I1076"/>
  <c r="H1075"/>
  <c r="H559"/>
  <c r="I559" s="1"/>
  <c r="H448"/>
  <c r="I448" s="1"/>
  <c r="I450"/>
  <c r="I51"/>
  <c r="I52"/>
  <c r="I53"/>
  <c r="G703"/>
  <c r="I1343"/>
  <c r="G1342"/>
  <c r="I634"/>
  <c r="G633"/>
  <c r="I633" s="1"/>
  <c r="I595"/>
  <c r="G594"/>
  <c r="I957"/>
  <c r="I956" s="1"/>
  <c r="G956"/>
  <c r="I1284"/>
  <c r="G1283"/>
  <c r="I1283" s="1"/>
  <c r="G1264"/>
  <c r="I1264" s="1"/>
  <c r="G1263"/>
  <c r="I1268"/>
  <c r="I1215"/>
  <c r="G1214"/>
  <c r="I1337"/>
  <c r="G1336"/>
  <c r="I1318"/>
  <c r="G1317"/>
  <c r="M987"/>
  <c r="J992"/>
  <c r="I972"/>
  <c r="G967"/>
  <c r="I967" s="1"/>
  <c r="I1164"/>
  <c r="G1163"/>
  <c r="I1152"/>
  <c r="G1151"/>
  <c r="I623"/>
  <c r="I1138"/>
  <c r="I1115"/>
  <c r="G1114"/>
  <c r="I1114" s="1"/>
  <c r="I1067"/>
  <c r="G1066"/>
  <c r="I1066" s="1"/>
  <c r="I1063"/>
  <c r="G1062"/>
  <c r="G1018"/>
  <c r="I1019"/>
  <c r="I83"/>
  <c r="G82"/>
  <c r="I82" s="1"/>
  <c r="G55"/>
  <c r="I56"/>
  <c r="I1128"/>
  <c r="G543"/>
  <c r="I543" s="1"/>
  <c r="I544"/>
  <c r="I508"/>
  <c r="G507"/>
  <c r="I465"/>
  <c r="G464"/>
  <c r="I464" s="1"/>
  <c r="G455"/>
  <c r="I456"/>
  <c r="I363"/>
  <c r="G362"/>
  <c r="G189"/>
  <c r="I190"/>
  <c r="G367"/>
  <c r="I368"/>
  <c r="G1228"/>
  <c r="I1233"/>
  <c r="I1228" s="1"/>
  <c r="I1189"/>
  <c r="G1188"/>
  <c r="I1322"/>
  <c r="G1321"/>
  <c r="I1083"/>
  <c r="G1082"/>
  <c r="I932"/>
  <c r="G931"/>
  <c r="I903"/>
  <c r="G902"/>
  <c r="I902" s="1"/>
  <c r="G874"/>
  <c r="I885"/>
  <c r="I709"/>
  <c r="G708"/>
  <c r="I708" s="1"/>
  <c r="I573"/>
  <c r="G572"/>
  <c r="I572" s="1"/>
  <c r="G1170"/>
  <c r="I1170" s="1"/>
  <c r="I1171"/>
  <c r="H987"/>
  <c r="I987" s="1"/>
  <c r="H21"/>
  <c r="I21" s="1"/>
  <c r="I1043"/>
  <c r="G1042"/>
  <c r="I1042" s="1"/>
  <c r="I1037"/>
  <c r="I1031"/>
  <c r="G1030"/>
  <c r="I1030" s="1"/>
  <c r="I1144"/>
  <c r="G1143"/>
  <c r="I1143" s="1"/>
  <c r="I1013"/>
  <c r="G1012"/>
  <c r="I1012" s="1"/>
  <c r="I554"/>
  <c r="G553"/>
  <c r="I72"/>
  <c r="G71"/>
  <c r="I898"/>
  <c r="G813"/>
  <c r="G641"/>
  <c r="I641" s="1"/>
  <c r="I642"/>
  <c r="I580"/>
  <c r="G567"/>
  <c r="G539"/>
  <c r="I540"/>
  <c r="G518"/>
  <c r="I518" s="1"/>
  <c r="I519"/>
  <c r="G459"/>
  <c r="I459" s="1"/>
  <c r="I460"/>
  <c r="I279"/>
  <c r="G278"/>
  <c r="M559"/>
  <c r="J1124"/>
  <c r="M20" s="1"/>
  <c r="I988"/>
  <c r="N559"/>
  <c r="N20"/>
  <c r="H1126" i="10"/>
  <c r="I277"/>
  <c r="I1241"/>
  <c r="G1240"/>
  <c r="I1240" s="1"/>
  <c r="I1242"/>
  <c r="H194"/>
  <c r="H193" s="1"/>
  <c r="I193" s="1"/>
  <c r="I661"/>
  <c r="I267"/>
  <c r="G266"/>
  <c r="I266" s="1"/>
  <c r="I852"/>
  <c r="G851"/>
  <c r="I851" s="1"/>
  <c r="I886"/>
  <c r="G885"/>
  <c r="I885" s="1"/>
  <c r="I1318"/>
  <c r="G1317"/>
  <c r="G937"/>
  <c r="I938"/>
  <c r="J67"/>
  <c r="G285"/>
  <c r="I285" s="1"/>
  <c r="I76"/>
  <c r="G83"/>
  <c r="G82" s="1"/>
  <c r="I82" s="1"/>
  <c r="I105"/>
  <c r="J139"/>
  <c r="G193"/>
  <c r="I226"/>
  <c r="G229"/>
  <c r="I229" s="1"/>
  <c r="I268"/>
  <c r="I297"/>
  <c r="G304"/>
  <c r="G300" s="1"/>
  <c r="G351"/>
  <c r="I351" s="1"/>
  <c r="G429"/>
  <c r="I429" s="1"/>
  <c r="J439"/>
  <c r="J532"/>
  <c r="G573"/>
  <c r="G590"/>
  <c r="I590" s="1"/>
  <c r="H678"/>
  <c r="I678" s="1"/>
  <c r="I817"/>
  <c r="I853"/>
  <c r="I857"/>
  <c r="G860"/>
  <c r="I860" s="1"/>
  <c r="I887"/>
  <c r="I933"/>
  <c r="I939"/>
  <c r="K1019"/>
  <c r="K1018" s="1"/>
  <c r="G1087"/>
  <c r="I1087" s="1"/>
  <c r="I1125"/>
  <c r="I1273"/>
  <c r="I1319"/>
  <c r="H587"/>
  <c r="H586" s="1"/>
  <c r="H585" s="1"/>
  <c r="H833"/>
  <c r="H832" s="1"/>
  <c r="H831" s="1"/>
  <c r="H1200"/>
  <c r="K323"/>
  <c r="G24"/>
  <c r="I24" s="1"/>
  <c r="K25"/>
  <c r="K22"/>
  <c r="M23"/>
  <c r="K119"/>
  <c r="K165"/>
  <c r="K207"/>
  <c r="K218"/>
  <c r="G337"/>
  <c r="I337" s="1"/>
  <c r="I446"/>
  <c r="I449"/>
  <c r="I451"/>
  <c r="I461"/>
  <c r="I625"/>
  <c r="G781"/>
  <c r="G952"/>
  <c r="G951" s="1"/>
  <c r="J979"/>
  <c r="J1019"/>
  <c r="J1018" s="1"/>
  <c r="G1027"/>
  <c r="I1027" s="1"/>
  <c r="K1081"/>
  <c r="J1131"/>
  <c r="J1130" s="1"/>
  <c r="J1129" s="1"/>
  <c r="J1128" s="1"/>
  <c r="J1233"/>
  <c r="K1248"/>
  <c r="G1302"/>
  <c r="G1329"/>
  <c r="H985"/>
  <c r="H984" s="1"/>
  <c r="H979" s="1"/>
  <c r="J55"/>
  <c r="H191"/>
  <c r="H190" s="1"/>
  <c r="G222"/>
  <c r="I222" s="1"/>
  <c r="G247"/>
  <c r="I247" s="1"/>
  <c r="G330"/>
  <c r="G385"/>
  <c r="I385" s="1"/>
  <c r="K400"/>
  <c r="G425"/>
  <c r="G445"/>
  <c r="G444" s="1"/>
  <c r="G460"/>
  <c r="G459" s="1"/>
  <c r="I459" s="1"/>
  <c r="J470"/>
  <c r="J469" s="1"/>
  <c r="J468" s="1"/>
  <c r="J463" s="1"/>
  <c r="J525"/>
  <c r="H648"/>
  <c r="H647" s="1"/>
  <c r="H646" s="1"/>
  <c r="G710"/>
  <c r="G709" s="1"/>
  <c r="I709" s="1"/>
  <c r="J941"/>
  <c r="I985"/>
  <c r="G1121"/>
  <c r="H1122"/>
  <c r="H1121" s="1"/>
  <c r="H1120" s="1"/>
  <c r="H1115" s="1"/>
  <c r="H1114" s="1"/>
  <c r="I371"/>
  <c r="H582"/>
  <c r="H581" s="1"/>
  <c r="H580" s="1"/>
  <c r="I833"/>
  <c r="I1344"/>
  <c r="G1338"/>
  <c r="I1338" s="1"/>
  <c r="G1347"/>
  <c r="H988"/>
  <c r="I988" s="1"/>
  <c r="I1005"/>
  <c r="I264"/>
  <c r="G263"/>
  <c r="I328"/>
  <c r="G327"/>
  <c r="I343"/>
  <c r="G342"/>
  <c r="H435"/>
  <c r="H434" s="1"/>
  <c r="H433"/>
  <c r="I513"/>
  <c r="G512"/>
  <c r="I512" s="1"/>
  <c r="I515"/>
  <c r="I535"/>
  <c r="G534"/>
  <c r="I582"/>
  <c r="G581"/>
  <c r="G580" s="1"/>
  <c r="I580" s="1"/>
  <c r="I816"/>
  <c r="G815"/>
  <c r="I815" s="1"/>
  <c r="I921"/>
  <c r="G920"/>
  <c r="G973"/>
  <c r="G972" s="1"/>
  <c r="I472"/>
  <c r="G586"/>
  <c r="I668"/>
  <c r="G667"/>
  <c r="I1032"/>
  <c r="G1031"/>
  <c r="I1031" s="1"/>
  <c r="K115"/>
  <c r="K470"/>
  <c r="K469" s="1"/>
  <c r="K468" s="1"/>
  <c r="K463" s="1"/>
  <c r="J115"/>
  <c r="K232"/>
  <c r="G246"/>
  <c r="G350"/>
  <c r="J433"/>
  <c r="J432" s="1"/>
  <c r="I456"/>
  <c r="K567"/>
  <c r="K566" s="1"/>
  <c r="K565" s="1"/>
  <c r="G589"/>
  <c r="I589" s="1"/>
  <c r="N564"/>
  <c r="J708"/>
  <c r="J995"/>
  <c r="J994" s="1"/>
  <c r="I640"/>
  <c r="H639"/>
  <c r="H638" s="1"/>
  <c r="H637" s="1"/>
  <c r="I719"/>
  <c r="G718"/>
  <c r="I766"/>
  <c r="G765"/>
  <c r="I781"/>
  <c r="G780"/>
  <c r="I780" s="1"/>
  <c r="I881"/>
  <c r="G880"/>
  <c r="I952"/>
  <c r="K732"/>
  <c r="K911"/>
  <c r="H995"/>
  <c r="H994" s="1"/>
  <c r="H993" s="1"/>
  <c r="H992" s="1"/>
  <c r="J1030"/>
  <c r="G1037"/>
  <c r="I1037" s="1"/>
  <c r="K1137"/>
  <c r="K1136" s="1"/>
  <c r="J1228"/>
  <c r="J1341"/>
  <c r="I209"/>
  <c r="G208"/>
  <c r="I208" s="1"/>
  <c r="I200"/>
  <c r="G199"/>
  <c r="I199" s="1"/>
  <c r="I234"/>
  <c r="G233"/>
  <c r="I233" s="1"/>
  <c r="I413"/>
  <c r="G412"/>
  <c r="H456"/>
  <c r="H455" s="1"/>
  <c r="I457"/>
  <c r="I476"/>
  <c r="G475"/>
  <c r="I475" s="1"/>
  <c r="I570"/>
  <c r="G569"/>
  <c r="I346"/>
  <c r="G345"/>
  <c r="I345" s="1"/>
  <c r="I382"/>
  <c r="G381"/>
  <c r="G380" s="1"/>
  <c r="I380" s="1"/>
  <c r="I550"/>
  <c r="G549"/>
  <c r="I847"/>
  <c r="G846"/>
  <c r="J30"/>
  <c r="J29" s="1"/>
  <c r="J66"/>
  <c r="J65" s="1"/>
  <c r="K160"/>
  <c r="K150" s="1"/>
  <c r="K102" s="1"/>
  <c r="K101" s="1"/>
  <c r="N25" s="1"/>
  <c r="J218"/>
  <c r="K313"/>
  <c r="G478"/>
  <c r="I478" s="1"/>
  <c r="J593"/>
  <c r="G61"/>
  <c r="I61" s="1"/>
  <c r="K67"/>
  <c r="K66" s="1"/>
  <c r="K65" s="1"/>
  <c r="I87"/>
  <c r="I124"/>
  <c r="G176"/>
  <c r="J179"/>
  <c r="G186"/>
  <c r="I186" s="1"/>
  <c r="K189"/>
  <c r="J232"/>
  <c r="J250"/>
  <c r="G281"/>
  <c r="G408"/>
  <c r="G428"/>
  <c r="I428" s="1"/>
  <c r="J448"/>
  <c r="G496"/>
  <c r="K511"/>
  <c r="K506" s="1"/>
  <c r="K491" s="1"/>
  <c r="N448" s="1"/>
  <c r="J518"/>
  <c r="J506" s="1"/>
  <c r="G611"/>
  <c r="I611" s="1"/>
  <c r="G672"/>
  <c r="I672" s="1"/>
  <c r="G769"/>
  <c r="G926"/>
  <c r="G1013"/>
  <c r="G1026"/>
  <c r="I1026" s="1"/>
  <c r="J1308"/>
  <c r="J189"/>
  <c r="N23"/>
  <c r="K341"/>
  <c r="K340" s="1"/>
  <c r="J368"/>
  <c r="J367" s="1"/>
  <c r="K448"/>
  <c r="I546"/>
  <c r="J559"/>
  <c r="I660"/>
  <c r="J855"/>
  <c r="I961"/>
  <c r="G987"/>
  <c r="K987"/>
  <c r="I998"/>
  <c r="K1177"/>
  <c r="K1176" s="1"/>
  <c r="J1199"/>
  <c r="J1198" s="1"/>
  <c r="J1177" s="1"/>
  <c r="J1176" s="1"/>
  <c r="M1124" s="1"/>
  <c r="I635"/>
  <c r="J1091"/>
  <c r="J1081" s="1"/>
  <c r="J1115"/>
  <c r="J1114" s="1"/>
  <c r="G1157"/>
  <c r="J1171"/>
  <c r="J1170" s="1"/>
  <c r="J1137" s="1"/>
  <c r="J1136" s="1"/>
  <c r="G1218"/>
  <c r="I1218" s="1"/>
  <c r="K1233"/>
  <c r="K1228" s="1"/>
  <c r="G1322"/>
  <c r="I1322" s="1"/>
  <c r="H974"/>
  <c r="H973" s="1"/>
  <c r="H972" s="1"/>
  <c r="G832"/>
  <c r="I832" s="1"/>
  <c r="J874"/>
  <c r="J873" s="1"/>
  <c r="J872" s="1"/>
  <c r="K941"/>
  <c r="K979"/>
  <c r="K967" s="1"/>
  <c r="K955" s="1"/>
  <c r="J1025"/>
  <c r="J1024" s="1"/>
  <c r="K23"/>
  <c r="G119"/>
  <c r="I119" s="1"/>
  <c r="I125"/>
  <c r="G258"/>
  <c r="K250"/>
  <c r="I315"/>
  <c r="K368"/>
  <c r="K367" s="1"/>
  <c r="I378"/>
  <c r="I437"/>
  <c r="G522"/>
  <c r="I522" s="1"/>
  <c r="G869"/>
  <c r="J987"/>
  <c r="I989"/>
  <c r="K996"/>
  <c r="K995" s="1"/>
  <c r="K994" s="1"/>
  <c r="K993" s="1"/>
  <c r="G1019"/>
  <c r="G1063"/>
  <c r="G1068"/>
  <c r="G1076"/>
  <c r="I1132"/>
  <c r="G1144"/>
  <c r="G1165"/>
  <c r="G1360"/>
  <c r="H682"/>
  <c r="H681" s="1"/>
  <c r="H680" s="1"/>
  <c r="G1234"/>
  <c r="H370"/>
  <c r="H634"/>
  <c r="H633" s="1"/>
  <c r="H652"/>
  <c r="H656"/>
  <c r="H655" s="1"/>
  <c r="H654" s="1"/>
  <c r="I826"/>
  <c r="H561"/>
  <c r="I561" s="1"/>
  <c r="I658"/>
  <c r="I659"/>
  <c r="G22"/>
  <c r="N22"/>
  <c r="G633"/>
  <c r="I581"/>
  <c r="I142"/>
  <c r="H174"/>
  <c r="I157"/>
  <c r="I158"/>
  <c r="I132"/>
  <c r="I133"/>
  <c r="H49"/>
  <c r="H48" s="1"/>
  <c r="H47" s="1"/>
  <c r="G42"/>
  <c r="I638"/>
  <c r="I639"/>
  <c r="I1326"/>
  <c r="I1246"/>
  <c r="I1226"/>
  <c r="G1225"/>
  <c r="I1118"/>
  <c r="G1117"/>
  <c r="G1116" s="1"/>
  <c r="H958"/>
  <c r="H957" s="1"/>
  <c r="H956" s="1"/>
  <c r="G960"/>
  <c r="J897"/>
  <c r="J896" s="1"/>
  <c r="J895" s="1"/>
  <c r="J894" s="1"/>
  <c r="J893" s="1"/>
  <c r="K896"/>
  <c r="K895" s="1"/>
  <c r="K894" s="1"/>
  <c r="M21"/>
  <c r="M22"/>
  <c r="K559"/>
  <c r="I909"/>
  <c r="H908"/>
  <c r="H906" s="1"/>
  <c r="G906"/>
  <c r="H677"/>
  <c r="H676" s="1"/>
  <c r="I578"/>
  <c r="I444"/>
  <c r="H439"/>
  <c r="H432" s="1"/>
  <c r="I445"/>
  <c r="I331"/>
  <c r="H313"/>
  <c r="H312" s="1"/>
  <c r="G314"/>
  <c r="I314" s="1"/>
  <c r="G190"/>
  <c r="G189" s="1"/>
  <c r="I148"/>
  <c r="I140"/>
  <c r="I141"/>
  <c r="I37"/>
  <c r="G36"/>
  <c r="G35" s="1"/>
  <c r="H35"/>
  <c r="J46"/>
  <c r="J45" s="1"/>
  <c r="G31"/>
  <c r="I144"/>
  <c r="G143"/>
  <c r="I377"/>
  <c r="G376"/>
  <c r="I450"/>
  <c r="G448"/>
  <c r="I448" s="1"/>
  <c r="I555"/>
  <c r="G554"/>
  <c r="I604"/>
  <c r="G595"/>
  <c r="I695"/>
  <c r="G694"/>
  <c r="I778"/>
  <c r="G777"/>
  <c r="I944"/>
  <c r="G943"/>
  <c r="I1096"/>
  <c r="G1095"/>
  <c r="I1165"/>
  <c r="G1164"/>
  <c r="I113"/>
  <c r="G112"/>
  <c r="I212"/>
  <c r="G211"/>
  <c r="I211" s="1"/>
  <c r="I296"/>
  <c r="G295"/>
  <c r="I318"/>
  <c r="G317"/>
  <c r="I317" s="1"/>
  <c r="I327"/>
  <c r="G323"/>
  <c r="I323" s="1"/>
  <c r="I460"/>
  <c r="H459"/>
  <c r="H454" s="1"/>
  <c r="H453" s="1"/>
  <c r="I466"/>
  <c r="G465"/>
  <c r="I624"/>
  <c r="G623"/>
  <c r="G676"/>
  <c r="I915"/>
  <c r="G914"/>
  <c r="G964"/>
  <c r="I965"/>
  <c r="I1049"/>
  <c r="G1048"/>
  <c r="J21"/>
  <c r="N21"/>
  <c r="J23"/>
  <c r="J25"/>
  <c r="J172"/>
  <c r="J102" s="1"/>
  <c r="J101" s="1"/>
  <c r="K399"/>
  <c r="K518"/>
  <c r="I393"/>
  <c r="I332" s="1"/>
  <c r="H332"/>
  <c r="I520"/>
  <c r="G519"/>
  <c r="N1124"/>
  <c r="I117"/>
  <c r="G116"/>
  <c r="I167"/>
  <c r="G166"/>
  <c r="I216"/>
  <c r="G215"/>
  <c r="G384"/>
  <c r="I384" s="1"/>
  <c r="I455"/>
  <c r="I509"/>
  <c r="G508"/>
  <c r="I541"/>
  <c r="G540"/>
  <c r="I549"/>
  <c r="G548"/>
  <c r="I548" s="1"/>
  <c r="I573"/>
  <c r="G572"/>
  <c r="I572" s="1"/>
  <c r="I715"/>
  <c r="G714"/>
  <c r="I997"/>
  <c r="I1002"/>
  <c r="G1001"/>
  <c r="I1001" s="1"/>
  <c r="K21"/>
  <c r="K20" s="1"/>
  <c r="I78"/>
  <c r="H538"/>
  <c r="H537" s="1"/>
  <c r="J22"/>
  <c r="H28"/>
  <c r="I79"/>
  <c r="G47"/>
  <c r="H69"/>
  <c r="H68" s="1"/>
  <c r="I80"/>
  <c r="J82"/>
  <c r="G147"/>
  <c r="G160"/>
  <c r="I160" s="1"/>
  <c r="G219"/>
  <c r="G253"/>
  <c r="G273"/>
  <c r="J313"/>
  <c r="J312" s="1"/>
  <c r="K375"/>
  <c r="K366" s="1"/>
  <c r="K354" s="1"/>
  <c r="N330" s="1"/>
  <c r="G421"/>
  <c r="G436"/>
  <c r="G616"/>
  <c r="J622"/>
  <c r="J621" s="1"/>
  <c r="J620" s="1"/>
  <c r="K855"/>
  <c r="I73"/>
  <c r="G72"/>
  <c r="I137"/>
  <c r="G136"/>
  <c r="I405"/>
  <c r="G401"/>
  <c r="I442"/>
  <c r="G441"/>
  <c r="I529"/>
  <c r="G525"/>
  <c r="I525" s="1"/>
  <c r="I562"/>
  <c r="G559"/>
  <c r="I577"/>
  <c r="G576"/>
  <c r="I576" s="1"/>
  <c r="I645"/>
  <c r="H644"/>
  <c r="H643" s="1"/>
  <c r="H642" s="1"/>
  <c r="H641" s="1"/>
  <c r="H824"/>
  <c r="H823" s="1"/>
  <c r="H814" s="1"/>
  <c r="H813" s="1"/>
  <c r="H812" s="1"/>
  <c r="H811" s="1"/>
  <c r="I825"/>
  <c r="I1211"/>
  <c r="G1210"/>
  <c r="G1351"/>
  <c r="I1351" s="1"/>
  <c r="I1352"/>
  <c r="I184"/>
  <c r="G183"/>
  <c r="I183" s="1"/>
  <c r="J308"/>
  <c r="J307"/>
  <c r="I373"/>
  <c r="G372"/>
  <c r="I381"/>
  <c r="I545"/>
  <c r="G544"/>
  <c r="G643"/>
  <c r="I718"/>
  <c r="G717"/>
  <c r="I717" s="1"/>
  <c r="I821"/>
  <c r="G820"/>
  <c r="I866"/>
  <c r="G865"/>
  <c r="I1112"/>
  <c r="G1111"/>
  <c r="I1153"/>
  <c r="G1152"/>
  <c r="H33"/>
  <c r="L22"/>
  <c r="H26"/>
  <c r="H53"/>
  <c r="H52" s="1"/>
  <c r="H51" s="1"/>
  <c r="G91"/>
  <c r="I91" s="1"/>
  <c r="H109"/>
  <c r="H108" s="1"/>
  <c r="H107" s="1"/>
  <c r="H152"/>
  <c r="H151" s="1"/>
  <c r="H150" s="1"/>
  <c r="G336"/>
  <c r="J375"/>
  <c r="H391"/>
  <c r="H390" s="1"/>
  <c r="H389" s="1"/>
  <c r="H388" s="1"/>
  <c r="I388" s="1"/>
  <c r="G404"/>
  <c r="I404" s="1"/>
  <c r="J399"/>
  <c r="G488"/>
  <c r="K538"/>
  <c r="J567"/>
  <c r="J566" s="1"/>
  <c r="J565" s="1"/>
  <c r="G603"/>
  <c r="K622"/>
  <c r="K621" s="1"/>
  <c r="K620" s="1"/>
  <c r="K619" s="1"/>
  <c r="I691"/>
  <c r="G690"/>
  <c r="I932"/>
  <c r="G931"/>
  <c r="I1059"/>
  <c r="G1058"/>
  <c r="I1131"/>
  <c r="G1130"/>
  <c r="G1244"/>
  <c r="I1244" s="1"/>
  <c r="I1245"/>
  <c r="G309"/>
  <c r="G363"/>
  <c r="K593"/>
  <c r="K564" s="1"/>
  <c r="G637"/>
  <c r="I637" s="1"/>
  <c r="G647"/>
  <c r="G655"/>
  <c r="I730"/>
  <c r="J732"/>
  <c r="G761"/>
  <c r="G803"/>
  <c r="K814"/>
  <c r="K813" s="1"/>
  <c r="K812" s="1"/>
  <c r="K811" s="1"/>
  <c r="H900"/>
  <c r="H899" s="1"/>
  <c r="H898" s="1"/>
  <c r="H897" s="1"/>
  <c r="J967"/>
  <c r="J955" s="1"/>
  <c r="G1195"/>
  <c r="I686"/>
  <c r="G685"/>
  <c r="G728"/>
  <c r="I728" s="1"/>
  <c r="I729"/>
  <c r="G823"/>
  <c r="I984"/>
  <c r="G979"/>
  <c r="I1009"/>
  <c r="G1008"/>
  <c r="G1018"/>
  <c r="I1019"/>
  <c r="G1072"/>
  <c r="I1073"/>
  <c r="I1174"/>
  <c r="G1171"/>
  <c r="I1184"/>
  <c r="G1183"/>
  <c r="I1183" s="1"/>
  <c r="I1190"/>
  <c r="G1189"/>
  <c r="G57"/>
  <c r="G89"/>
  <c r="I89" s="1"/>
  <c r="G104"/>
  <c r="G108"/>
  <c r="G128"/>
  <c r="G151"/>
  <c r="G154"/>
  <c r="I154" s="1"/>
  <c r="G180"/>
  <c r="G681"/>
  <c r="H699"/>
  <c r="H698" s="1"/>
  <c r="H697" s="1"/>
  <c r="G725"/>
  <c r="J814"/>
  <c r="J813" s="1"/>
  <c r="J812" s="1"/>
  <c r="J811" s="1"/>
  <c r="I1116"/>
  <c r="I629"/>
  <c r="G628"/>
  <c r="G698"/>
  <c r="I749"/>
  <c r="G748"/>
  <c r="I891"/>
  <c r="G890"/>
  <c r="I904"/>
  <c r="G903"/>
  <c r="I1035"/>
  <c r="G1034"/>
  <c r="G1198"/>
  <c r="I990"/>
  <c r="I1117"/>
  <c r="G1138"/>
  <c r="I1202"/>
  <c r="G1215"/>
  <c r="G705"/>
  <c r="G899"/>
  <c r="H970"/>
  <c r="G1268"/>
  <c r="G1280"/>
  <c r="I1280" s="1"/>
  <c r="G1284"/>
  <c r="G1325"/>
  <c r="I1325" s="1"/>
  <c r="H1127"/>
  <c r="I1127" s="1"/>
  <c r="H1231"/>
  <c r="H1230" s="1"/>
  <c r="H1229" s="1"/>
  <c r="G1276"/>
  <c r="I1353"/>
  <c r="G1343"/>
  <c r="H814" i="9"/>
  <c r="H813" s="1"/>
  <c r="H812" s="1"/>
  <c r="H811" s="1"/>
  <c r="G959"/>
  <c r="I960"/>
  <c r="I961"/>
  <c r="H700"/>
  <c r="H699" s="1"/>
  <c r="H698" s="1"/>
  <c r="H697" s="1"/>
  <c r="H679"/>
  <c r="H678" s="1"/>
  <c r="H677" s="1"/>
  <c r="H676" s="1"/>
  <c r="H649"/>
  <c r="H648" s="1"/>
  <c r="H647" s="1"/>
  <c r="H646" s="1"/>
  <c r="H645"/>
  <c r="H640"/>
  <c r="H579"/>
  <c r="H520"/>
  <c r="H519" s="1"/>
  <c r="H518" s="1"/>
  <c r="H506" s="1"/>
  <c r="H491" s="1"/>
  <c r="H393"/>
  <c r="H332" s="1"/>
  <c r="H315"/>
  <c r="H314" s="1"/>
  <c r="H318"/>
  <c r="H317" s="1"/>
  <c r="H190"/>
  <c r="H189" s="1"/>
  <c r="H191"/>
  <c r="H148"/>
  <c r="H147" s="1"/>
  <c r="H146" s="1"/>
  <c r="H168"/>
  <c r="H153"/>
  <c r="H142"/>
  <c r="H105"/>
  <c r="H104" s="1"/>
  <c r="H103" s="1"/>
  <c r="H110"/>
  <c r="H109" s="1"/>
  <c r="H108" s="1"/>
  <c r="H107" s="1"/>
  <c r="H81"/>
  <c r="H80" s="1"/>
  <c r="H79" s="1"/>
  <c r="H78" s="1"/>
  <c r="H70"/>
  <c r="H69" s="1"/>
  <c r="H68" s="1"/>
  <c r="H67" s="1"/>
  <c r="H54"/>
  <c r="H53" s="1"/>
  <c r="H52" s="1"/>
  <c r="H51" s="1"/>
  <c r="H50"/>
  <c r="H38"/>
  <c r="H37" s="1"/>
  <c r="H36" s="1"/>
  <c r="H35" s="1"/>
  <c r="H30" s="1"/>
  <c r="H29" s="1"/>
  <c r="H1226"/>
  <c r="H1225" s="1"/>
  <c r="H1224" s="1"/>
  <c r="H1223" s="1"/>
  <c r="H1177" s="1"/>
  <c r="H1176" s="1"/>
  <c r="G332"/>
  <c r="H446"/>
  <c r="H445" s="1"/>
  <c r="H444" s="1"/>
  <c r="G446"/>
  <c r="G445" s="1"/>
  <c r="G444" s="1"/>
  <c r="I493" i="12" l="1"/>
  <c r="G492"/>
  <c r="I1162"/>
  <c r="G1161"/>
  <c r="I566"/>
  <c r="G565"/>
  <c r="G812"/>
  <c r="I813"/>
  <c r="I621"/>
  <c r="G620"/>
  <c r="I66"/>
  <c r="G65"/>
  <c r="I366"/>
  <c r="G354"/>
  <c r="I896"/>
  <c r="G895"/>
  <c r="I293"/>
  <c r="G290"/>
  <c r="I1024"/>
  <c r="G993"/>
  <c r="I1315"/>
  <c r="G1314"/>
  <c r="I468"/>
  <c r="G463"/>
  <c r="H1026" i="11"/>
  <c r="I1026" s="1"/>
  <c r="I1027"/>
  <c r="I28"/>
  <c r="I814"/>
  <c r="H102"/>
  <c r="H101" s="1"/>
  <c r="I1007"/>
  <c r="I45"/>
  <c r="I46"/>
  <c r="H1025"/>
  <c r="H1024" s="1"/>
  <c r="H993" s="1"/>
  <c r="H992" s="1"/>
  <c r="I1075"/>
  <c r="I622"/>
  <c r="I703"/>
  <c r="G702"/>
  <c r="I1342"/>
  <c r="G1341"/>
  <c r="I1341" s="1"/>
  <c r="G955"/>
  <c r="I594"/>
  <c r="G593"/>
  <c r="I593" s="1"/>
  <c r="I278"/>
  <c r="G276"/>
  <c r="I276" s="1"/>
  <c r="I567"/>
  <c r="G566"/>
  <c r="G812"/>
  <c r="I813"/>
  <c r="I71"/>
  <c r="G67"/>
  <c r="I553"/>
  <c r="G552"/>
  <c r="I552" s="1"/>
  <c r="H20"/>
  <c r="I20" s="1"/>
  <c r="I931"/>
  <c r="G930"/>
  <c r="I1082"/>
  <c r="G1081"/>
  <c r="I1081" s="1"/>
  <c r="I1321"/>
  <c r="I1188"/>
  <c r="G1187"/>
  <c r="I1187" s="1"/>
  <c r="I362"/>
  <c r="G361"/>
  <c r="I507"/>
  <c r="G506"/>
  <c r="I55"/>
  <c r="I1018"/>
  <c r="G995"/>
  <c r="G1262"/>
  <c r="I1263"/>
  <c r="I539"/>
  <c r="G538"/>
  <c r="G873"/>
  <c r="I874"/>
  <c r="I367"/>
  <c r="G366"/>
  <c r="I189"/>
  <c r="G102"/>
  <c r="I455"/>
  <c r="G454"/>
  <c r="I1062"/>
  <c r="G1061"/>
  <c r="I1061" s="1"/>
  <c r="I1151"/>
  <c r="G1150"/>
  <c r="I1163"/>
  <c r="G1162"/>
  <c r="I1317"/>
  <c r="G1316"/>
  <c r="I1336"/>
  <c r="G1335"/>
  <c r="I1335" s="1"/>
  <c r="I1214"/>
  <c r="G1213"/>
  <c r="G1025"/>
  <c r="G1137"/>
  <c r="G897"/>
  <c r="I955"/>
  <c r="I560" i="10"/>
  <c r="I648"/>
  <c r="H189"/>
  <c r="I189" s="1"/>
  <c r="H567"/>
  <c r="H566" s="1"/>
  <c r="H565" s="1"/>
  <c r="H564" s="1"/>
  <c r="I194"/>
  <c r="I587"/>
  <c r="I1302"/>
  <c r="G1301"/>
  <c r="I425"/>
  <c r="G424"/>
  <c r="I424" s="1"/>
  <c r="I1317"/>
  <c r="G1316"/>
  <c r="J564"/>
  <c r="G454"/>
  <c r="I304"/>
  <c r="I83"/>
  <c r="I191"/>
  <c r="K312"/>
  <c r="K293" s="1"/>
  <c r="K290" s="1"/>
  <c r="I710"/>
  <c r="I1121"/>
  <c r="G1120"/>
  <c r="I1200"/>
  <c r="H1199"/>
  <c r="I937"/>
  <c r="G936"/>
  <c r="J366"/>
  <c r="K1124"/>
  <c r="N20" s="1"/>
  <c r="I1329"/>
  <c r="G1328"/>
  <c r="I1328" s="1"/>
  <c r="I634"/>
  <c r="G1321"/>
  <c r="K893"/>
  <c r="N559" s="1"/>
  <c r="I633"/>
  <c r="J491"/>
  <c r="M448" s="1"/>
  <c r="I1122"/>
  <c r="I699"/>
  <c r="I972"/>
  <c r="I1347"/>
  <c r="G1346"/>
  <c r="I1346" s="1"/>
  <c r="G1337"/>
  <c r="H987"/>
  <c r="I987" s="1"/>
  <c r="J1124"/>
  <c r="H651"/>
  <c r="I652"/>
  <c r="I869"/>
  <c r="G868"/>
  <c r="I868" s="1"/>
  <c r="I769"/>
  <c r="G768"/>
  <c r="I768" s="1"/>
  <c r="I408"/>
  <c r="G407"/>
  <c r="I407" s="1"/>
  <c r="I880"/>
  <c r="G879"/>
  <c r="I765"/>
  <c r="G764"/>
  <c r="I764" s="1"/>
  <c r="I69"/>
  <c r="I48"/>
  <c r="I973"/>
  <c r="I974"/>
  <c r="I1234"/>
  <c r="G1233"/>
  <c r="I258"/>
  <c r="G257"/>
  <c r="I926"/>
  <c r="G925"/>
  <c r="I569"/>
  <c r="G568"/>
  <c r="I568" s="1"/>
  <c r="I586"/>
  <c r="G585"/>
  <c r="I585" s="1"/>
  <c r="I534"/>
  <c r="G532"/>
  <c r="I532" s="1"/>
  <c r="G533"/>
  <c r="I533" s="1"/>
  <c r="I263"/>
  <c r="G262"/>
  <c r="H369"/>
  <c r="I370"/>
  <c r="G1067"/>
  <c r="I1068"/>
  <c r="I1157"/>
  <c r="G1156"/>
  <c r="I1156" s="1"/>
  <c r="I1013"/>
  <c r="G1012"/>
  <c r="I1012" s="1"/>
  <c r="I951"/>
  <c r="G950"/>
  <c r="I950" s="1"/>
  <c r="I246"/>
  <c r="G245"/>
  <c r="M25"/>
  <c r="G831"/>
  <c r="I831" s="1"/>
  <c r="J354"/>
  <c r="M330" s="1"/>
  <c r="J993"/>
  <c r="I1144"/>
  <c r="G1143"/>
  <c r="I1143" s="1"/>
  <c r="I1063"/>
  <c r="G1062"/>
  <c r="I176"/>
  <c r="G172"/>
  <c r="G341"/>
  <c r="I342"/>
  <c r="I1360"/>
  <c r="G1359"/>
  <c r="I1076"/>
  <c r="G1075"/>
  <c r="I1075" s="1"/>
  <c r="I496"/>
  <c r="G495"/>
  <c r="G280"/>
  <c r="I281"/>
  <c r="I846"/>
  <c r="G845"/>
  <c r="G411"/>
  <c r="I411" s="1"/>
  <c r="I412"/>
  <c r="I350"/>
  <c r="G349"/>
  <c r="I667"/>
  <c r="G666"/>
  <c r="I666" s="1"/>
  <c r="I920"/>
  <c r="G919"/>
  <c r="G232"/>
  <c r="I232" s="1"/>
  <c r="I656"/>
  <c r="I682"/>
  <c r="G471"/>
  <c r="G511"/>
  <c r="I511" s="1"/>
  <c r="H559"/>
  <c r="I559" s="1"/>
  <c r="I644"/>
  <c r="H173"/>
  <c r="I174"/>
  <c r="I49"/>
  <c r="H46"/>
  <c r="H45" s="1"/>
  <c r="I42"/>
  <c r="G41"/>
  <c r="G1224"/>
  <c r="I1225"/>
  <c r="I960"/>
  <c r="G959"/>
  <c r="I959" s="1"/>
  <c r="I900"/>
  <c r="I908"/>
  <c r="H896"/>
  <c r="H895" s="1"/>
  <c r="H894" s="1"/>
  <c r="H893" s="1"/>
  <c r="I906"/>
  <c r="I677"/>
  <c r="I676"/>
  <c r="G313"/>
  <c r="G312" s="1"/>
  <c r="I312" s="1"/>
  <c r="I190"/>
  <c r="I51"/>
  <c r="I36"/>
  <c r="I35"/>
  <c r="G1264"/>
  <c r="I1264" s="1"/>
  <c r="I1268"/>
  <c r="I180"/>
  <c r="G179"/>
  <c r="I179" s="1"/>
  <c r="I1058"/>
  <c r="G1057"/>
  <c r="I1057" s="1"/>
  <c r="I441"/>
  <c r="G440"/>
  <c r="I253"/>
  <c r="G252"/>
  <c r="G46"/>
  <c r="I47"/>
  <c r="O47" s="1"/>
  <c r="I714"/>
  <c r="G713"/>
  <c r="I508"/>
  <c r="G507"/>
  <c r="I215"/>
  <c r="G214"/>
  <c r="I214" s="1"/>
  <c r="I166"/>
  <c r="G165"/>
  <c r="I165" s="1"/>
  <c r="I1095"/>
  <c r="G1091"/>
  <c r="G594"/>
  <c r="I595"/>
  <c r="I143"/>
  <c r="G139"/>
  <c r="I139" s="1"/>
  <c r="K992"/>
  <c r="N987"/>
  <c r="I903"/>
  <c r="G902"/>
  <c r="I902" s="1"/>
  <c r="I681"/>
  <c r="G680"/>
  <c r="I680" s="1"/>
  <c r="I128"/>
  <c r="G127"/>
  <c r="I127" s="1"/>
  <c r="I57"/>
  <c r="G56"/>
  <c r="I1195"/>
  <c r="G1194"/>
  <c r="I1194" s="1"/>
  <c r="I761"/>
  <c r="G760"/>
  <c r="I760" s="1"/>
  <c r="I647"/>
  <c r="G646"/>
  <c r="I646" s="1"/>
  <c r="G307"/>
  <c r="I307" s="1"/>
  <c r="G308"/>
  <c r="I308" s="1"/>
  <c r="I309"/>
  <c r="I488"/>
  <c r="G487"/>
  <c r="I336"/>
  <c r="G335"/>
  <c r="H25"/>
  <c r="H21"/>
  <c r="I820"/>
  <c r="G819"/>
  <c r="G642"/>
  <c r="I643"/>
  <c r="I1210"/>
  <c r="G1209"/>
  <c r="I1209" s="1"/>
  <c r="I273"/>
  <c r="G272"/>
  <c r="H67"/>
  <c r="H66" s="1"/>
  <c r="H65" s="1"/>
  <c r="I68"/>
  <c r="I824"/>
  <c r="I389"/>
  <c r="H23"/>
  <c r="I109"/>
  <c r="H375"/>
  <c r="I152"/>
  <c r="I52"/>
  <c r="I1138"/>
  <c r="I1189"/>
  <c r="G1188"/>
  <c r="G967"/>
  <c r="I979"/>
  <c r="I690"/>
  <c r="G689"/>
  <c r="I689" s="1"/>
  <c r="I33"/>
  <c r="H32"/>
  <c r="G299"/>
  <c r="I299" s="1"/>
  <c r="I300"/>
  <c r="I1321"/>
  <c r="G898"/>
  <c r="I899"/>
  <c r="G697"/>
  <c r="I697" s="1"/>
  <c r="I698"/>
  <c r="G1071"/>
  <c r="I1071" s="1"/>
  <c r="I1072"/>
  <c r="I1276"/>
  <c r="G1275"/>
  <c r="I1275" s="1"/>
  <c r="I1284"/>
  <c r="G1283"/>
  <c r="I1283" s="1"/>
  <c r="H969"/>
  <c r="I970"/>
  <c r="I1215"/>
  <c r="G1214"/>
  <c r="G150"/>
  <c r="I150" s="1"/>
  <c r="I151"/>
  <c r="I1008"/>
  <c r="G1007"/>
  <c r="I1007" s="1"/>
  <c r="I803"/>
  <c r="G802"/>
  <c r="I802" s="1"/>
  <c r="I655"/>
  <c r="G654"/>
  <c r="I654" s="1"/>
  <c r="I363"/>
  <c r="G362"/>
  <c r="I1130"/>
  <c r="G1129"/>
  <c r="I931"/>
  <c r="G930"/>
  <c r="G400"/>
  <c r="I401"/>
  <c r="I72"/>
  <c r="G71"/>
  <c r="I616"/>
  <c r="G615"/>
  <c r="I615" s="1"/>
  <c r="I421"/>
  <c r="G420"/>
  <c r="I219"/>
  <c r="G218"/>
  <c r="I218" s="1"/>
  <c r="I540"/>
  <c r="G539"/>
  <c r="I454"/>
  <c r="G453"/>
  <c r="I116"/>
  <c r="G115"/>
  <c r="I115" s="1"/>
  <c r="I519"/>
  <c r="G518"/>
  <c r="I518" s="1"/>
  <c r="I1048"/>
  <c r="G1047"/>
  <c r="I914"/>
  <c r="G913"/>
  <c r="I623"/>
  <c r="I295"/>
  <c r="G294"/>
  <c r="I112"/>
  <c r="G111"/>
  <c r="I111" s="1"/>
  <c r="I1164"/>
  <c r="G1163"/>
  <c r="I943"/>
  <c r="G942"/>
  <c r="I694"/>
  <c r="G693"/>
  <c r="I693" s="1"/>
  <c r="I554"/>
  <c r="G553"/>
  <c r="I376"/>
  <c r="G375"/>
  <c r="I375" s="1"/>
  <c r="I1229"/>
  <c r="I823"/>
  <c r="I1230"/>
  <c r="G567"/>
  <c r="J293"/>
  <c r="J290" s="1"/>
  <c r="M20" s="1"/>
  <c r="G996"/>
  <c r="I996" s="1"/>
  <c r="G207"/>
  <c r="I207" s="1"/>
  <c r="I391"/>
  <c r="G704"/>
  <c r="I705"/>
  <c r="G107"/>
  <c r="I107" s="1"/>
  <c r="I108"/>
  <c r="G1170"/>
  <c r="I1170" s="1"/>
  <c r="I1171"/>
  <c r="G684"/>
  <c r="I684" s="1"/>
  <c r="I685"/>
  <c r="I603"/>
  <c r="G602"/>
  <c r="I602" s="1"/>
  <c r="I136"/>
  <c r="G135"/>
  <c r="I135" s="1"/>
  <c r="I147"/>
  <c r="G146"/>
  <c r="H330"/>
  <c r="I330" s="1"/>
  <c r="H22"/>
  <c r="I22" s="1"/>
  <c r="I465"/>
  <c r="G464"/>
  <c r="I464" s="1"/>
  <c r="I777"/>
  <c r="G776"/>
  <c r="I776" s="1"/>
  <c r="G30"/>
  <c r="I1343"/>
  <c r="G1342"/>
  <c r="I1034"/>
  <c r="G1030"/>
  <c r="I1030" s="1"/>
  <c r="I890"/>
  <c r="G889"/>
  <c r="I889" s="1"/>
  <c r="I748"/>
  <c r="G747"/>
  <c r="I628"/>
  <c r="G627"/>
  <c r="I627" s="1"/>
  <c r="I725"/>
  <c r="G724"/>
  <c r="G103"/>
  <c r="I104"/>
  <c r="I1018"/>
  <c r="I1152"/>
  <c r="G1151"/>
  <c r="I1111"/>
  <c r="G1110"/>
  <c r="I865"/>
  <c r="G864"/>
  <c r="I544"/>
  <c r="G543"/>
  <c r="I543" s="1"/>
  <c r="I372"/>
  <c r="G368"/>
  <c r="I436"/>
  <c r="G433"/>
  <c r="G435"/>
  <c r="G963"/>
  <c r="G958" s="1"/>
  <c r="G957" s="1"/>
  <c r="I964"/>
  <c r="I963" s="1"/>
  <c r="I958" s="1"/>
  <c r="I1231"/>
  <c r="I390"/>
  <c r="J619"/>
  <c r="I26"/>
  <c r="J20"/>
  <c r="I53"/>
  <c r="H578" i="9"/>
  <c r="H577" s="1"/>
  <c r="H576" s="1"/>
  <c r="H567" s="1"/>
  <c r="H566" s="1"/>
  <c r="H565" s="1"/>
  <c r="H564" s="1"/>
  <c r="H560"/>
  <c r="I959"/>
  <c r="H313"/>
  <c r="H312" s="1"/>
  <c r="H66"/>
  <c r="H65" s="1"/>
  <c r="G988"/>
  <c r="G331"/>
  <c r="I1358"/>
  <c r="K1357"/>
  <c r="K1356" s="1"/>
  <c r="K1355" s="1"/>
  <c r="K1354" s="1"/>
  <c r="K1353" s="1"/>
  <c r="K1352" s="1"/>
  <c r="K1351" s="1"/>
  <c r="J1357"/>
  <c r="G1357"/>
  <c r="I1357" s="1"/>
  <c r="J1356"/>
  <c r="J1355" s="1"/>
  <c r="J1354" s="1"/>
  <c r="J1353" s="1"/>
  <c r="J1352" s="1"/>
  <c r="J1351" s="1"/>
  <c r="I1350"/>
  <c r="H1349"/>
  <c r="H1348" s="1"/>
  <c r="H1347" s="1"/>
  <c r="G1349"/>
  <c r="I1346"/>
  <c r="I1345"/>
  <c r="K1344"/>
  <c r="K1343" s="1"/>
  <c r="K1342" s="1"/>
  <c r="K1337" s="1"/>
  <c r="J1344"/>
  <c r="G1344"/>
  <c r="I1344" s="1"/>
  <c r="J1343"/>
  <c r="J1342" s="1"/>
  <c r="I1341"/>
  <c r="J1340"/>
  <c r="J1339" s="1"/>
  <c r="J1338" s="1"/>
  <c r="G1340"/>
  <c r="I1336"/>
  <c r="J1335"/>
  <c r="J1334" s="1"/>
  <c r="J1333" s="1"/>
  <c r="J1332" s="1"/>
  <c r="J1331" s="1"/>
  <c r="G1335"/>
  <c r="I1335" s="1"/>
  <c r="I1330"/>
  <c r="K1329"/>
  <c r="J1329"/>
  <c r="I1329"/>
  <c r="G1329"/>
  <c r="K1328"/>
  <c r="J1328"/>
  <c r="I1328"/>
  <c r="G1328"/>
  <c r="K1327"/>
  <c r="J1327"/>
  <c r="I1327"/>
  <c r="G1327"/>
  <c r="K1326"/>
  <c r="J1326"/>
  <c r="I1326"/>
  <c r="G1326"/>
  <c r="K1325"/>
  <c r="J1325"/>
  <c r="I1325"/>
  <c r="G1325"/>
  <c r="K1324"/>
  <c r="J1324"/>
  <c r="I1324"/>
  <c r="G1324"/>
  <c r="K1323"/>
  <c r="J1323"/>
  <c r="I1323"/>
  <c r="G1323"/>
  <c r="K1322"/>
  <c r="K1321" s="1"/>
  <c r="J1322"/>
  <c r="H1322"/>
  <c r="H1321" s="1"/>
  <c r="G1322"/>
  <c r="J1321"/>
  <c r="I1320"/>
  <c r="J1319"/>
  <c r="I1319"/>
  <c r="G1319"/>
  <c r="J1318"/>
  <c r="J1317" s="1"/>
  <c r="G1318"/>
  <c r="I1316"/>
  <c r="J1315"/>
  <c r="I1315"/>
  <c r="G1315"/>
  <c r="G1314" s="1"/>
  <c r="I1314" s="1"/>
  <c r="J1314"/>
  <c r="J1313" s="1"/>
  <c r="J1312" s="1"/>
  <c r="J1311" s="1"/>
  <c r="J1310" s="1"/>
  <c r="I1309"/>
  <c r="K1308"/>
  <c r="J1308"/>
  <c r="I1308"/>
  <c r="G1308"/>
  <c r="K1307"/>
  <c r="J1307"/>
  <c r="I1307"/>
  <c r="G1307"/>
  <c r="K1306"/>
  <c r="J1306"/>
  <c r="I1306"/>
  <c r="G1306"/>
  <c r="K1305"/>
  <c r="J1305"/>
  <c r="I1305"/>
  <c r="G1305"/>
  <c r="K1304"/>
  <c r="I1303"/>
  <c r="G1302"/>
  <c r="I1302" s="1"/>
  <c r="I1300"/>
  <c r="K1299"/>
  <c r="J1299"/>
  <c r="G1299"/>
  <c r="I1299" s="1"/>
  <c r="K1298"/>
  <c r="J1298"/>
  <c r="G1298"/>
  <c r="I1298" s="1"/>
  <c r="K1297"/>
  <c r="J1297"/>
  <c r="G1297"/>
  <c r="I1297" s="1"/>
  <c r="K1296"/>
  <c r="J1296"/>
  <c r="G1296"/>
  <c r="I1296" s="1"/>
  <c r="K1295"/>
  <c r="J1295"/>
  <c r="G1295"/>
  <c r="G1247" s="1"/>
  <c r="I1247" s="1"/>
  <c r="I1294"/>
  <c r="I1293"/>
  <c r="I1292"/>
  <c r="I1291"/>
  <c r="I1290"/>
  <c r="I1289"/>
  <c r="I1288"/>
  <c r="I1287"/>
  <c r="I1286"/>
  <c r="I1285"/>
  <c r="I1284"/>
  <c r="I1283"/>
  <c r="J1282"/>
  <c r="I1282"/>
  <c r="J1281"/>
  <c r="G1281"/>
  <c r="I1281" s="1"/>
  <c r="J1280"/>
  <c r="J1279"/>
  <c r="I1278"/>
  <c r="I1277"/>
  <c r="G1277"/>
  <c r="G1276" s="1"/>
  <c r="I1276" s="1"/>
  <c r="I1275"/>
  <c r="J1274"/>
  <c r="I1274"/>
  <c r="J1273"/>
  <c r="G1273"/>
  <c r="I1273" s="1"/>
  <c r="J1272"/>
  <c r="G1272"/>
  <c r="I1272" s="1"/>
  <c r="J1271"/>
  <c r="I1270"/>
  <c r="G1269"/>
  <c r="I1267"/>
  <c r="G1266"/>
  <c r="I1266" s="1"/>
  <c r="I1265"/>
  <c r="G1265"/>
  <c r="J1263"/>
  <c r="I1263"/>
  <c r="J1262"/>
  <c r="I1262"/>
  <c r="J1261"/>
  <c r="I1261"/>
  <c r="J1256"/>
  <c r="I1256"/>
  <c r="J1255"/>
  <c r="I1255"/>
  <c r="J1254"/>
  <c r="I1254"/>
  <c r="J1253"/>
  <c r="I1253"/>
  <c r="J1252"/>
  <c r="I1252"/>
  <c r="J1251"/>
  <c r="I1251"/>
  <c r="J1250"/>
  <c r="I1250"/>
  <c r="J1249"/>
  <c r="I1249"/>
  <c r="J1248"/>
  <c r="I1248"/>
  <c r="K1247"/>
  <c r="J1247"/>
  <c r="K1246"/>
  <c r="J1246"/>
  <c r="I1246"/>
  <c r="G1246"/>
  <c r="K1245"/>
  <c r="J1245"/>
  <c r="I1245"/>
  <c r="G1245"/>
  <c r="K1244"/>
  <c r="J1244"/>
  <c r="I1244"/>
  <c r="G1244"/>
  <c r="I1243"/>
  <c r="G1242"/>
  <c r="I1239"/>
  <c r="K1238"/>
  <c r="J1238"/>
  <c r="G1238"/>
  <c r="I1238" s="1"/>
  <c r="K1237"/>
  <c r="J1237"/>
  <c r="G1237"/>
  <c r="I1237" s="1"/>
  <c r="I1236"/>
  <c r="K1235"/>
  <c r="J1235"/>
  <c r="J1234" s="1"/>
  <c r="J1233" s="1"/>
  <c r="G1235"/>
  <c r="I1235" s="1"/>
  <c r="K1234"/>
  <c r="I1232"/>
  <c r="J1231"/>
  <c r="J1230" s="1"/>
  <c r="J1229" s="1"/>
  <c r="G1231"/>
  <c r="I1231" s="1"/>
  <c r="I1227"/>
  <c r="K1226"/>
  <c r="J1226"/>
  <c r="G1226"/>
  <c r="I1226" s="1"/>
  <c r="I1225"/>
  <c r="G1225"/>
  <c r="K1224"/>
  <c r="J1224"/>
  <c r="I1224"/>
  <c r="G1224"/>
  <c r="K1223"/>
  <c r="J1223"/>
  <c r="I1223"/>
  <c r="G1223"/>
  <c r="I1222"/>
  <c r="I1221"/>
  <c r="K1220"/>
  <c r="J1220"/>
  <c r="G1220"/>
  <c r="I1220" s="1"/>
  <c r="K1219"/>
  <c r="J1219"/>
  <c r="G1219"/>
  <c r="I1219" s="1"/>
  <c r="K1218"/>
  <c r="J1218"/>
  <c r="G1218"/>
  <c r="I1218" s="1"/>
  <c r="I1217"/>
  <c r="J1216"/>
  <c r="I1216"/>
  <c r="G1216"/>
  <c r="J1215"/>
  <c r="J1214" s="1"/>
  <c r="J1213" s="1"/>
  <c r="G1215"/>
  <c r="I1212"/>
  <c r="K1211"/>
  <c r="J1211"/>
  <c r="G1211"/>
  <c r="I1211" s="1"/>
  <c r="K1210"/>
  <c r="J1210"/>
  <c r="I1210"/>
  <c r="G1210"/>
  <c r="K1209"/>
  <c r="J1209"/>
  <c r="I1209"/>
  <c r="G1209"/>
  <c r="I1208"/>
  <c r="K1207"/>
  <c r="J1207"/>
  <c r="J1206" s="1"/>
  <c r="J1205" s="1"/>
  <c r="J1204" s="1"/>
  <c r="G1207"/>
  <c r="I1207" s="1"/>
  <c r="K1206"/>
  <c r="K1205" s="1"/>
  <c r="K1204" s="1"/>
  <c r="G1206"/>
  <c r="I1203"/>
  <c r="K1202"/>
  <c r="K1199" s="1"/>
  <c r="K1198" s="1"/>
  <c r="J1202"/>
  <c r="G1202"/>
  <c r="I1202" s="1"/>
  <c r="I1201"/>
  <c r="K1200"/>
  <c r="J1200"/>
  <c r="G1200"/>
  <c r="I1200" s="1"/>
  <c r="J1199"/>
  <c r="J1198" s="1"/>
  <c r="I1197"/>
  <c r="K1196"/>
  <c r="J1196"/>
  <c r="G1196"/>
  <c r="I1196" s="1"/>
  <c r="K1195"/>
  <c r="J1195"/>
  <c r="G1195"/>
  <c r="I1195" s="1"/>
  <c r="K1194"/>
  <c r="J1194"/>
  <c r="G1194"/>
  <c r="I1194" s="1"/>
  <c r="I1193"/>
  <c r="J1192"/>
  <c r="G1192"/>
  <c r="I1192" s="1"/>
  <c r="I1191"/>
  <c r="J1190"/>
  <c r="G1190"/>
  <c r="G1189" s="1"/>
  <c r="I1189" s="1"/>
  <c r="J1189"/>
  <c r="J1188" s="1"/>
  <c r="J1187" s="1"/>
  <c r="I1186"/>
  <c r="J1185"/>
  <c r="J1184" s="1"/>
  <c r="J1183" s="1"/>
  <c r="G1185"/>
  <c r="I1182"/>
  <c r="I1181"/>
  <c r="K1180"/>
  <c r="K1179" s="1"/>
  <c r="K1178" s="1"/>
  <c r="J1180"/>
  <c r="G1180"/>
  <c r="I1180" s="1"/>
  <c r="J1179"/>
  <c r="J1178" s="1"/>
  <c r="I1175"/>
  <c r="K1174"/>
  <c r="J1174"/>
  <c r="G1174"/>
  <c r="I1174" s="1"/>
  <c r="I1173"/>
  <c r="K1172"/>
  <c r="J1172"/>
  <c r="J1171" s="1"/>
  <c r="J1170" s="1"/>
  <c r="G1172"/>
  <c r="I1172" s="1"/>
  <c r="I1169"/>
  <c r="I1168"/>
  <c r="I1167"/>
  <c r="K1166"/>
  <c r="J1166"/>
  <c r="I1166"/>
  <c r="G1166"/>
  <c r="K1165"/>
  <c r="J1165"/>
  <c r="I1165"/>
  <c r="G1165"/>
  <c r="K1164"/>
  <c r="J1164"/>
  <c r="I1164"/>
  <c r="G1164"/>
  <c r="K1163"/>
  <c r="J1163"/>
  <c r="I1163"/>
  <c r="G1163"/>
  <c r="K1162"/>
  <c r="J1162"/>
  <c r="I1162"/>
  <c r="G1162"/>
  <c r="K1161"/>
  <c r="J1161"/>
  <c r="I1161"/>
  <c r="G1161"/>
  <c r="I1160"/>
  <c r="I1159"/>
  <c r="K1158"/>
  <c r="J1158"/>
  <c r="G1158"/>
  <c r="I1158" s="1"/>
  <c r="K1157"/>
  <c r="J1157"/>
  <c r="G1157"/>
  <c r="I1157" s="1"/>
  <c r="K1156"/>
  <c r="J1156"/>
  <c r="I1156"/>
  <c r="G1156"/>
  <c r="I1155"/>
  <c r="I1154"/>
  <c r="K1153"/>
  <c r="J1153"/>
  <c r="I1153"/>
  <c r="G1153"/>
  <c r="K1152"/>
  <c r="J1152"/>
  <c r="I1152"/>
  <c r="G1152"/>
  <c r="K1151"/>
  <c r="J1151"/>
  <c r="I1151"/>
  <c r="G1151"/>
  <c r="K1150"/>
  <c r="J1150"/>
  <c r="I1150"/>
  <c r="G1150"/>
  <c r="K1149"/>
  <c r="J1149"/>
  <c r="I1149"/>
  <c r="G1149"/>
  <c r="K1148"/>
  <c r="J1148"/>
  <c r="I1148"/>
  <c r="G1148"/>
  <c r="I1147"/>
  <c r="I1146"/>
  <c r="K1145"/>
  <c r="J1145"/>
  <c r="G1145"/>
  <c r="I1145" s="1"/>
  <c r="K1144"/>
  <c r="J1144"/>
  <c r="G1144"/>
  <c r="I1144" s="1"/>
  <c r="K1143"/>
  <c r="J1143"/>
  <c r="G1143"/>
  <c r="I1143" s="1"/>
  <c r="I1142"/>
  <c r="I1141"/>
  <c r="J1140"/>
  <c r="J1139" s="1"/>
  <c r="G1140"/>
  <c r="J1138"/>
  <c r="J1137" s="1"/>
  <c r="J1136" s="1"/>
  <c r="I1135"/>
  <c r="J1134"/>
  <c r="G1134"/>
  <c r="I1134" s="1"/>
  <c r="I1133"/>
  <c r="K1132"/>
  <c r="K1131" s="1"/>
  <c r="K1130" s="1"/>
  <c r="K1129" s="1"/>
  <c r="K1128" s="1"/>
  <c r="J1132"/>
  <c r="H1132"/>
  <c r="H1131" s="1"/>
  <c r="H1130" s="1"/>
  <c r="H1129" s="1"/>
  <c r="H1128" s="1"/>
  <c r="H1124" s="1"/>
  <c r="G1132"/>
  <c r="K1127"/>
  <c r="J1127"/>
  <c r="H1127"/>
  <c r="G1127"/>
  <c r="K1126"/>
  <c r="J1126"/>
  <c r="H1126"/>
  <c r="I1126" s="1"/>
  <c r="K1125"/>
  <c r="J1125"/>
  <c r="H1125"/>
  <c r="G1125"/>
  <c r="I1123"/>
  <c r="K1122"/>
  <c r="J1122"/>
  <c r="J1121" s="1"/>
  <c r="J1120" s="1"/>
  <c r="G1122"/>
  <c r="I1122" s="1"/>
  <c r="K1121"/>
  <c r="G1121"/>
  <c r="I1121" s="1"/>
  <c r="K1120"/>
  <c r="I1119"/>
  <c r="J1118"/>
  <c r="J1117" s="1"/>
  <c r="J1116" s="1"/>
  <c r="J1115" s="1"/>
  <c r="J1114" s="1"/>
  <c r="G1118"/>
  <c r="K1115"/>
  <c r="K1114" s="1"/>
  <c r="I1113"/>
  <c r="K1112"/>
  <c r="J1112"/>
  <c r="G1112"/>
  <c r="I1112" s="1"/>
  <c r="K1111"/>
  <c r="J1111"/>
  <c r="G1111"/>
  <c r="I1111" s="1"/>
  <c r="K1110"/>
  <c r="J1110"/>
  <c r="I1110"/>
  <c r="G1110"/>
  <c r="K1109"/>
  <c r="J1109"/>
  <c r="I1109"/>
  <c r="G1109"/>
  <c r="I1108"/>
  <c r="I1107"/>
  <c r="I1106"/>
  <c r="I1105"/>
  <c r="I1104"/>
  <c r="I1103"/>
  <c r="I1102"/>
  <c r="I1101"/>
  <c r="I1100"/>
  <c r="I1099"/>
  <c r="I1098"/>
  <c r="I1097"/>
  <c r="K1096"/>
  <c r="J1096"/>
  <c r="G1096"/>
  <c r="I1096" s="1"/>
  <c r="K1095"/>
  <c r="J1095"/>
  <c r="G1095"/>
  <c r="I1095" s="1"/>
  <c r="I1094"/>
  <c r="K1093"/>
  <c r="J1093"/>
  <c r="J1092" s="1"/>
  <c r="J1091" s="1"/>
  <c r="G1093"/>
  <c r="I1093" s="1"/>
  <c r="K1092"/>
  <c r="G1092"/>
  <c r="I1090"/>
  <c r="K1089"/>
  <c r="J1089"/>
  <c r="G1089"/>
  <c r="I1089" s="1"/>
  <c r="K1088"/>
  <c r="J1088"/>
  <c r="G1088"/>
  <c r="I1088" s="1"/>
  <c r="K1087"/>
  <c r="J1087"/>
  <c r="G1087"/>
  <c r="I1087" s="1"/>
  <c r="I1086"/>
  <c r="K1085"/>
  <c r="J1085"/>
  <c r="J1084" s="1"/>
  <c r="J1083" s="1"/>
  <c r="J1082" s="1"/>
  <c r="J1081" s="1"/>
  <c r="G1085"/>
  <c r="I1085" s="1"/>
  <c r="K1084"/>
  <c r="K1083"/>
  <c r="K1082" s="1"/>
  <c r="H1081"/>
  <c r="I1080"/>
  <c r="I1079"/>
  <c r="I1078"/>
  <c r="H1077"/>
  <c r="H1076" s="1"/>
  <c r="H1075" s="1"/>
  <c r="H1025" s="1"/>
  <c r="H1024" s="1"/>
  <c r="G1077"/>
  <c r="I1077" s="1"/>
  <c r="I1074"/>
  <c r="H1073"/>
  <c r="I1073" s="1"/>
  <c r="G1073"/>
  <c r="G1072" s="1"/>
  <c r="G1071" s="1"/>
  <c r="I1070"/>
  <c r="J1069"/>
  <c r="I1069"/>
  <c r="G1069"/>
  <c r="J1068"/>
  <c r="J1067" s="1"/>
  <c r="J1066" s="1"/>
  <c r="G1068"/>
  <c r="I1065"/>
  <c r="J1064"/>
  <c r="J1063" s="1"/>
  <c r="J1062" s="1"/>
  <c r="J1061" s="1"/>
  <c r="G1064"/>
  <c r="I1064" s="1"/>
  <c r="I1060"/>
  <c r="J1059"/>
  <c r="I1059"/>
  <c r="G1059"/>
  <c r="J1058"/>
  <c r="G1058"/>
  <c r="I1058" s="1"/>
  <c r="J1057"/>
  <c r="I1056"/>
  <c r="I1055"/>
  <c r="I1054"/>
  <c r="I1053"/>
  <c r="I1052"/>
  <c r="I1051"/>
  <c r="I1050"/>
  <c r="J1049"/>
  <c r="G1049"/>
  <c r="J1048"/>
  <c r="J1047" s="1"/>
  <c r="I1046"/>
  <c r="I1045"/>
  <c r="J1044"/>
  <c r="J1043" s="1"/>
  <c r="J1042" s="1"/>
  <c r="G1044"/>
  <c r="I1044" s="1"/>
  <c r="I1041"/>
  <c r="I1040"/>
  <c r="J1039"/>
  <c r="I1039"/>
  <c r="G1039"/>
  <c r="J1038"/>
  <c r="J1037" s="1"/>
  <c r="G1038"/>
  <c r="I1036"/>
  <c r="J1035"/>
  <c r="I1035"/>
  <c r="G1035"/>
  <c r="G1034" s="1"/>
  <c r="I1034" s="1"/>
  <c r="J1034"/>
  <c r="I1033"/>
  <c r="J1032"/>
  <c r="J1031" s="1"/>
  <c r="G1032"/>
  <c r="I1032" s="1"/>
  <c r="I1029"/>
  <c r="K1028"/>
  <c r="J1028"/>
  <c r="I1028"/>
  <c r="G1028"/>
  <c r="K1027"/>
  <c r="J1027"/>
  <c r="I1027"/>
  <c r="G1027"/>
  <c r="K1026"/>
  <c r="J1026"/>
  <c r="I1026"/>
  <c r="G1026"/>
  <c r="K1025"/>
  <c r="K1024" s="1"/>
  <c r="I1023"/>
  <c r="K1022"/>
  <c r="J1022"/>
  <c r="G1022"/>
  <c r="I1021"/>
  <c r="K1020"/>
  <c r="J1020"/>
  <c r="I1020"/>
  <c r="G1020"/>
  <c r="K1019"/>
  <c r="K1018" s="1"/>
  <c r="I1017"/>
  <c r="I1016"/>
  <c r="I1015"/>
  <c r="K1014"/>
  <c r="J1014"/>
  <c r="J1013" s="1"/>
  <c r="J1012" s="1"/>
  <c r="G1014"/>
  <c r="I1014" s="1"/>
  <c r="K1013"/>
  <c r="K1012"/>
  <c r="I1011"/>
  <c r="I1010"/>
  <c r="K1009"/>
  <c r="J1009"/>
  <c r="J1008" s="1"/>
  <c r="J1007" s="1"/>
  <c r="H1009"/>
  <c r="H1008" s="1"/>
  <c r="H1007" s="1"/>
  <c r="G1009"/>
  <c r="G1008" s="1"/>
  <c r="K1008"/>
  <c r="K1007" s="1"/>
  <c r="I1006"/>
  <c r="I1005"/>
  <c r="K1004"/>
  <c r="J1004"/>
  <c r="G1004"/>
  <c r="I1004" s="1"/>
  <c r="I1003"/>
  <c r="J1002"/>
  <c r="G1002"/>
  <c r="J1001"/>
  <c r="J996" s="1"/>
  <c r="I1000"/>
  <c r="I999"/>
  <c r="K998"/>
  <c r="J998"/>
  <c r="J997" s="1"/>
  <c r="H998"/>
  <c r="H997" s="1"/>
  <c r="H996" s="1"/>
  <c r="G998"/>
  <c r="K997"/>
  <c r="K991"/>
  <c r="J991"/>
  <c r="I991"/>
  <c r="G991"/>
  <c r="K990"/>
  <c r="J990"/>
  <c r="H990"/>
  <c r="G990"/>
  <c r="K989"/>
  <c r="J989"/>
  <c r="H989"/>
  <c r="G989"/>
  <c r="I989" s="1"/>
  <c r="K988"/>
  <c r="J988"/>
  <c r="H988"/>
  <c r="I986"/>
  <c r="K985"/>
  <c r="J985"/>
  <c r="I985"/>
  <c r="G985"/>
  <c r="K984"/>
  <c r="J984"/>
  <c r="G984"/>
  <c r="I984" s="1"/>
  <c r="I983"/>
  <c r="K982"/>
  <c r="J982"/>
  <c r="J981" s="1"/>
  <c r="G982"/>
  <c r="K981"/>
  <c r="K980"/>
  <c r="J980"/>
  <c r="J979" s="1"/>
  <c r="I978"/>
  <c r="I977"/>
  <c r="I976"/>
  <c r="I975"/>
  <c r="K974"/>
  <c r="J974"/>
  <c r="J973" s="1"/>
  <c r="G974"/>
  <c r="I974" s="1"/>
  <c r="K973"/>
  <c r="K972"/>
  <c r="J972"/>
  <c r="I971"/>
  <c r="J970"/>
  <c r="J969" s="1"/>
  <c r="J968" s="1"/>
  <c r="G970"/>
  <c r="I954"/>
  <c r="K953"/>
  <c r="J953"/>
  <c r="I953"/>
  <c r="G953"/>
  <c r="K952"/>
  <c r="J952"/>
  <c r="I952"/>
  <c r="G952"/>
  <c r="K951"/>
  <c r="J951"/>
  <c r="I951"/>
  <c r="G951"/>
  <c r="K950"/>
  <c r="J950"/>
  <c r="I950"/>
  <c r="G950"/>
  <c r="I949"/>
  <c r="I948"/>
  <c r="I947"/>
  <c r="I946"/>
  <c r="I945"/>
  <c r="K944"/>
  <c r="J944"/>
  <c r="J943" s="1"/>
  <c r="G944"/>
  <c r="K943"/>
  <c r="K942"/>
  <c r="J942"/>
  <c r="J941" s="1"/>
  <c r="I940"/>
  <c r="K939"/>
  <c r="J939"/>
  <c r="I939"/>
  <c r="G939"/>
  <c r="K938"/>
  <c r="J938"/>
  <c r="I938"/>
  <c r="G938"/>
  <c r="K937"/>
  <c r="J937"/>
  <c r="I937"/>
  <c r="G937"/>
  <c r="K936"/>
  <c r="J936"/>
  <c r="I936"/>
  <c r="G936"/>
  <c r="K935"/>
  <c r="J935"/>
  <c r="I935"/>
  <c r="G935"/>
  <c r="I934"/>
  <c r="J933"/>
  <c r="I933"/>
  <c r="G933"/>
  <c r="J932"/>
  <c r="J931" s="1"/>
  <c r="J930" s="1"/>
  <c r="J929" s="1"/>
  <c r="G932"/>
  <c r="I928"/>
  <c r="K927"/>
  <c r="K926" s="1"/>
  <c r="J927"/>
  <c r="J926" s="1"/>
  <c r="J925" s="1"/>
  <c r="J924" s="1"/>
  <c r="J923" s="1"/>
  <c r="G927"/>
  <c r="I927" s="1"/>
  <c r="G926"/>
  <c r="K925"/>
  <c r="K924" s="1"/>
  <c r="K923"/>
  <c r="I922"/>
  <c r="K921"/>
  <c r="J921"/>
  <c r="I921"/>
  <c r="G921"/>
  <c r="K920"/>
  <c r="J920"/>
  <c r="I920"/>
  <c r="G920"/>
  <c r="K919"/>
  <c r="J919"/>
  <c r="I919"/>
  <c r="G919"/>
  <c r="K918"/>
  <c r="J918"/>
  <c r="I918"/>
  <c r="G918"/>
  <c r="K917"/>
  <c r="J917"/>
  <c r="I917"/>
  <c r="G917"/>
  <c r="I916"/>
  <c r="K915"/>
  <c r="K914" s="1"/>
  <c r="K913" s="1"/>
  <c r="K912" s="1"/>
  <c r="J915"/>
  <c r="G915"/>
  <c r="I915" s="1"/>
  <c r="J914"/>
  <c r="J913" s="1"/>
  <c r="J912" s="1"/>
  <c r="G914"/>
  <c r="I914" s="1"/>
  <c r="G913"/>
  <c r="I910"/>
  <c r="K909"/>
  <c r="K908" s="1"/>
  <c r="J909"/>
  <c r="J908" s="1"/>
  <c r="J907" s="1"/>
  <c r="J906" s="1"/>
  <c r="H909"/>
  <c r="H908" s="1"/>
  <c r="H906" s="1"/>
  <c r="H896" s="1"/>
  <c r="H895" s="1"/>
  <c r="H894" s="1"/>
  <c r="H893" s="1"/>
  <c r="G909"/>
  <c r="K907"/>
  <c r="K906" s="1"/>
  <c r="I907"/>
  <c r="I905"/>
  <c r="J904"/>
  <c r="J903" s="1"/>
  <c r="J902" s="1"/>
  <c r="I904"/>
  <c r="G904"/>
  <c r="G903"/>
  <c r="I903" s="1"/>
  <c r="I901"/>
  <c r="K900"/>
  <c r="J900"/>
  <c r="J899" s="1"/>
  <c r="J898" s="1"/>
  <c r="G900"/>
  <c r="I900" s="1"/>
  <c r="K899"/>
  <c r="K898"/>
  <c r="K897"/>
  <c r="I892"/>
  <c r="J891"/>
  <c r="J890" s="1"/>
  <c r="J889" s="1"/>
  <c r="G891"/>
  <c r="I891" s="1"/>
  <c r="I888"/>
  <c r="J887"/>
  <c r="J886" s="1"/>
  <c r="J885" s="1"/>
  <c r="G887"/>
  <c r="I884"/>
  <c r="I883"/>
  <c r="I882"/>
  <c r="J881"/>
  <c r="J880" s="1"/>
  <c r="J879" s="1"/>
  <c r="G881"/>
  <c r="K879"/>
  <c r="I878"/>
  <c r="K877"/>
  <c r="K876" s="1"/>
  <c r="K875" s="1"/>
  <c r="J877"/>
  <c r="G877"/>
  <c r="J876"/>
  <c r="J875" s="1"/>
  <c r="I871"/>
  <c r="K870"/>
  <c r="J870"/>
  <c r="G870"/>
  <c r="I870" s="1"/>
  <c r="K869"/>
  <c r="K868" s="1"/>
  <c r="J869"/>
  <c r="J868"/>
  <c r="I867"/>
  <c r="K866"/>
  <c r="J866"/>
  <c r="G866"/>
  <c r="K865"/>
  <c r="J865"/>
  <c r="J864" s="1"/>
  <c r="K864"/>
  <c r="I863"/>
  <c r="K862"/>
  <c r="J862"/>
  <c r="I862"/>
  <c r="G862"/>
  <c r="K861"/>
  <c r="J861"/>
  <c r="I861"/>
  <c r="G861"/>
  <c r="K860"/>
  <c r="J860"/>
  <c r="I860"/>
  <c r="G860"/>
  <c r="I859"/>
  <c r="K858"/>
  <c r="K857" s="1"/>
  <c r="K856" s="1"/>
  <c r="J858"/>
  <c r="G858"/>
  <c r="I858" s="1"/>
  <c r="J857"/>
  <c r="J856" s="1"/>
  <c r="G857"/>
  <c r="I854"/>
  <c r="J853"/>
  <c r="J852" s="1"/>
  <c r="J851" s="1"/>
  <c r="G853"/>
  <c r="I850"/>
  <c r="I849"/>
  <c r="I848"/>
  <c r="K847"/>
  <c r="J847"/>
  <c r="I847"/>
  <c r="G847"/>
  <c r="G846" s="1"/>
  <c r="G845" s="1"/>
  <c r="G844" s="1"/>
  <c r="K846"/>
  <c r="J846"/>
  <c r="J845" s="1"/>
  <c r="J844" s="1"/>
  <c r="K845"/>
  <c r="I845"/>
  <c r="K844"/>
  <c r="I844"/>
  <c r="I843"/>
  <c r="G842"/>
  <c r="I840"/>
  <c r="I839"/>
  <c r="G839"/>
  <c r="I838"/>
  <c r="G837"/>
  <c r="I837" s="1"/>
  <c r="I836"/>
  <c r="G835"/>
  <c r="I835" s="1"/>
  <c r="I834"/>
  <c r="K833"/>
  <c r="J833"/>
  <c r="G833"/>
  <c r="K832"/>
  <c r="J832"/>
  <c r="K831"/>
  <c r="J831"/>
  <c r="I830"/>
  <c r="K829"/>
  <c r="J829"/>
  <c r="I829"/>
  <c r="G829"/>
  <c r="K828"/>
  <c r="J828"/>
  <c r="I828"/>
  <c r="G828"/>
  <c r="G827" s="1"/>
  <c r="K827"/>
  <c r="J827"/>
  <c r="I827"/>
  <c r="G826"/>
  <c r="I826" s="1"/>
  <c r="K825"/>
  <c r="K824" s="1"/>
  <c r="K823" s="1"/>
  <c r="K814" s="1"/>
  <c r="K813" s="1"/>
  <c r="K812" s="1"/>
  <c r="J825"/>
  <c r="G825"/>
  <c r="I825" s="1"/>
  <c r="J824"/>
  <c r="J823"/>
  <c r="I822"/>
  <c r="G822"/>
  <c r="K821"/>
  <c r="J821"/>
  <c r="I821"/>
  <c r="G821"/>
  <c r="K820"/>
  <c r="J820"/>
  <c r="I820"/>
  <c r="G820"/>
  <c r="K819"/>
  <c r="J819"/>
  <c r="I819"/>
  <c r="G819"/>
  <c r="I818"/>
  <c r="J817"/>
  <c r="J816" s="1"/>
  <c r="J815" s="1"/>
  <c r="I817"/>
  <c r="G817"/>
  <c r="G816"/>
  <c r="K815"/>
  <c r="I810"/>
  <c r="K809"/>
  <c r="K808" s="1"/>
  <c r="K807" s="1"/>
  <c r="J809"/>
  <c r="J808" s="1"/>
  <c r="J807" s="1"/>
  <c r="G809"/>
  <c r="I809" s="1"/>
  <c r="G808"/>
  <c r="I808" s="1"/>
  <c r="I806"/>
  <c r="I805"/>
  <c r="K804"/>
  <c r="J804"/>
  <c r="J803" s="1"/>
  <c r="G804"/>
  <c r="I804" s="1"/>
  <c r="K803"/>
  <c r="K802" s="1"/>
  <c r="J802"/>
  <c r="I801"/>
  <c r="K800"/>
  <c r="K799" s="1"/>
  <c r="K798" s="1"/>
  <c r="J800"/>
  <c r="G800"/>
  <c r="I800" s="1"/>
  <c r="J799"/>
  <c r="J798" s="1"/>
  <c r="G799"/>
  <c r="I797"/>
  <c r="K796"/>
  <c r="K795" s="1"/>
  <c r="K794" s="1"/>
  <c r="J796"/>
  <c r="G796"/>
  <c r="I796" s="1"/>
  <c r="J795"/>
  <c r="J794" s="1"/>
  <c r="I793"/>
  <c r="I792"/>
  <c r="I791"/>
  <c r="K790"/>
  <c r="K789" s="1"/>
  <c r="K788" s="1"/>
  <c r="J790"/>
  <c r="G790"/>
  <c r="I790" s="1"/>
  <c r="J789"/>
  <c r="J788" s="1"/>
  <c r="G789"/>
  <c r="I789" s="1"/>
  <c r="G788"/>
  <c r="I788" s="1"/>
  <c r="I787"/>
  <c r="K786"/>
  <c r="J786"/>
  <c r="I786"/>
  <c r="G786"/>
  <c r="K785"/>
  <c r="K784" s="1"/>
  <c r="J785"/>
  <c r="I785"/>
  <c r="G785"/>
  <c r="J784"/>
  <c r="G784"/>
  <c r="I784" s="1"/>
  <c r="I783"/>
  <c r="K782"/>
  <c r="J782"/>
  <c r="J781" s="1"/>
  <c r="J780" s="1"/>
  <c r="I782"/>
  <c r="G782"/>
  <c r="K781"/>
  <c r="G781"/>
  <c r="I781" s="1"/>
  <c r="K780"/>
  <c r="G780"/>
  <c r="I780" s="1"/>
  <c r="I779"/>
  <c r="K778"/>
  <c r="K777" s="1"/>
  <c r="K776" s="1"/>
  <c r="J778"/>
  <c r="G778"/>
  <c r="J777"/>
  <c r="J776" s="1"/>
  <c r="I775"/>
  <c r="K774"/>
  <c r="J774"/>
  <c r="G774"/>
  <c r="K773"/>
  <c r="K772" s="1"/>
  <c r="J773"/>
  <c r="J772"/>
  <c r="I771"/>
  <c r="K770"/>
  <c r="J770"/>
  <c r="G770"/>
  <c r="I770" s="1"/>
  <c r="K769"/>
  <c r="K768" s="1"/>
  <c r="J769"/>
  <c r="G769"/>
  <c r="I769" s="1"/>
  <c r="J768"/>
  <c r="I767"/>
  <c r="K766"/>
  <c r="J766"/>
  <c r="J765" s="1"/>
  <c r="J764" s="1"/>
  <c r="I766"/>
  <c r="G766"/>
  <c r="K765"/>
  <c r="I765"/>
  <c r="G765"/>
  <c r="K764"/>
  <c r="I764"/>
  <c r="G764"/>
  <c r="I763"/>
  <c r="K762"/>
  <c r="K761" s="1"/>
  <c r="K760" s="1"/>
  <c r="J762"/>
  <c r="J761" s="1"/>
  <c r="J760" s="1"/>
  <c r="G762"/>
  <c r="I762" s="1"/>
  <c r="G761"/>
  <c r="I761" s="1"/>
  <c r="I759"/>
  <c r="K758"/>
  <c r="J758"/>
  <c r="G758"/>
  <c r="K757"/>
  <c r="J757"/>
  <c r="K756"/>
  <c r="J756"/>
  <c r="I755"/>
  <c r="K754"/>
  <c r="J754"/>
  <c r="I754"/>
  <c r="G754"/>
  <c r="K753"/>
  <c r="J753"/>
  <c r="J752" s="1"/>
  <c r="J751" s="1"/>
  <c r="I753"/>
  <c r="G753"/>
  <c r="K752"/>
  <c r="I752"/>
  <c r="G752"/>
  <c r="K751"/>
  <c r="I751"/>
  <c r="G751"/>
  <c r="I750"/>
  <c r="K749"/>
  <c r="K748" s="1"/>
  <c r="K747" s="1"/>
  <c r="J749"/>
  <c r="J748" s="1"/>
  <c r="J747" s="1"/>
  <c r="H749"/>
  <c r="G749"/>
  <c r="H748"/>
  <c r="H747"/>
  <c r="H732" s="1"/>
  <c r="I746"/>
  <c r="I745"/>
  <c r="I744"/>
  <c r="I743"/>
  <c r="I742"/>
  <c r="I741"/>
  <c r="I740"/>
  <c r="I739"/>
  <c r="I738"/>
  <c r="I737"/>
  <c r="I736"/>
  <c r="I735"/>
  <c r="I734"/>
  <c r="I733"/>
  <c r="I731"/>
  <c r="H730"/>
  <c r="H729" s="1"/>
  <c r="H728" s="1"/>
  <c r="G730"/>
  <c r="I727"/>
  <c r="K726"/>
  <c r="K725" s="1"/>
  <c r="K724" s="1"/>
  <c r="K723" s="1"/>
  <c r="J726"/>
  <c r="J725" s="1"/>
  <c r="G726"/>
  <c r="J724"/>
  <c r="J723" s="1"/>
  <c r="I722"/>
  <c r="I721"/>
  <c r="I720"/>
  <c r="J719"/>
  <c r="J718" s="1"/>
  <c r="J717" s="1"/>
  <c r="I719"/>
  <c r="G719"/>
  <c r="G718" s="1"/>
  <c r="I716"/>
  <c r="J715"/>
  <c r="J714" s="1"/>
  <c r="J713" s="1"/>
  <c r="G715"/>
  <c r="I715" s="1"/>
  <c r="I712"/>
  <c r="J711"/>
  <c r="J710" s="1"/>
  <c r="J709" s="1"/>
  <c r="I711"/>
  <c r="G711"/>
  <c r="G710" s="1"/>
  <c r="I707"/>
  <c r="J706"/>
  <c r="J705" s="1"/>
  <c r="J704" s="1"/>
  <c r="J703" s="1"/>
  <c r="J702" s="1"/>
  <c r="J701" s="1"/>
  <c r="I706"/>
  <c r="G706"/>
  <c r="G705"/>
  <c r="G704" s="1"/>
  <c r="I700"/>
  <c r="K699"/>
  <c r="K698" s="1"/>
  <c r="K697" s="1"/>
  <c r="J699"/>
  <c r="J698" s="1"/>
  <c r="J697" s="1"/>
  <c r="G699"/>
  <c r="I699" s="1"/>
  <c r="G698"/>
  <c r="G697" s="1"/>
  <c r="I697" s="1"/>
  <c r="I696"/>
  <c r="K695"/>
  <c r="K694" s="1"/>
  <c r="K693" s="1"/>
  <c r="J695"/>
  <c r="G695"/>
  <c r="I695" s="1"/>
  <c r="J694"/>
  <c r="J693" s="1"/>
  <c r="G694"/>
  <c r="I694" s="1"/>
  <c r="G693"/>
  <c r="I693" s="1"/>
  <c r="I692"/>
  <c r="J691"/>
  <c r="G691"/>
  <c r="I691" s="1"/>
  <c r="J690"/>
  <c r="J689" s="1"/>
  <c r="I688"/>
  <c r="I687"/>
  <c r="K686"/>
  <c r="K685" s="1"/>
  <c r="K684" s="1"/>
  <c r="J686"/>
  <c r="J685" s="1"/>
  <c r="J684" s="1"/>
  <c r="H686"/>
  <c r="H685" s="1"/>
  <c r="H684" s="1"/>
  <c r="G686"/>
  <c r="I683"/>
  <c r="K682"/>
  <c r="K681" s="1"/>
  <c r="K680" s="1"/>
  <c r="J682"/>
  <c r="J681" s="1"/>
  <c r="G682"/>
  <c r="I682" s="1"/>
  <c r="G681"/>
  <c r="J680"/>
  <c r="I679"/>
  <c r="K678"/>
  <c r="K677" s="1"/>
  <c r="K676" s="1"/>
  <c r="J678"/>
  <c r="G678"/>
  <c r="J677"/>
  <c r="J676" s="1"/>
  <c r="I675"/>
  <c r="K674"/>
  <c r="J674"/>
  <c r="I674"/>
  <c r="G674"/>
  <c r="K673"/>
  <c r="J673"/>
  <c r="I673"/>
  <c r="G673"/>
  <c r="K672"/>
  <c r="J672"/>
  <c r="I672"/>
  <c r="G672"/>
  <c r="I671"/>
  <c r="I670"/>
  <c r="I669"/>
  <c r="K668"/>
  <c r="J668"/>
  <c r="J667" s="1"/>
  <c r="J666" s="1"/>
  <c r="G668"/>
  <c r="I668" s="1"/>
  <c r="K667"/>
  <c r="K666"/>
  <c r="I665"/>
  <c r="K664"/>
  <c r="K663" s="1"/>
  <c r="K662" s="1"/>
  <c r="J664"/>
  <c r="I664"/>
  <c r="G664"/>
  <c r="J663"/>
  <c r="I663"/>
  <c r="G663"/>
  <c r="J662"/>
  <c r="I662"/>
  <c r="G662"/>
  <c r="I661"/>
  <c r="K660"/>
  <c r="J660"/>
  <c r="G660"/>
  <c r="I660" s="1"/>
  <c r="K659"/>
  <c r="K658" s="1"/>
  <c r="J659"/>
  <c r="J658"/>
  <c r="I657"/>
  <c r="K656"/>
  <c r="K655" s="1"/>
  <c r="K654" s="1"/>
  <c r="J656"/>
  <c r="G656"/>
  <c r="J655"/>
  <c r="J654" s="1"/>
  <c r="I653"/>
  <c r="K652"/>
  <c r="J652"/>
  <c r="G652"/>
  <c r="I652" s="1"/>
  <c r="K651"/>
  <c r="K650" s="1"/>
  <c r="J651"/>
  <c r="J650"/>
  <c r="I649"/>
  <c r="K648"/>
  <c r="K647" s="1"/>
  <c r="K646" s="1"/>
  <c r="J648"/>
  <c r="G648"/>
  <c r="I648" s="1"/>
  <c r="J647"/>
  <c r="J646"/>
  <c r="I645"/>
  <c r="K644"/>
  <c r="J644"/>
  <c r="J643" s="1"/>
  <c r="J642" s="1"/>
  <c r="J641" s="1"/>
  <c r="H644"/>
  <c r="H643" s="1"/>
  <c r="H642" s="1"/>
  <c r="H641" s="1"/>
  <c r="G644"/>
  <c r="K643"/>
  <c r="K642" s="1"/>
  <c r="K641" s="1"/>
  <c r="G643"/>
  <c r="I640"/>
  <c r="K639"/>
  <c r="K638" s="1"/>
  <c r="K637" s="1"/>
  <c r="J639"/>
  <c r="J638" s="1"/>
  <c r="J637" s="1"/>
  <c r="H639"/>
  <c r="H638" s="1"/>
  <c r="H637" s="1"/>
  <c r="G639"/>
  <c r="I636"/>
  <c r="K635"/>
  <c r="K634" s="1"/>
  <c r="K633" s="1"/>
  <c r="J635"/>
  <c r="J634" s="1"/>
  <c r="J633" s="1"/>
  <c r="G635"/>
  <c r="I635" s="1"/>
  <c r="G634"/>
  <c r="I632"/>
  <c r="I631"/>
  <c r="I630"/>
  <c r="J629"/>
  <c r="J628" s="1"/>
  <c r="J627" s="1"/>
  <c r="I629"/>
  <c r="G629"/>
  <c r="G628" s="1"/>
  <c r="I626"/>
  <c r="J625"/>
  <c r="J624" s="1"/>
  <c r="J623" s="1"/>
  <c r="G625"/>
  <c r="I625" s="1"/>
  <c r="I618"/>
  <c r="K617"/>
  <c r="J617"/>
  <c r="I617"/>
  <c r="G617"/>
  <c r="K616"/>
  <c r="J616"/>
  <c r="I616"/>
  <c r="G616"/>
  <c r="K615"/>
  <c r="J615"/>
  <c r="I615"/>
  <c r="G615"/>
  <c r="I614"/>
  <c r="K613"/>
  <c r="K612" s="1"/>
  <c r="K611" s="1"/>
  <c r="N564" s="1"/>
  <c r="J613"/>
  <c r="G613"/>
  <c r="I613" s="1"/>
  <c r="J612"/>
  <c r="J611" s="1"/>
  <c r="G612"/>
  <c r="I612" s="1"/>
  <c r="G611"/>
  <c r="I611" s="1"/>
  <c r="I610"/>
  <c r="K609"/>
  <c r="J609"/>
  <c r="G609"/>
  <c r="G608" s="1"/>
  <c r="K608"/>
  <c r="J608"/>
  <c r="K607"/>
  <c r="J607"/>
  <c r="I606"/>
  <c r="I605"/>
  <c r="K604"/>
  <c r="J604"/>
  <c r="I604"/>
  <c r="G604"/>
  <c r="K603"/>
  <c r="J603"/>
  <c r="I603"/>
  <c r="G603"/>
  <c r="K602"/>
  <c r="J602"/>
  <c r="I602"/>
  <c r="G602"/>
  <c r="I601"/>
  <c r="I600"/>
  <c r="I599"/>
  <c r="I598"/>
  <c r="I597"/>
  <c r="K596"/>
  <c r="K595" s="1"/>
  <c r="K594" s="1"/>
  <c r="J596"/>
  <c r="G596"/>
  <c r="I596" s="1"/>
  <c r="J595"/>
  <c r="J594" s="1"/>
  <c r="I592"/>
  <c r="K591"/>
  <c r="J591"/>
  <c r="J590" s="1"/>
  <c r="J589" s="1"/>
  <c r="G591"/>
  <c r="I591" s="1"/>
  <c r="K590"/>
  <c r="G590"/>
  <c r="K589"/>
  <c r="I588"/>
  <c r="K587"/>
  <c r="K586" s="1"/>
  <c r="K585" s="1"/>
  <c r="J587"/>
  <c r="G587"/>
  <c r="I587" s="1"/>
  <c r="J586"/>
  <c r="J585" s="1"/>
  <c r="I584"/>
  <c r="I583"/>
  <c r="K582"/>
  <c r="K581" s="1"/>
  <c r="K580" s="1"/>
  <c r="J582"/>
  <c r="J581" s="1"/>
  <c r="G582"/>
  <c r="J580"/>
  <c r="I579"/>
  <c r="K578"/>
  <c r="J578"/>
  <c r="J577" s="1"/>
  <c r="G578"/>
  <c r="K577"/>
  <c r="K576"/>
  <c r="J576"/>
  <c r="I575"/>
  <c r="J574"/>
  <c r="G574"/>
  <c r="J573"/>
  <c r="J572" s="1"/>
  <c r="I571"/>
  <c r="K570"/>
  <c r="K569" s="1"/>
  <c r="K568" s="1"/>
  <c r="J570"/>
  <c r="G570"/>
  <c r="I570" s="1"/>
  <c r="J569"/>
  <c r="J568" s="1"/>
  <c r="G569"/>
  <c r="K563"/>
  <c r="J563"/>
  <c r="J24" s="1"/>
  <c r="I563"/>
  <c r="G563"/>
  <c r="K562"/>
  <c r="J562"/>
  <c r="H562"/>
  <c r="G562"/>
  <c r="K561"/>
  <c r="J561"/>
  <c r="H561"/>
  <c r="G561"/>
  <c r="K560"/>
  <c r="K559" s="1"/>
  <c r="J560"/>
  <c r="I558"/>
  <c r="I557"/>
  <c r="I556"/>
  <c r="J555"/>
  <c r="J554" s="1"/>
  <c r="J553" s="1"/>
  <c r="J552" s="1"/>
  <c r="G555"/>
  <c r="I555" s="1"/>
  <c r="I551"/>
  <c r="K550"/>
  <c r="K549" s="1"/>
  <c r="K548" s="1"/>
  <c r="J550"/>
  <c r="H550"/>
  <c r="H549" s="1"/>
  <c r="H548" s="1"/>
  <c r="G550"/>
  <c r="J549"/>
  <c r="J548" s="1"/>
  <c r="I547"/>
  <c r="K546"/>
  <c r="J546"/>
  <c r="H546"/>
  <c r="H545" s="1"/>
  <c r="H544" s="1"/>
  <c r="G546"/>
  <c r="I546" s="1"/>
  <c r="K545"/>
  <c r="J545"/>
  <c r="K544"/>
  <c r="K543" s="1"/>
  <c r="J544"/>
  <c r="J543" s="1"/>
  <c r="H543"/>
  <c r="I542"/>
  <c r="K541"/>
  <c r="J541"/>
  <c r="J540" s="1"/>
  <c r="J539" s="1"/>
  <c r="H541"/>
  <c r="I541" s="1"/>
  <c r="G541"/>
  <c r="G540" s="1"/>
  <c r="K540"/>
  <c r="K539"/>
  <c r="I536"/>
  <c r="K535"/>
  <c r="J535"/>
  <c r="G535"/>
  <c r="I535" s="1"/>
  <c r="K534"/>
  <c r="J534"/>
  <c r="G534"/>
  <c r="I534" s="1"/>
  <c r="K533"/>
  <c r="J533"/>
  <c r="G533"/>
  <c r="I533" s="1"/>
  <c r="K532"/>
  <c r="J532"/>
  <c r="G532"/>
  <c r="I532" s="1"/>
  <c r="I531"/>
  <c r="K530"/>
  <c r="J530"/>
  <c r="J529" s="1"/>
  <c r="G530"/>
  <c r="I530" s="1"/>
  <c r="K529"/>
  <c r="I528"/>
  <c r="K527"/>
  <c r="K526" s="1"/>
  <c r="J527"/>
  <c r="G527"/>
  <c r="J526"/>
  <c r="I524"/>
  <c r="K523"/>
  <c r="J523"/>
  <c r="G523"/>
  <c r="I523" s="1"/>
  <c r="K522"/>
  <c r="K518" s="1"/>
  <c r="J522"/>
  <c r="J518" s="1"/>
  <c r="I521"/>
  <c r="K520"/>
  <c r="J520"/>
  <c r="G520"/>
  <c r="I520" s="1"/>
  <c r="K519"/>
  <c r="J519"/>
  <c r="G519"/>
  <c r="I519" s="1"/>
  <c r="I517"/>
  <c r="K516"/>
  <c r="K515" s="1"/>
  <c r="K511" s="1"/>
  <c r="J516"/>
  <c r="J515" s="1"/>
  <c r="G516"/>
  <c r="I516" s="1"/>
  <c r="I514"/>
  <c r="K513"/>
  <c r="J513"/>
  <c r="I513"/>
  <c r="G513"/>
  <c r="K512"/>
  <c r="J512"/>
  <c r="I512"/>
  <c r="G512"/>
  <c r="I510"/>
  <c r="J509"/>
  <c r="J508" s="1"/>
  <c r="J507" s="1"/>
  <c r="G509"/>
  <c r="I505"/>
  <c r="I504"/>
  <c r="I503"/>
  <c r="I502"/>
  <c r="J501"/>
  <c r="J500" s="1"/>
  <c r="J499" s="1"/>
  <c r="I501"/>
  <c r="I500"/>
  <c r="I499"/>
  <c r="I498"/>
  <c r="K497"/>
  <c r="J497"/>
  <c r="G497"/>
  <c r="I497" s="1"/>
  <c r="K496"/>
  <c r="K495" s="1"/>
  <c r="K494" s="1"/>
  <c r="K493" s="1"/>
  <c r="K492" s="1"/>
  <c r="J496"/>
  <c r="J495"/>
  <c r="I490"/>
  <c r="K489"/>
  <c r="J489"/>
  <c r="J488" s="1"/>
  <c r="J487" s="1"/>
  <c r="J486" s="1"/>
  <c r="G489"/>
  <c r="I489" s="1"/>
  <c r="K488"/>
  <c r="G488"/>
  <c r="I488" s="1"/>
  <c r="K487"/>
  <c r="K486" s="1"/>
  <c r="I485"/>
  <c r="K484"/>
  <c r="J484"/>
  <c r="G484"/>
  <c r="I484" s="1"/>
  <c r="K483"/>
  <c r="J483"/>
  <c r="G483"/>
  <c r="I483" s="1"/>
  <c r="I482"/>
  <c r="K481"/>
  <c r="J481"/>
  <c r="J480" s="1"/>
  <c r="G481"/>
  <c r="I481" s="1"/>
  <c r="K480"/>
  <c r="K479" s="1"/>
  <c r="K478" s="1"/>
  <c r="I477"/>
  <c r="K476"/>
  <c r="K475" s="1"/>
  <c r="K470" s="1"/>
  <c r="K469" s="1"/>
  <c r="K468" s="1"/>
  <c r="J476"/>
  <c r="G476"/>
  <c r="I476" s="1"/>
  <c r="J475"/>
  <c r="I474"/>
  <c r="K473"/>
  <c r="J473"/>
  <c r="I473"/>
  <c r="G473"/>
  <c r="K472"/>
  <c r="J472"/>
  <c r="I472"/>
  <c r="G472"/>
  <c r="K471"/>
  <c r="J471"/>
  <c r="J470"/>
  <c r="J469" s="1"/>
  <c r="J468" s="1"/>
  <c r="I467"/>
  <c r="J466"/>
  <c r="J465" s="1"/>
  <c r="J464" s="1"/>
  <c r="I466"/>
  <c r="G466"/>
  <c r="G465" s="1"/>
  <c r="I462"/>
  <c r="I461"/>
  <c r="H461"/>
  <c r="G461"/>
  <c r="G460" s="1"/>
  <c r="G459" s="1"/>
  <c r="H460"/>
  <c r="H459"/>
  <c r="I458"/>
  <c r="K457"/>
  <c r="J457"/>
  <c r="J456" s="1"/>
  <c r="J455" s="1"/>
  <c r="J454" s="1"/>
  <c r="H457"/>
  <c r="I457" s="1"/>
  <c r="G457"/>
  <c r="K456"/>
  <c r="K455" s="1"/>
  <c r="K454" s="1"/>
  <c r="K453" s="1"/>
  <c r="G456"/>
  <c r="J453"/>
  <c r="K452"/>
  <c r="J452"/>
  <c r="G452"/>
  <c r="I452" s="1"/>
  <c r="K451"/>
  <c r="J451"/>
  <c r="H451"/>
  <c r="G451"/>
  <c r="K450"/>
  <c r="J450"/>
  <c r="H450"/>
  <c r="G450"/>
  <c r="K449"/>
  <c r="J449"/>
  <c r="H449"/>
  <c r="G449"/>
  <c r="J448"/>
  <c r="I447"/>
  <c r="J446"/>
  <c r="J445" s="1"/>
  <c r="J444" s="1"/>
  <c r="I446"/>
  <c r="I443"/>
  <c r="K442"/>
  <c r="K441" s="1"/>
  <c r="K440" s="1"/>
  <c r="K439" s="1"/>
  <c r="K432" s="1"/>
  <c r="J442"/>
  <c r="J441" s="1"/>
  <c r="J440" s="1"/>
  <c r="J439" s="1"/>
  <c r="H442"/>
  <c r="H441" s="1"/>
  <c r="G442"/>
  <c r="I438"/>
  <c r="J437"/>
  <c r="I437"/>
  <c r="H437"/>
  <c r="G437"/>
  <c r="J436"/>
  <c r="I436"/>
  <c r="H436"/>
  <c r="G436"/>
  <c r="J435"/>
  <c r="I435"/>
  <c r="H435"/>
  <c r="G435"/>
  <c r="J434"/>
  <c r="I434"/>
  <c r="H434"/>
  <c r="G434"/>
  <c r="J433"/>
  <c r="I433"/>
  <c r="H433"/>
  <c r="G433"/>
  <c r="I431"/>
  <c r="K430"/>
  <c r="K429" s="1"/>
  <c r="K428" s="1"/>
  <c r="J430"/>
  <c r="G430"/>
  <c r="I430" s="1"/>
  <c r="J429"/>
  <c r="J428" s="1"/>
  <c r="I427"/>
  <c r="K426"/>
  <c r="K425" s="1"/>
  <c r="K424" s="1"/>
  <c r="J426"/>
  <c r="G426"/>
  <c r="I426" s="1"/>
  <c r="J425"/>
  <c r="J424" s="1"/>
  <c r="I423"/>
  <c r="K422"/>
  <c r="J422"/>
  <c r="G422"/>
  <c r="I422" s="1"/>
  <c r="K421"/>
  <c r="J421"/>
  <c r="G421"/>
  <c r="I421" s="1"/>
  <c r="K420"/>
  <c r="K419" s="1"/>
  <c r="J420"/>
  <c r="J419"/>
  <c r="I418"/>
  <c r="K417"/>
  <c r="J417"/>
  <c r="J416" s="1"/>
  <c r="J415" s="1"/>
  <c r="G417"/>
  <c r="I417" s="1"/>
  <c r="K416"/>
  <c r="K415"/>
  <c r="I414"/>
  <c r="K413"/>
  <c r="K412" s="1"/>
  <c r="K411" s="1"/>
  <c r="J413"/>
  <c r="G413"/>
  <c r="I413" s="1"/>
  <c r="J412"/>
  <c r="J411" s="1"/>
  <c r="G412"/>
  <c r="I412" s="1"/>
  <c r="G411"/>
  <c r="I411" s="1"/>
  <c r="I410"/>
  <c r="K409"/>
  <c r="J409"/>
  <c r="I409"/>
  <c r="G409"/>
  <c r="K408"/>
  <c r="J408"/>
  <c r="I408"/>
  <c r="G408"/>
  <c r="K407"/>
  <c r="J407"/>
  <c r="I407"/>
  <c r="G407"/>
  <c r="I406"/>
  <c r="K405"/>
  <c r="J405"/>
  <c r="J404" s="1"/>
  <c r="I405"/>
  <c r="G405"/>
  <c r="K404"/>
  <c r="I404"/>
  <c r="G404"/>
  <c r="I403"/>
  <c r="K402"/>
  <c r="K401" s="1"/>
  <c r="K400" s="1"/>
  <c r="J402"/>
  <c r="J401" s="1"/>
  <c r="G402"/>
  <c r="I402" s="1"/>
  <c r="G401"/>
  <c r="I401" s="1"/>
  <c r="G400"/>
  <c r="I400" s="1"/>
  <c r="I398"/>
  <c r="K397"/>
  <c r="J397"/>
  <c r="J396" s="1"/>
  <c r="G397"/>
  <c r="I397" s="1"/>
  <c r="K396"/>
  <c r="K395"/>
  <c r="K394" s="1"/>
  <c r="J395"/>
  <c r="J394" s="1"/>
  <c r="I393"/>
  <c r="I392"/>
  <c r="J391"/>
  <c r="H391"/>
  <c r="H390" s="1"/>
  <c r="H389" s="1"/>
  <c r="H388" s="1"/>
  <c r="G391"/>
  <c r="J390"/>
  <c r="J389" s="1"/>
  <c r="J388" s="1"/>
  <c r="I387"/>
  <c r="K386"/>
  <c r="K385" s="1"/>
  <c r="K384" s="1"/>
  <c r="J386"/>
  <c r="J385" s="1"/>
  <c r="J384" s="1"/>
  <c r="H386"/>
  <c r="H385" s="1"/>
  <c r="H384" s="1"/>
  <c r="G386"/>
  <c r="I383"/>
  <c r="K382"/>
  <c r="K381" s="1"/>
  <c r="K380" s="1"/>
  <c r="J382"/>
  <c r="J381" s="1"/>
  <c r="J380" s="1"/>
  <c r="H382"/>
  <c r="H381" s="1"/>
  <c r="H380" s="1"/>
  <c r="G382"/>
  <c r="I379"/>
  <c r="K378"/>
  <c r="K377" s="1"/>
  <c r="K376" s="1"/>
  <c r="J378"/>
  <c r="J377" s="1"/>
  <c r="J376" s="1"/>
  <c r="H378"/>
  <c r="G378"/>
  <c r="H377"/>
  <c r="H376" s="1"/>
  <c r="I374"/>
  <c r="K373"/>
  <c r="K372" s="1"/>
  <c r="J373"/>
  <c r="H373"/>
  <c r="G373"/>
  <c r="G372" s="1"/>
  <c r="J372"/>
  <c r="I371"/>
  <c r="K370"/>
  <c r="K369" s="1"/>
  <c r="K368" s="1"/>
  <c r="K367" s="1"/>
  <c r="J370"/>
  <c r="G370"/>
  <c r="I370" s="1"/>
  <c r="J369"/>
  <c r="J368" s="1"/>
  <c r="J367" s="1"/>
  <c r="G369"/>
  <c r="I369" s="1"/>
  <c r="G368"/>
  <c r="J365"/>
  <c r="I365"/>
  <c r="J364"/>
  <c r="G364"/>
  <c r="I364" s="1"/>
  <c r="J363"/>
  <c r="J362"/>
  <c r="J361"/>
  <c r="J360"/>
  <c r="I359"/>
  <c r="K358"/>
  <c r="J358"/>
  <c r="G358"/>
  <c r="K357"/>
  <c r="K356" s="1"/>
  <c r="K355" s="1"/>
  <c r="J357"/>
  <c r="J356"/>
  <c r="J355"/>
  <c r="I353"/>
  <c r="K352"/>
  <c r="J352"/>
  <c r="G352"/>
  <c r="I352" s="1"/>
  <c r="K351"/>
  <c r="K350" s="1"/>
  <c r="J351"/>
  <c r="G351"/>
  <c r="I351" s="1"/>
  <c r="J350"/>
  <c r="K349"/>
  <c r="J349"/>
  <c r="K348"/>
  <c r="J348"/>
  <c r="I347"/>
  <c r="K346"/>
  <c r="J346"/>
  <c r="J345" s="1"/>
  <c r="G346"/>
  <c r="I346" s="1"/>
  <c r="K345"/>
  <c r="I344"/>
  <c r="K343"/>
  <c r="K342" s="1"/>
  <c r="J343"/>
  <c r="G343"/>
  <c r="I343" s="1"/>
  <c r="J342"/>
  <c r="I339"/>
  <c r="K338"/>
  <c r="J338"/>
  <c r="I338"/>
  <c r="G338"/>
  <c r="K337"/>
  <c r="J337"/>
  <c r="I337"/>
  <c r="G337"/>
  <c r="K336"/>
  <c r="J336"/>
  <c r="I336"/>
  <c r="G336"/>
  <c r="K335"/>
  <c r="J335"/>
  <c r="I335"/>
  <c r="G335"/>
  <c r="K334"/>
  <c r="J334"/>
  <c r="I334"/>
  <c r="G334"/>
  <c r="I333"/>
  <c r="K332"/>
  <c r="J332"/>
  <c r="K331"/>
  <c r="J331"/>
  <c r="H331"/>
  <c r="I329"/>
  <c r="K328"/>
  <c r="J328"/>
  <c r="G328"/>
  <c r="I328" s="1"/>
  <c r="K327"/>
  <c r="J327"/>
  <c r="G327"/>
  <c r="G323" s="1"/>
  <c r="I323" s="1"/>
  <c r="I326"/>
  <c r="K325"/>
  <c r="J325"/>
  <c r="I325"/>
  <c r="G325"/>
  <c r="K324"/>
  <c r="J324"/>
  <c r="I324"/>
  <c r="G324"/>
  <c r="K323"/>
  <c r="J323"/>
  <c r="I322"/>
  <c r="K321"/>
  <c r="K320" s="1"/>
  <c r="J321"/>
  <c r="G321"/>
  <c r="J320"/>
  <c r="I319"/>
  <c r="K318"/>
  <c r="J318"/>
  <c r="J317" s="1"/>
  <c r="J313" s="1"/>
  <c r="G318"/>
  <c r="I318" s="1"/>
  <c r="K317"/>
  <c r="G317"/>
  <c r="I316"/>
  <c r="K315"/>
  <c r="J315"/>
  <c r="I315"/>
  <c r="G315"/>
  <c r="K314"/>
  <c r="J314"/>
  <c r="I314"/>
  <c r="G314"/>
  <c r="I311"/>
  <c r="J310"/>
  <c r="J309" s="1"/>
  <c r="J308" s="1"/>
  <c r="G310"/>
  <c r="I310" s="1"/>
  <c r="G309"/>
  <c r="I306"/>
  <c r="K305"/>
  <c r="K304" s="1"/>
  <c r="J305"/>
  <c r="J304" s="1"/>
  <c r="J300" s="1"/>
  <c r="J299" s="1"/>
  <c r="G305"/>
  <c r="I305" s="1"/>
  <c r="G304"/>
  <c r="I304" s="1"/>
  <c r="I303"/>
  <c r="K302"/>
  <c r="K301" s="1"/>
  <c r="J302"/>
  <c r="G302"/>
  <c r="J301"/>
  <c r="I298"/>
  <c r="J297"/>
  <c r="J296" s="1"/>
  <c r="G297"/>
  <c r="J295"/>
  <c r="J294" s="1"/>
  <c r="J292"/>
  <c r="I292"/>
  <c r="K291"/>
  <c r="J291"/>
  <c r="G291"/>
  <c r="I291" s="1"/>
  <c r="I289"/>
  <c r="K288"/>
  <c r="J288"/>
  <c r="J287" s="1"/>
  <c r="J286" s="1"/>
  <c r="J285" s="1"/>
  <c r="G288"/>
  <c r="I288" s="1"/>
  <c r="K287"/>
  <c r="G287"/>
  <c r="K286"/>
  <c r="K285" s="1"/>
  <c r="K278" s="1"/>
  <c r="K276" s="1"/>
  <c r="I284"/>
  <c r="I283"/>
  <c r="J282"/>
  <c r="J281" s="1"/>
  <c r="J280" s="1"/>
  <c r="I282"/>
  <c r="G282"/>
  <c r="G281"/>
  <c r="J279"/>
  <c r="K277"/>
  <c r="J277"/>
  <c r="I277"/>
  <c r="G277"/>
  <c r="I275"/>
  <c r="K274"/>
  <c r="K273" s="1"/>
  <c r="K272" s="1"/>
  <c r="K271" s="1"/>
  <c r="J274"/>
  <c r="G274"/>
  <c r="J273"/>
  <c r="J272"/>
  <c r="J271" s="1"/>
  <c r="I270"/>
  <c r="K269"/>
  <c r="K268" s="1"/>
  <c r="K267" s="1"/>
  <c r="K266" s="1"/>
  <c r="J269"/>
  <c r="G269"/>
  <c r="I269" s="1"/>
  <c r="J268"/>
  <c r="J267" s="1"/>
  <c r="J266" s="1"/>
  <c r="I265"/>
  <c r="K264"/>
  <c r="J264"/>
  <c r="G264"/>
  <c r="I264" s="1"/>
  <c r="K263"/>
  <c r="J263"/>
  <c r="G263"/>
  <c r="G262" s="1"/>
  <c r="K262"/>
  <c r="J262"/>
  <c r="K261"/>
  <c r="J261"/>
  <c r="I260"/>
  <c r="K259"/>
  <c r="J259"/>
  <c r="I259"/>
  <c r="G259"/>
  <c r="K258"/>
  <c r="J258"/>
  <c r="I258"/>
  <c r="G258"/>
  <c r="K257"/>
  <c r="J257"/>
  <c r="I257"/>
  <c r="G257"/>
  <c r="K256"/>
  <c r="J256"/>
  <c r="I256"/>
  <c r="G256"/>
  <c r="I255"/>
  <c r="K254"/>
  <c r="K253" s="1"/>
  <c r="K252" s="1"/>
  <c r="K251" s="1"/>
  <c r="J254"/>
  <c r="J253" s="1"/>
  <c r="J252" s="1"/>
  <c r="J251" s="1"/>
  <c r="G254"/>
  <c r="I254" s="1"/>
  <c r="G253"/>
  <c r="I253" s="1"/>
  <c r="I249"/>
  <c r="K248"/>
  <c r="K247" s="1"/>
  <c r="J248"/>
  <c r="G248"/>
  <c r="I248" s="1"/>
  <c r="J247"/>
  <c r="J246" s="1"/>
  <c r="J245" s="1"/>
  <c r="J244" s="1"/>
  <c r="K246"/>
  <c r="K245"/>
  <c r="K244" s="1"/>
  <c r="I243"/>
  <c r="K242"/>
  <c r="K241" s="1"/>
  <c r="K240" s="1"/>
  <c r="K239" s="1"/>
  <c r="J242"/>
  <c r="J241" s="1"/>
  <c r="J240" s="1"/>
  <c r="J239" s="1"/>
  <c r="G242"/>
  <c r="I242" s="1"/>
  <c r="G241"/>
  <c r="I241" s="1"/>
  <c r="I238"/>
  <c r="K237"/>
  <c r="K236" s="1"/>
  <c r="J237"/>
  <c r="G237"/>
  <c r="I237" s="1"/>
  <c r="J236"/>
  <c r="G236"/>
  <c r="I236" s="1"/>
  <c r="I235"/>
  <c r="K234"/>
  <c r="J234"/>
  <c r="J233" s="1"/>
  <c r="G234"/>
  <c r="I234" s="1"/>
  <c r="K233"/>
  <c r="I231"/>
  <c r="K230"/>
  <c r="J230"/>
  <c r="J229" s="1"/>
  <c r="G230"/>
  <c r="I230" s="1"/>
  <c r="K229"/>
  <c r="I228"/>
  <c r="K227"/>
  <c r="J227"/>
  <c r="J226" s="1"/>
  <c r="J225" s="1"/>
  <c r="G227"/>
  <c r="I227" s="1"/>
  <c r="K226"/>
  <c r="K225" s="1"/>
  <c r="G226"/>
  <c r="I226" s="1"/>
  <c r="I224"/>
  <c r="K223"/>
  <c r="J223"/>
  <c r="G223"/>
  <c r="I223" s="1"/>
  <c r="K222"/>
  <c r="J222"/>
  <c r="G222"/>
  <c r="I222" s="1"/>
  <c r="I221"/>
  <c r="K220"/>
  <c r="J220"/>
  <c r="J219" s="1"/>
  <c r="G220"/>
  <c r="I220" s="1"/>
  <c r="K219"/>
  <c r="K218" s="1"/>
  <c r="G219"/>
  <c r="I219" s="1"/>
  <c r="I217"/>
  <c r="J216"/>
  <c r="J215" s="1"/>
  <c r="J214" s="1"/>
  <c r="G216"/>
  <c r="I216" s="1"/>
  <c r="I213"/>
  <c r="K212"/>
  <c r="J212"/>
  <c r="J211" s="1"/>
  <c r="H212"/>
  <c r="H211" s="1"/>
  <c r="G212"/>
  <c r="K211"/>
  <c r="I210"/>
  <c r="K209"/>
  <c r="J209"/>
  <c r="H209"/>
  <c r="H208" s="1"/>
  <c r="G209"/>
  <c r="K208"/>
  <c r="K207" s="1"/>
  <c r="J208"/>
  <c r="G208"/>
  <c r="I206"/>
  <c r="K205"/>
  <c r="J205"/>
  <c r="J204" s="1"/>
  <c r="J203" s="1"/>
  <c r="G205"/>
  <c r="I205" s="1"/>
  <c r="K204"/>
  <c r="G204"/>
  <c r="K203"/>
  <c r="I202"/>
  <c r="K201"/>
  <c r="J201"/>
  <c r="J200" s="1"/>
  <c r="J199" s="1"/>
  <c r="G201"/>
  <c r="I201" s="1"/>
  <c r="K200"/>
  <c r="K199" s="1"/>
  <c r="G200"/>
  <c r="I198"/>
  <c r="K197"/>
  <c r="K196" s="1"/>
  <c r="J197"/>
  <c r="J196" s="1"/>
  <c r="G197"/>
  <c r="I197" s="1"/>
  <c r="I195"/>
  <c r="K194"/>
  <c r="J194"/>
  <c r="G194"/>
  <c r="K193"/>
  <c r="J193"/>
  <c r="I192"/>
  <c r="K191"/>
  <c r="J191"/>
  <c r="J190" s="1"/>
  <c r="G191"/>
  <c r="I191" s="1"/>
  <c r="K190"/>
  <c r="G190"/>
  <c r="I190" s="1"/>
  <c r="I188"/>
  <c r="J187"/>
  <c r="J186" s="1"/>
  <c r="G187"/>
  <c r="G186" s="1"/>
  <c r="I186" s="1"/>
  <c r="I185"/>
  <c r="J184"/>
  <c r="J183" s="1"/>
  <c r="G184"/>
  <c r="I182"/>
  <c r="J181"/>
  <c r="J180" s="1"/>
  <c r="G181"/>
  <c r="I181" s="1"/>
  <c r="I178"/>
  <c r="K177"/>
  <c r="J177"/>
  <c r="J176" s="1"/>
  <c r="H177"/>
  <c r="H176" s="1"/>
  <c r="G177"/>
  <c r="I177" s="1"/>
  <c r="K176"/>
  <c r="I175"/>
  <c r="K174"/>
  <c r="J174"/>
  <c r="J173" s="1"/>
  <c r="H174"/>
  <c r="H173" s="1"/>
  <c r="G174"/>
  <c r="I174" s="1"/>
  <c r="K173"/>
  <c r="K172"/>
  <c r="I171"/>
  <c r="K170"/>
  <c r="J170"/>
  <c r="G170"/>
  <c r="G169" s="1"/>
  <c r="I169" s="1"/>
  <c r="K169"/>
  <c r="J169"/>
  <c r="I168"/>
  <c r="K167"/>
  <c r="J167"/>
  <c r="J166" s="1"/>
  <c r="H167"/>
  <c r="H166" s="1"/>
  <c r="H165" s="1"/>
  <c r="G167"/>
  <c r="K166"/>
  <c r="K165" s="1"/>
  <c r="I164"/>
  <c r="K163"/>
  <c r="J163"/>
  <c r="I163"/>
  <c r="G163"/>
  <c r="I162"/>
  <c r="K161"/>
  <c r="J161"/>
  <c r="G161"/>
  <c r="K160"/>
  <c r="I159"/>
  <c r="K158"/>
  <c r="K157" s="1"/>
  <c r="J158"/>
  <c r="H158"/>
  <c r="G158"/>
  <c r="G157" s="1"/>
  <c r="J157"/>
  <c r="I156"/>
  <c r="J155"/>
  <c r="J154" s="1"/>
  <c r="G155"/>
  <c r="G154" s="1"/>
  <c r="I154" s="1"/>
  <c r="I153"/>
  <c r="K152"/>
  <c r="J152"/>
  <c r="J151" s="1"/>
  <c r="H152"/>
  <c r="H151" s="1"/>
  <c r="G152"/>
  <c r="K151"/>
  <c r="I149"/>
  <c r="J148"/>
  <c r="J147" s="1"/>
  <c r="J146" s="1"/>
  <c r="G148"/>
  <c r="I148" s="1"/>
  <c r="I145"/>
  <c r="J144"/>
  <c r="G144"/>
  <c r="I144" s="1"/>
  <c r="J143"/>
  <c r="I142"/>
  <c r="K141"/>
  <c r="K140" s="1"/>
  <c r="K139" s="1"/>
  <c r="J141"/>
  <c r="J140" s="1"/>
  <c r="H141"/>
  <c r="H140" s="1"/>
  <c r="H139" s="1"/>
  <c r="G141"/>
  <c r="I138"/>
  <c r="J137"/>
  <c r="J136" s="1"/>
  <c r="J135" s="1"/>
  <c r="I137"/>
  <c r="G137"/>
  <c r="G136" s="1"/>
  <c r="I136" s="1"/>
  <c r="I134"/>
  <c r="K133"/>
  <c r="J133"/>
  <c r="G133"/>
  <c r="I133" s="1"/>
  <c r="K132"/>
  <c r="J132"/>
  <c r="G132"/>
  <c r="I132" s="1"/>
  <c r="K131"/>
  <c r="J131"/>
  <c r="G131"/>
  <c r="I131" s="1"/>
  <c r="I130"/>
  <c r="J129"/>
  <c r="J128" s="1"/>
  <c r="J127" s="1"/>
  <c r="G129"/>
  <c r="G128" s="1"/>
  <c r="I126"/>
  <c r="K125"/>
  <c r="K124" s="1"/>
  <c r="J125"/>
  <c r="J124" s="1"/>
  <c r="H125"/>
  <c r="H124" s="1"/>
  <c r="G125"/>
  <c r="I123"/>
  <c r="K122"/>
  <c r="K119" s="1"/>
  <c r="J122"/>
  <c r="G122"/>
  <c r="I122" s="1"/>
  <c r="I121"/>
  <c r="K120"/>
  <c r="J120"/>
  <c r="G120"/>
  <c r="I120" s="1"/>
  <c r="I118"/>
  <c r="K117"/>
  <c r="J117"/>
  <c r="H117"/>
  <c r="H116" s="1"/>
  <c r="G117"/>
  <c r="G116" s="1"/>
  <c r="K116"/>
  <c r="J116"/>
  <c r="I114"/>
  <c r="K113"/>
  <c r="J113"/>
  <c r="H113"/>
  <c r="H112" s="1"/>
  <c r="G113"/>
  <c r="K112"/>
  <c r="K111" s="1"/>
  <c r="J112"/>
  <c r="J111" s="1"/>
  <c r="I110"/>
  <c r="K109"/>
  <c r="J109"/>
  <c r="G109"/>
  <c r="G108" s="1"/>
  <c r="G107" s="1"/>
  <c r="I107" s="1"/>
  <c r="K108"/>
  <c r="K107" s="1"/>
  <c r="J108"/>
  <c r="J107"/>
  <c r="I106"/>
  <c r="K105"/>
  <c r="J105"/>
  <c r="J104" s="1"/>
  <c r="G105"/>
  <c r="G104" s="1"/>
  <c r="K104"/>
  <c r="K103" s="1"/>
  <c r="J103"/>
  <c r="I100"/>
  <c r="K99"/>
  <c r="J99"/>
  <c r="G99"/>
  <c r="I99" s="1"/>
  <c r="K98"/>
  <c r="J98"/>
  <c r="J97" s="1"/>
  <c r="J96" s="1"/>
  <c r="J95" s="1"/>
  <c r="G98"/>
  <c r="I98" s="1"/>
  <c r="K97"/>
  <c r="G97"/>
  <c r="G96" s="1"/>
  <c r="G95" s="1"/>
  <c r="I95" s="1"/>
  <c r="K96"/>
  <c r="K95"/>
  <c r="I94"/>
  <c r="I93"/>
  <c r="K92"/>
  <c r="J92"/>
  <c r="J91" s="1"/>
  <c r="G92"/>
  <c r="I92" s="1"/>
  <c r="K91"/>
  <c r="J90"/>
  <c r="J89" s="1"/>
  <c r="G90"/>
  <c r="I90" s="1"/>
  <c r="G89"/>
  <c r="I89" s="1"/>
  <c r="I88"/>
  <c r="J87"/>
  <c r="J86" s="1"/>
  <c r="G87"/>
  <c r="I87" s="1"/>
  <c r="I85"/>
  <c r="J84"/>
  <c r="G84"/>
  <c r="I84" s="1"/>
  <c r="J83"/>
  <c r="G83"/>
  <c r="I81"/>
  <c r="J80"/>
  <c r="J79" s="1"/>
  <c r="J78" s="1"/>
  <c r="J28" s="1"/>
  <c r="G80"/>
  <c r="G79" s="1"/>
  <c r="I77"/>
  <c r="J76"/>
  <c r="J75" s="1"/>
  <c r="G76"/>
  <c r="I76" s="1"/>
  <c r="I74"/>
  <c r="J73"/>
  <c r="J72" s="1"/>
  <c r="G73"/>
  <c r="I70"/>
  <c r="K69"/>
  <c r="K68" s="1"/>
  <c r="J69"/>
  <c r="G69"/>
  <c r="I69" s="1"/>
  <c r="J68"/>
  <c r="I64"/>
  <c r="K63"/>
  <c r="J63"/>
  <c r="G63"/>
  <c r="I63" s="1"/>
  <c r="K62"/>
  <c r="K61" s="1"/>
  <c r="K55" s="1"/>
  <c r="J62"/>
  <c r="J61" s="1"/>
  <c r="I60"/>
  <c r="I59"/>
  <c r="J58"/>
  <c r="J57" s="1"/>
  <c r="J56" s="1"/>
  <c r="J55" s="1"/>
  <c r="G58"/>
  <c r="I58" s="1"/>
  <c r="G57"/>
  <c r="I54"/>
  <c r="J53"/>
  <c r="J52" s="1"/>
  <c r="J51" s="1"/>
  <c r="G53"/>
  <c r="I53" s="1"/>
  <c r="G52"/>
  <c r="I52" s="1"/>
  <c r="I50"/>
  <c r="K49"/>
  <c r="J49"/>
  <c r="J48" s="1"/>
  <c r="J47" s="1"/>
  <c r="H49"/>
  <c r="H48" s="1"/>
  <c r="H47" s="1"/>
  <c r="H46" s="1"/>
  <c r="H45" s="1"/>
  <c r="G49"/>
  <c r="G48" s="1"/>
  <c r="K48"/>
  <c r="K47" s="1"/>
  <c r="K46" s="1"/>
  <c r="K45" s="1"/>
  <c r="N45"/>
  <c r="M45"/>
  <c r="L45"/>
  <c r="I44"/>
  <c r="K43"/>
  <c r="K42" s="1"/>
  <c r="K41" s="1"/>
  <c r="K40" s="1"/>
  <c r="K39" s="1"/>
  <c r="J43"/>
  <c r="J42" s="1"/>
  <c r="J41" s="1"/>
  <c r="J40" s="1"/>
  <c r="J39" s="1"/>
  <c r="I43"/>
  <c r="G43"/>
  <c r="G42"/>
  <c r="I42" s="1"/>
  <c r="I38"/>
  <c r="J37"/>
  <c r="G37"/>
  <c r="G36" s="1"/>
  <c r="J36"/>
  <c r="J35" s="1"/>
  <c r="I34"/>
  <c r="K33"/>
  <c r="K32" s="1"/>
  <c r="K31" s="1"/>
  <c r="K30" s="1"/>
  <c r="K29" s="1"/>
  <c r="J33"/>
  <c r="J32" s="1"/>
  <c r="J31" s="1"/>
  <c r="J30" s="1"/>
  <c r="J29" s="1"/>
  <c r="G33"/>
  <c r="I33" s="1"/>
  <c r="K28"/>
  <c r="H28"/>
  <c r="K27"/>
  <c r="J27"/>
  <c r="H27"/>
  <c r="I27" s="1"/>
  <c r="G27"/>
  <c r="G22" s="1"/>
  <c r="K26"/>
  <c r="J26"/>
  <c r="H26"/>
  <c r="G26"/>
  <c r="K24"/>
  <c r="G24"/>
  <c r="I24" s="1"/>
  <c r="H977" i="8"/>
  <c r="H998"/>
  <c r="G998"/>
  <c r="I1000"/>
  <c r="H331"/>
  <c r="H332"/>
  <c r="H391"/>
  <c r="H390" s="1"/>
  <c r="H389" s="1"/>
  <c r="H388" s="1"/>
  <c r="G391"/>
  <c r="I393"/>
  <c r="H385"/>
  <c r="H384" s="1"/>
  <c r="H386"/>
  <c r="H381"/>
  <c r="H380" s="1"/>
  <c r="H382"/>
  <c r="H167"/>
  <c r="H166" s="1"/>
  <c r="H165" s="1"/>
  <c r="H378"/>
  <c r="H377" s="1"/>
  <c r="H376" s="1"/>
  <c r="H152"/>
  <c r="H151" s="1"/>
  <c r="H457"/>
  <c r="H456" s="1"/>
  <c r="H455" s="1"/>
  <c r="H373"/>
  <c r="H372" s="1"/>
  <c r="H368" s="1"/>
  <c r="H367" s="1"/>
  <c r="H644"/>
  <c r="H643" s="1"/>
  <c r="H642" s="1"/>
  <c r="H641" s="1"/>
  <c r="H113"/>
  <c r="H112" s="1"/>
  <c r="H111" s="1"/>
  <c r="I1161" i="12" l="1"/>
  <c r="G1136"/>
  <c r="I492"/>
  <c r="G491"/>
  <c r="I491" s="1"/>
  <c r="I812"/>
  <c r="G811"/>
  <c r="I811" s="1"/>
  <c r="I463"/>
  <c r="L448"/>
  <c r="I1314"/>
  <c r="G1308"/>
  <c r="I1308" s="1"/>
  <c r="G992"/>
  <c r="I992" s="1"/>
  <c r="L987"/>
  <c r="I993"/>
  <c r="I290"/>
  <c r="G894"/>
  <c r="I895"/>
  <c r="L330"/>
  <c r="I354"/>
  <c r="I65"/>
  <c r="L25"/>
  <c r="G619"/>
  <c r="I619" s="1"/>
  <c r="I620"/>
  <c r="L565"/>
  <c r="I565"/>
  <c r="G564"/>
  <c r="G701" i="11"/>
  <c r="I701" s="1"/>
  <c r="I702"/>
  <c r="G621"/>
  <c r="I1137"/>
  <c r="I1213"/>
  <c r="I1177" s="1"/>
  <c r="I1176" s="1"/>
  <c r="G1177"/>
  <c r="G1176" s="1"/>
  <c r="I1316"/>
  <c r="G1315"/>
  <c r="I1162"/>
  <c r="G1161"/>
  <c r="I1161" s="1"/>
  <c r="I1150"/>
  <c r="G1149"/>
  <c r="G453"/>
  <c r="I454"/>
  <c r="I102"/>
  <c r="G101"/>
  <c r="I101" s="1"/>
  <c r="G354"/>
  <c r="I366"/>
  <c r="G537"/>
  <c r="I537" s="1"/>
  <c r="I538"/>
  <c r="G994"/>
  <c r="I995"/>
  <c r="I506"/>
  <c r="G491"/>
  <c r="I491" s="1"/>
  <c r="I361"/>
  <c r="G360"/>
  <c r="I360" s="1"/>
  <c r="I930"/>
  <c r="G929"/>
  <c r="I929" s="1"/>
  <c r="I67"/>
  <c r="G66"/>
  <c r="I566"/>
  <c r="G565"/>
  <c r="I897"/>
  <c r="G896"/>
  <c r="G1024"/>
  <c r="I1024" s="1"/>
  <c r="I1025"/>
  <c r="G872"/>
  <c r="I872" s="1"/>
  <c r="I873"/>
  <c r="G1261"/>
  <c r="I1261" s="1"/>
  <c r="I1262"/>
  <c r="I812"/>
  <c r="G811"/>
  <c r="I811" s="1"/>
  <c r="G1115" i="10"/>
  <c r="I1120"/>
  <c r="H1198"/>
  <c r="I1199"/>
  <c r="M559"/>
  <c r="G935"/>
  <c r="I935" s="1"/>
  <c r="I936"/>
  <c r="I1316"/>
  <c r="G1315"/>
  <c r="I1301"/>
  <c r="G1300"/>
  <c r="I1337"/>
  <c r="G1336"/>
  <c r="I471"/>
  <c r="G470"/>
  <c r="I349"/>
  <c r="G348"/>
  <c r="I348" s="1"/>
  <c r="I495"/>
  <c r="G494"/>
  <c r="I369"/>
  <c r="H368"/>
  <c r="H367" s="1"/>
  <c r="H366" s="1"/>
  <c r="H354" s="1"/>
  <c r="I257"/>
  <c r="G256"/>
  <c r="I256" s="1"/>
  <c r="G1263"/>
  <c r="I1263" s="1"/>
  <c r="G279"/>
  <c r="I280"/>
  <c r="G340"/>
  <c r="I340" s="1"/>
  <c r="I341"/>
  <c r="I1067"/>
  <c r="G1066"/>
  <c r="I1066" s="1"/>
  <c r="I925"/>
  <c r="G924"/>
  <c r="I1233"/>
  <c r="I879"/>
  <c r="G874"/>
  <c r="I919"/>
  <c r="G918"/>
  <c r="I845"/>
  <c r="G844"/>
  <c r="I844" s="1"/>
  <c r="I1359"/>
  <c r="G1358"/>
  <c r="H650"/>
  <c r="I651"/>
  <c r="I1062"/>
  <c r="G1061"/>
  <c r="I1061" s="1"/>
  <c r="J992"/>
  <c r="M987"/>
  <c r="I245"/>
  <c r="G244"/>
  <c r="I244" s="1"/>
  <c r="I262"/>
  <c r="G261"/>
  <c r="I261" s="1"/>
  <c r="H172"/>
  <c r="I173"/>
  <c r="I41"/>
  <c r="G40"/>
  <c r="I1224"/>
  <c r="G1223"/>
  <c r="I1223" s="1"/>
  <c r="I313"/>
  <c r="I942"/>
  <c r="G941"/>
  <c r="I941" s="1"/>
  <c r="G1262"/>
  <c r="I433"/>
  <c r="I1110"/>
  <c r="G1109"/>
  <c r="I1109" s="1"/>
  <c r="I724"/>
  <c r="G723"/>
  <c r="I723" s="1"/>
  <c r="G732"/>
  <c r="I732" s="1"/>
  <c r="I747"/>
  <c r="G29"/>
  <c r="I146"/>
  <c r="G28"/>
  <c r="H968"/>
  <c r="I969"/>
  <c r="I898"/>
  <c r="G897"/>
  <c r="I272"/>
  <c r="G271"/>
  <c r="I271" s="1"/>
  <c r="G814"/>
  <c r="I819"/>
  <c r="I487"/>
  <c r="G486"/>
  <c r="I486" s="1"/>
  <c r="G593"/>
  <c r="I593" s="1"/>
  <c r="I594"/>
  <c r="G45"/>
  <c r="I45" s="1"/>
  <c r="I46"/>
  <c r="G995"/>
  <c r="G1137"/>
  <c r="H20"/>
  <c r="I553"/>
  <c r="G552"/>
  <c r="I552" s="1"/>
  <c r="I1047"/>
  <c r="G1025"/>
  <c r="I453"/>
  <c r="G1128"/>
  <c r="I1129"/>
  <c r="I1214"/>
  <c r="G1213"/>
  <c r="H31"/>
  <c r="I32"/>
  <c r="G1081"/>
  <c r="I1081" s="1"/>
  <c r="I1091"/>
  <c r="I713"/>
  <c r="G708"/>
  <c r="I708" s="1"/>
  <c r="I252"/>
  <c r="G251"/>
  <c r="I435"/>
  <c r="G434"/>
  <c r="I434" s="1"/>
  <c r="I103"/>
  <c r="G102"/>
  <c r="G703"/>
  <c r="I704"/>
  <c r="I567"/>
  <c r="G566"/>
  <c r="I1163"/>
  <c r="G1162"/>
  <c r="G293"/>
  <c r="I294"/>
  <c r="I913"/>
  <c r="G912"/>
  <c r="G538"/>
  <c r="I539"/>
  <c r="I420"/>
  <c r="G419"/>
  <c r="I419" s="1"/>
  <c r="G67"/>
  <c r="I71"/>
  <c r="I930"/>
  <c r="G929"/>
  <c r="I929" s="1"/>
  <c r="I362"/>
  <c r="G361"/>
  <c r="I1188"/>
  <c r="G1187"/>
  <c r="I1187" s="1"/>
  <c r="I642"/>
  <c r="G641"/>
  <c r="I56"/>
  <c r="G55"/>
  <c r="I55" s="1"/>
  <c r="G506"/>
  <c r="I507"/>
  <c r="G439"/>
  <c r="I439" s="1"/>
  <c r="I440"/>
  <c r="G956"/>
  <c r="G955" s="1"/>
  <c r="I957"/>
  <c r="I956" s="1"/>
  <c r="G367"/>
  <c r="I864"/>
  <c r="G855"/>
  <c r="I855" s="1"/>
  <c r="I1151"/>
  <c r="G1150"/>
  <c r="G1341"/>
  <c r="I1341" s="1"/>
  <c r="I1342"/>
  <c r="G399"/>
  <c r="I399" s="1"/>
  <c r="I400"/>
  <c r="I335"/>
  <c r="G334"/>
  <c r="I560" i="9"/>
  <c r="K22"/>
  <c r="I1127"/>
  <c r="G957"/>
  <c r="G78"/>
  <c r="I79"/>
  <c r="K250"/>
  <c r="G261"/>
  <c r="I261" s="1"/>
  <c r="I262"/>
  <c r="I161"/>
  <c r="G160"/>
  <c r="I160" s="1"/>
  <c r="I194"/>
  <c r="G193"/>
  <c r="I204"/>
  <c r="G203"/>
  <c r="I203" s="1"/>
  <c r="I287"/>
  <c r="G286"/>
  <c r="I442"/>
  <c r="G441"/>
  <c r="G440" s="1"/>
  <c r="I590"/>
  <c r="G589"/>
  <c r="I589" s="1"/>
  <c r="I634"/>
  <c r="G633"/>
  <c r="I633" s="1"/>
  <c r="I726"/>
  <c r="G725"/>
  <c r="I749"/>
  <c r="G748"/>
  <c r="G420"/>
  <c r="M21"/>
  <c r="I37"/>
  <c r="G68"/>
  <c r="I68" s="1"/>
  <c r="J71"/>
  <c r="I80"/>
  <c r="J165"/>
  <c r="I170"/>
  <c r="G196"/>
  <c r="I196" s="1"/>
  <c r="G240"/>
  <c r="J250"/>
  <c r="I263"/>
  <c r="J278"/>
  <c r="J276" s="1"/>
  <c r="K300"/>
  <c r="K299" s="1"/>
  <c r="G350"/>
  <c r="J400"/>
  <c r="J399" s="1"/>
  <c r="K448"/>
  <c r="J525"/>
  <c r="K538"/>
  <c r="J559"/>
  <c r="J567"/>
  <c r="J566" s="1"/>
  <c r="J565" s="1"/>
  <c r="G586"/>
  <c r="J622"/>
  <c r="J621" s="1"/>
  <c r="J620" s="1"/>
  <c r="I705"/>
  <c r="G795"/>
  <c r="G824"/>
  <c r="J897"/>
  <c r="J896" s="1"/>
  <c r="J895" s="1"/>
  <c r="J894" s="1"/>
  <c r="K911"/>
  <c r="G199"/>
  <c r="I199" s="1"/>
  <c r="I200"/>
  <c r="I833"/>
  <c r="G832"/>
  <c r="G908"/>
  <c r="G906" s="1"/>
  <c r="I906" s="1"/>
  <c r="I909"/>
  <c r="I274"/>
  <c r="G273"/>
  <c r="I569"/>
  <c r="G568"/>
  <c r="I568" s="1"/>
  <c r="I656"/>
  <c r="G655"/>
  <c r="I681"/>
  <c r="G680"/>
  <c r="I680" s="1"/>
  <c r="I758"/>
  <c r="G757"/>
  <c r="I816"/>
  <c r="G815"/>
  <c r="I815" s="1"/>
  <c r="I866"/>
  <c r="G865"/>
  <c r="J911"/>
  <c r="J893" s="1"/>
  <c r="I97"/>
  <c r="I108"/>
  <c r="I109"/>
  <c r="J119"/>
  <c r="J115" s="1"/>
  <c r="I155"/>
  <c r="J189"/>
  <c r="G225"/>
  <c r="I225" s="1"/>
  <c r="G233"/>
  <c r="G247"/>
  <c r="I247" s="1"/>
  <c r="G252"/>
  <c r="J307"/>
  <c r="G345"/>
  <c r="I345" s="1"/>
  <c r="G416"/>
  <c r="G425"/>
  <c r="G487"/>
  <c r="G515"/>
  <c r="G545"/>
  <c r="K567"/>
  <c r="K566" s="1"/>
  <c r="K565" s="1"/>
  <c r="K593"/>
  <c r="J593"/>
  <c r="G667"/>
  <c r="G760"/>
  <c r="I760" s="1"/>
  <c r="G768"/>
  <c r="I768" s="1"/>
  <c r="G803"/>
  <c r="I846"/>
  <c r="K896"/>
  <c r="K895" s="1"/>
  <c r="K894" s="1"/>
  <c r="I778"/>
  <c r="G777"/>
  <c r="I113"/>
  <c r="G112"/>
  <c r="G111" s="1"/>
  <c r="I302"/>
  <c r="G301"/>
  <c r="I301" s="1"/>
  <c r="I321"/>
  <c r="G320"/>
  <c r="I320" s="1"/>
  <c r="I358"/>
  <c r="G357"/>
  <c r="I527"/>
  <c r="G526"/>
  <c r="I526" s="1"/>
  <c r="I582"/>
  <c r="G581"/>
  <c r="I926"/>
  <c r="G925"/>
  <c r="I1002"/>
  <c r="G1001"/>
  <c r="I1001" s="1"/>
  <c r="I1049"/>
  <c r="G1048"/>
  <c r="I1048" s="1"/>
  <c r="I208"/>
  <c r="K232"/>
  <c r="K341"/>
  <c r="K340" s="1"/>
  <c r="G173"/>
  <c r="G218"/>
  <c r="I218" s="1"/>
  <c r="J312"/>
  <c r="J293" s="1"/>
  <c r="J290" s="1"/>
  <c r="I327"/>
  <c r="J341"/>
  <c r="J340" s="1"/>
  <c r="J375"/>
  <c r="K399"/>
  <c r="G480"/>
  <c r="J494"/>
  <c r="J493" s="1"/>
  <c r="J492" s="1"/>
  <c r="G522"/>
  <c r="G529"/>
  <c r="G647"/>
  <c r="G659"/>
  <c r="G807"/>
  <c r="I807" s="1"/>
  <c r="J814"/>
  <c r="J813" s="1"/>
  <c r="J812" s="1"/>
  <c r="G869"/>
  <c r="G899"/>
  <c r="K996"/>
  <c r="K995" s="1"/>
  <c r="K994" s="1"/>
  <c r="K993" s="1"/>
  <c r="G1013"/>
  <c r="J1131"/>
  <c r="J1130" s="1"/>
  <c r="J1129" s="1"/>
  <c r="J1128" s="1"/>
  <c r="I1190"/>
  <c r="G1234"/>
  <c r="G1076"/>
  <c r="I1076" s="1"/>
  <c r="G1084"/>
  <c r="G1120"/>
  <c r="I1295"/>
  <c r="G1301"/>
  <c r="I1301" s="1"/>
  <c r="K463"/>
  <c r="J855"/>
  <c r="K941"/>
  <c r="K979"/>
  <c r="K967" s="1"/>
  <c r="K955" s="1"/>
  <c r="K987"/>
  <c r="K1091"/>
  <c r="J1177"/>
  <c r="J1176" s="1"/>
  <c r="K1177"/>
  <c r="K1176" s="1"/>
  <c r="J1337"/>
  <c r="K115"/>
  <c r="J139"/>
  <c r="J160"/>
  <c r="I167"/>
  <c r="I212"/>
  <c r="J218"/>
  <c r="J232"/>
  <c r="J432"/>
  <c r="J479"/>
  <c r="J478" s="1"/>
  <c r="J463" s="1"/>
  <c r="J511"/>
  <c r="J506" s="1"/>
  <c r="I550"/>
  <c r="J708"/>
  <c r="K855"/>
  <c r="K874"/>
  <c r="K873" s="1"/>
  <c r="K872" s="1"/>
  <c r="K811" s="1"/>
  <c r="J967"/>
  <c r="J955" s="1"/>
  <c r="J987"/>
  <c r="J1019"/>
  <c r="J1018" s="1"/>
  <c r="K1081"/>
  <c r="N987" s="1"/>
  <c r="G1171"/>
  <c r="K1171"/>
  <c r="K1170" s="1"/>
  <c r="K1137" s="1"/>
  <c r="K1136" s="1"/>
  <c r="G1179"/>
  <c r="G1199"/>
  <c r="K1233"/>
  <c r="K1228" s="1"/>
  <c r="G1356"/>
  <c r="I698"/>
  <c r="I332"/>
  <c r="K21"/>
  <c r="N22"/>
  <c r="K330"/>
  <c r="J22"/>
  <c r="G147"/>
  <c r="I147" s="1"/>
  <c r="G135"/>
  <c r="I135" s="1"/>
  <c r="K189"/>
  <c r="I187"/>
  <c r="J179"/>
  <c r="H172"/>
  <c r="G176"/>
  <c r="G103"/>
  <c r="I103" s="1"/>
  <c r="I104"/>
  <c r="I105"/>
  <c r="I129"/>
  <c r="K23"/>
  <c r="K67"/>
  <c r="K66" s="1"/>
  <c r="K65" s="1"/>
  <c r="G75"/>
  <c r="I75" s="1"/>
  <c r="J21"/>
  <c r="J82"/>
  <c r="I36"/>
  <c r="G35"/>
  <c r="G32"/>
  <c r="H23"/>
  <c r="G41"/>
  <c r="I988"/>
  <c r="I48"/>
  <c r="G47"/>
  <c r="I47" s="1"/>
  <c r="O47" s="1"/>
  <c r="I209"/>
  <c r="H207"/>
  <c r="G211"/>
  <c r="I331"/>
  <c r="H330"/>
  <c r="I391"/>
  <c r="G390"/>
  <c r="G330"/>
  <c r="H456"/>
  <c r="H455" s="1"/>
  <c r="H454" s="1"/>
  <c r="H453" s="1"/>
  <c r="H540"/>
  <c r="H539" s="1"/>
  <c r="H538" s="1"/>
  <c r="H537" s="1"/>
  <c r="I540"/>
  <c r="H448"/>
  <c r="I449"/>
  <c r="H22"/>
  <c r="I22" s="1"/>
  <c r="I451"/>
  <c r="G549"/>
  <c r="I1132"/>
  <c r="I1125"/>
  <c r="H987"/>
  <c r="I998"/>
  <c r="G997"/>
  <c r="I561"/>
  <c r="H559"/>
  <c r="L22"/>
  <c r="I562"/>
  <c r="G559"/>
  <c r="H21"/>
  <c r="I644"/>
  <c r="G166"/>
  <c r="G165" s="1"/>
  <c r="I165" s="1"/>
  <c r="H25"/>
  <c r="I152"/>
  <c r="G151"/>
  <c r="I151" s="1"/>
  <c r="I117"/>
  <c r="I26"/>
  <c r="I78"/>
  <c r="M23"/>
  <c r="J23"/>
  <c r="J67"/>
  <c r="J66" s="1"/>
  <c r="J65" s="1"/>
  <c r="J46"/>
  <c r="J45" s="1"/>
  <c r="I73"/>
  <c r="G72"/>
  <c r="I83"/>
  <c r="I465"/>
  <c r="G464"/>
  <c r="I464" s="1"/>
  <c r="I877"/>
  <c r="G876"/>
  <c r="I1008"/>
  <c r="G1007"/>
  <c r="I1007" s="1"/>
  <c r="I184"/>
  <c r="G183"/>
  <c r="I183" s="1"/>
  <c r="I297"/>
  <c r="G296"/>
  <c r="I309"/>
  <c r="G308"/>
  <c r="I308" s="1"/>
  <c r="G307"/>
  <c r="I307" s="1"/>
  <c r="M22"/>
  <c r="J330"/>
  <c r="I373"/>
  <c r="H372"/>
  <c r="I456"/>
  <c r="G455"/>
  <c r="I578"/>
  <c r="G577"/>
  <c r="I678"/>
  <c r="G677"/>
  <c r="I710"/>
  <c r="G709"/>
  <c r="I799"/>
  <c r="G798"/>
  <c r="I798" s="1"/>
  <c r="I913"/>
  <c r="G912"/>
  <c r="I1038"/>
  <c r="G1037"/>
  <c r="G1348"/>
  <c r="I1349"/>
  <c r="J732"/>
  <c r="J619" s="1"/>
  <c r="N21"/>
  <c r="N23"/>
  <c r="J366"/>
  <c r="J354" s="1"/>
  <c r="M330" s="1"/>
  <c r="I459"/>
  <c r="G475"/>
  <c r="J538"/>
  <c r="I57"/>
  <c r="G56"/>
  <c r="G150"/>
  <c r="I509"/>
  <c r="G508"/>
  <c r="I628"/>
  <c r="G627"/>
  <c r="I627" s="1"/>
  <c r="I686"/>
  <c r="G685"/>
  <c r="I990"/>
  <c r="G987"/>
  <c r="H111"/>
  <c r="I111" s="1"/>
  <c r="I112"/>
  <c r="I128"/>
  <c r="G127"/>
  <c r="I127" s="1"/>
  <c r="G146"/>
  <c r="I146" s="1"/>
  <c r="I193"/>
  <c r="G189"/>
  <c r="I189" s="1"/>
  <c r="I281"/>
  <c r="G280"/>
  <c r="G367"/>
  <c r="I378"/>
  <c r="G377"/>
  <c r="I608"/>
  <c r="G607"/>
  <c r="I607" s="1"/>
  <c r="I774"/>
  <c r="G773"/>
  <c r="I832"/>
  <c r="I970"/>
  <c r="G969"/>
  <c r="I982"/>
  <c r="G981"/>
  <c r="I1068"/>
  <c r="G1067"/>
  <c r="I1092"/>
  <c r="G1091"/>
  <c r="I1179"/>
  <c r="G1178"/>
  <c r="I1206"/>
  <c r="G1205"/>
  <c r="I1340"/>
  <c r="G1339"/>
  <c r="K525"/>
  <c r="K506" s="1"/>
  <c r="K491" s="1"/>
  <c r="N448" s="1"/>
  <c r="K25"/>
  <c r="I49"/>
  <c r="G51"/>
  <c r="G62"/>
  <c r="G86"/>
  <c r="I86" s="1"/>
  <c r="G91"/>
  <c r="I91" s="1"/>
  <c r="G119"/>
  <c r="K150"/>
  <c r="K102" s="1"/>
  <c r="K101" s="1"/>
  <c r="N25" s="1"/>
  <c r="K313"/>
  <c r="K312" s="1"/>
  <c r="K293" s="1"/>
  <c r="K290" s="1"/>
  <c r="I460"/>
  <c r="J1228"/>
  <c r="I317"/>
  <c r="G313"/>
  <c r="I386"/>
  <c r="G385"/>
  <c r="I704"/>
  <c r="G703"/>
  <c r="H115"/>
  <c r="I116"/>
  <c r="I141"/>
  <c r="G140"/>
  <c r="I158"/>
  <c r="H157"/>
  <c r="H150" s="1"/>
  <c r="I382"/>
  <c r="G381"/>
  <c r="H440"/>
  <c r="H439" s="1"/>
  <c r="H432" s="1"/>
  <c r="I441"/>
  <c r="I667"/>
  <c r="G666"/>
  <c r="I666" s="1"/>
  <c r="I857"/>
  <c r="G856"/>
  <c r="I944"/>
  <c r="G943"/>
  <c r="G1075"/>
  <c r="I1075" s="1"/>
  <c r="I1120"/>
  <c r="I173"/>
  <c r="J25"/>
  <c r="I96"/>
  <c r="I125"/>
  <c r="J150"/>
  <c r="J172"/>
  <c r="J207"/>
  <c r="G229"/>
  <c r="I229" s="1"/>
  <c r="G246"/>
  <c r="G268"/>
  <c r="G342"/>
  <c r="H375"/>
  <c r="K375"/>
  <c r="K366" s="1"/>
  <c r="G396"/>
  <c r="G429"/>
  <c r="I450"/>
  <c r="G496"/>
  <c r="K564"/>
  <c r="K732"/>
  <c r="I574"/>
  <c r="G573"/>
  <c r="I609"/>
  <c r="G595"/>
  <c r="I639"/>
  <c r="G638"/>
  <c r="G729"/>
  <c r="I730"/>
  <c r="I748"/>
  <c r="G747"/>
  <c r="I842"/>
  <c r="G841"/>
  <c r="I841" s="1"/>
  <c r="I887"/>
  <c r="G886"/>
  <c r="I1269"/>
  <c r="G1268"/>
  <c r="I1268" s="1"/>
  <c r="J1030"/>
  <c r="J1304"/>
  <c r="I643"/>
  <c r="G642"/>
  <c r="I718"/>
  <c r="G717"/>
  <c r="I717" s="1"/>
  <c r="I908"/>
  <c r="I1318"/>
  <c r="G1317"/>
  <c r="I1322"/>
  <c r="G1321"/>
  <c r="I1321" s="1"/>
  <c r="G124"/>
  <c r="I124" s="1"/>
  <c r="G143"/>
  <c r="I143" s="1"/>
  <c r="G180"/>
  <c r="G215"/>
  <c r="G363"/>
  <c r="G448"/>
  <c r="G539"/>
  <c r="H622"/>
  <c r="H621" s="1"/>
  <c r="H620" s="1"/>
  <c r="H619" s="1"/>
  <c r="K622"/>
  <c r="K621" s="1"/>
  <c r="K620" s="1"/>
  <c r="K619" s="1"/>
  <c r="G651"/>
  <c r="J874"/>
  <c r="J873" s="1"/>
  <c r="J872" s="1"/>
  <c r="G973"/>
  <c r="H995"/>
  <c r="H994" s="1"/>
  <c r="J995"/>
  <c r="J994" s="1"/>
  <c r="G1343"/>
  <c r="I853"/>
  <c r="G852"/>
  <c r="I881"/>
  <c r="G880"/>
  <c r="I932"/>
  <c r="G931"/>
  <c r="I1022"/>
  <c r="G1019"/>
  <c r="I1118"/>
  <c r="G1117"/>
  <c r="I1140"/>
  <c r="G1139"/>
  <c r="I1185"/>
  <c r="G1184"/>
  <c r="I1215"/>
  <c r="G1214"/>
  <c r="I1242"/>
  <c r="G1241"/>
  <c r="J1025"/>
  <c r="J1024" s="1"/>
  <c r="G890"/>
  <c r="G902"/>
  <c r="I1009"/>
  <c r="G1031"/>
  <c r="G1043"/>
  <c r="G1047"/>
  <c r="I1047" s="1"/>
  <c r="G1057"/>
  <c r="I1057" s="1"/>
  <c r="G1063"/>
  <c r="H1072"/>
  <c r="G1131"/>
  <c r="G1188"/>
  <c r="G1230"/>
  <c r="G1271"/>
  <c r="I1271" s="1"/>
  <c r="G1280"/>
  <c r="G1313"/>
  <c r="G1334"/>
  <c r="G554"/>
  <c r="G624"/>
  <c r="G690"/>
  <c r="G714"/>
  <c r="H375" i="8"/>
  <c r="H366" s="1"/>
  <c r="H354" s="1"/>
  <c r="H212"/>
  <c r="H211" s="1"/>
  <c r="H997"/>
  <c r="H996" s="1"/>
  <c r="H987"/>
  <c r="H986" s="1"/>
  <c r="H985" s="1"/>
  <c r="H686"/>
  <c r="H685" s="1"/>
  <c r="H684" s="1"/>
  <c r="H1116"/>
  <c r="H1115"/>
  <c r="H1114"/>
  <c r="H1121"/>
  <c r="H1120" s="1"/>
  <c r="H1119" s="1"/>
  <c r="H1118" s="1"/>
  <c r="H1117" s="1"/>
  <c r="H1113" s="1"/>
  <c r="H124"/>
  <c r="H125"/>
  <c r="I1136" i="12" l="1"/>
  <c r="G1124"/>
  <c r="L1124"/>
  <c r="I564"/>
  <c r="I894"/>
  <c r="G893"/>
  <c r="I893" s="1"/>
  <c r="G895" i="11"/>
  <c r="I896"/>
  <c r="I565"/>
  <c r="G564"/>
  <c r="G65"/>
  <c r="I66"/>
  <c r="I1149"/>
  <c r="G1148"/>
  <c r="I1315"/>
  <c r="G1314"/>
  <c r="G620"/>
  <c r="G619" s="1"/>
  <c r="I621"/>
  <c r="I994"/>
  <c r="G993"/>
  <c r="I354"/>
  <c r="L330"/>
  <c r="I453"/>
  <c r="L448"/>
  <c r="I368" i="10"/>
  <c r="G1314"/>
  <c r="I1315"/>
  <c r="G1114"/>
  <c r="I1114" s="1"/>
  <c r="I1115"/>
  <c r="I1300"/>
  <c r="G1299"/>
  <c r="H1177"/>
  <c r="H1176" s="1"/>
  <c r="H1124" s="1"/>
  <c r="I1198"/>
  <c r="I1336"/>
  <c r="G1335"/>
  <c r="I1335" s="1"/>
  <c r="I494"/>
  <c r="G493"/>
  <c r="I279"/>
  <c r="G278"/>
  <c r="G469"/>
  <c r="I470"/>
  <c r="I1358"/>
  <c r="G1357"/>
  <c r="I918"/>
  <c r="G917"/>
  <c r="I917" s="1"/>
  <c r="I650"/>
  <c r="H622"/>
  <c r="H621" s="1"/>
  <c r="H620" s="1"/>
  <c r="H619" s="1"/>
  <c r="I874"/>
  <c r="G873"/>
  <c r="I924"/>
  <c r="G923"/>
  <c r="I923" s="1"/>
  <c r="I172"/>
  <c r="H102"/>
  <c r="H101" s="1"/>
  <c r="I40"/>
  <c r="G39"/>
  <c r="I39" s="1"/>
  <c r="I912"/>
  <c r="I1162"/>
  <c r="G1161"/>
  <c r="I1161" s="1"/>
  <c r="I251"/>
  <c r="G250"/>
  <c r="I250" s="1"/>
  <c r="I995"/>
  <c r="G994"/>
  <c r="G813"/>
  <c r="I814"/>
  <c r="I506"/>
  <c r="I67"/>
  <c r="G66"/>
  <c r="G537"/>
  <c r="I537" s="1"/>
  <c r="I538"/>
  <c r="I293"/>
  <c r="G290"/>
  <c r="I290" s="1"/>
  <c r="H30"/>
  <c r="I31"/>
  <c r="I1128"/>
  <c r="I1137"/>
  <c r="I897"/>
  <c r="G896"/>
  <c r="G432"/>
  <c r="I432" s="1"/>
  <c r="I334"/>
  <c r="G101"/>
  <c r="I1213"/>
  <c r="I1177" s="1"/>
  <c r="I1176" s="1"/>
  <c r="G1177"/>
  <c r="G1176" s="1"/>
  <c r="I1150"/>
  <c r="G1149"/>
  <c r="I367"/>
  <c r="G366"/>
  <c r="I641"/>
  <c r="G622"/>
  <c r="I361"/>
  <c r="G360"/>
  <c r="I360" s="1"/>
  <c r="I566"/>
  <c r="G565"/>
  <c r="H967"/>
  <c r="I968"/>
  <c r="I1025"/>
  <c r="G1024"/>
  <c r="I1024" s="1"/>
  <c r="I703"/>
  <c r="G702"/>
  <c r="L23"/>
  <c r="I28"/>
  <c r="G23"/>
  <c r="G25"/>
  <c r="G1261"/>
  <c r="I1261" s="1"/>
  <c r="I1262"/>
  <c r="I559" i="9"/>
  <c r="G956"/>
  <c r="I957"/>
  <c r="K1124"/>
  <c r="N1124"/>
  <c r="M559"/>
  <c r="I803"/>
  <c r="G802"/>
  <c r="I802" s="1"/>
  <c r="I1234"/>
  <c r="G1233"/>
  <c r="I1233" s="1"/>
  <c r="G518"/>
  <c r="I518" s="1"/>
  <c r="I522"/>
  <c r="I487"/>
  <c r="G486"/>
  <c r="I486" s="1"/>
  <c r="I865"/>
  <c r="G864"/>
  <c r="I864" s="1"/>
  <c r="I757"/>
  <c r="G756"/>
  <c r="I756" s="1"/>
  <c r="I655"/>
  <c r="G654"/>
  <c r="I654" s="1"/>
  <c r="I273"/>
  <c r="G272"/>
  <c r="I725"/>
  <c r="G724"/>
  <c r="I286"/>
  <c r="G285"/>
  <c r="I285" s="1"/>
  <c r="M1124"/>
  <c r="G300"/>
  <c r="I1199"/>
  <c r="G1198"/>
  <c r="I1198" s="1"/>
  <c r="I1013"/>
  <c r="G1012"/>
  <c r="I1012" s="1"/>
  <c r="I529"/>
  <c r="G525"/>
  <c r="I525" s="1"/>
  <c r="I581"/>
  <c r="G580"/>
  <c r="I580" s="1"/>
  <c r="I357"/>
  <c r="G356"/>
  <c r="I777"/>
  <c r="G776"/>
  <c r="I776" s="1"/>
  <c r="I233"/>
  <c r="G232"/>
  <c r="I232" s="1"/>
  <c r="I795"/>
  <c r="G794"/>
  <c r="I794" s="1"/>
  <c r="I240"/>
  <c r="G239"/>
  <c r="I239" s="1"/>
  <c r="I1171"/>
  <c r="G1170"/>
  <c r="I1170" s="1"/>
  <c r="I1084"/>
  <c r="G1083"/>
  <c r="I869"/>
  <c r="G868"/>
  <c r="I868" s="1"/>
  <c r="I647"/>
  <c r="G646"/>
  <c r="I646" s="1"/>
  <c r="I480"/>
  <c r="G479"/>
  <c r="I545"/>
  <c r="G544"/>
  <c r="I416"/>
  <c r="G415"/>
  <c r="I415" s="1"/>
  <c r="I824"/>
  <c r="G823"/>
  <c r="I823" s="1"/>
  <c r="I586"/>
  <c r="G585"/>
  <c r="I585" s="1"/>
  <c r="I350"/>
  <c r="G349"/>
  <c r="J564"/>
  <c r="G1264"/>
  <c r="J811"/>
  <c r="K354"/>
  <c r="N330" s="1"/>
  <c r="K992"/>
  <c r="K20"/>
  <c r="I515"/>
  <c r="G511"/>
  <c r="I511" s="1"/>
  <c r="I1356"/>
  <c r="G1355"/>
  <c r="I899"/>
  <c r="G898"/>
  <c r="I898" s="1"/>
  <c r="I659"/>
  <c r="G658"/>
  <c r="I658" s="1"/>
  <c r="I925"/>
  <c r="G924"/>
  <c r="I425"/>
  <c r="G424"/>
  <c r="I424" s="1"/>
  <c r="I252"/>
  <c r="G251"/>
  <c r="I251" s="1"/>
  <c r="I420"/>
  <c r="G419"/>
  <c r="I419" s="1"/>
  <c r="J491"/>
  <c r="M448" s="1"/>
  <c r="K893"/>
  <c r="N559" s="1"/>
  <c r="I330"/>
  <c r="H102"/>
  <c r="H101" s="1"/>
  <c r="I176"/>
  <c r="G172"/>
  <c r="I172" s="1"/>
  <c r="J20"/>
  <c r="I41"/>
  <c r="G40"/>
  <c r="I35"/>
  <c r="I32"/>
  <c r="G31"/>
  <c r="I31" s="1"/>
  <c r="I445"/>
  <c r="I440"/>
  <c r="I211"/>
  <c r="G207"/>
  <c r="I207" s="1"/>
  <c r="I390"/>
  <c r="G389"/>
  <c r="I448"/>
  <c r="H20"/>
  <c r="I549"/>
  <c r="G548"/>
  <c r="I548" s="1"/>
  <c r="G996"/>
  <c r="I996" s="1"/>
  <c r="I997"/>
  <c r="I166"/>
  <c r="I690"/>
  <c r="G689"/>
  <c r="I689" s="1"/>
  <c r="I1188"/>
  <c r="G1187"/>
  <c r="I1187" s="1"/>
  <c r="I363"/>
  <c r="G362"/>
  <c r="G728"/>
  <c r="I728" s="1"/>
  <c r="I729"/>
  <c r="I429"/>
  <c r="G428"/>
  <c r="I246"/>
  <c r="G245"/>
  <c r="I856"/>
  <c r="I140"/>
  <c r="G139"/>
  <c r="I139" s="1"/>
  <c r="I119"/>
  <c r="G115"/>
  <c r="G1347"/>
  <c r="I1347" s="1"/>
  <c r="I1348"/>
  <c r="I296"/>
  <c r="G295"/>
  <c r="G553"/>
  <c r="I554"/>
  <c r="I624"/>
  <c r="G623"/>
  <c r="I1280"/>
  <c r="G1279"/>
  <c r="I1279" s="1"/>
  <c r="I1131"/>
  <c r="G1130"/>
  <c r="I902"/>
  <c r="I1241"/>
  <c r="G1240"/>
  <c r="I1240" s="1"/>
  <c r="I1184"/>
  <c r="G1183"/>
  <c r="I1183" s="1"/>
  <c r="I1117"/>
  <c r="G1116"/>
  <c r="I931"/>
  <c r="G930"/>
  <c r="I852"/>
  <c r="G851"/>
  <c r="I651"/>
  <c r="G650"/>
  <c r="I650" s="1"/>
  <c r="I215"/>
  <c r="G214"/>
  <c r="I214" s="1"/>
  <c r="I642"/>
  <c r="G641"/>
  <c r="I641" s="1"/>
  <c r="I886"/>
  <c r="G885"/>
  <c r="I885" s="1"/>
  <c r="I747"/>
  <c r="I638"/>
  <c r="G637"/>
  <c r="I637" s="1"/>
  <c r="I573"/>
  <c r="G572"/>
  <c r="I572" s="1"/>
  <c r="I496"/>
  <c r="G495"/>
  <c r="I396"/>
  <c r="G395"/>
  <c r="I342"/>
  <c r="G341"/>
  <c r="I51"/>
  <c r="G46"/>
  <c r="I1205"/>
  <c r="G1204"/>
  <c r="I1204" s="1"/>
  <c r="I1091"/>
  <c r="I981"/>
  <c r="G980"/>
  <c r="I685"/>
  <c r="G684"/>
  <c r="I684" s="1"/>
  <c r="I508"/>
  <c r="G507"/>
  <c r="I56"/>
  <c r="I1037"/>
  <c r="G1025"/>
  <c r="I677"/>
  <c r="G676"/>
  <c r="I676" s="1"/>
  <c r="I455"/>
  <c r="G454"/>
  <c r="H368"/>
  <c r="I372"/>
  <c r="J993"/>
  <c r="J102"/>
  <c r="J101" s="1"/>
  <c r="M25" s="1"/>
  <c r="G831"/>
  <c r="I831" s="1"/>
  <c r="J1124"/>
  <c r="G28"/>
  <c r="I714"/>
  <c r="G713"/>
  <c r="I713" s="1"/>
  <c r="I1334"/>
  <c r="G1333"/>
  <c r="G1229"/>
  <c r="I1230"/>
  <c r="G1062"/>
  <c r="I1063"/>
  <c r="G1030"/>
  <c r="I1030" s="1"/>
  <c r="I1031"/>
  <c r="I1214"/>
  <c r="G1213"/>
  <c r="I1213" s="1"/>
  <c r="I1139"/>
  <c r="G1138"/>
  <c r="G1018"/>
  <c r="I1019"/>
  <c r="G879"/>
  <c r="I879" s="1"/>
  <c r="I880"/>
  <c r="I1343"/>
  <c r="G1342"/>
  <c r="I1342" s="1"/>
  <c r="I973"/>
  <c r="G972"/>
  <c r="I1317"/>
  <c r="G594"/>
  <c r="I595"/>
  <c r="I268"/>
  <c r="G267"/>
  <c r="I1339"/>
  <c r="G1338"/>
  <c r="I1178"/>
  <c r="G1177"/>
  <c r="I1067"/>
  <c r="G1066"/>
  <c r="I1066" s="1"/>
  <c r="I969"/>
  <c r="G968"/>
  <c r="I968" s="1"/>
  <c r="I773"/>
  <c r="G772"/>
  <c r="I772" s="1"/>
  <c r="I377"/>
  <c r="G376"/>
  <c r="I280"/>
  <c r="G279"/>
  <c r="I987"/>
  <c r="I300"/>
  <c r="G299"/>
  <c r="I299" s="1"/>
  <c r="I912"/>
  <c r="I709"/>
  <c r="I577"/>
  <c r="G576"/>
  <c r="M20"/>
  <c r="N20"/>
  <c r="I150"/>
  <c r="I157"/>
  <c r="G1312"/>
  <c r="I1313"/>
  <c r="G1259"/>
  <c r="G1260"/>
  <c r="I1260" s="1"/>
  <c r="I1264"/>
  <c r="I385"/>
  <c r="G384"/>
  <c r="I384" s="1"/>
  <c r="I62"/>
  <c r="G61"/>
  <c r="I61" s="1"/>
  <c r="I475"/>
  <c r="G471"/>
  <c r="I72"/>
  <c r="G71"/>
  <c r="H1071"/>
  <c r="I1071" s="1"/>
  <c r="I1072"/>
  <c r="G1042"/>
  <c r="I1042" s="1"/>
  <c r="I1043"/>
  <c r="G889"/>
  <c r="I889" s="1"/>
  <c r="I890"/>
  <c r="I539"/>
  <c r="I180"/>
  <c r="G179"/>
  <c r="I179" s="1"/>
  <c r="I943"/>
  <c r="G942"/>
  <c r="I381"/>
  <c r="G380"/>
  <c r="I380" s="1"/>
  <c r="I703"/>
  <c r="G702"/>
  <c r="G312"/>
  <c r="I312" s="1"/>
  <c r="I313"/>
  <c r="I876"/>
  <c r="G875"/>
  <c r="G82"/>
  <c r="I82" s="1"/>
  <c r="H984" i="8"/>
  <c r="H983" s="1"/>
  <c r="H450"/>
  <c r="G450"/>
  <c r="I462"/>
  <c r="H461"/>
  <c r="G461"/>
  <c r="G460" s="1"/>
  <c r="G459" s="1"/>
  <c r="N566" i="12" l="1"/>
  <c r="I1124"/>
  <c r="L20"/>
  <c r="L559"/>
  <c r="G992" i="11"/>
  <c r="I992" s="1"/>
  <c r="L987"/>
  <c r="I993"/>
  <c r="I1314"/>
  <c r="G1308"/>
  <c r="I1308" s="1"/>
  <c r="I1148"/>
  <c r="G1136"/>
  <c r="I564"/>
  <c r="I895"/>
  <c r="G894"/>
  <c r="I620"/>
  <c r="I65"/>
  <c r="L25"/>
  <c r="I1314" i="10"/>
  <c r="G1308"/>
  <c r="I1308" s="1"/>
  <c r="I1299"/>
  <c r="G1251"/>
  <c r="I1251" s="1"/>
  <c r="G468"/>
  <c r="I469"/>
  <c r="G872"/>
  <c r="I872" s="1"/>
  <c r="I873"/>
  <c r="I493"/>
  <c r="G492"/>
  <c r="I1357"/>
  <c r="G1356"/>
  <c r="G276"/>
  <c r="I276" s="1"/>
  <c r="I278"/>
  <c r="G911"/>
  <c r="I911" s="1"/>
  <c r="I102"/>
  <c r="I101"/>
  <c r="H955"/>
  <c r="I967"/>
  <c r="I955" s="1"/>
  <c r="I23"/>
  <c r="I366"/>
  <c r="G354"/>
  <c r="G993"/>
  <c r="I994"/>
  <c r="I896"/>
  <c r="G895"/>
  <c r="I25"/>
  <c r="I702"/>
  <c r="G701"/>
  <c r="I701" s="1"/>
  <c r="I813"/>
  <c r="G812"/>
  <c r="H29"/>
  <c r="I29" s="1"/>
  <c r="I30"/>
  <c r="I565"/>
  <c r="G564"/>
  <c r="I622"/>
  <c r="G621"/>
  <c r="I1149"/>
  <c r="G1148"/>
  <c r="I66"/>
  <c r="G65"/>
  <c r="I1355" i="9"/>
  <c r="G1354"/>
  <c r="I479"/>
  <c r="G478"/>
  <c r="I478" s="1"/>
  <c r="I724"/>
  <c r="G723"/>
  <c r="I723" s="1"/>
  <c r="G897"/>
  <c r="I1177"/>
  <c r="I1176" s="1"/>
  <c r="G732"/>
  <c r="I732" s="1"/>
  <c r="I924"/>
  <c r="G923"/>
  <c r="I349"/>
  <c r="G348"/>
  <c r="I348" s="1"/>
  <c r="I544"/>
  <c r="G543"/>
  <c r="I1083"/>
  <c r="G1082"/>
  <c r="I356"/>
  <c r="G355"/>
  <c r="I355" s="1"/>
  <c r="I272"/>
  <c r="G271"/>
  <c r="I271" s="1"/>
  <c r="G708"/>
  <c r="I708" s="1"/>
  <c r="G855"/>
  <c r="I855" s="1"/>
  <c r="I40"/>
  <c r="G39"/>
  <c r="I39" s="1"/>
  <c r="G30"/>
  <c r="I444"/>
  <c r="G439"/>
  <c r="I389"/>
  <c r="G388"/>
  <c r="I388" s="1"/>
  <c r="I1025"/>
  <c r="I930"/>
  <c r="G929"/>
  <c r="I929" s="1"/>
  <c r="I245"/>
  <c r="G244"/>
  <c r="I244" s="1"/>
  <c r="G470"/>
  <c r="I471"/>
  <c r="I1259"/>
  <c r="G1258"/>
  <c r="I576"/>
  <c r="G567"/>
  <c r="I376"/>
  <c r="G1176"/>
  <c r="I267"/>
  <c r="G266"/>
  <c r="I1333"/>
  <c r="G1332"/>
  <c r="H367"/>
  <c r="I368"/>
  <c r="G55"/>
  <c r="I55" s="1"/>
  <c r="G45"/>
  <c r="I46"/>
  <c r="G593"/>
  <c r="I593" s="1"/>
  <c r="I594"/>
  <c r="I1229"/>
  <c r="I1228" s="1"/>
  <c r="I980"/>
  <c r="G979"/>
  <c r="I979" s="1"/>
  <c r="I341"/>
  <c r="G340"/>
  <c r="I495"/>
  <c r="G494"/>
  <c r="I851"/>
  <c r="I1116"/>
  <c r="G1115"/>
  <c r="G1129"/>
  <c r="I1130"/>
  <c r="G622"/>
  <c r="I623"/>
  <c r="I295"/>
  <c r="G294"/>
  <c r="G102"/>
  <c r="I115"/>
  <c r="I428"/>
  <c r="G399"/>
  <c r="I399" s="1"/>
  <c r="I362"/>
  <c r="G361"/>
  <c r="H993"/>
  <c r="H992" s="1"/>
  <c r="G995"/>
  <c r="I1018"/>
  <c r="I1062"/>
  <c r="G1061"/>
  <c r="I1061" s="1"/>
  <c r="G453"/>
  <c r="I454"/>
  <c r="G506"/>
  <c r="I506" s="1"/>
  <c r="I507"/>
  <c r="I395"/>
  <c r="G394"/>
  <c r="I394" s="1"/>
  <c r="I875"/>
  <c r="G874"/>
  <c r="I702"/>
  <c r="G701"/>
  <c r="I701" s="1"/>
  <c r="I942"/>
  <c r="G941"/>
  <c r="I941" s="1"/>
  <c r="G67"/>
  <c r="I71"/>
  <c r="I1312"/>
  <c r="G1311"/>
  <c r="G278"/>
  <c r="I279"/>
  <c r="G1337"/>
  <c r="I1337" s="1"/>
  <c r="I1338"/>
  <c r="I972"/>
  <c r="G967"/>
  <c r="G1137"/>
  <c r="I1138"/>
  <c r="L23"/>
  <c r="G23"/>
  <c r="I23" s="1"/>
  <c r="I28"/>
  <c r="G25"/>
  <c r="M987"/>
  <c r="J992"/>
  <c r="G896"/>
  <c r="I897"/>
  <c r="I553"/>
  <c r="G552"/>
  <c r="I552" s="1"/>
  <c r="I461" i="8"/>
  <c r="H460"/>
  <c r="H459" s="1"/>
  <c r="H454" s="1"/>
  <c r="H453" s="1"/>
  <c r="I460"/>
  <c r="H978"/>
  <c r="H979"/>
  <c r="G977"/>
  <c r="G978"/>
  <c r="G979"/>
  <c r="H1070"/>
  <c r="I1069"/>
  <c r="I1068"/>
  <c r="I1067"/>
  <c r="H1066"/>
  <c r="H1065" s="1"/>
  <c r="G1066"/>
  <c r="G1065" s="1"/>
  <c r="G1064" s="1"/>
  <c r="H639"/>
  <c r="H638" s="1"/>
  <c r="H637" s="1"/>
  <c r="I619" i="11" l="1"/>
  <c r="L565"/>
  <c r="G893"/>
  <c r="I893" s="1"/>
  <c r="I894"/>
  <c r="I1136"/>
  <c r="L1124"/>
  <c r="G1124"/>
  <c r="L559"/>
  <c r="G463" i="10"/>
  <c r="I463" s="1"/>
  <c r="I468"/>
  <c r="I492"/>
  <c r="G491"/>
  <c r="I1356"/>
  <c r="G1355"/>
  <c r="I1355" s="1"/>
  <c r="L21"/>
  <c r="G21"/>
  <c r="I564"/>
  <c r="I812"/>
  <c r="G811"/>
  <c r="I811" s="1"/>
  <c r="G894"/>
  <c r="I895"/>
  <c r="I354"/>
  <c r="L330"/>
  <c r="I65"/>
  <c r="L25"/>
  <c r="I1148"/>
  <c r="G1136"/>
  <c r="L987"/>
  <c r="I993"/>
  <c r="G992"/>
  <c r="I992" s="1"/>
  <c r="G620"/>
  <c r="I621"/>
  <c r="I1082" i="9"/>
  <c r="G1081"/>
  <c r="I1081" s="1"/>
  <c r="I1354"/>
  <c r="G1353"/>
  <c r="I543"/>
  <c r="G538"/>
  <c r="I923"/>
  <c r="G911"/>
  <c r="I911" s="1"/>
  <c r="G1024"/>
  <c r="I1024" s="1"/>
  <c r="I30"/>
  <c r="G29"/>
  <c r="I29" s="1"/>
  <c r="G432"/>
  <c r="I432" s="1"/>
  <c r="I439"/>
  <c r="G375"/>
  <c r="I375" s="1"/>
  <c r="H366"/>
  <c r="H354" s="1"/>
  <c r="I367"/>
  <c r="I1311"/>
  <c r="G1310"/>
  <c r="I102"/>
  <c r="G621"/>
  <c r="I622"/>
  <c r="I266"/>
  <c r="G250"/>
  <c r="I250" s="1"/>
  <c r="G1257"/>
  <c r="I1257" s="1"/>
  <c r="I1258"/>
  <c r="I896"/>
  <c r="G895"/>
  <c r="G1136"/>
  <c r="I1136" s="1"/>
  <c r="I1137"/>
  <c r="I453"/>
  <c r="I814"/>
  <c r="G813"/>
  <c r="I25"/>
  <c r="G276"/>
  <c r="I276" s="1"/>
  <c r="I278"/>
  <c r="G66"/>
  <c r="I67"/>
  <c r="I361"/>
  <c r="G360"/>
  <c r="I360" s="1"/>
  <c r="G1114"/>
  <c r="I1114" s="1"/>
  <c r="I1115"/>
  <c r="I494"/>
  <c r="G493"/>
  <c r="G469"/>
  <c r="I470"/>
  <c r="I995"/>
  <c r="G994"/>
  <c r="G293"/>
  <c r="I294"/>
  <c r="I340"/>
  <c r="I967"/>
  <c r="I955" s="1"/>
  <c r="I874"/>
  <c r="G873"/>
  <c r="I1129"/>
  <c r="G1128"/>
  <c r="I45"/>
  <c r="I1332"/>
  <c r="G1331"/>
  <c r="I1331" s="1"/>
  <c r="I567"/>
  <c r="G566"/>
  <c r="I1065" i="8"/>
  <c r="H976"/>
  <c r="I459"/>
  <c r="I1066"/>
  <c r="H1064"/>
  <c r="I1124" i="11" l="1"/>
  <c r="L20"/>
  <c r="N566"/>
  <c r="I21" i="10"/>
  <c r="G20"/>
  <c r="I20" s="1"/>
  <c r="I491"/>
  <c r="L448"/>
  <c r="I894"/>
  <c r="G893"/>
  <c r="I893" s="1"/>
  <c r="G619"/>
  <c r="I620"/>
  <c r="I1136"/>
  <c r="G1124"/>
  <c r="L1124"/>
  <c r="I538" i="9"/>
  <c r="G537"/>
  <c r="I537" s="1"/>
  <c r="G1352"/>
  <c r="I1353"/>
  <c r="G366"/>
  <c r="I366" s="1"/>
  <c r="I994"/>
  <c r="G993"/>
  <c r="I493"/>
  <c r="G492"/>
  <c r="I813"/>
  <c r="G812"/>
  <c r="I1310"/>
  <c r="G1304"/>
  <c r="I1304" s="1"/>
  <c r="G290"/>
  <c r="I293"/>
  <c r="G468"/>
  <c r="I469"/>
  <c r="G65"/>
  <c r="I66"/>
  <c r="I621"/>
  <c r="G620"/>
  <c r="I873"/>
  <c r="G872"/>
  <c r="I872" s="1"/>
  <c r="I566"/>
  <c r="G565"/>
  <c r="G1124"/>
  <c r="I1128"/>
  <c r="L1124"/>
  <c r="I895"/>
  <c r="G894"/>
  <c r="G101"/>
  <c r="I101" s="1"/>
  <c r="I1064" i="8"/>
  <c r="H1014"/>
  <c r="H1013" s="1"/>
  <c r="H49"/>
  <c r="H48" s="1"/>
  <c r="I1087"/>
  <c r="I1088"/>
  <c r="I1089"/>
  <c r="I1090"/>
  <c r="I1091"/>
  <c r="I1092"/>
  <c r="I1093"/>
  <c r="I1094"/>
  <c r="I1095"/>
  <c r="I1096"/>
  <c r="I1097"/>
  <c r="H449"/>
  <c r="H451"/>
  <c r="H541"/>
  <c r="H540" s="1"/>
  <c r="H539" s="1"/>
  <c r="H550"/>
  <c r="H549" s="1"/>
  <c r="H548" s="1"/>
  <c r="H546"/>
  <c r="H545" s="1"/>
  <c r="H544" s="1"/>
  <c r="H543" s="1"/>
  <c r="H1062"/>
  <c r="H1061" s="1"/>
  <c r="I1022"/>
  <c r="I1025"/>
  <c r="I1029"/>
  <c r="I1030"/>
  <c r="I1034"/>
  <c r="I1035"/>
  <c r="I1039"/>
  <c r="I1040"/>
  <c r="I1041"/>
  <c r="I1042"/>
  <c r="I1043"/>
  <c r="I1044"/>
  <c r="I1045"/>
  <c r="I1049"/>
  <c r="I1054"/>
  <c r="I1059"/>
  <c r="I1063"/>
  <c r="G1062"/>
  <c r="G1061" s="1"/>
  <c r="G1060" s="1"/>
  <c r="H561"/>
  <c r="G561"/>
  <c r="H730"/>
  <c r="H729" s="1"/>
  <c r="I707"/>
  <c r="I712"/>
  <c r="I716"/>
  <c r="I720"/>
  <c r="I721"/>
  <c r="I722"/>
  <c r="I727"/>
  <c r="I731"/>
  <c r="G730"/>
  <c r="H909"/>
  <c r="H908" s="1"/>
  <c r="H906" s="1"/>
  <c r="H896" s="1"/>
  <c r="H895" s="1"/>
  <c r="H894" s="1"/>
  <c r="H893" s="1"/>
  <c r="H749"/>
  <c r="H748" s="1"/>
  <c r="H747" s="1"/>
  <c r="H732" s="1"/>
  <c r="H560"/>
  <c r="H562"/>
  <c r="H26"/>
  <c r="H27"/>
  <c r="H28"/>
  <c r="H437"/>
  <c r="H436" s="1"/>
  <c r="H442"/>
  <c r="H441" s="1"/>
  <c r="H440" s="1"/>
  <c r="H439" s="1"/>
  <c r="H174"/>
  <c r="H173" s="1"/>
  <c r="H177"/>
  <c r="H176" s="1"/>
  <c r="H141"/>
  <c r="H140" s="1"/>
  <c r="H139" s="1"/>
  <c r="H117"/>
  <c r="H116" s="1"/>
  <c r="H115" s="1"/>
  <c r="H209"/>
  <c r="H208" s="1"/>
  <c r="H207" s="1"/>
  <c r="H1311"/>
  <c r="H1310" s="1"/>
  <c r="G1311"/>
  <c r="H1338"/>
  <c r="H1337" s="1"/>
  <c r="H1336" s="1"/>
  <c r="G1338"/>
  <c r="I1325"/>
  <c r="I1330"/>
  <c r="I1334"/>
  <c r="I1335"/>
  <c r="I1339"/>
  <c r="H158"/>
  <c r="H157" s="1"/>
  <c r="H150" s="1"/>
  <c r="I34"/>
  <c r="I38"/>
  <c r="I44"/>
  <c r="I50"/>
  <c r="I54"/>
  <c r="I59"/>
  <c r="I60"/>
  <c r="I64"/>
  <c r="I70"/>
  <c r="I74"/>
  <c r="I77"/>
  <c r="I81"/>
  <c r="I85"/>
  <c r="I88"/>
  <c r="I93"/>
  <c r="I94"/>
  <c r="I100"/>
  <c r="I106"/>
  <c r="I110"/>
  <c r="I114"/>
  <c r="I118"/>
  <c r="I121"/>
  <c r="I123"/>
  <c r="I126"/>
  <c r="I130"/>
  <c r="I134"/>
  <c r="I138"/>
  <c r="I142"/>
  <c r="I145"/>
  <c r="I149"/>
  <c r="I153"/>
  <c r="I156"/>
  <c r="I159"/>
  <c r="I162"/>
  <c r="I164"/>
  <c r="I168"/>
  <c r="I171"/>
  <c r="I175"/>
  <c r="I178"/>
  <c r="I182"/>
  <c r="I185"/>
  <c r="I188"/>
  <c r="I192"/>
  <c r="I195"/>
  <c r="I198"/>
  <c r="I202"/>
  <c r="I206"/>
  <c r="I210"/>
  <c r="I213"/>
  <c r="I217"/>
  <c r="I221"/>
  <c r="I224"/>
  <c r="I228"/>
  <c r="I231"/>
  <c r="I235"/>
  <c r="I238"/>
  <c r="I243"/>
  <c r="I249"/>
  <c r="I255"/>
  <c r="I260"/>
  <c r="I265"/>
  <c r="I270"/>
  <c r="I275"/>
  <c r="I283"/>
  <c r="I284"/>
  <c r="I289"/>
  <c r="I292"/>
  <c r="I298"/>
  <c r="I303"/>
  <c r="I306"/>
  <c r="I311"/>
  <c r="I316"/>
  <c r="I319"/>
  <c r="I322"/>
  <c r="I326"/>
  <c r="I329"/>
  <c r="I333"/>
  <c r="I339"/>
  <c r="I344"/>
  <c r="I347"/>
  <c r="I353"/>
  <c r="I359"/>
  <c r="I365"/>
  <c r="I371"/>
  <c r="I374"/>
  <c r="I379"/>
  <c r="I383"/>
  <c r="I387"/>
  <c r="I392"/>
  <c r="I398"/>
  <c r="I403"/>
  <c r="I406"/>
  <c r="I410"/>
  <c r="I414"/>
  <c r="I418"/>
  <c r="I423"/>
  <c r="I427"/>
  <c r="I431"/>
  <c r="I438"/>
  <c r="I443"/>
  <c r="I447"/>
  <c r="I458"/>
  <c r="I467"/>
  <c r="I474"/>
  <c r="I477"/>
  <c r="I482"/>
  <c r="I485"/>
  <c r="I490"/>
  <c r="I498"/>
  <c r="I499"/>
  <c r="I500"/>
  <c r="I501"/>
  <c r="I502"/>
  <c r="I503"/>
  <c r="I504"/>
  <c r="I505"/>
  <c r="I510"/>
  <c r="I514"/>
  <c r="I517"/>
  <c r="I521"/>
  <c r="I524"/>
  <c r="I528"/>
  <c r="I531"/>
  <c r="I536"/>
  <c r="I542"/>
  <c r="I547"/>
  <c r="I551"/>
  <c r="I556"/>
  <c r="I557"/>
  <c r="I558"/>
  <c r="I571"/>
  <c r="I575"/>
  <c r="I579"/>
  <c r="I583"/>
  <c r="I584"/>
  <c r="I588"/>
  <c r="I592"/>
  <c r="I597"/>
  <c r="I598"/>
  <c r="I599"/>
  <c r="I600"/>
  <c r="I601"/>
  <c r="I605"/>
  <c r="I606"/>
  <c r="I610"/>
  <c r="I614"/>
  <c r="I618"/>
  <c r="I626"/>
  <c r="I630"/>
  <c r="I631"/>
  <c r="I632"/>
  <c r="I636"/>
  <c r="I640"/>
  <c r="I645"/>
  <c r="I649"/>
  <c r="I653"/>
  <c r="I657"/>
  <c r="I661"/>
  <c r="I665"/>
  <c r="I669"/>
  <c r="I670"/>
  <c r="I671"/>
  <c r="I675"/>
  <c r="I679"/>
  <c r="I683"/>
  <c r="I687"/>
  <c r="I688"/>
  <c r="I692"/>
  <c r="I696"/>
  <c r="I700"/>
  <c r="I733"/>
  <c r="I734"/>
  <c r="I735"/>
  <c r="I736"/>
  <c r="I737"/>
  <c r="I738"/>
  <c r="I739"/>
  <c r="I740"/>
  <c r="I741"/>
  <c r="I742"/>
  <c r="I743"/>
  <c r="I744"/>
  <c r="I745"/>
  <c r="I746"/>
  <c r="I750"/>
  <c r="I755"/>
  <c r="I759"/>
  <c r="I763"/>
  <c r="I767"/>
  <c r="I771"/>
  <c r="I775"/>
  <c r="I779"/>
  <c r="I783"/>
  <c r="I787"/>
  <c r="I791"/>
  <c r="I792"/>
  <c r="I793"/>
  <c r="I797"/>
  <c r="I801"/>
  <c r="I805"/>
  <c r="I806"/>
  <c r="I810"/>
  <c r="I818"/>
  <c r="I830"/>
  <c r="I834"/>
  <c r="I836"/>
  <c r="I838"/>
  <c r="I840"/>
  <c r="I843"/>
  <c r="I848"/>
  <c r="I849"/>
  <c r="I850"/>
  <c r="I854"/>
  <c r="I859"/>
  <c r="I863"/>
  <c r="I867"/>
  <c r="I871"/>
  <c r="I878"/>
  <c r="I882"/>
  <c r="I883"/>
  <c r="I884"/>
  <c r="I888"/>
  <c r="I892"/>
  <c r="I901"/>
  <c r="I905"/>
  <c r="I910"/>
  <c r="I916"/>
  <c r="I922"/>
  <c r="I928"/>
  <c r="I934"/>
  <c r="I940"/>
  <c r="I945"/>
  <c r="I946"/>
  <c r="I947"/>
  <c r="I948"/>
  <c r="I949"/>
  <c r="I954"/>
  <c r="I960"/>
  <c r="I964"/>
  <c r="I965"/>
  <c r="I966"/>
  <c r="I967"/>
  <c r="I972"/>
  <c r="I975"/>
  <c r="I988"/>
  <c r="I989"/>
  <c r="I992"/>
  <c r="I994"/>
  <c r="I995"/>
  <c r="I999"/>
  <c r="I1004"/>
  <c r="I1005"/>
  <c r="I1006"/>
  <c r="I1010"/>
  <c r="I1012"/>
  <c r="I1018"/>
  <c r="I1075"/>
  <c r="I1079"/>
  <c r="I1083"/>
  <c r="I1086"/>
  <c r="I1102"/>
  <c r="I1108"/>
  <c r="I1112"/>
  <c r="I1122"/>
  <c r="I1124"/>
  <c r="I1130"/>
  <c r="I1131"/>
  <c r="I1135"/>
  <c r="I1136"/>
  <c r="I1143"/>
  <c r="I1144"/>
  <c r="I1148"/>
  <c r="I1149"/>
  <c r="I1156"/>
  <c r="I1157"/>
  <c r="I1158"/>
  <c r="I1162"/>
  <c r="I1164"/>
  <c r="I1170"/>
  <c r="I1171"/>
  <c r="I1175"/>
  <c r="I1180"/>
  <c r="I1182"/>
  <c r="I1186"/>
  <c r="I1190"/>
  <c r="I1192"/>
  <c r="I1197"/>
  <c r="I1201"/>
  <c r="I1206"/>
  <c r="I1210"/>
  <c r="I1211"/>
  <c r="I1216"/>
  <c r="I1221"/>
  <c r="I1225"/>
  <c r="I1228"/>
  <c r="I1232"/>
  <c r="I1237"/>
  <c r="I1238"/>
  <c r="I1239"/>
  <c r="I1240"/>
  <c r="I1241"/>
  <c r="I1242"/>
  <c r="I1243"/>
  <c r="I1244"/>
  <c r="I1245"/>
  <c r="I1250"/>
  <c r="I1251"/>
  <c r="I1252"/>
  <c r="I1256"/>
  <c r="I1259"/>
  <c r="I1263"/>
  <c r="I1264"/>
  <c r="I1267"/>
  <c r="I1271"/>
  <c r="I1272"/>
  <c r="I1273"/>
  <c r="I1274"/>
  <c r="I1275"/>
  <c r="I1276"/>
  <c r="I1277"/>
  <c r="I1278"/>
  <c r="I1279"/>
  <c r="I1280"/>
  <c r="I1281"/>
  <c r="I1282"/>
  <c r="I1283"/>
  <c r="I1289"/>
  <c r="I1292"/>
  <c r="I1298"/>
  <c r="I1305"/>
  <c r="I1309"/>
  <c r="I1319"/>
  <c r="I1347"/>
  <c r="I1124" i="10" l="1"/>
  <c r="N566"/>
  <c r="L20"/>
  <c r="I619"/>
  <c r="L565"/>
  <c r="L559"/>
  <c r="G21" i="9"/>
  <c r="L21"/>
  <c r="G1351"/>
  <c r="I1351" s="1"/>
  <c r="I1352"/>
  <c r="G354"/>
  <c r="L330" s="1"/>
  <c r="I812"/>
  <c r="G811"/>
  <c r="I811" s="1"/>
  <c r="G992"/>
  <c r="I992" s="1"/>
  <c r="L987"/>
  <c r="I993"/>
  <c r="I1124"/>
  <c r="N566"/>
  <c r="G463"/>
  <c r="I463" s="1"/>
  <c r="I468"/>
  <c r="I894"/>
  <c r="G893"/>
  <c r="I893" s="1"/>
  <c r="I65"/>
  <c r="L25"/>
  <c r="I290"/>
  <c r="G564"/>
  <c r="I565"/>
  <c r="I620"/>
  <c r="G619"/>
  <c r="I619" s="1"/>
  <c r="I492"/>
  <c r="G491"/>
  <c r="H538" i="8"/>
  <c r="H537" s="1"/>
  <c r="H47"/>
  <c r="H46" s="1"/>
  <c r="H45" s="1"/>
  <c r="H25"/>
  <c r="I730"/>
  <c r="H330"/>
  <c r="H22"/>
  <c r="H559"/>
  <c r="H448"/>
  <c r="G729"/>
  <c r="G728" s="1"/>
  <c r="I1062"/>
  <c r="H1060"/>
  <c r="H982" s="1"/>
  <c r="I1061"/>
  <c r="I729"/>
  <c r="H728"/>
  <c r="H622" s="1"/>
  <c r="H172"/>
  <c r="H23"/>
  <c r="H21"/>
  <c r="H433"/>
  <c r="H432" s="1"/>
  <c r="H435"/>
  <c r="H434" s="1"/>
  <c r="G1337"/>
  <c r="I1338"/>
  <c r="J833"/>
  <c r="J832" s="1"/>
  <c r="J831" s="1"/>
  <c r="K833"/>
  <c r="K832" s="1"/>
  <c r="K831" s="1"/>
  <c r="G20" i="9" l="1"/>
  <c r="I20" s="1"/>
  <c r="I21"/>
  <c r="L20"/>
  <c r="I354"/>
  <c r="I564"/>
  <c r="L559"/>
  <c r="L565"/>
  <c r="I491"/>
  <c r="L448"/>
  <c r="H20" i="8"/>
  <c r="I1060"/>
  <c r="H981"/>
  <c r="I728"/>
  <c r="H621"/>
  <c r="H620" s="1"/>
  <c r="H619" s="1"/>
  <c r="I1337"/>
  <c r="G1336"/>
  <c r="I1336" s="1"/>
  <c r="H102"/>
  <c r="H101" s="1"/>
  <c r="G826"/>
  <c r="I826" s="1"/>
  <c r="J561"/>
  <c r="K561"/>
  <c r="I561"/>
  <c r="J451"/>
  <c r="K451"/>
  <c r="G451"/>
  <c r="I451" s="1"/>
  <c r="J450"/>
  <c r="K450"/>
  <c r="I450"/>
  <c r="J449"/>
  <c r="K449"/>
  <c r="G449"/>
  <c r="I449" s="1"/>
  <c r="J550"/>
  <c r="J549" s="1"/>
  <c r="J548" s="1"/>
  <c r="K550"/>
  <c r="K549" s="1"/>
  <c r="K548" s="1"/>
  <c r="G550"/>
  <c r="J546"/>
  <c r="J545" s="1"/>
  <c r="J544" s="1"/>
  <c r="J543" s="1"/>
  <c r="K546"/>
  <c r="K545" s="1"/>
  <c r="K544" s="1"/>
  <c r="K543" s="1"/>
  <c r="G546"/>
  <c r="J541"/>
  <c r="J540" s="1"/>
  <c r="J539" s="1"/>
  <c r="K541"/>
  <c r="K540" s="1"/>
  <c r="K539" s="1"/>
  <c r="G541"/>
  <c r="J978"/>
  <c r="K978"/>
  <c r="I978"/>
  <c r="J1074"/>
  <c r="J1073" s="1"/>
  <c r="J1072" s="1"/>
  <c r="J1071" s="1"/>
  <c r="K1074"/>
  <c r="K1073" s="1"/>
  <c r="K1072" s="1"/>
  <c r="K1071" s="1"/>
  <c r="G1074"/>
  <c r="J562"/>
  <c r="K562"/>
  <c r="G562"/>
  <c r="I562" s="1"/>
  <c r="J804"/>
  <c r="J803" s="1"/>
  <c r="J802" s="1"/>
  <c r="K804"/>
  <c r="K803" s="1"/>
  <c r="K802" s="1"/>
  <c r="G804"/>
  <c r="J686"/>
  <c r="J685" s="1"/>
  <c r="J684" s="1"/>
  <c r="K686"/>
  <c r="K685" s="1"/>
  <c r="K684" s="1"/>
  <c r="G686"/>
  <c r="G549" l="1"/>
  <c r="I550"/>
  <c r="G545"/>
  <c r="I546"/>
  <c r="G803"/>
  <c r="I804"/>
  <c r="G540"/>
  <c r="I541"/>
  <c r="G1073"/>
  <c r="I1074"/>
  <c r="G685"/>
  <c r="I686"/>
  <c r="K538"/>
  <c r="J538"/>
  <c r="M45"/>
  <c r="N45"/>
  <c r="L45"/>
  <c r="G684" l="1"/>
  <c r="I684" s="1"/>
  <c r="I685"/>
  <c r="G539"/>
  <c r="I540"/>
  <c r="G544"/>
  <c r="I545"/>
  <c r="G1072"/>
  <c r="I1073"/>
  <c r="G802"/>
  <c r="I802" s="1"/>
  <c r="I803"/>
  <c r="G548"/>
  <c r="I548" s="1"/>
  <c r="I549"/>
  <c r="G331"/>
  <c r="I331" s="1"/>
  <c r="G291"/>
  <c r="I291" s="1"/>
  <c r="G26"/>
  <c r="I26" s="1"/>
  <c r="G1115"/>
  <c r="I1115" s="1"/>
  <c r="J1115"/>
  <c r="K1115"/>
  <c r="I977"/>
  <c r="K560"/>
  <c r="J560"/>
  <c r="J809"/>
  <c r="J808" s="1"/>
  <c r="J807" s="1"/>
  <c r="K809"/>
  <c r="K808" s="1"/>
  <c r="K807" s="1"/>
  <c r="G809"/>
  <c r="J26"/>
  <c r="K26"/>
  <c r="K971"/>
  <c r="K970" s="1"/>
  <c r="K969" s="1"/>
  <c r="J971"/>
  <c r="J970" s="1"/>
  <c r="J969" s="1"/>
  <c r="G971"/>
  <c r="K858"/>
  <c r="K857" s="1"/>
  <c r="K856" s="1"/>
  <c r="J858"/>
  <c r="J857" s="1"/>
  <c r="J856" s="1"/>
  <c r="G858"/>
  <c r="J817"/>
  <c r="J816" s="1"/>
  <c r="J815" s="1"/>
  <c r="G817"/>
  <c r="K815"/>
  <c r="G822"/>
  <c r="J691"/>
  <c r="J690" s="1"/>
  <c r="J689" s="1"/>
  <c r="G691"/>
  <c r="K489"/>
  <c r="K488" s="1"/>
  <c r="K487" s="1"/>
  <c r="K486" s="1"/>
  <c r="J489"/>
  <c r="J488" s="1"/>
  <c r="J487" s="1"/>
  <c r="J486" s="1"/>
  <c r="G489"/>
  <c r="G1071" l="1"/>
  <c r="I1071" s="1"/>
  <c r="I1072"/>
  <c r="I539"/>
  <c r="G560"/>
  <c r="I560" s="1"/>
  <c r="I822"/>
  <c r="G816"/>
  <c r="I817"/>
  <c r="G543"/>
  <c r="I543" s="1"/>
  <c r="I544"/>
  <c r="G690"/>
  <c r="I691"/>
  <c r="G857"/>
  <c r="I858"/>
  <c r="G808"/>
  <c r="I809"/>
  <c r="G488"/>
  <c r="I489"/>
  <c r="G970"/>
  <c r="I971"/>
  <c r="K274"/>
  <c r="K273" s="1"/>
  <c r="K272" s="1"/>
  <c r="K271" s="1"/>
  <c r="J274"/>
  <c r="J273" s="1"/>
  <c r="J272" s="1"/>
  <c r="J271" s="1"/>
  <c r="G274"/>
  <c r="K269"/>
  <c r="K268" s="1"/>
  <c r="K267" s="1"/>
  <c r="K266" s="1"/>
  <c r="J269"/>
  <c r="J268" s="1"/>
  <c r="J267" s="1"/>
  <c r="J266" s="1"/>
  <c r="G269"/>
  <c r="K264"/>
  <c r="K263" s="1"/>
  <c r="K262" s="1"/>
  <c r="K261" s="1"/>
  <c r="J264"/>
  <c r="J263" s="1"/>
  <c r="J262" s="1"/>
  <c r="J261" s="1"/>
  <c r="G264"/>
  <c r="K259"/>
  <c r="K258" s="1"/>
  <c r="K257" s="1"/>
  <c r="K256" s="1"/>
  <c r="J259"/>
  <c r="J258" s="1"/>
  <c r="J257" s="1"/>
  <c r="J256" s="1"/>
  <c r="G259"/>
  <c r="K254"/>
  <c r="K253" s="1"/>
  <c r="K252" s="1"/>
  <c r="K251" s="1"/>
  <c r="J254"/>
  <c r="J253" s="1"/>
  <c r="J252" s="1"/>
  <c r="J251" s="1"/>
  <c r="G254"/>
  <c r="G538" l="1"/>
  <c r="G253"/>
  <c r="I254"/>
  <c r="G273"/>
  <c r="I274"/>
  <c r="G815"/>
  <c r="I815" s="1"/>
  <c r="I816"/>
  <c r="G268"/>
  <c r="I269"/>
  <c r="G263"/>
  <c r="I264"/>
  <c r="G487"/>
  <c r="I488"/>
  <c r="G856"/>
  <c r="I856" s="1"/>
  <c r="I857"/>
  <c r="G258"/>
  <c r="I259"/>
  <c r="G969"/>
  <c r="I969" s="1"/>
  <c r="I970"/>
  <c r="G807"/>
  <c r="I807" s="1"/>
  <c r="I808"/>
  <c r="G689"/>
  <c r="I689" s="1"/>
  <c r="I690"/>
  <c r="J250"/>
  <c r="K250"/>
  <c r="K977"/>
  <c r="K331"/>
  <c r="J1297"/>
  <c r="J1296" s="1"/>
  <c r="J1295" s="1"/>
  <c r="J1294" s="1"/>
  <c r="K1297"/>
  <c r="K1296" s="1"/>
  <c r="K1295" s="1"/>
  <c r="K1294" s="1"/>
  <c r="K1293" s="1"/>
  <c r="G1297"/>
  <c r="J1155"/>
  <c r="J1154" s="1"/>
  <c r="J1153" s="1"/>
  <c r="J1152" s="1"/>
  <c r="J1151" s="1"/>
  <c r="J1150" s="1"/>
  <c r="K1155"/>
  <c r="K1154" s="1"/>
  <c r="K1153" s="1"/>
  <c r="K1152" s="1"/>
  <c r="K1151" s="1"/>
  <c r="K1150" s="1"/>
  <c r="G1155"/>
  <c r="G987"/>
  <c r="J998"/>
  <c r="J997" s="1"/>
  <c r="J996" s="1"/>
  <c r="K998"/>
  <c r="K997" s="1"/>
  <c r="K996" s="1"/>
  <c r="J332"/>
  <c r="K332"/>
  <c r="G332"/>
  <c r="I332" s="1"/>
  <c r="K338"/>
  <c r="K337" s="1"/>
  <c r="K336" s="1"/>
  <c r="K335" s="1"/>
  <c r="J338"/>
  <c r="J337" s="1"/>
  <c r="J336" s="1"/>
  <c r="J335" s="1"/>
  <c r="J334" s="1"/>
  <c r="G338"/>
  <c r="K1346"/>
  <c r="K1345" s="1"/>
  <c r="K1344" s="1"/>
  <c r="K1343" s="1"/>
  <c r="K1342" s="1"/>
  <c r="K1341" s="1"/>
  <c r="K1340" s="1"/>
  <c r="J1346"/>
  <c r="J1345" s="1"/>
  <c r="J1344" s="1"/>
  <c r="J1343" s="1"/>
  <c r="J1342" s="1"/>
  <c r="J1341" s="1"/>
  <c r="J1340" s="1"/>
  <c r="G1346"/>
  <c r="K1333"/>
  <c r="K1332" s="1"/>
  <c r="K1331" s="1"/>
  <c r="K1326" s="1"/>
  <c r="J1333"/>
  <c r="J1332" s="1"/>
  <c r="J1331" s="1"/>
  <c r="G1333"/>
  <c r="J1329"/>
  <c r="J1328" s="1"/>
  <c r="J1327" s="1"/>
  <c r="G1329"/>
  <c r="I1329" s="1"/>
  <c r="J1324"/>
  <c r="J1323" s="1"/>
  <c r="J1322" s="1"/>
  <c r="J1321" s="1"/>
  <c r="J1320" s="1"/>
  <c r="G1324"/>
  <c r="I1324" s="1"/>
  <c r="K1318"/>
  <c r="K1317" s="1"/>
  <c r="K1316" s="1"/>
  <c r="K1315" s="1"/>
  <c r="K1314" s="1"/>
  <c r="K1313" s="1"/>
  <c r="J1318"/>
  <c r="J1317" s="1"/>
  <c r="J1316" s="1"/>
  <c r="J1315" s="1"/>
  <c r="J1314" s="1"/>
  <c r="J1313" s="1"/>
  <c r="G1318"/>
  <c r="K1312"/>
  <c r="J1312"/>
  <c r="G1312"/>
  <c r="I1312" s="1"/>
  <c r="K1311"/>
  <c r="J1311"/>
  <c r="I1311"/>
  <c r="J1308"/>
  <c r="J1307" s="1"/>
  <c r="J1306" s="1"/>
  <c r="G1308"/>
  <c r="J1304"/>
  <c r="J1303" s="1"/>
  <c r="J1302" s="1"/>
  <c r="J1301" s="1"/>
  <c r="J1300" s="1"/>
  <c r="J1299" s="1"/>
  <c r="G1304"/>
  <c r="G1291"/>
  <c r="K1288"/>
  <c r="K1287" s="1"/>
  <c r="K1286" s="1"/>
  <c r="K1285" s="1"/>
  <c r="K1284" s="1"/>
  <c r="K1236" s="1"/>
  <c r="J1288"/>
  <c r="J1287" s="1"/>
  <c r="J1286" s="1"/>
  <c r="J1285" s="1"/>
  <c r="J1284" s="1"/>
  <c r="J1236" s="1"/>
  <c r="G1288"/>
  <c r="J1271"/>
  <c r="J1270"/>
  <c r="G1270"/>
  <c r="J1269"/>
  <c r="J1268"/>
  <c r="G1266"/>
  <c r="J1263"/>
  <c r="J1262"/>
  <c r="G1262"/>
  <c r="J1261"/>
  <c r="J1260"/>
  <c r="G1258"/>
  <c r="G1255"/>
  <c r="J1252"/>
  <c r="J1251"/>
  <c r="J1250"/>
  <c r="J1245"/>
  <c r="J1244"/>
  <c r="J1243"/>
  <c r="J1242"/>
  <c r="J1241"/>
  <c r="J1240"/>
  <c r="J1239"/>
  <c r="J1238"/>
  <c r="J1237"/>
  <c r="K1235"/>
  <c r="J1235"/>
  <c r="G1235"/>
  <c r="I1235" s="1"/>
  <c r="K1234"/>
  <c r="J1234"/>
  <c r="G1234"/>
  <c r="I1234" s="1"/>
  <c r="G1231"/>
  <c r="K1227"/>
  <c r="K1226" s="1"/>
  <c r="J1227"/>
  <c r="J1226" s="1"/>
  <c r="G1227"/>
  <c r="K1224"/>
  <c r="K1223" s="1"/>
  <c r="J1224"/>
  <c r="J1223" s="1"/>
  <c r="G1224"/>
  <c r="J1220"/>
  <c r="J1219" s="1"/>
  <c r="J1218" s="1"/>
  <c r="G1220"/>
  <c r="K1215"/>
  <c r="K1213" s="1"/>
  <c r="K1212" s="1"/>
  <c r="J1215"/>
  <c r="G1215"/>
  <c r="I1215" s="1"/>
  <c r="J1213"/>
  <c r="J1212" s="1"/>
  <c r="K1209"/>
  <c r="K1208" s="1"/>
  <c r="K1207" s="1"/>
  <c r="J1209"/>
  <c r="J1208" s="1"/>
  <c r="J1207" s="1"/>
  <c r="G1209"/>
  <c r="J1205"/>
  <c r="J1204" s="1"/>
  <c r="J1203" s="1"/>
  <c r="J1202" s="1"/>
  <c r="G1205"/>
  <c r="K1200"/>
  <c r="K1199" s="1"/>
  <c r="K1198" s="1"/>
  <c r="J1200"/>
  <c r="J1199" s="1"/>
  <c r="J1198" s="1"/>
  <c r="G1200"/>
  <c r="K1196"/>
  <c r="K1195" s="1"/>
  <c r="K1194" s="1"/>
  <c r="K1193" s="1"/>
  <c r="J1196"/>
  <c r="J1195" s="1"/>
  <c r="J1194" s="1"/>
  <c r="J1193" s="1"/>
  <c r="G1196"/>
  <c r="K1191"/>
  <c r="J1191"/>
  <c r="G1191"/>
  <c r="I1191" s="1"/>
  <c r="K1189"/>
  <c r="J1189"/>
  <c r="G1189"/>
  <c r="I1189" s="1"/>
  <c r="K1185"/>
  <c r="K1184" s="1"/>
  <c r="K1183" s="1"/>
  <c r="J1185"/>
  <c r="J1184" s="1"/>
  <c r="J1183" s="1"/>
  <c r="G1185"/>
  <c r="J1181"/>
  <c r="G1181"/>
  <c r="I1181" s="1"/>
  <c r="J1179"/>
  <c r="J1178" s="1"/>
  <c r="J1177" s="1"/>
  <c r="J1176" s="1"/>
  <c r="G1179"/>
  <c r="J1174"/>
  <c r="J1173" s="1"/>
  <c r="J1172" s="1"/>
  <c r="G1174"/>
  <c r="K1169"/>
  <c r="K1168" s="1"/>
  <c r="K1167" s="1"/>
  <c r="J1169"/>
  <c r="J1168" s="1"/>
  <c r="J1167" s="1"/>
  <c r="G1169"/>
  <c r="K1163"/>
  <c r="J1163"/>
  <c r="G1163"/>
  <c r="I1163" s="1"/>
  <c r="K1161"/>
  <c r="J1161"/>
  <c r="G1161"/>
  <c r="I1161" s="1"/>
  <c r="K1147"/>
  <c r="K1146" s="1"/>
  <c r="K1145" s="1"/>
  <c r="J1147"/>
  <c r="J1146" s="1"/>
  <c r="J1145" s="1"/>
  <c r="G1147"/>
  <c r="K1142"/>
  <c r="K1141" s="1"/>
  <c r="K1140" s="1"/>
  <c r="K1139" s="1"/>
  <c r="K1138" s="1"/>
  <c r="K1137" s="1"/>
  <c r="J1142"/>
  <c r="J1141" s="1"/>
  <c r="J1140" s="1"/>
  <c r="J1139" s="1"/>
  <c r="J1138" s="1"/>
  <c r="J1137" s="1"/>
  <c r="G1142"/>
  <c r="K1134"/>
  <c r="K1133" s="1"/>
  <c r="K1132" s="1"/>
  <c r="J1134"/>
  <c r="J1133" s="1"/>
  <c r="J1132" s="1"/>
  <c r="G1134"/>
  <c r="J1129"/>
  <c r="J1128" s="1"/>
  <c r="J1127" s="1"/>
  <c r="G1129"/>
  <c r="J1123"/>
  <c r="G1123"/>
  <c r="I1123" s="1"/>
  <c r="K1121"/>
  <c r="K1120" s="1"/>
  <c r="K1119" s="1"/>
  <c r="K1118" s="1"/>
  <c r="K1117" s="1"/>
  <c r="J1121"/>
  <c r="G1121"/>
  <c r="I1121" s="1"/>
  <c r="K1116"/>
  <c r="J1116"/>
  <c r="G1116"/>
  <c r="I1116" s="1"/>
  <c r="K1114"/>
  <c r="J1114"/>
  <c r="G1114"/>
  <c r="I1114" s="1"/>
  <c r="K1111"/>
  <c r="K1110" s="1"/>
  <c r="K1109" s="1"/>
  <c r="K1104" s="1"/>
  <c r="K1103" s="1"/>
  <c r="J1111"/>
  <c r="J1110" s="1"/>
  <c r="J1109" s="1"/>
  <c r="G1111"/>
  <c r="J1107"/>
  <c r="J1106" s="1"/>
  <c r="J1105" s="1"/>
  <c r="G1107"/>
  <c r="K1101"/>
  <c r="K1100" s="1"/>
  <c r="K1099" s="1"/>
  <c r="K1098" s="1"/>
  <c r="J1101"/>
  <c r="J1100" s="1"/>
  <c r="J1099" s="1"/>
  <c r="J1098" s="1"/>
  <c r="G1101"/>
  <c r="K1085"/>
  <c r="K1084" s="1"/>
  <c r="J1085"/>
  <c r="J1084" s="1"/>
  <c r="G1085"/>
  <c r="K1082"/>
  <c r="K1081" s="1"/>
  <c r="J1082"/>
  <c r="J1081" s="1"/>
  <c r="G1082"/>
  <c r="K1078"/>
  <c r="K1077" s="1"/>
  <c r="K1076" s="1"/>
  <c r="J1078"/>
  <c r="J1077" s="1"/>
  <c r="J1076" s="1"/>
  <c r="G1078"/>
  <c r="J1058"/>
  <c r="J1057" s="1"/>
  <c r="J1056" s="1"/>
  <c r="J1055" s="1"/>
  <c r="G1058"/>
  <c r="I1058" s="1"/>
  <c r="J1053"/>
  <c r="J1052" s="1"/>
  <c r="J1051" s="1"/>
  <c r="J1050" s="1"/>
  <c r="G1053"/>
  <c r="I1053" s="1"/>
  <c r="J1048"/>
  <c r="G1048"/>
  <c r="I1048" s="1"/>
  <c r="J1047"/>
  <c r="J1046"/>
  <c r="J1038"/>
  <c r="J1037" s="1"/>
  <c r="J1036" s="1"/>
  <c r="G1038"/>
  <c r="I1038" s="1"/>
  <c r="J1033"/>
  <c r="J1032" s="1"/>
  <c r="J1031" s="1"/>
  <c r="G1033"/>
  <c r="I1033" s="1"/>
  <c r="J1028"/>
  <c r="J1027" s="1"/>
  <c r="J1026" s="1"/>
  <c r="G1028"/>
  <c r="I1028" s="1"/>
  <c r="J1024"/>
  <c r="J1023" s="1"/>
  <c r="G1024"/>
  <c r="I1024" s="1"/>
  <c r="J1021"/>
  <c r="J1020" s="1"/>
  <c r="G1021"/>
  <c r="I1021" s="1"/>
  <c r="K1017"/>
  <c r="K1016" s="1"/>
  <c r="K1015" s="1"/>
  <c r="K1014" s="1"/>
  <c r="K1013" s="1"/>
  <c r="J1017"/>
  <c r="J1016" s="1"/>
  <c r="J1015" s="1"/>
  <c r="G1017"/>
  <c r="K1011"/>
  <c r="J1011"/>
  <c r="G1011"/>
  <c r="I1011" s="1"/>
  <c r="K1009"/>
  <c r="J1009"/>
  <c r="G1009"/>
  <c r="I1009" s="1"/>
  <c r="K1003"/>
  <c r="K1002" s="1"/>
  <c r="K1001" s="1"/>
  <c r="J1003"/>
  <c r="J1002" s="1"/>
  <c r="J1001" s="1"/>
  <c r="G1003"/>
  <c r="K993"/>
  <c r="J993"/>
  <c r="G993"/>
  <c r="I993" s="1"/>
  <c r="J991"/>
  <c r="J990" s="1"/>
  <c r="G991"/>
  <c r="K987"/>
  <c r="K986" s="1"/>
  <c r="J987"/>
  <c r="J986" s="1"/>
  <c r="K980"/>
  <c r="J980"/>
  <c r="G980"/>
  <c r="K979"/>
  <c r="J979"/>
  <c r="I979"/>
  <c r="J977"/>
  <c r="K974"/>
  <c r="K973" s="1"/>
  <c r="K968" s="1"/>
  <c r="J974"/>
  <c r="J973" s="1"/>
  <c r="J968" s="1"/>
  <c r="G974"/>
  <c r="K963"/>
  <c r="K962" s="1"/>
  <c r="K961" s="1"/>
  <c r="J963"/>
  <c r="J962" s="1"/>
  <c r="J961" s="1"/>
  <c r="G963"/>
  <c r="J959"/>
  <c r="J958" s="1"/>
  <c r="J957" s="1"/>
  <c r="G959"/>
  <c r="K953"/>
  <c r="K952" s="1"/>
  <c r="K951" s="1"/>
  <c r="K950" s="1"/>
  <c r="J953"/>
  <c r="J952" s="1"/>
  <c r="J951" s="1"/>
  <c r="J950" s="1"/>
  <c r="G953"/>
  <c r="K944"/>
  <c r="K943" s="1"/>
  <c r="K942" s="1"/>
  <c r="J944"/>
  <c r="J943" s="1"/>
  <c r="J942" s="1"/>
  <c r="G944"/>
  <c r="K939"/>
  <c r="K938" s="1"/>
  <c r="K937" s="1"/>
  <c r="K936" s="1"/>
  <c r="K935" s="1"/>
  <c r="J939"/>
  <c r="J938" s="1"/>
  <c r="J937" s="1"/>
  <c r="J936" s="1"/>
  <c r="J935" s="1"/>
  <c r="G939"/>
  <c r="J933"/>
  <c r="J932" s="1"/>
  <c r="J931" s="1"/>
  <c r="J930" s="1"/>
  <c r="J929" s="1"/>
  <c r="G933"/>
  <c r="K927"/>
  <c r="K926" s="1"/>
  <c r="K925" s="1"/>
  <c r="K924" s="1"/>
  <c r="K923" s="1"/>
  <c r="J927"/>
  <c r="J926" s="1"/>
  <c r="J925" s="1"/>
  <c r="J924" s="1"/>
  <c r="J923" s="1"/>
  <c r="G927"/>
  <c r="K921"/>
  <c r="K920" s="1"/>
  <c r="K919" s="1"/>
  <c r="K918" s="1"/>
  <c r="K917" s="1"/>
  <c r="J921"/>
  <c r="J920" s="1"/>
  <c r="J919" s="1"/>
  <c r="J918" s="1"/>
  <c r="J917" s="1"/>
  <c r="G921"/>
  <c r="K915"/>
  <c r="K914" s="1"/>
  <c r="K913" s="1"/>
  <c r="K912" s="1"/>
  <c r="J915"/>
  <c r="J914" s="1"/>
  <c r="J913" s="1"/>
  <c r="J912" s="1"/>
  <c r="G915"/>
  <c r="K909"/>
  <c r="K908" s="1"/>
  <c r="K907" s="1"/>
  <c r="K906" s="1"/>
  <c r="J909"/>
  <c r="J908" s="1"/>
  <c r="J907" s="1"/>
  <c r="J906" s="1"/>
  <c r="G909"/>
  <c r="J904"/>
  <c r="J903" s="1"/>
  <c r="J902" s="1"/>
  <c r="G904"/>
  <c r="K900"/>
  <c r="K899" s="1"/>
  <c r="K898" s="1"/>
  <c r="K897" s="1"/>
  <c r="J900"/>
  <c r="J899" s="1"/>
  <c r="J898" s="1"/>
  <c r="G900"/>
  <c r="J891"/>
  <c r="J890" s="1"/>
  <c r="J889" s="1"/>
  <c r="G891"/>
  <c r="J887"/>
  <c r="J886" s="1"/>
  <c r="J885" s="1"/>
  <c r="G887"/>
  <c r="J881"/>
  <c r="J880" s="1"/>
  <c r="J879" s="1"/>
  <c r="G881"/>
  <c r="K879"/>
  <c r="K877"/>
  <c r="K876" s="1"/>
  <c r="K875" s="1"/>
  <c r="J877"/>
  <c r="J876" s="1"/>
  <c r="J875" s="1"/>
  <c r="G877"/>
  <c r="K870"/>
  <c r="K869" s="1"/>
  <c r="K868" s="1"/>
  <c r="J870"/>
  <c r="J869" s="1"/>
  <c r="J868" s="1"/>
  <c r="G870"/>
  <c r="K866"/>
  <c r="K865" s="1"/>
  <c r="K864" s="1"/>
  <c r="J866"/>
  <c r="J865" s="1"/>
  <c r="J864" s="1"/>
  <c r="G866"/>
  <c r="K862"/>
  <c r="K861" s="1"/>
  <c r="K860" s="1"/>
  <c r="J862"/>
  <c r="J861" s="1"/>
  <c r="J860" s="1"/>
  <c r="G862"/>
  <c r="J853"/>
  <c r="J852" s="1"/>
  <c r="J851" s="1"/>
  <c r="G853"/>
  <c r="K847"/>
  <c r="K846" s="1"/>
  <c r="K845" s="1"/>
  <c r="K844" s="1"/>
  <c r="J847"/>
  <c r="J846" s="1"/>
  <c r="J845" s="1"/>
  <c r="J844" s="1"/>
  <c r="G847"/>
  <c r="G842"/>
  <c r="G839"/>
  <c r="I839" s="1"/>
  <c r="G837"/>
  <c r="I837" s="1"/>
  <c r="G835"/>
  <c r="I835" s="1"/>
  <c r="G833"/>
  <c r="I833" s="1"/>
  <c r="K829"/>
  <c r="K828" s="1"/>
  <c r="K827" s="1"/>
  <c r="J829"/>
  <c r="J828" s="1"/>
  <c r="J827" s="1"/>
  <c r="G829"/>
  <c r="K825"/>
  <c r="K824" s="1"/>
  <c r="K823" s="1"/>
  <c r="J825"/>
  <c r="J824" s="1"/>
  <c r="J823" s="1"/>
  <c r="G825"/>
  <c r="K821"/>
  <c r="K820" s="1"/>
  <c r="K819" s="1"/>
  <c r="J821"/>
  <c r="J820" s="1"/>
  <c r="J819" s="1"/>
  <c r="G821"/>
  <c r="K800"/>
  <c r="K799" s="1"/>
  <c r="K798" s="1"/>
  <c r="J800"/>
  <c r="J799" s="1"/>
  <c r="J798" s="1"/>
  <c r="G800"/>
  <c r="K796"/>
  <c r="K795" s="1"/>
  <c r="K794" s="1"/>
  <c r="J796"/>
  <c r="J795" s="1"/>
  <c r="J794" s="1"/>
  <c r="G796"/>
  <c r="K790"/>
  <c r="K789" s="1"/>
  <c r="K788" s="1"/>
  <c r="J790"/>
  <c r="J789" s="1"/>
  <c r="J788" s="1"/>
  <c r="G790"/>
  <c r="K786"/>
  <c r="K785" s="1"/>
  <c r="K784" s="1"/>
  <c r="J786"/>
  <c r="J785" s="1"/>
  <c r="J784" s="1"/>
  <c r="G786"/>
  <c r="K782"/>
  <c r="K781" s="1"/>
  <c r="K780" s="1"/>
  <c r="J782"/>
  <c r="J781" s="1"/>
  <c r="J780" s="1"/>
  <c r="G782"/>
  <c r="K778"/>
  <c r="K777" s="1"/>
  <c r="K776" s="1"/>
  <c r="J778"/>
  <c r="J777" s="1"/>
  <c r="J776" s="1"/>
  <c r="G778"/>
  <c r="K774"/>
  <c r="K773" s="1"/>
  <c r="K772" s="1"/>
  <c r="J774"/>
  <c r="J773" s="1"/>
  <c r="J772" s="1"/>
  <c r="G774"/>
  <c r="K770"/>
  <c r="K769" s="1"/>
  <c r="K768" s="1"/>
  <c r="J770"/>
  <c r="J769" s="1"/>
  <c r="J768" s="1"/>
  <c r="G770"/>
  <c r="K766"/>
  <c r="K765" s="1"/>
  <c r="K764" s="1"/>
  <c r="J766"/>
  <c r="J765" s="1"/>
  <c r="J764" s="1"/>
  <c r="G766"/>
  <c r="K762"/>
  <c r="K761" s="1"/>
  <c r="K760" s="1"/>
  <c r="J762"/>
  <c r="J761" s="1"/>
  <c r="J760" s="1"/>
  <c r="G762"/>
  <c r="K758"/>
  <c r="K757" s="1"/>
  <c r="K756" s="1"/>
  <c r="J758"/>
  <c r="J757" s="1"/>
  <c r="J756" s="1"/>
  <c r="G758"/>
  <c r="K754"/>
  <c r="K753" s="1"/>
  <c r="K752" s="1"/>
  <c r="K751" s="1"/>
  <c r="J754"/>
  <c r="J753" s="1"/>
  <c r="J752" s="1"/>
  <c r="J751" s="1"/>
  <c r="G754"/>
  <c r="K749"/>
  <c r="K748" s="1"/>
  <c r="K747" s="1"/>
  <c r="J749"/>
  <c r="J748" s="1"/>
  <c r="J747" s="1"/>
  <c r="G749"/>
  <c r="K726"/>
  <c r="K725" s="1"/>
  <c r="K724" s="1"/>
  <c r="K723" s="1"/>
  <c r="J726"/>
  <c r="J725" s="1"/>
  <c r="J724" s="1"/>
  <c r="J723" s="1"/>
  <c r="G726"/>
  <c r="I726" s="1"/>
  <c r="J719"/>
  <c r="J718" s="1"/>
  <c r="J717" s="1"/>
  <c r="G719"/>
  <c r="I719" s="1"/>
  <c r="J715"/>
  <c r="J714" s="1"/>
  <c r="J713" s="1"/>
  <c r="G715"/>
  <c r="I715" s="1"/>
  <c r="J711"/>
  <c r="J710" s="1"/>
  <c r="J709" s="1"/>
  <c r="G711"/>
  <c r="I711" s="1"/>
  <c r="J706"/>
  <c r="J705" s="1"/>
  <c r="J704" s="1"/>
  <c r="J703" s="1"/>
  <c r="J702" s="1"/>
  <c r="J701" s="1"/>
  <c r="G706"/>
  <c r="I706" s="1"/>
  <c r="K699"/>
  <c r="K698" s="1"/>
  <c r="K697" s="1"/>
  <c r="J699"/>
  <c r="J698" s="1"/>
  <c r="J697" s="1"/>
  <c r="G699"/>
  <c r="K695"/>
  <c r="K694" s="1"/>
  <c r="K693" s="1"/>
  <c r="J695"/>
  <c r="J694" s="1"/>
  <c r="J693" s="1"/>
  <c r="G695"/>
  <c r="K682"/>
  <c r="K681" s="1"/>
  <c r="K680" s="1"/>
  <c r="J682"/>
  <c r="J681" s="1"/>
  <c r="J680" s="1"/>
  <c r="G682"/>
  <c r="K678"/>
  <c r="K677" s="1"/>
  <c r="K676" s="1"/>
  <c r="J678"/>
  <c r="J677" s="1"/>
  <c r="J676" s="1"/>
  <c r="G678"/>
  <c r="K674"/>
  <c r="K673" s="1"/>
  <c r="K672" s="1"/>
  <c r="J674"/>
  <c r="J673" s="1"/>
  <c r="J672" s="1"/>
  <c r="G674"/>
  <c r="K668"/>
  <c r="K667" s="1"/>
  <c r="K666" s="1"/>
  <c r="J668"/>
  <c r="J667" s="1"/>
  <c r="J666" s="1"/>
  <c r="G668"/>
  <c r="K664"/>
  <c r="K663" s="1"/>
  <c r="K662" s="1"/>
  <c r="J664"/>
  <c r="J663" s="1"/>
  <c r="J662" s="1"/>
  <c r="G664"/>
  <c r="K660"/>
  <c r="K659" s="1"/>
  <c r="K658" s="1"/>
  <c r="J660"/>
  <c r="J659" s="1"/>
  <c r="J658" s="1"/>
  <c r="G660"/>
  <c r="K656"/>
  <c r="K655" s="1"/>
  <c r="K654" s="1"/>
  <c r="J656"/>
  <c r="J655" s="1"/>
  <c r="J654" s="1"/>
  <c r="G656"/>
  <c r="K652"/>
  <c r="K651" s="1"/>
  <c r="K650" s="1"/>
  <c r="J652"/>
  <c r="J651" s="1"/>
  <c r="J650" s="1"/>
  <c r="G652"/>
  <c r="K648"/>
  <c r="K647" s="1"/>
  <c r="K646" s="1"/>
  <c r="J648"/>
  <c r="J647" s="1"/>
  <c r="J646" s="1"/>
  <c r="G648"/>
  <c r="K644"/>
  <c r="K643" s="1"/>
  <c r="K642" s="1"/>
  <c r="K641" s="1"/>
  <c r="J644"/>
  <c r="J643" s="1"/>
  <c r="J642" s="1"/>
  <c r="J641" s="1"/>
  <c r="G644"/>
  <c r="K639"/>
  <c r="K638" s="1"/>
  <c r="K637" s="1"/>
  <c r="J639"/>
  <c r="J638" s="1"/>
  <c r="J637" s="1"/>
  <c r="G639"/>
  <c r="K635"/>
  <c r="K634" s="1"/>
  <c r="K633" s="1"/>
  <c r="J635"/>
  <c r="J634" s="1"/>
  <c r="J633" s="1"/>
  <c r="G635"/>
  <c r="J629"/>
  <c r="J628" s="1"/>
  <c r="J627" s="1"/>
  <c r="G629"/>
  <c r="J625"/>
  <c r="J624" s="1"/>
  <c r="J623" s="1"/>
  <c r="G625"/>
  <c r="K617"/>
  <c r="J617"/>
  <c r="G617"/>
  <c r="I617" s="1"/>
  <c r="K613"/>
  <c r="K612" s="1"/>
  <c r="K611" s="1"/>
  <c r="J613"/>
  <c r="J612" s="1"/>
  <c r="J611" s="1"/>
  <c r="G613"/>
  <c r="K609"/>
  <c r="K608" s="1"/>
  <c r="K607" s="1"/>
  <c r="J609"/>
  <c r="J608" s="1"/>
  <c r="J607" s="1"/>
  <c r="G609"/>
  <c r="K604"/>
  <c r="K603" s="1"/>
  <c r="K602" s="1"/>
  <c r="J604"/>
  <c r="J603" s="1"/>
  <c r="J602" s="1"/>
  <c r="G604"/>
  <c r="K596"/>
  <c r="K595" s="1"/>
  <c r="K594" s="1"/>
  <c r="J596"/>
  <c r="J595" s="1"/>
  <c r="J594" s="1"/>
  <c r="G596"/>
  <c r="I596" s="1"/>
  <c r="K591"/>
  <c r="K590" s="1"/>
  <c r="K589" s="1"/>
  <c r="J591"/>
  <c r="J590" s="1"/>
  <c r="J589" s="1"/>
  <c r="G591"/>
  <c r="K587"/>
  <c r="K586" s="1"/>
  <c r="K585" s="1"/>
  <c r="J587"/>
  <c r="J586" s="1"/>
  <c r="J585" s="1"/>
  <c r="G587"/>
  <c r="K582"/>
  <c r="K581" s="1"/>
  <c r="K580" s="1"/>
  <c r="J582"/>
  <c r="J581" s="1"/>
  <c r="J580" s="1"/>
  <c r="G582"/>
  <c r="K578"/>
  <c r="K577" s="1"/>
  <c r="K576" s="1"/>
  <c r="J578"/>
  <c r="J577" s="1"/>
  <c r="J576" s="1"/>
  <c r="G578"/>
  <c r="J574"/>
  <c r="J573" s="1"/>
  <c r="J572" s="1"/>
  <c r="G574"/>
  <c r="K570"/>
  <c r="K569" s="1"/>
  <c r="K568" s="1"/>
  <c r="J570"/>
  <c r="J569" s="1"/>
  <c r="J568" s="1"/>
  <c r="G570"/>
  <c r="K563"/>
  <c r="J563"/>
  <c r="G563"/>
  <c r="I563" s="1"/>
  <c r="J555"/>
  <c r="J554" s="1"/>
  <c r="J553" s="1"/>
  <c r="J552" s="1"/>
  <c r="G555"/>
  <c r="K535"/>
  <c r="K534" s="1"/>
  <c r="J535"/>
  <c r="J534" s="1"/>
  <c r="J533" s="1"/>
  <c r="G535"/>
  <c r="K530"/>
  <c r="K529" s="1"/>
  <c r="J530"/>
  <c r="J529" s="1"/>
  <c r="G530"/>
  <c r="K527"/>
  <c r="K526" s="1"/>
  <c r="J527"/>
  <c r="J526" s="1"/>
  <c r="G527"/>
  <c r="K523"/>
  <c r="K522" s="1"/>
  <c r="J523"/>
  <c r="J522" s="1"/>
  <c r="G523"/>
  <c r="K520"/>
  <c r="K519" s="1"/>
  <c r="J520"/>
  <c r="J519" s="1"/>
  <c r="G520"/>
  <c r="K516"/>
  <c r="K515" s="1"/>
  <c r="J516"/>
  <c r="J515" s="1"/>
  <c r="G516"/>
  <c r="K513"/>
  <c r="K512" s="1"/>
  <c r="J513"/>
  <c r="J512" s="1"/>
  <c r="G513"/>
  <c r="J509"/>
  <c r="J508" s="1"/>
  <c r="J507" s="1"/>
  <c r="G509"/>
  <c r="J501"/>
  <c r="J500" s="1"/>
  <c r="J499" s="1"/>
  <c r="K497"/>
  <c r="K496" s="1"/>
  <c r="K495" s="1"/>
  <c r="K494" s="1"/>
  <c r="K493" s="1"/>
  <c r="K492" s="1"/>
  <c r="J497"/>
  <c r="J496" s="1"/>
  <c r="J495" s="1"/>
  <c r="G497"/>
  <c r="K484"/>
  <c r="K483" s="1"/>
  <c r="J484"/>
  <c r="J483" s="1"/>
  <c r="G484"/>
  <c r="K481"/>
  <c r="K480" s="1"/>
  <c r="J481"/>
  <c r="J480" s="1"/>
  <c r="G481"/>
  <c r="K476"/>
  <c r="K475" s="1"/>
  <c r="J476"/>
  <c r="J475" s="1"/>
  <c r="G476"/>
  <c r="K473"/>
  <c r="K472" s="1"/>
  <c r="K471" s="1"/>
  <c r="J473"/>
  <c r="J472" s="1"/>
  <c r="J471" s="1"/>
  <c r="G473"/>
  <c r="J466"/>
  <c r="J465" s="1"/>
  <c r="J464" s="1"/>
  <c r="G466"/>
  <c r="K457"/>
  <c r="K456" s="1"/>
  <c r="K455" s="1"/>
  <c r="K454" s="1"/>
  <c r="K453" s="1"/>
  <c r="J457"/>
  <c r="J456" s="1"/>
  <c r="J455" s="1"/>
  <c r="J454" s="1"/>
  <c r="J453" s="1"/>
  <c r="G457"/>
  <c r="K452"/>
  <c r="J452"/>
  <c r="G452"/>
  <c r="I452" s="1"/>
  <c r="J446"/>
  <c r="J445" s="1"/>
  <c r="J444" s="1"/>
  <c r="G446"/>
  <c r="K442"/>
  <c r="K441" s="1"/>
  <c r="K440" s="1"/>
  <c r="K439" s="1"/>
  <c r="K432" s="1"/>
  <c r="J442"/>
  <c r="J441" s="1"/>
  <c r="J440" s="1"/>
  <c r="G442"/>
  <c r="J437"/>
  <c r="J436" s="1"/>
  <c r="G437"/>
  <c r="K430"/>
  <c r="K429" s="1"/>
  <c r="K428" s="1"/>
  <c r="J430"/>
  <c r="J429" s="1"/>
  <c r="J428" s="1"/>
  <c r="G430"/>
  <c r="K426"/>
  <c r="K425" s="1"/>
  <c r="K424" s="1"/>
  <c r="J426"/>
  <c r="J425" s="1"/>
  <c r="J424" s="1"/>
  <c r="G426"/>
  <c r="K422"/>
  <c r="K421" s="1"/>
  <c r="K420" s="1"/>
  <c r="K419" s="1"/>
  <c r="J422"/>
  <c r="J421" s="1"/>
  <c r="J420" s="1"/>
  <c r="J419" s="1"/>
  <c r="G422"/>
  <c r="K417"/>
  <c r="K416" s="1"/>
  <c r="K415" s="1"/>
  <c r="J417"/>
  <c r="J416" s="1"/>
  <c r="J415" s="1"/>
  <c r="G417"/>
  <c r="K413"/>
  <c r="K412" s="1"/>
  <c r="K411" s="1"/>
  <c r="J413"/>
  <c r="J412" s="1"/>
  <c r="J411" s="1"/>
  <c r="G413"/>
  <c r="K409"/>
  <c r="K408" s="1"/>
  <c r="K407" s="1"/>
  <c r="J409"/>
  <c r="J408" s="1"/>
  <c r="J407" s="1"/>
  <c r="G409"/>
  <c r="K405"/>
  <c r="K404" s="1"/>
  <c r="J405"/>
  <c r="J404" s="1"/>
  <c r="G405"/>
  <c r="K402"/>
  <c r="K401" s="1"/>
  <c r="J402"/>
  <c r="J401" s="1"/>
  <c r="G402"/>
  <c r="I402" s="1"/>
  <c r="K397"/>
  <c r="K396" s="1"/>
  <c r="K395" s="1"/>
  <c r="K394" s="1"/>
  <c r="J397"/>
  <c r="J396" s="1"/>
  <c r="J395" s="1"/>
  <c r="J394" s="1"/>
  <c r="G397"/>
  <c r="J391"/>
  <c r="J390" s="1"/>
  <c r="J389" s="1"/>
  <c r="J388" s="1"/>
  <c r="K386"/>
  <c r="K385" s="1"/>
  <c r="K384" s="1"/>
  <c r="J386"/>
  <c r="J385" s="1"/>
  <c r="J384" s="1"/>
  <c r="G386"/>
  <c r="K382"/>
  <c r="K381" s="1"/>
  <c r="K380" s="1"/>
  <c r="J382"/>
  <c r="J381" s="1"/>
  <c r="J380" s="1"/>
  <c r="G382"/>
  <c r="J378"/>
  <c r="J377" s="1"/>
  <c r="J376" s="1"/>
  <c r="K378"/>
  <c r="K377" s="1"/>
  <c r="K376" s="1"/>
  <c r="K373"/>
  <c r="K372" s="1"/>
  <c r="J373"/>
  <c r="J372" s="1"/>
  <c r="G373"/>
  <c r="K370"/>
  <c r="K369" s="1"/>
  <c r="J370"/>
  <c r="J369" s="1"/>
  <c r="G370"/>
  <c r="J365"/>
  <c r="J364"/>
  <c r="G364"/>
  <c r="J363"/>
  <c r="J362"/>
  <c r="J361"/>
  <c r="J360"/>
  <c r="K358"/>
  <c r="K357" s="1"/>
  <c r="K356" s="1"/>
  <c r="K355" s="1"/>
  <c r="J358"/>
  <c r="J357" s="1"/>
  <c r="J356" s="1"/>
  <c r="J355" s="1"/>
  <c r="G358"/>
  <c r="K352"/>
  <c r="K351" s="1"/>
  <c r="K350" s="1"/>
  <c r="K349" s="1"/>
  <c r="K348" s="1"/>
  <c r="J352"/>
  <c r="J351" s="1"/>
  <c r="J350" s="1"/>
  <c r="J349" s="1"/>
  <c r="J348" s="1"/>
  <c r="G352"/>
  <c r="K346"/>
  <c r="K345" s="1"/>
  <c r="J346"/>
  <c r="J345" s="1"/>
  <c r="G346"/>
  <c r="K343"/>
  <c r="K342" s="1"/>
  <c r="J343"/>
  <c r="J342" s="1"/>
  <c r="G343"/>
  <c r="K328"/>
  <c r="K327" s="1"/>
  <c r="J328"/>
  <c r="J327" s="1"/>
  <c r="G328"/>
  <c r="K325"/>
  <c r="K324" s="1"/>
  <c r="J325"/>
  <c r="J324" s="1"/>
  <c r="G325"/>
  <c r="K321"/>
  <c r="K320" s="1"/>
  <c r="J321"/>
  <c r="J320" s="1"/>
  <c r="G321"/>
  <c r="K318"/>
  <c r="K317" s="1"/>
  <c r="J318"/>
  <c r="J317" s="1"/>
  <c r="G318"/>
  <c r="K315"/>
  <c r="K314" s="1"/>
  <c r="J315"/>
  <c r="J314" s="1"/>
  <c r="G315"/>
  <c r="J310"/>
  <c r="J309" s="1"/>
  <c r="G310"/>
  <c r="K305"/>
  <c r="K304" s="1"/>
  <c r="J305"/>
  <c r="J304" s="1"/>
  <c r="G305"/>
  <c r="K302"/>
  <c r="K301" s="1"/>
  <c r="J302"/>
  <c r="J301" s="1"/>
  <c r="G302"/>
  <c r="J297"/>
  <c r="J296" s="1"/>
  <c r="J295" s="1"/>
  <c r="J294" s="1"/>
  <c r="G297"/>
  <c r="J292"/>
  <c r="K291"/>
  <c r="J291"/>
  <c r="K288"/>
  <c r="K287" s="1"/>
  <c r="K286" s="1"/>
  <c r="K285" s="1"/>
  <c r="K278" s="1"/>
  <c r="K276" s="1"/>
  <c r="J288"/>
  <c r="J287" s="1"/>
  <c r="J286" s="1"/>
  <c r="J285" s="1"/>
  <c r="G288"/>
  <c r="J282"/>
  <c r="J281" s="1"/>
  <c r="J280" s="1"/>
  <c r="J279" s="1"/>
  <c r="G282"/>
  <c r="K277"/>
  <c r="J277"/>
  <c r="G277"/>
  <c r="I277" s="1"/>
  <c r="K248"/>
  <c r="K247" s="1"/>
  <c r="K246" s="1"/>
  <c r="K245" s="1"/>
  <c r="K244" s="1"/>
  <c r="J248"/>
  <c r="J247" s="1"/>
  <c r="J246" s="1"/>
  <c r="J245" s="1"/>
  <c r="J244" s="1"/>
  <c r="G248"/>
  <c r="K242"/>
  <c r="K241" s="1"/>
  <c r="K240" s="1"/>
  <c r="K239" s="1"/>
  <c r="J242"/>
  <c r="J241" s="1"/>
  <c r="J240" s="1"/>
  <c r="J239" s="1"/>
  <c r="G242"/>
  <c r="K237"/>
  <c r="K236" s="1"/>
  <c r="J237"/>
  <c r="J236" s="1"/>
  <c r="G237"/>
  <c r="K234"/>
  <c r="K233" s="1"/>
  <c r="J234"/>
  <c r="J233" s="1"/>
  <c r="G234"/>
  <c r="K230"/>
  <c r="K229" s="1"/>
  <c r="J230"/>
  <c r="J229" s="1"/>
  <c r="G230"/>
  <c r="K227"/>
  <c r="K226" s="1"/>
  <c r="K225" s="1"/>
  <c r="J227"/>
  <c r="J226" s="1"/>
  <c r="J225" s="1"/>
  <c r="G227"/>
  <c r="K223"/>
  <c r="K222" s="1"/>
  <c r="J223"/>
  <c r="J222" s="1"/>
  <c r="G223"/>
  <c r="K220"/>
  <c r="K219" s="1"/>
  <c r="J220"/>
  <c r="J219" s="1"/>
  <c r="G220"/>
  <c r="J216"/>
  <c r="J215" s="1"/>
  <c r="J214" s="1"/>
  <c r="G216"/>
  <c r="K212"/>
  <c r="K211" s="1"/>
  <c r="J212"/>
  <c r="J211" s="1"/>
  <c r="G212"/>
  <c r="K209"/>
  <c r="K208" s="1"/>
  <c r="J209"/>
  <c r="J208" s="1"/>
  <c r="G209"/>
  <c r="K205"/>
  <c r="K204" s="1"/>
  <c r="K203" s="1"/>
  <c r="J205"/>
  <c r="J204" s="1"/>
  <c r="J203" s="1"/>
  <c r="G205"/>
  <c r="K201"/>
  <c r="K200" s="1"/>
  <c r="K199" s="1"/>
  <c r="J201"/>
  <c r="J200" s="1"/>
  <c r="J199" s="1"/>
  <c r="G201"/>
  <c r="K197"/>
  <c r="K196" s="1"/>
  <c r="J197"/>
  <c r="J196" s="1"/>
  <c r="G197"/>
  <c r="K194"/>
  <c r="K193" s="1"/>
  <c r="J194"/>
  <c r="J193" s="1"/>
  <c r="G194"/>
  <c r="K191"/>
  <c r="K190" s="1"/>
  <c r="J191"/>
  <c r="J190" s="1"/>
  <c r="G191"/>
  <c r="J187"/>
  <c r="J186" s="1"/>
  <c r="G187"/>
  <c r="J184"/>
  <c r="J183" s="1"/>
  <c r="G184"/>
  <c r="J181"/>
  <c r="J180" s="1"/>
  <c r="G181"/>
  <c r="K177"/>
  <c r="K176" s="1"/>
  <c r="J177"/>
  <c r="J176" s="1"/>
  <c r="G177"/>
  <c r="K174"/>
  <c r="K173" s="1"/>
  <c r="J174"/>
  <c r="J173" s="1"/>
  <c r="G174"/>
  <c r="K170"/>
  <c r="K169" s="1"/>
  <c r="J170"/>
  <c r="J169" s="1"/>
  <c r="G170"/>
  <c r="K167"/>
  <c r="K166" s="1"/>
  <c r="J167"/>
  <c r="J166" s="1"/>
  <c r="G167"/>
  <c r="K163"/>
  <c r="J163"/>
  <c r="G163"/>
  <c r="I163" s="1"/>
  <c r="K161"/>
  <c r="J161"/>
  <c r="G161"/>
  <c r="I161" s="1"/>
  <c r="K158"/>
  <c r="K157" s="1"/>
  <c r="J158"/>
  <c r="J157" s="1"/>
  <c r="G158"/>
  <c r="J155"/>
  <c r="J154" s="1"/>
  <c r="G155"/>
  <c r="K152"/>
  <c r="K151" s="1"/>
  <c r="J152"/>
  <c r="J151" s="1"/>
  <c r="G152"/>
  <c r="J148"/>
  <c r="J147" s="1"/>
  <c r="J146" s="1"/>
  <c r="G148"/>
  <c r="J144"/>
  <c r="J143" s="1"/>
  <c r="G144"/>
  <c r="K141"/>
  <c r="K140" s="1"/>
  <c r="K139" s="1"/>
  <c r="J141"/>
  <c r="J140" s="1"/>
  <c r="G141"/>
  <c r="J137"/>
  <c r="J136" s="1"/>
  <c r="J135" s="1"/>
  <c r="G137"/>
  <c r="K133"/>
  <c r="K132" s="1"/>
  <c r="K131" s="1"/>
  <c r="J133"/>
  <c r="J132" s="1"/>
  <c r="J131" s="1"/>
  <c r="G133"/>
  <c r="J129"/>
  <c r="J128" s="1"/>
  <c r="J127" s="1"/>
  <c r="G129"/>
  <c r="K125"/>
  <c r="K124" s="1"/>
  <c r="J125"/>
  <c r="J124" s="1"/>
  <c r="G125"/>
  <c r="K122"/>
  <c r="J122"/>
  <c r="G122"/>
  <c r="I122" s="1"/>
  <c r="K120"/>
  <c r="J120"/>
  <c r="G120"/>
  <c r="I120" s="1"/>
  <c r="K117"/>
  <c r="K116" s="1"/>
  <c r="J117"/>
  <c r="J116" s="1"/>
  <c r="G117"/>
  <c r="K113"/>
  <c r="K112" s="1"/>
  <c r="K111" s="1"/>
  <c r="J113"/>
  <c r="J112" s="1"/>
  <c r="J111" s="1"/>
  <c r="G113"/>
  <c r="K109"/>
  <c r="K108" s="1"/>
  <c r="K107" s="1"/>
  <c r="J109"/>
  <c r="J108" s="1"/>
  <c r="J107" s="1"/>
  <c r="G109"/>
  <c r="K105"/>
  <c r="K104" s="1"/>
  <c r="K103" s="1"/>
  <c r="J105"/>
  <c r="J104" s="1"/>
  <c r="J103" s="1"/>
  <c r="G105"/>
  <c r="K99"/>
  <c r="K98" s="1"/>
  <c r="K97" s="1"/>
  <c r="K96" s="1"/>
  <c r="K95" s="1"/>
  <c r="J99"/>
  <c r="J98" s="1"/>
  <c r="J97" s="1"/>
  <c r="J96" s="1"/>
  <c r="J95" s="1"/>
  <c r="G99"/>
  <c r="K92"/>
  <c r="K91" s="1"/>
  <c r="J92"/>
  <c r="J91" s="1"/>
  <c r="G92"/>
  <c r="J90"/>
  <c r="J89" s="1"/>
  <c r="G90"/>
  <c r="J87"/>
  <c r="J86" s="1"/>
  <c r="G87"/>
  <c r="J84"/>
  <c r="J83" s="1"/>
  <c r="G84"/>
  <c r="J80"/>
  <c r="J79" s="1"/>
  <c r="J78" s="1"/>
  <c r="G80"/>
  <c r="J76"/>
  <c r="J75" s="1"/>
  <c r="G76"/>
  <c r="J73"/>
  <c r="J72" s="1"/>
  <c r="G73"/>
  <c r="K69"/>
  <c r="K68" s="1"/>
  <c r="J69"/>
  <c r="J68" s="1"/>
  <c r="G69"/>
  <c r="K63"/>
  <c r="K62" s="1"/>
  <c r="K61" s="1"/>
  <c r="K55" s="1"/>
  <c r="J63"/>
  <c r="J62" s="1"/>
  <c r="J61" s="1"/>
  <c r="G63"/>
  <c r="J58"/>
  <c r="J57" s="1"/>
  <c r="J56" s="1"/>
  <c r="G58"/>
  <c r="J53"/>
  <c r="J52" s="1"/>
  <c r="J51" s="1"/>
  <c r="G53"/>
  <c r="K49"/>
  <c r="K48" s="1"/>
  <c r="K47" s="1"/>
  <c r="K46" s="1"/>
  <c r="K45" s="1"/>
  <c r="J49"/>
  <c r="J48" s="1"/>
  <c r="J47" s="1"/>
  <c r="G49"/>
  <c r="K43"/>
  <c r="K42" s="1"/>
  <c r="K41" s="1"/>
  <c r="K40" s="1"/>
  <c r="K39" s="1"/>
  <c r="J43"/>
  <c r="J42" s="1"/>
  <c r="J41" s="1"/>
  <c r="J40" s="1"/>
  <c r="J39" s="1"/>
  <c r="G43"/>
  <c r="J37"/>
  <c r="J36" s="1"/>
  <c r="J35" s="1"/>
  <c r="G37"/>
  <c r="K33"/>
  <c r="K32" s="1"/>
  <c r="K31" s="1"/>
  <c r="K30" s="1"/>
  <c r="K29" s="1"/>
  <c r="J33"/>
  <c r="J32" s="1"/>
  <c r="J31" s="1"/>
  <c r="G33"/>
  <c r="K28"/>
  <c r="K27"/>
  <c r="J27"/>
  <c r="G27"/>
  <c r="I27" s="1"/>
  <c r="I980" l="1"/>
  <c r="G976"/>
  <c r="I976" s="1"/>
  <c r="G272"/>
  <c r="I273"/>
  <c r="G183"/>
  <c r="I183" s="1"/>
  <c r="I184"/>
  <c r="G421"/>
  <c r="I422"/>
  <c r="G581"/>
  <c r="G580" s="1"/>
  <c r="I580" s="1"/>
  <c r="I582"/>
  <c r="G603"/>
  <c r="G602" s="1"/>
  <c r="I602" s="1"/>
  <c r="I604"/>
  <c r="G667"/>
  <c r="G666" s="1"/>
  <c r="I666" s="1"/>
  <c r="I668"/>
  <c r="G718"/>
  <c r="I718" s="1"/>
  <c r="G753"/>
  <c r="I754"/>
  <c r="G880"/>
  <c r="I880" s="1"/>
  <c r="I881"/>
  <c r="G1020"/>
  <c r="I1020" s="1"/>
  <c r="G1037"/>
  <c r="I1037" s="1"/>
  <c r="G1133"/>
  <c r="G1132" s="1"/>
  <c r="I1132" s="1"/>
  <c r="I1134"/>
  <c r="G1257"/>
  <c r="I1257" s="1"/>
  <c r="I1258"/>
  <c r="G416"/>
  <c r="I417"/>
  <c r="G1081"/>
  <c r="I1081" s="1"/>
  <c r="I1082"/>
  <c r="G1269"/>
  <c r="I1270"/>
  <c r="G1332"/>
  <c r="I1332" s="1"/>
  <c r="I1333"/>
  <c r="G997"/>
  <c r="I998"/>
  <c r="G1154"/>
  <c r="I1155"/>
  <c r="G267"/>
  <c r="I268"/>
  <c r="G180"/>
  <c r="I180" s="1"/>
  <c r="I181"/>
  <c r="G186"/>
  <c r="I186" s="1"/>
  <c r="I187"/>
  <c r="G281"/>
  <c r="G280" s="1"/>
  <c r="I282"/>
  <c r="G345"/>
  <c r="I345" s="1"/>
  <c r="I346"/>
  <c r="G412"/>
  <c r="I413"/>
  <c r="G429"/>
  <c r="I430"/>
  <c r="G628"/>
  <c r="I629"/>
  <c r="G1002"/>
  <c r="I1002" s="1"/>
  <c r="I1003"/>
  <c r="G1027"/>
  <c r="I1027" s="1"/>
  <c r="G1047"/>
  <c r="I1047" s="1"/>
  <c r="G1084"/>
  <c r="I1084" s="1"/>
  <c r="I1085"/>
  <c r="G1296"/>
  <c r="I1297"/>
  <c r="G75"/>
  <c r="I75" s="1"/>
  <c r="I76"/>
  <c r="G89"/>
  <c r="I89" s="1"/>
  <c r="I90"/>
  <c r="G241"/>
  <c r="I242"/>
  <c r="G841"/>
  <c r="I841" s="1"/>
  <c r="I842"/>
  <c r="G659"/>
  <c r="I660"/>
  <c r="G725"/>
  <c r="I725" s="1"/>
  <c r="G828"/>
  <c r="I829"/>
  <c r="G846"/>
  <c r="G845" s="1"/>
  <c r="I847"/>
  <c r="G865"/>
  <c r="I866"/>
  <c r="G1023"/>
  <c r="I1023" s="1"/>
  <c r="G1032"/>
  <c r="I1032" s="1"/>
  <c r="G1128"/>
  <c r="G1127" s="1"/>
  <c r="I1127" s="1"/>
  <c r="I1129"/>
  <c r="G1146"/>
  <c r="G1145" s="1"/>
  <c r="I1145" s="1"/>
  <c r="I1147"/>
  <c r="G1173"/>
  <c r="I1174"/>
  <c r="G1265"/>
  <c r="I1265" s="1"/>
  <c r="I1266"/>
  <c r="G57"/>
  <c r="I58"/>
  <c r="G72"/>
  <c r="I72" s="1"/>
  <c r="I73"/>
  <c r="G91"/>
  <c r="I91" s="1"/>
  <c r="I92"/>
  <c r="G112"/>
  <c r="I113"/>
  <c r="G154"/>
  <c r="I154" s="1"/>
  <c r="I155"/>
  <c r="G342"/>
  <c r="I342" s="1"/>
  <c r="I343"/>
  <c r="G363"/>
  <c r="I364"/>
  <c r="G408"/>
  <c r="I409"/>
  <c r="G789"/>
  <c r="I789" s="1"/>
  <c r="I790"/>
  <c r="G824"/>
  <c r="I825"/>
  <c r="G952"/>
  <c r="I953"/>
  <c r="G990"/>
  <c r="I990" s="1"/>
  <c r="I991"/>
  <c r="G1141"/>
  <c r="G1140" s="1"/>
  <c r="I1142"/>
  <c r="G1168"/>
  <c r="G1167" s="1"/>
  <c r="I1167" s="1"/>
  <c r="I1169"/>
  <c r="G1254"/>
  <c r="I1254" s="1"/>
  <c r="I1255"/>
  <c r="G1261"/>
  <c r="I1262"/>
  <c r="G1290"/>
  <c r="I1290" s="1"/>
  <c r="I1291"/>
  <c r="G337"/>
  <c r="I338"/>
  <c r="G252"/>
  <c r="I253"/>
  <c r="G108"/>
  <c r="I109"/>
  <c r="G404"/>
  <c r="I404" s="1"/>
  <c r="I405"/>
  <c r="G943"/>
  <c r="I944"/>
  <c r="G537"/>
  <c r="I537" s="1"/>
  <c r="I538"/>
  <c r="G899"/>
  <c r="I900"/>
  <c r="G886"/>
  <c r="I887"/>
  <c r="G116"/>
  <c r="I116" s="1"/>
  <c r="I117"/>
  <c r="G128"/>
  <c r="I129"/>
  <c r="G196"/>
  <c r="I196" s="1"/>
  <c r="I197"/>
  <c r="G211"/>
  <c r="I211" s="1"/>
  <c r="I212"/>
  <c r="G296"/>
  <c r="I297"/>
  <c r="G309"/>
  <c r="I309" s="1"/>
  <c r="I310"/>
  <c r="G320"/>
  <c r="I320" s="1"/>
  <c r="I321"/>
  <c r="G381"/>
  <c r="I382"/>
  <c r="G396"/>
  <c r="I397"/>
  <c r="G445"/>
  <c r="I446"/>
  <c r="G465"/>
  <c r="I466"/>
  <c r="G480"/>
  <c r="I480" s="1"/>
  <c r="I481"/>
  <c r="G512"/>
  <c r="I512" s="1"/>
  <c r="I513"/>
  <c r="G590"/>
  <c r="I591"/>
  <c r="G612"/>
  <c r="I613"/>
  <c r="G643"/>
  <c r="I644"/>
  <c r="G677"/>
  <c r="I678"/>
  <c r="G714"/>
  <c r="I714" s="1"/>
  <c r="G777"/>
  <c r="I778"/>
  <c r="G914"/>
  <c r="I915"/>
  <c r="G958"/>
  <c r="I959"/>
  <c r="G1052"/>
  <c r="I1052" s="1"/>
  <c r="G1223"/>
  <c r="I1223" s="1"/>
  <c r="I1224"/>
  <c r="G42"/>
  <c r="I43"/>
  <c r="G79"/>
  <c r="I80"/>
  <c r="G86"/>
  <c r="I86" s="1"/>
  <c r="I87"/>
  <c r="G193"/>
  <c r="I193" s="1"/>
  <c r="I194"/>
  <c r="G208"/>
  <c r="I208" s="1"/>
  <c r="I209"/>
  <c r="G219"/>
  <c r="I219" s="1"/>
  <c r="I220"/>
  <c r="G317"/>
  <c r="I317" s="1"/>
  <c r="I318"/>
  <c r="G425"/>
  <c r="I426"/>
  <c r="G456"/>
  <c r="I457"/>
  <c r="G522"/>
  <c r="I522" s="1"/>
  <c r="I523"/>
  <c r="G638"/>
  <c r="I639"/>
  <c r="G673"/>
  <c r="I674"/>
  <c r="G698"/>
  <c r="I699"/>
  <c r="G773"/>
  <c r="I774"/>
  <c r="G861"/>
  <c r="I862"/>
  <c r="G1100"/>
  <c r="I1101"/>
  <c r="G486"/>
  <c r="I486" s="1"/>
  <c r="I487"/>
  <c r="G68"/>
  <c r="I68" s="1"/>
  <c r="I69"/>
  <c r="G132"/>
  <c r="I133"/>
  <c r="G143"/>
  <c r="I143" s="1"/>
  <c r="I144"/>
  <c r="G151"/>
  <c r="I151" s="1"/>
  <c r="I152"/>
  <c r="G173"/>
  <c r="I173" s="1"/>
  <c r="I174"/>
  <c r="G190"/>
  <c r="I190" s="1"/>
  <c r="I191"/>
  <c r="G204"/>
  <c r="I205"/>
  <c r="G229"/>
  <c r="I229" s="1"/>
  <c r="I230"/>
  <c r="G247"/>
  <c r="I248"/>
  <c r="G287"/>
  <c r="I288"/>
  <c r="G301"/>
  <c r="I301" s="1"/>
  <c r="I302"/>
  <c r="G314"/>
  <c r="I314" s="1"/>
  <c r="I315"/>
  <c r="G327"/>
  <c r="I327" s="1"/>
  <c r="I328"/>
  <c r="G357"/>
  <c r="I358"/>
  <c r="G390"/>
  <c r="I391"/>
  <c r="G472"/>
  <c r="I472" s="1"/>
  <c r="I473"/>
  <c r="G496"/>
  <c r="I497"/>
  <c r="G508"/>
  <c r="I509"/>
  <c r="G519"/>
  <c r="I519" s="1"/>
  <c r="I520"/>
  <c r="G534"/>
  <c r="I534" s="1"/>
  <c r="I535"/>
  <c r="G569"/>
  <c r="I570"/>
  <c r="G624"/>
  <c r="I625"/>
  <c r="G634"/>
  <c r="I635"/>
  <c r="G651"/>
  <c r="I652"/>
  <c r="G694"/>
  <c r="I695"/>
  <c r="G710"/>
  <c r="I710" s="1"/>
  <c r="G769"/>
  <c r="I770"/>
  <c r="G785"/>
  <c r="I786"/>
  <c r="G820"/>
  <c r="I821"/>
  <c r="G876"/>
  <c r="I877"/>
  <c r="G890"/>
  <c r="I891"/>
  <c r="G926"/>
  <c r="I927"/>
  <c r="G962"/>
  <c r="I963"/>
  <c r="G1001"/>
  <c r="I1001" s="1"/>
  <c r="G1057"/>
  <c r="I1057" s="1"/>
  <c r="G1110"/>
  <c r="I1111"/>
  <c r="I1133"/>
  <c r="G1178"/>
  <c r="I1179"/>
  <c r="G1184"/>
  <c r="I1185"/>
  <c r="G1199"/>
  <c r="I1200"/>
  <c r="G1219"/>
  <c r="I1220"/>
  <c r="G1230"/>
  <c r="I1231"/>
  <c r="G1287"/>
  <c r="I1288"/>
  <c r="G1303"/>
  <c r="I1304"/>
  <c r="G986"/>
  <c r="I986" s="1"/>
  <c r="I987"/>
  <c r="G32"/>
  <c r="I33"/>
  <c r="G48"/>
  <c r="I49"/>
  <c r="G98"/>
  <c r="I99"/>
  <c r="G147"/>
  <c r="I148"/>
  <c r="G166"/>
  <c r="I166" s="1"/>
  <c r="I167"/>
  <c r="G222"/>
  <c r="I222" s="1"/>
  <c r="I223"/>
  <c r="G236"/>
  <c r="I236" s="1"/>
  <c r="I237"/>
  <c r="G369"/>
  <c r="I369" s="1"/>
  <c r="I370"/>
  <c r="G526"/>
  <c r="I526" s="1"/>
  <c r="I527"/>
  <c r="G705"/>
  <c r="I705" s="1"/>
  <c r="G761"/>
  <c r="I762"/>
  <c r="G795"/>
  <c r="I796"/>
  <c r="G1077"/>
  <c r="I1078"/>
  <c r="G1106"/>
  <c r="I1107"/>
  <c r="G1307"/>
  <c r="I1308"/>
  <c r="G1317"/>
  <c r="I1318"/>
  <c r="G124"/>
  <c r="I124" s="1"/>
  <c r="I125"/>
  <c r="G136"/>
  <c r="I137"/>
  <c r="G176"/>
  <c r="I176" s="1"/>
  <c r="I177"/>
  <c r="G233"/>
  <c r="I233" s="1"/>
  <c r="I234"/>
  <c r="G304"/>
  <c r="I304" s="1"/>
  <c r="I305"/>
  <c r="G441"/>
  <c r="I442"/>
  <c r="G475"/>
  <c r="I475" s="1"/>
  <c r="I476"/>
  <c r="G554"/>
  <c r="I555"/>
  <c r="G573"/>
  <c r="I574"/>
  <c r="G586"/>
  <c r="I587"/>
  <c r="G608"/>
  <c r="I609"/>
  <c r="G655"/>
  <c r="I656"/>
  <c r="G757"/>
  <c r="I758"/>
  <c r="G908"/>
  <c r="G906" s="1"/>
  <c r="I909"/>
  <c r="G932"/>
  <c r="I933"/>
  <c r="G973"/>
  <c r="I974"/>
  <c r="G1204"/>
  <c r="I1205"/>
  <c r="G1328"/>
  <c r="I1328" s="1"/>
  <c r="G257"/>
  <c r="I258"/>
  <c r="G36"/>
  <c r="I37"/>
  <c r="G52"/>
  <c r="I53"/>
  <c r="G62"/>
  <c r="I63"/>
  <c r="G83"/>
  <c r="I83" s="1"/>
  <c r="I84"/>
  <c r="G104"/>
  <c r="I105"/>
  <c r="G140"/>
  <c r="I140" s="1"/>
  <c r="I141"/>
  <c r="G157"/>
  <c r="I157" s="1"/>
  <c r="I158"/>
  <c r="G169"/>
  <c r="I169" s="1"/>
  <c r="I170"/>
  <c r="G200"/>
  <c r="I201"/>
  <c r="G215"/>
  <c r="I216"/>
  <c r="G226"/>
  <c r="I227"/>
  <c r="G324"/>
  <c r="I324" s="1"/>
  <c r="I325"/>
  <c r="G351"/>
  <c r="I352"/>
  <c r="G372"/>
  <c r="I372" s="1"/>
  <c r="I373"/>
  <c r="G385"/>
  <c r="I386"/>
  <c r="G436"/>
  <c r="I436" s="1"/>
  <c r="I437"/>
  <c r="G483"/>
  <c r="I483" s="1"/>
  <c r="I484"/>
  <c r="G515"/>
  <c r="I515" s="1"/>
  <c r="I516"/>
  <c r="G529"/>
  <c r="I529" s="1"/>
  <c r="I530"/>
  <c r="G577"/>
  <c r="I578"/>
  <c r="G647"/>
  <c r="I648"/>
  <c r="G663"/>
  <c r="I664"/>
  <c r="G681"/>
  <c r="I682"/>
  <c r="G748"/>
  <c r="I749"/>
  <c r="G765"/>
  <c r="I766"/>
  <c r="G781"/>
  <c r="I782"/>
  <c r="G799"/>
  <c r="I800"/>
  <c r="G852"/>
  <c r="I853"/>
  <c r="G869"/>
  <c r="I870"/>
  <c r="G903"/>
  <c r="I904"/>
  <c r="G920"/>
  <c r="I921"/>
  <c r="G938"/>
  <c r="I939"/>
  <c r="G1016"/>
  <c r="I1017"/>
  <c r="G1195"/>
  <c r="I1196"/>
  <c r="G1208"/>
  <c r="I1209"/>
  <c r="G1226"/>
  <c r="I1226" s="1"/>
  <c r="I1227"/>
  <c r="G1323"/>
  <c r="I1323" s="1"/>
  <c r="G262"/>
  <c r="I263"/>
  <c r="G1345"/>
  <c r="I1346"/>
  <c r="N23"/>
  <c r="J732"/>
  <c r="J622"/>
  <c r="J621" s="1"/>
  <c r="J620" s="1"/>
  <c r="K622"/>
  <c r="K621" s="1"/>
  <c r="K620" s="1"/>
  <c r="K732"/>
  <c r="J814"/>
  <c r="J813" s="1"/>
  <c r="J812" s="1"/>
  <c r="K855"/>
  <c r="K232"/>
  <c r="N21"/>
  <c r="M22"/>
  <c r="N22"/>
  <c r="G448"/>
  <c r="I448" s="1"/>
  <c r="K956"/>
  <c r="K955" s="1"/>
  <c r="L22"/>
  <c r="J400"/>
  <c r="J399" s="1"/>
  <c r="K896"/>
  <c r="K895" s="1"/>
  <c r="K894" s="1"/>
  <c r="J1326"/>
  <c r="J855"/>
  <c r="K814"/>
  <c r="K813" s="1"/>
  <c r="K812" s="1"/>
  <c r="G616"/>
  <c r="K976"/>
  <c r="K616"/>
  <c r="K615" s="1"/>
  <c r="K593" s="1"/>
  <c r="J616"/>
  <c r="J615" s="1"/>
  <c r="J593" s="1"/>
  <c r="G401"/>
  <c r="K985"/>
  <c r="G22"/>
  <c r="I22" s="1"/>
  <c r="J232"/>
  <c r="K341"/>
  <c r="K340" s="1"/>
  <c r="K1080"/>
  <c r="K1070" s="1"/>
  <c r="K1233"/>
  <c r="J341"/>
  <c r="J340" s="1"/>
  <c r="K479"/>
  <c r="K478" s="1"/>
  <c r="K24"/>
  <c r="J1120"/>
  <c r="J1119" s="1"/>
  <c r="J1118" s="1"/>
  <c r="J1117" s="1"/>
  <c r="K470"/>
  <c r="K469" s="1"/>
  <c r="K468" s="1"/>
  <c r="J1019"/>
  <c r="J1014" s="1"/>
  <c r="J1013" s="1"/>
  <c r="J1080"/>
  <c r="J1070" s="1"/>
  <c r="G1120"/>
  <c r="K1160"/>
  <c r="K1159" s="1"/>
  <c r="K1126" s="1"/>
  <c r="K1125" s="1"/>
  <c r="K400"/>
  <c r="K399" s="1"/>
  <c r="J479"/>
  <c r="J478" s="1"/>
  <c r="J435"/>
  <c r="J434" s="1"/>
  <c r="J433"/>
  <c r="J1293"/>
  <c r="G595"/>
  <c r="I595" s="1"/>
  <c r="K941"/>
  <c r="J331"/>
  <c r="J21" s="1"/>
  <c r="J470"/>
  <c r="J469" s="1"/>
  <c r="J468" s="1"/>
  <c r="J71"/>
  <c r="J67" s="1"/>
  <c r="J66" s="1"/>
  <c r="J65" s="1"/>
  <c r="K448"/>
  <c r="J448"/>
  <c r="G24"/>
  <c r="I24" s="1"/>
  <c r="J1160"/>
  <c r="J1159" s="1"/>
  <c r="J1126" s="1"/>
  <c r="J1125" s="1"/>
  <c r="K330"/>
  <c r="J189"/>
  <c r="K189"/>
  <c r="K21"/>
  <c r="G1214"/>
  <c r="J1188"/>
  <c r="J1187" s="1"/>
  <c r="J1166" s="1"/>
  <c r="J1165" s="1"/>
  <c r="K1188"/>
  <c r="K1187" s="1"/>
  <c r="K1166" s="1"/>
  <c r="K1165" s="1"/>
  <c r="G1188"/>
  <c r="J1233"/>
  <c r="G1233"/>
  <c r="I1233" s="1"/>
  <c r="J30"/>
  <c r="J29" s="1"/>
  <c r="J82"/>
  <c r="J119"/>
  <c r="J115" s="1"/>
  <c r="G832"/>
  <c r="J1310"/>
  <c r="J368"/>
  <c r="J367" s="1"/>
  <c r="K1222"/>
  <c r="K1217" s="1"/>
  <c r="G378"/>
  <c r="J494"/>
  <c r="J493" s="1"/>
  <c r="J492" s="1"/>
  <c r="J941"/>
  <c r="J28"/>
  <c r="J139"/>
  <c r="K165"/>
  <c r="K218"/>
  <c r="J532"/>
  <c r="J708"/>
  <c r="K874"/>
  <c r="K873" s="1"/>
  <c r="K872" s="1"/>
  <c r="J897"/>
  <c r="J896" s="1"/>
  <c r="J895" s="1"/>
  <c r="J894" s="1"/>
  <c r="J24"/>
  <c r="J874"/>
  <c r="J873" s="1"/>
  <c r="J872" s="1"/>
  <c r="J1222"/>
  <c r="J1217" s="1"/>
  <c r="G1160"/>
  <c r="J165"/>
  <c r="K67"/>
  <c r="K66" s="1"/>
  <c r="K65" s="1"/>
  <c r="K368"/>
  <c r="K367" s="1"/>
  <c r="K911"/>
  <c r="J22"/>
  <c r="J46"/>
  <c r="J45" s="1"/>
  <c r="J160"/>
  <c r="J150" s="1"/>
  <c r="J179"/>
  <c r="K207"/>
  <c r="K559"/>
  <c r="J976"/>
  <c r="J1104"/>
  <c r="J1103" s="1"/>
  <c r="J55"/>
  <c r="J985"/>
  <c r="J559"/>
  <c r="K22"/>
  <c r="J307"/>
  <c r="J308"/>
  <c r="J172"/>
  <c r="K300"/>
  <c r="K299" s="1"/>
  <c r="K313"/>
  <c r="J323"/>
  <c r="K23"/>
  <c r="G119"/>
  <c r="I119" s="1"/>
  <c r="K119"/>
  <c r="K115" s="1"/>
  <c r="G160"/>
  <c r="K160"/>
  <c r="K150" s="1"/>
  <c r="J207"/>
  <c r="J278"/>
  <c r="J276" s="1"/>
  <c r="J300"/>
  <c r="J299" s="1"/>
  <c r="G330"/>
  <c r="I330" s="1"/>
  <c r="J375"/>
  <c r="J439"/>
  <c r="G559"/>
  <c r="I559" s="1"/>
  <c r="J567"/>
  <c r="J566" s="1"/>
  <c r="J565" s="1"/>
  <c r="J956"/>
  <c r="J955" s="1"/>
  <c r="G1008"/>
  <c r="K1008"/>
  <c r="K1007" s="1"/>
  <c r="J1008"/>
  <c r="J1007" s="1"/>
  <c r="G1310"/>
  <c r="I1310" s="1"/>
  <c r="K1310"/>
  <c r="K172"/>
  <c r="J218"/>
  <c r="J511"/>
  <c r="K518"/>
  <c r="J525"/>
  <c r="K334"/>
  <c r="K25"/>
  <c r="K532"/>
  <c r="K533"/>
  <c r="J313"/>
  <c r="K375"/>
  <c r="J518"/>
  <c r="K567"/>
  <c r="K566" s="1"/>
  <c r="K565" s="1"/>
  <c r="J911"/>
  <c r="K323"/>
  <c r="K511"/>
  <c r="K525"/>
  <c r="I1146" l="1"/>
  <c r="G1331"/>
  <c r="I1331" s="1"/>
  <c r="I1128"/>
  <c r="I1141"/>
  <c r="G1019"/>
  <c r="I1019" s="1"/>
  <c r="G71"/>
  <c r="I71" s="1"/>
  <c r="G1253"/>
  <c r="G1249" s="1"/>
  <c r="I1249" s="1"/>
  <c r="G179"/>
  <c r="I179" s="1"/>
  <c r="G1080"/>
  <c r="I1080" s="1"/>
  <c r="I1168"/>
  <c r="G879"/>
  <c r="I879" s="1"/>
  <c r="G788"/>
  <c r="I788" s="1"/>
  <c r="I846"/>
  <c r="G232"/>
  <c r="I232" s="1"/>
  <c r="I603"/>
  <c r="I667"/>
  <c r="I581"/>
  <c r="G533"/>
  <c r="I533" s="1"/>
  <c r="I281"/>
  <c r="G323"/>
  <c r="I323" s="1"/>
  <c r="G532"/>
  <c r="I532" s="1"/>
  <c r="G831"/>
  <c r="I831" s="1"/>
  <c r="I832"/>
  <c r="G1159"/>
  <c r="I1159" s="1"/>
  <c r="I1160"/>
  <c r="G1213"/>
  <c r="G1212" s="1"/>
  <c r="I1212" s="1"/>
  <c r="I1214"/>
  <c r="G1007"/>
  <c r="I1007" s="1"/>
  <c r="I1008"/>
  <c r="G313"/>
  <c r="I313" s="1"/>
  <c r="G1187"/>
  <c r="I1187" s="1"/>
  <c r="I1188"/>
  <c r="G1119"/>
  <c r="I1120"/>
  <c r="G341"/>
  <c r="G615"/>
  <c r="I615" s="1"/>
  <c r="I616"/>
  <c r="G251"/>
  <c r="I251" s="1"/>
  <c r="I252"/>
  <c r="G951"/>
  <c r="I952"/>
  <c r="G362"/>
  <c r="I363"/>
  <c r="G56"/>
  <c r="I56" s="1"/>
  <c r="I57"/>
  <c r="G1172"/>
  <c r="I1172" s="1"/>
  <c r="I1173"/>
  <c r="G724"/>
  <c r="I724" s="1"/>
  <c r="G1295"/>
  <c r="I1296"/>
  <c r="G1046"/>
  <c r="I1046" s="1"/>
  <c r="G428"/>
  <c r="I428" s="1"/>
  <c r="I429"/>
  <c r="G266"/>
  <c r="I266" s="1"/>
  <c r="I267"/>
  <c r="G996"/>
  <c r="I996" s="1"/>
  <c r="I997"/>
  <c r="G1268"/>
  <c r="I1268" s="1"/>
  <c r="I1269"/>
  <c r="G415"/>
  <c r="I415" s="1"/>
  <c r="I416"/>
  <c r="G752"/>
  <c r="I753"/>
  <c r="G150"/>
  <c r="I150" s="1"/>
  <c r="I160"/>
  <c r="G942"/>
  <c r="I943"/>
  <c r="G107"/>
  <c r="I107" s="1"/>
  <c r="I108"/>
  <c r="G336"/>
  <c r="I337"/>
  <c r="G1260"/>
  <c r="I1260" s="1"/>
  <c r="I1261"/>
  <c r="G823"/>
  <c r="I823" s="1"/>
  <c r="I824"/>
  <c r="G407"/>
  <c r="I407" s="1"/>
  <c r="I408"/>
  <c r="G111"/>
  <c r="I111" s="1"/>
  <c r="I112"/>
  <c r="G1031"/>
  <c r="I1031" s="1"/>
  <c r="G864"/>
  <c r="I864" s="1"/>
  <c r="I865"/>
  <c r="G827"/>
  <c r="I827" s="1"/>
  <c r="I828"/>
  <c r="G658"/>
  <c r="I658" s="1"/>
  <c r="I659"/>
  <c r="G240"/>
  <c r="I241"/>
  <c r="G1026"/>
  <c r="I1026" s="1"/>
  <c r="G627"/>
  <c r="I627" s="1"/>
  <c r="I628"/>
  <c r="G411"/>
  <c r="I411" s="1"/>
  <c r="I412"/>
  <c r="G1153"/>
  <c r="I1154"/>
  <c r="G1036"/>
  <c r="I1036" s="1"/>
  <c r="G717"/>
  <c r="I717" s="1"/>
  <c r="G420"/>
  <c r="I421"/>
  <c r="G271"/>
  <c r="I271" s="1"/>
  <c r="I272"/>
  <c r="G165"/>
  <c r="I165" s="1"/>
  <c r="G518"/>
  <c r="I518" s="1"/>
  <c r="G172"/>
  <c r="I172" s="1"/>
  <c r="G115"/>
  <c r="I115" s="1"/>
  <c r="G525"/>
  <c r="I525" s="1"/>
  <c r="G207"/>
  <c r="I207" s="1"/>
  <c r="G368"/>
  <c r="G367" s="1"/>
  <c r="I367" s="1"/>
  <c r="G479"/>
  <c r="G478" s="1"/>
  <c r="I478" s="1"/>
  <c r="G300"/>
  <c r="G299" s="1"/>
  <c r="I299" s="1"/>
  <c r="G308"/>
  <c r="I308" s="1"/>
  <c r="G218"/>
  <c r="I218" s="1"/>
  <c r="G139"/>
  <c r="I139" s="1"/>
  <c r="J463"/>
  <c r="G433"/>
  <c r="I433" s="1"/>
  <c r="G511"/>
  <c r="I511" s="1"/>
  <c r="G307"/>
  <c r="I307" s="1"/>
  <c r="G985"/>
  <c r="I985" s="1"/>
  <c r="G82"/>
  <c r="I82" s="1"/>
  <c r="G1222"/>
  <c r="G435"/>
  <c r="I435" s="1"/>
  <c r="G189"/>
  <c r="I189" s="1"/>
  <c r="G471"/>
  <c r="I471" s="1"/>
  <c r="G377"/>
  <c r="I378"/>
  <c r="G400"/>
  <c r="I401"/>
  <c r="G1194"/>
  <c r="I1195"/>
  <c r="G937"/>
  <c r="I938"/>
  <c r="G902"/>
  <c r="I902" s="1"/>
  <c r="I903"/>
  <c r="G851"/>
  <c r="I851" s="1"/>
  <c r="I852"/>
  <c r="G780"/>
  <c r="I780" s="1"/>
  <c r="I781"/>
  <c r="G747"/>
  <c r="I748"/>
  <c r="G662"/>
  <c r="I662" s="1"/>
  <c r="I663"/>
  <c r="G576"/>
  <c r="I576" s="1"/>
  <c r="I577"/>
  <c r="G214"/>
  <c r="I214" s="1"/>
  <c r="I215"/>
  <c r="G51"/>
  <c r="I51" s="1"/>
  <c r="I52"/>
  <c r="G256"/>
  <c r="I257"/>
  <c r="G1203"/>
  <c r="I1204"/>
  <c r="G1139"/>
  <c r="I1140"/>
  <c r="G931"/>
  <c r="I932"/>
  <c r="G756"/>
  <c r="I756" s="1"/>
  <c r="I757"/>
  <c r="G607"/>
  <c r="I607" s="1"/>
  <c r="I608"/>
  <c r="G572"/>
  <c r="I572" s="1"/>
  <c r="I573"/>
  <c r="G1306"/>
  <c r="I1307"/>
  <c r="G1076"/>
  <c r="G1070" s="1"/>
  <c r="I1077"/>
  <c r="G760"/>
  <c r="I760" s="1"/>
  <c r="I761"/>
  <c r="G279"/>
  <c r="I280"/>
  <c r="G146"/>
  <c r="I146" s="1"/>
  <c r="I147"/>
  <c r="G47"/>
  <c r="I48"/>
  <c r="G1286"/>
  <c r="I1287"/>
  <c r="G1218"/>
  <c r="I1218" s="1"/>
  <c r="I1219"/>
  <c r="G1183"/>
  <c r="I1183" s="1"/>
  <c r="I1184"/>
  <c r="G1056"/>
  <c r="I1056" s="1"/>
  <c r="G961"/>
  <c r="I962"/>
  <c r="G889"/>
  <c r="I889" s="1"/>
  <c r="I890"/>
  <c r="G875"/>
  <c r="I876"/>
  <c r="G784"/>
  <c r="I784" s="1"/>
  <c r="I785"/>
  <c r="G709"/>
  <c r="I709" s="1"/>
  <c r="G633"/>
  <c r="I633" s="1"/>
  <c r="I634"/>
  <c r="G568"/>
  <c r="I569"/>
  <c r="G495"/>
  <c r="I496"/>
  <c r="G389"/>
  <c r="I390"/>
  <c r="G246"/>
  <c r="I247"/>
  <c r="G203"/>
  <c r="I203" s="1"/>
  <c r="I204"/>
  <c r="G860"/>
  <c r="I861"/>
  <c r="G772"/>
  <c r="I772" s="1"/>
  <c r="I773"/>
  <c r="G672"/>
  <c r="I672" s="1"/>
  <c r="I673"/>
  <c r="G424"/>
  <c r="I424" s="1"/>
  <c r="I425"/>
  <c r="G78"/>
  <c r="I79"/>
  <c r="G957"/>
  <c r="I957" s="1"/>
  <c r="I958"/>
  <c r="G844"/>
  <c r="I844" s="1"/>
  <c r="I845"/>
  <c r="G713"/>
  <c r="I713" s="1"/>
  <c r="G642"/>
  <c r="I643"/>
  <c r="G589"/>
  <c r="I589" s="1"/>
  <c r="I590"/>
  <c r="G444"/>
  <c r="I444" s="1"/>
  <c r="I445"/>
  <c r="G380"/>
  <c r="I380" s="1"/>
  <c r="I381"/>
  <c r="G127"/>
  <c r="I127" s="1"/>
  <c r="I128"/>
  <c r="G885"/>
  <c r="I885" s="1"/>
  <c r="I886"/>
  <c r="G1118"/>
  <c r="I1119"/>
  <c r="G261"/>
  <c r="I261" s="1"/>
  <c r="I262"/>
  <c r="G1322"/>
  <c r="I1322" s="1"/>
  <c r="G1207"/>
  <c r="I1207" s="1"/>
  <c r="I1208"/>
  <c r="G1015"/>
  <c r="I1016"/>
  <c r="G919"/>
  <c r="I920"/>
  <c r="G868"/>
  <c r="I868" s="1"/>
  <c r="I869"/>
  <c r="G798"/>
  <c r="I798" s="1"/>
  <c r="I799"/>
  <c r="G764"/>
  <c r="I764" s="1"/>
  <c r="I765"/>
  <c r="G680"/>
  <c r="I680" s="1"/>
  <c r="I681"/>
  <c r="G646"/>
  <c r="I646" s="1"/>
  <c r="I647"/>
  <c r="G384"/>
  <c r="I384" s="1"/>
  <c r="I385"/>
  <c r="G350"/>
  <c r="I351"/>
  <c r="G225"/>
  <c r="I225" s="1"/>
  <c r="I226"/>
  <c r="G199"/>
  <c r="I199" s="1"/>
  <c r="I200"/>
  <c r="G103"/>
  <c r="I103" s="1"/>
  <c r="I104"/>
  <c r="G61"/>
  <c r="I62"/>
  <c r="G35"/>
  <c r="I35" s="1"/>
  <c r="I36"/>
  <c r="G1327"/>
  <c r="I1327" s="1"/>
  <c r="G968"/>
  <c r="I968" s="1"/>
  <c r="I973"/>
  <c r="I908"/>
  <c r="G654"/>
  <c r="I654" s="1"/>
  <c r="I655"/>
  <c r="G585"/>
  <c r="I585" s="1"/>
  <c r="I586"/>
  <c r="G553"/>
  <c r="I554"/>
  <c r="G440"/>
  <c r="I441"/>
  <c r="G135"/>
  <c r="I135" s="1"/>
  <c r="I136"/>
  <c r="G1316"/>
  <c r="I1317"/>
  <c r="G1105"/>
  <c r="I1105" s="1"/>
  <c r="I1106"/>
  <c r="G794"/>
  <c r="I794" s="1"/>
  <c r="I795"/>
  <c r="G704"/>
  <c r="I704" s="1"/>
  <c r="G97"/>
  <c r="I98"/>
  <c r="G31"/>
  <c r="I32"/>
  <c r="G1302"/>
  <c r="I1303"/>
  <c r="G1229"/>
  <c r="I1229" s="1"/>
  <c r="I1230"/>
  <c r="G1198"/>
  <c r="I1198" s="1"/>
  <c r="I1199"/>
  <c r="G1177"/>
  <c r="I1178"/>
  <c r="G1109"/>
  <c r="I1110"/>
  <c r="G925"/>
  <c r="I926"/>
  <c r="G819"/>
  <c r="I819" s="1"/>
  <c r="I820"/>
  <c r="G768"/>
  <c r="I768" s="1"/>
  <c r="I769"/>
  <c r="G693"/>
  <c r="I693" s="1"/>
  <c r="I694"/>
  <c r="G650"/>
  <c r="I650" s="1"/>
  <c r="I651"/>
  <c r="G623"/>
  <c r="I624"/>
  <c r="G507"/>
  <c r="I507" s="1"/>
  <c r="I508"/>
  <c r="G356"/>
  <c r="I357"/>
  <c r="G286"/>
  <c r="I287"/>
  <c r="G131"/>
  <c r="I131" s="1"/>
  <c r="I132"/>
  <c r="G1099"/>
  <c r="I1100"/>
  <c r="G697"/>
  <c r="I697" s="1"/>
  <c r="I698"/>
  <c r="G637"/>
  <c r="I637" s="1"/>
  <c r="I638"/>
  <c r="G455"/>
  <c r="G454" s="1"/>
  <c r="I456"/>
  <c r="G41"/>
  <c r="I42"/>
  <c r="G1051"/>
  <c r="I1051" s="1"/>
  <c r="G913"/>
  <c r="I914"/>
  <c r="G776"/>
  <c r="I776" s="1"/>
  <c r="I777"/>
  <c r="G676"/>
  <c r="I676" s="1"/>
  <c r="I677"/>
  <c r="G611"/>
  <c r="I611" s="1"/>
  <c r="I612"/>
  <c r="G464"/>
  <c r="I464" s="1"/>
  <c r="I465"/>
  <c r="G395"/>
  <c r="I396"/>
  <c r="G295"/>
  <c r="I296"/>
  <c r="G898"/>
  <c r="I899"/>
  <c r="G1344"/>
  <c r="I1345"/>
  <c r="M21"/>
  <c r="J25"/>
  <c r="M23"/>
  <c r="N1113"/>
  <c r="G594"/>
  <c r="N564"/>
  <c r="K102"/>
  <c r="K101" s="1"/>
  <c r="N25" s="1"/>
  <c r="J102"/>
  <c r="J101" s="1"/>
  <c r="M25" s="1"/>
  <c r="M1113"/>
  <c r="K984"/>
  <c r="K983" s="1"/>
  <c r="K982" s="1"/>
  <c r="K463"/>
  <c r="J23"/>
  <c r="J20" s="1"/>
  <c r="J330"/>
  <c r="K312"/>
  <c r="K293" s="1"/>
  <c r="K290" s="1"/>
  <c r="J432"/>
  <c r="K893"/>
  <c r="J506"/>
  <c r="J491" s="1"/>
  <c r="J893"/>
  <c r="J811"/>
  <c r="J366"/>
  <c r="J354" s="1"/>
  <c r="K20"/>
  <c r="K1113"/>
  <c r="K619"/>
  <c r="J619"/>
  <c r="K366"/>
  <c r="J1113"/>
  <c r="J984"/>
  <c r="J983" s="1"/>
  <c r="J982" s="1"/>
  <c r="K811"/>
  <c r="J312"/>
  <c r="J293" s="1"/>
  <c r="J290" s="1"/>
  <c r="J564"/>
  <c r="K506"/>
  <c r="K491" s="1"/>
  <c r="K564"/>
  <c r="I1015" l="1"/>
  <c r="G1014"/>
  <c r="G1126"/>
  <c r="I1126" s="1"/>
  <c r="I1076"/>
  <c r="G67"/>
  <c r="I67" s="1"/>
  <c r="I1253"/>
  <c r="I1213"/>
  <c r="G434"/>
  <c r="I434" s="1"/>
  <c r="I300"/>
  <c r="G312"/>
  <c r="I312" s="1"/>
  <c r="M448"/>
  <c r="G340"/>
  <c r="I340" s="1"/>
  <c r="I341"/>
  <c r="G1152"/>
  <c r="I1153"/>
  <c r="G239"/>
  <c r="I239" s="1"/>
  <c r="I240"/>
  <c r="G361"/>
  <c r="I362"/>
  <c r="I368"/>
  <c r="G1294"/>
  <c r="I1294" s="1"/>
  <c r="I1295"/>
  <c r="G984"/>
  <c r="G983" s="1"/>
  <c r="G419"/>
  <c r="I419" s="1"/>
  <c r="I420"/>
  <c r="G335"/>
  <c r="I336"/>
  <c r="I942"/>
  <c r="G751"/>
  <c r="I751" s="1"/>
  <c r="I752"/>
  <c r="G723"/>
  <c r="I723" s="1"/>
  <c r="G950"/>
  <c r="I950" s="1"/>
  <c r="I951"/>
  <c r="G1248"/>
  <c r="I1070"/>
  <c r="I479"/>
  <c r="G1217"/>
  <c r="I1217" s="1"/>
  <c r="G470"/>
  <c r="G469" s="1"/>
  <c r="G102"/>
  <c r="I102" s="1"/>
  <c r="G814"/>
  <c r="I814" s="1"/>
  <c r="I1222"/>
  <c r="G506"/>
  <c r="I506" s="1"/>
  <c r="I898"/>
  <c r="G897"/>
  <c r="G896" s="1"/>
  <c r="I623"/>
  <c r="G96"/>
  <c r="I97"/>
  <c r="G1315"/>
  <c r="I1316"/>
  <c r="G1326"/>
  <c r="I1326" s="1"/>
  <c r="G1321"/>
  <c r="I1321" s="1"/>
  <c r="G641"/>
  <c r="I641" s="1"/>
  <c r="I642"/>
  <c r="I78"/>
  <c r="G28"/>
  <c r="I860"/>
  <c r="G855"/>
  <c r="I855" s="1"/>
  <c r="G245"/>
  <c r="I246"/>
  <c r="G494"/>
  <c r="I495"/>
  <c r="G1055"/>
  <c r="I1055" s="1"/>
  <c r="I47"/>
  <c r="G46"/>
  <c r="I279"/>
  <c r="G1138"/>
  <c r="I1139"/>
  <c r="I256"/>
  <c r="G250"/>
  <c r="I250" s="1"/>
  <c r="G1193"/>
  <c r="I1194"/>
  <c r="G1117"/>
  <c r="I1117" s="1"/>
  <c r="I1118"/>
  <c r="G394"/>
  <c r="I394" s="1"/>
  <c r="I395"/>
  <c r="G1050"/>
  <c r="I1050" s="1"/>
  <c r="I455"/>
  <c r="G355"/>
  <c r="I355" s="1"/>
  <c r="I356"/>
  <c r="I1109"/>
  <c r="G1104"/>
  <c r="G1301"/>
  <c r="I1302"/>
  <c r="I440"/>
  <c r="G439"/>
  <c r="I906"/>
  <c r="I907"/>
  <c r="I61"/>
  <c r="G55"/>
  <c r="I55" s="1"/>
  <c r="G349"/>
  <c r="I350"/>
  <c r="G593"/>
  <c r="I594"/>
  <c r="G294"/>
  <c r="I294" s="1"/>
  <c r="I295"/>
  <c r="G912"/>
  <c r="I913"/>
  <c r="G40"/>
  <c r="I41"/>
  <c r="G1098"/>
  <c r="I1098" s="1"/>
  <c r="I1099"/>
  <c r="G285"/>
  <c r="I285" s="1"/>
  <c r="I286"/>
  <c r="G924"/>
  <c r="I925"/>
  <c r="G1176"/>
  <c r="I1176" s="1"/>
  <c r="I1177"/>
  <c r="I31"/>
  <c r="G30"/>
  <c r="G703"/>
  <c r="I703" s="1"/>
  <c r="G552"/>
  <c r="I552" s="1"/>
  <c r="I553"/>
  <c r="G918"/>
  <c r="I919"/>
  <c r="G388"/>
  <c r="I388" s="1"/>
  <c r="I389"/>
  <c r="I568"/>
  <c r="G567"/>
  <c r="G708"/>
  <c r="I708" s="1"/>
  <c r="I875"/>
  <c r="G874"/>
  <c r="I961"/>
  <c r="G956"/>
  <c r="G1285"/>
  <c r="I1286"/>
  <c r="I1306"/>
  <c r="G930"/>
  <c r="I931"/>
  <c r="G1202"/>
  <c r="I1202" s="1"/>
  <c r="I1203"/>
  <c r="I747"/>
  <c r="G936"/>
  <c r="I937"/>
  <c r="G399"/>
  <c r="I399" s="1"/>
  <c r="I400"/>
  <c r="G376"/>
  <c r="I377"/>
  <c r="G1343"/>
  <c r="I1344"/>
  <c r="M330"/>
  <c r="N20"/>
  <c r="N448"/>
  <c r="K354"/>
  <c r="N330" s="1"/>
  <c r="M20"/>
  <c r="K981"/>
  <c r="N976"/>
  <c r="J981"/>
  <c r="M976"/>
  <c r="N559"/>
  <c r="M559"/>
  <c r="G66" l="1"/>
  <c r="G65" s="1"/>
  <c r="I65" s="1"/>
  <c r="G622"/>
  <c r="G621" s="1"/>
  <c r="G360"/>
  <c r="I360" s="1"/>
  <c r="I361"/>
  <c r="G732"/>
  <c r="I732" s="1"/>
  <c r="I984"/>
  <c r="G941"/>
  <c r="I941" s="1"/>
  <c r="G334"/>
  <c r="I334" s="1"/>
  <c r="I335"/>
  <c r="G1151"/>
  <c r="I1152"/>
  <c r="G813"/>
  <c r="G812" s="1"/>
  <c r="G1247"/>
  <c r="I1248"/>
  <c r="I470"/>
  <c r="G293"/>
  <c r="G290" s="1"/>
  <c r="I290" s="1"/>
  <c r="G873"/>
  <c r="I874"/>
  <c r="G1013"/>
  <c r="I1013" s="1"/>
  <c r="I1014"/>
  <c r="I912"/>
  <c r="G45"/>
  <c r="I45" s="1"/>
  <c r="I46"/>
  <c r="G929"/>
  <c r="I929" s="1"/>
  <c r="I930"/>
  <c r="I1193"/>
  <c r="G1166"/>
  <c r="G1137"/>
  <c r="I1138"/>
  <c r="G493"/>
  <c r="I494"/>
  <c r="G1320"/>
  <c r="I1320" s="1"/>
  <c r="G1314"/>
  <c r="I1315"/>
  <c r="G375"/>
  <c r="I376"/>
  <c r="G955"/>
  <c r="I955" s="1"/>
  <c r="I956"/>
  <c r="G917"/>
  <c r="I917" s="1"/>
  <c r="I918"/>
  <c r="G702"/>
  <c r="I702" s="1"/>
  <c r="G39"/>
  <c r="I39" s="1"/>
  <c r="I40"/>
  <c r="G348"/>
  <c r="I349"/>
  <c r="G1300"/>
  <c r="I1301"/>
  <c r="I983"/>
  <c r="G278"/>
  <c r="L23"/>
  <c r="I28"/>
  <c r="G25"/>
  <c r="I25" s="1"/>
  <c r="G23"/>
  <c r="I23" s="1"/>
  <c r="I897"/>
  <c r="G566"/>
  <c r="I567"/>
  <c r="G923"/>
  <c r="I923" s="1"/>
  <c r="I924"/>
  <c r="I593"/>
  <c r="G453"/>
  <c r="I454"/>
  <c r="G1284"/>
  <c r="I1285"/>
  <c r="G935"/>
  <c r="I935" s="1"/>
  <c r="I936"/>
  <c r="G29"/>
  <c r="I29" s="1"/>
  <c r="I30"/>
  <c r="I439"/>
  <c r="G432"/>
  <c r="I432" s="1"/>
  <c r="G1103"/>
  <c r="I1103" s="1"/>
  <c r="I1104"/>
  <c r="G244"/>
  <c r="I245"/>
  <c r="G468"/>
  <c r="I469"/>
  <c r="G95"/>
  <c r="I95" s="1"/>
  <c r="I96"/>
  <c r="G1342"/>
  <c r="I1343"/>
  <c r="I66" l="1"/>
  <c r="G982"/>
  <c r="G981" s="1"/>
  <c r="I813"/>
  <c r="I622"/>
  <c r="G1150"/>
  <c r="I1150" s="1"/>
  <c r="I1151"/>
  <c r="G1246"/>
  <c r="I1246" s="1"/>
  <c r="I1247"/>
  <c r="I293"/>
  <c r="I244"/>
  <c r="G101"/>
  <c r="G1236"/>
  <c r="I1236" s="1"/>
  <c r="I1284"/>
  <c r="G276"/>
  <c r="I276" s="1"/>
  <c r="I278"/>
  <c r="I812"/>
  <c r="I348"/>
  <c r="G701"/>
  <c r="I701" s="1"/>
  <c r="I1137"/>
  <c r="G1125"/>
  <c r="I468"/>
  <c r="G463"/>
  <c r="I463" s="1"/>
  <c r="G565"/>
  <c r="I566"/>
  <c r="G1165"/>
  <c r="I1165" s="1"/>
  <c r="I1166"/>
  <c r="G911"/>
  <c r="I911" s="1"/>
  <c r="I453"/>
  <c r="G895"/>
  <c r="I896"/>
  <c r="G1299"/>
  <c r="I1300"/>
  <c r="I375"/>
  <c r="G366"/>
  <c r="G1313"/>
  <c r="I1313" s="1"/>
  <c r="I1314"/>
  <c r="G492"/>
  <c r="I493"/>
  <c r="G620"/>
  <c r="I621"/>
  <c r="G872"/>
  <c r="I872" s="1"/>
  <c r="I873"/>
  <c r="G1341"/>
  <c r="I1342"/>
  <c r="I982" l="1"/>
  <c r="I981"/>
  <c r="L976"/>
  <c r="G354"/>
  <c r="I366"/>
  <c r="G894"/>
  <c r="I895"/>
  <c r="I492"/>
  <c r="G491"/>
  <c r="G811"/>
  <c r="I811" s="1"/>
  <c r="I1125"/>
  <c r="G1113"/>
  <c r="L1113"/>
  <c r="L25"/>
  <c r="I101"/>
  <c r="I620"/>
  <c r="G619"/>
  <c r="I619" s="1"/>
  <c r="I1299"/>
  <c r="G1293"/>
  <c r="I1293" s="1"/>
  <c r="I565"/>
  <c r="G564"/>
  <c r="G1340"/>
  <c r="I1341"/>
  <c r="L21"/>
  <c r="G21"/>
  <c r="L565" l="1"/>
  <c r="I564"/>
  <c r="I894"/>
  <c r="G893"/>
  <c r="I893" s="1"/>
  <c r="I491"/>
  <c r="L448"/>
  <c r="N566"/>
  <c r="I1113"/>
  <c r="I354"/>
  <c r="L330"/>
  <c r="I1340"/>
  <c r="L20"/>
  <c r="I21"/>
  <c r="G20"/>
  <c r="I20" s="1"/>
  <c r="L559" l="1"/>
</calcChain>
</file>

<file path=xl/sharedStrings.xml><?xml version="1.0" encoding="utf-8"?>
<sst xmlns="http://schemas.openxmlformats.org/spreadsheetml/2006/main" count="32340" uniqueCount="706">
  <si>
    <t>Приложение 9</t>
  </si>
  <si>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</si>
  <si>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</si>
  <si>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</si>
  <si>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</si>
  <si>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</si>
  <si>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</si>
  <si>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</si>
  <si>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</si>
  <si>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</si>
  <si>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</si>
  <si>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</si>
  <si>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</si>
  <si>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</si>
  <si>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</si>
  <si>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</si>
  <si>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</si>
  <si>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</si>
  <si>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</si>
  <si>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</si>
  <si>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</si>
  <si>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</si>
  <si>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</si>
  <si>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</si>
  <si>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</si>
  <si>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</si>
  <si>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</si>
  <si>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</si>
  <si>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</si>
  <si>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</si>
  <si>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</si>
  <si>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</si>
  <si>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</si>
  <si>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</si>
  <si>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</si>
  <si>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</si>
  <si>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</si>
  <si>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</si>
  <si>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</si>
  <si>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</si>
  <si>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</si>
  <si>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</si>
  <si>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</si>
  <si>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</si>
  <si>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</si>
  <si>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</si>
  <si>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</si>
  <si>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</si>
  <si>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</si>
  <si>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</si>
  <si>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</si>
  <si>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</si>
  <si>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</si>
  <si>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</si>
  <si>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</si>
  <si>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</si>
  <si>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</si>
  <si>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</si>
  <si>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</si>
  <si>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</si>
  <si>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</si>
  <si>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</si>
  <si>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</si>
  <si>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</si>
  <si>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</si>
  <si>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</si>
  <si>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</si>
  <si>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</si>
  <si>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</si>
  <si>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</si>
  <si>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</si>
  <si>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</si>
  <si>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</si>
  <si>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</si>
  <si>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</si>
  <si>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</si>
  <si>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</si>
  <si>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</si>
  <si>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</si>
  <si>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</si>
  <si>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</si>
  <si>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</si>
  <si>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</si>
  <si>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</si>
  <si>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</si>
  <si>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</si>
  <si>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</si>
  <si>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</si>
  <si>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</si>
  <si>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</si>
  <si>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</si>
  <si>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</si>
  <si>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</si>
  <si>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</si>
  <si>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</si>
  <si>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</si>
  <si>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</si>
  <si>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</si>
  <si>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</si>
  <si>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</si>
  <si>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</si>
  <si>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</si>
  <si>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</si>
  <si>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</si>
  <si>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</si>
  <si>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</si>
  <si>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</si>
  <si>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</si>
  <si>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</si>
  <si>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</si>
  <si>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</si>
  <si>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</si>
  <si>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</si>
  <si>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</si>
  <si>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</si>
  <si>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</si>
  <si>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</si>
  <si>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</si>
  <si>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</si>
  <si>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</si>
  <si>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</si>
  <si>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</si>
  <si>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</si>
  <si>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</si>
  <si>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</si>
  <si>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</si>
  <si>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</si>
  <si>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</si>
  <si>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</si>
  <si>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</si>
  <si>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</si>
  <si>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</si>
  <si>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</si>
  <si>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</si>
  <si>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</si>
  <si>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</si>
  <si>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</si>
  <si>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</si>
  <si>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</si>
  <si>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</si>
  <si>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</si>
  <si>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</si>
  <si>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</si>
  <si>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</si>
  <si>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</si>
  <si>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</si>
  <si>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</si>
  <si>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</si>
  <si>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</si>
  <si>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</si>
  <si>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</si>
  <si>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</si>
  <si>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</si>
  <si>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</si>
  <si>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</si>
  <si>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</si>
  <si>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</si>
  <si>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</si>
  <si>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</si>
  <si>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</si>
  <si>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</si>
  <si>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</si>
  <si>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</si>
  <si>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</si>
  <si>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</si>
  <si>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</si>
  <si>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</si>
  <si>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</si>
  <si>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61002S0550</t>
  </si>
  <si>
    <t>Ремонт автомобильных дорог местного значения общего пользования за счет средств областного "Дорожного фонда"</t>
  </si>
  <si>
    <t>6100270550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</si>
  <si>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</si>
  <si>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</si>
  <si>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</si>
  <si>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</si>
  <si>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</si>
  <si>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</si>
  <si>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</si>
  <si>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</si>
  <si>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</si>
  <si>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</si>
  <si>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</si>
  <si>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</si>
  <si>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</si>
  <si>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</si>
  <si>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</si>
  <si>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</si>
  <si>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</si>
  <si>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</si>
  <si>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</si>
  <si>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</si>
  <si>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</si>
  <si>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</si>
  <si>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</si>
  <si>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</si>
  <si>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</si>
  <si>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</si>
  <si>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</si>
  <si>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</si>
  <si>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</si>
  <si>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</si>
  <si>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</si>
  <si>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</si>
  <si>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</si>
  <si>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</si>
  <si>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</si>
  <si>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</si>
  <si>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</si>
  <si>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</si>
  <si>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</si>
  <si>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</si>
  <si>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</si>
  <si>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</si>
  <si>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</si>
  <si>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</si>
  <si>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</si>
  <si>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</si>
  <si>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</si>
  <si>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</si>
  <si>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</si>
  <si>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</si>
  <si>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</si>
  <si>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</si>
  <si>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</si>
  <si>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</si>
  <si>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</si>
  <si>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</si>
  <si>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</si>
  <si>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</si>
  <si>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</si>
  <si>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</si>
  <si>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Другие вопросы в области охраны окружающей среды</t>
  </si>
  <si>
    <t>0600</t>
  </si>
  <si>
    <t>0605</t>
  </si>
  <si>
    <t>69000L2690</t>
  </si>
  <si>
    <t>69000L2691</t>
  </si>
  <si>
    <t>Прочая закупка товаров, работ и услуг для обеспечения государственных (муниципальных) нужд</t>
  </si>
  <si>
    <t>69000L2692</t>
  </si>
  <si>
    <t>Увеличение стоимости основных средств</t>
  </si>
  <si>
    <t>69000L2693</t>
  </si>
  <si>
    <t>69000L2694</t>
  </si>
  <si>
    <t>69000L2695</t>
  </si>
  <si>
    <t>федеральный бюджет</t>
  </si>
  <si>
    <t>69000L2696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</si>
  <si>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</si>
  <si>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</si>
  <si>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</si>
  <si>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</si>
  <si>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</si>
  <si>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</si>
  <si>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</si>
  <si>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</si>
  <si>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</si>
  <si>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</si>
  <si>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</si>
  <si>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</si>
  <si>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</si>
  <si>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</si>
  <si>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</si>
  <si>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</si>
  <si>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</si>
  <si>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</si>
  <si>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</si>
  <si>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</si>
  <si>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</si>
  <si>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</si>
  <si>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</si>
  <si>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</si>
  <si>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</si>
  <si>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</si>
  <si>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</si>
  <si>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</si>
  <si>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</si>
  <si>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</si>
  <si>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</si>
  <si>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</si>
  <si>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</si>
  <si>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</si>
  <si>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</si>
  <si>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</si>
  <si>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</si>
  <si>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</si>
  <si>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</si>
  <si>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</si>
  <si>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</si>
  <si>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</si>
  <si>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</si>
  <si>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</si>
  <si>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</si>
  <si>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</si>
  <si>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</si>
  <si>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</si>
  <si>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</si>
  <si>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</si>
  <si>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</si>
  <si>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</si>
  <si>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</si>
  <si>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</si>
  <si>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</si>
  <si>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</si>
  <si>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</si>
  <si>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</si>
  <si>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</si>
  <si>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</si>
  <si>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</si>
  <si>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</si>
  <si>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</si>
  <si>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</si>
  <si>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</si>
  <si>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</si>
  <si>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</si>
  <si>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</si>
  <si>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</si>
  <si>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</si>
  <si>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</si>
  <si>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</si>
  <si>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</si>
  <si>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</si>
  <si>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</si>
  <si>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</si>
  <si>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</si>
  <si>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</si>
  <si>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</si>
  <si>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</si>
  <si>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</si>
  <si>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</si>
  <si>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</si>
  <si>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</si>
  <si>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</si>
  <si>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</si>
  <si>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</si>
  <si>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</si>
  <si>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</si>
  <si>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</si>
  <si>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</si>
  <si>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</si>
  <si>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</si>
  <si>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</si>
  <si>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</si>
  <si>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</si>
  <si>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</si>
  <si>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</si>
  <si>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</si>
  <si>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</si>
  <si>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</si>
  <si>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</si>
  <si>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</si>
  <si>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</si>
  <si>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</si>
  <si>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6701000000</t>
  </si>
  <si>
    <t>6701281210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</si>
  <si>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</si>
  <si>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</si>
  <si>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</si>
  <si>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</si>
  <si>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</si>
  <si>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</si>
  <si>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</si>
  <si>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</si>
  <si>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</si>
  <si>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</si>
  <si>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6330000000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</si>
  <si>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</si>
  <si>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</si>
  <si>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</si>
  <si>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</si>
  <si>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</si>
  <si>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</si>
  <si>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</si>
  <si>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</si>
  <si>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</si>
  <si>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</si>
  <si>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Подпрограмма 2 "Развитие культуры и искусства в Троснянском районе Орловской области на 2020-2024 годы"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</si>
  <si>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</si>
  <si>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</si>
  <si>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</si>
  <si>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</si>
  <si>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</si>
  <si>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</si>
  <si>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</si>
  <si>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</si>
  <si>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</si>
  <si>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</si>
  <si>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</si>
  <si>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</si>
  <si>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</si>
  <si>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</si>
  <si>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</si>
  <si>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</si>
  <si>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</si>
  <si>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</si>
  <si>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</si>
  <si>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</si>
  <si>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</si>
  <si>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</si>
  <si>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Целевая муниципальная программа "Развитие архивного дела в Троснянском районе Орловской области на 2020-2024 годы"</t>
  </si>
  <si>
    <t>6800000000</t>
  </si>
  <si>
    <t>Реализация мероприятий программы "Развитие архивного дела в Троснянском районе Орловской области на 2020 -2024 годы"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</si>
  <si>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</si>
  <si>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</si>
  <si>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</si>
  <si>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</si>
  <si>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</si>
  <si>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</si>
  <si>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</si>
  <si>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</si>
  <si>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</si>
  <si>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</si>
  <si>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</si>
  <si>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</si>
  <si>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</si>
  <si>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</si>
  <si>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</si>
  <si>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</si>
  <si>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</si>
  <si>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</si>
  <si>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</si>
  <si>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</si>
  <si>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</si>
  <si>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</si>
  <si>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</si>
  <si>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</si>
  <si>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</si>
  <si>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</si>
  <si>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</si>
  <si>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</si>
  <si>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</si>
  <si>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</si>
  <si>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</si>
  <si>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</si>
  <si>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</si>
  <si>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</si>
  <si>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</si>
  <si>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</si>
  <si>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</si>
  <si>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</si>
  <si>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</si>
  <si>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</si>
  <si>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</si>
  <si>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</si>
  <si>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</si>
  <si>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</si>
  <si>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</si>
  <si>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</si>
  <si>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</si>
  <si>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</si>
  <si>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</si>
  <si>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</si>
  <si>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</si>
  <si>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</si>
  <si>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</si>
  <si>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</si>
  <si>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</si>
  <si>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</si>
  <si>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</si>
  <si>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</si>
  <si>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</si>
  <si>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</si>
  <si>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</si>
  <si>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</si>
  <si>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</si>
  <si>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</si>
  <si>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</si>
  <si>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</si>
  <si>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</si>
  <si>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</si>
  <si>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</si>
  <si>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</si>
  <si>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</si>
  <si>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</si>
  <si>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</si>
  <si>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</si>
  <si>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</si>
  <si>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</si>
  <si>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</si>
  <si>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</si>
  <si>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</si>
  <si>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</si>
  <si>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</si>
  <si>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</si>
  <si>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</si>
  <si>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</si>
  <si>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</si>
  <si>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</si>
  <si>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</si>
  <si>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</si>
  <si>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</si>
  <si>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</si>
  <si>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</si>
  <si>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</si>
  <si>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</si>
  <si>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</si>
  <si>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</si>
  <si>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</si>
  <si>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</si>
  <si>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</si>
  <si>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</si>
  <si>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</si>
  <si>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</si>
  <si>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</si>
  <si>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</si>
  <si>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</si>
  <si>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</si>
  <si>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</si>
  <si>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</si>
  <si>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</si>
  <si>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</si>
  <si>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</si>
  <si>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</si>
  <si>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</si>
  <si>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</si>
  <si>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</si>
  <si>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</si>
  <si>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</si>
  <si>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</si>
  <si>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</si>
  <si>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</si>
  <si>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</si>
  <si>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2024 год</t>
  </si>
  <si>
    <t>641E254910</t>
  </si>
  <si>
    <t xml:space="preserve">"О бюджете муниципального Троснянского района </t>
  </si>
  <si>
    <t>Орловской области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</si>
  <si>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</si>
  <si>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</si>
  <si>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</si>
  <si>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</si>
  <si>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Сельское хозяйство и рыболовство</t>
  </si>
  <si>
    <t>0405</t>
  </si>
  <si>
    <t>62000000000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</si>
  <si>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</si>
  <si>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</si>
  <si>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</si>
  <si>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</si>
  <si>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</si>
  <si>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</si>
  <si>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Основное мероприятие"Совершенствование системы антитеррористической защищенности"</t>
  </si>
  <si>
    <t>6410281401</t>
  </si>
  <si>
    <t>Пункт временного размещения граждан вынужденно покинувших территорию Украины</t>
  </si>
  <si>
    <t>6500081445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</si>
  <si>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</si>
  <si>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</si>
  <si>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</si>
  <si>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</si>
  <si>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</si>
  <si>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</si>
  <si>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</si>
  <si>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</si>
  <si>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</si>
  <si>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</si>
  <si>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</si>
  <si>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</si>
  <si>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</si>
  <si>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</si>
  <si>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</si>
  <si>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</si>
  <si>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</si>
  <si>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6500074950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</si>
  <si>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</si>
  <si>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</si>
  <si>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</si>
  <si>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</si>
  <si>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</si>
  <si>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613</t>
  </si>
  <si>
    <t>620</t>
  </si>
  <si>
    <t>623</t>
  </si>
  <si>
    <t>630</t>
  </si>
  <si>
    <t>633</t>
  </si>
  <si>
    <t>810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</si>
  <si>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</si>
  <si>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</si>
  <si>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</si>
  <si>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</si>
  <si>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</si>
  <si>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</si>
  <si>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</si>
  <si>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</si>
  <si>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</si>
  <si>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</si>
  <si>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</si>
  <si>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650008010</t>
  </si>
  <si>
    <t>360</t>
  </si>
  <si>
    <t>6410280210</t>
  </si>
  <si>
    <t>2025 год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</si>
  <si>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</si>
  <si>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</si>
  <si>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Софинансирование ремонта автомобильных дорог местного значения общего пользования</t>
  </si>
  <si>
    <t>Ремонт автомобильных дорог  местного значения общего пользования из средств областного "Дорожного фонда"</t>
  </si>
  <si>
    <t>Формирование законопослушного поведения участников дорожного движения</t>
  </si>
  <si>
    <t>6500082132</t>
  </si>
  <si>
    <t>6500082133</t>
  </si>
  <si>
    <t>6500071570</t>
  </si>
  <si>
    <t>6500081201</t>
  </si>
  <si>
    <t>6500081202</t>
  </si>
  <si>
    <t>6500081400</t>
  </si>
  <si>
    <t xml:space="preserve">Обеспечение питания  детей дошкольного возраста в общеобразовательных учреждениях района  </t>
  </si>
  <si>
    <t>Софинансирование расходов на питание в муниципальных общеобразовательных учреждениях</t>
  </si>
  <si>
    <t>ПУ20372650</t>
  </si>
  <si>
    <t>ПУ2E151690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</si>
  <si>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</si>
  <si>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</si>
  <si>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</si>
  <si>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</si>
  <si>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</si>
  <si>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</si>
  <si>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</si>
  <si>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</si>
  <si>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6500080850</t>
  </si>
  <si>
    <t>Сохранение объектов культурного наследия в Орловской области</t>
  </si>
  <si>
    <t>6500081730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</si>
  <si>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</si>
  <si>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</si>
  <si>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</si>
  <si>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</si>
  <si>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</si>
  <si>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65000S0550</t>
  </si>
  <si>
    <t>6500070550</t>
  </si>
  <si>
    <t>Обеспечение эпизоотического и ветеринарно-санитарного благополучия на территории Орловской области</t>
  </si>
  <si>
    <t>6500074780</t>
  </si>
  <si>
    <t>Реализация наказов избирателей депутатам Орловского областного Совета народных депутатов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</si>
  <si>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</si>
  <si>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Развитие жилищного строительства на сельских территориях и повышение уровня благоустройства домовладений</t>
  </si>
  <si>
    <t>6500072650</t>
  </si>
  <si>
    <t>7900100000</t>
  </si>
  <si>
    <t>на 2024 год и на плановый период 2025-2026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</si>
  <si>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2024-2026 годы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</si>
  <si>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</si>
  <si>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</si>
  <si>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</si>
  <si>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</si>
  <si>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</si>
  <si>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</si>
  <si>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</si>
  <si>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</si>
  <si>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</si>
  <si>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</si>
  <si>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8300582130</t>
  </si>
  <si>
    <t>8300500000</t>
  </si>
  <si>
    <t>8400000000</t>
  </si>
  <si>
    <t>8400082130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</si>
  <si>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</si>
  <si>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</si>
  <si>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6410371970</t>
  </si>
  <si>
    <t>6500071970</t>
  </si>
  <si>
    <t>8500000000</t>
  </si>
  <si>
    <t>8500082130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</si>
  <si>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</si>
  <si>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</si>
  <si>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Муниципальная программа " Развитие системы комплексной безопасности в Троснянском районе"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</si>
  <si>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</si>
  <si>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</si>
  <si>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</si>
  <si>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</si>
  <si>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</si>
  <si>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Субсидии по государственной поддержке закупки контейнеров для раздельного накопления твердых коммунальных отходов в рамках подпрограммы 2 "Развитие инфраструктуры раздельного накопления твердых коммунальных отходов"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</si>
  <si>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</si>
  <si>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</si>
  <si>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</si>
  <si>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Основное мероприятие "Сохранение объектов культурного наследия"</t>
  </si>
  <si>
    <t>Иные выплаты текущего характера физ. лицам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</si>
  <si>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</si>
  <si>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</si>
  <si>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641EВ51790</t>
  </si>
  <si>
    <t>650EВ51790</t>
  </si>
  <si>
    <t>6500072320</t>
  </si>
  <si>
    <t>Другие вопросы в области жилищно-коммунального хозяйства</t>
  </si>
  <si>
    <t>Подпрограмма 3 "Создание и развитие инфраструктуры в сельских территориях"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</si>
  <si>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</si>
  <si>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</si>
  <si>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Обеспечение  мероприятий по модернизации системы коммунальной инфраструктуры за счет областных средств</t>
  </si>
  <si>
    <t xml:space="preserve">Областные средства 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</si>
  <si>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</si>
  <si>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Федеральные средства</t>
  </si>
  <si>
    <t xml:space="preserve"> </t>
  </si>
  <si>
    <t>62302S9605</t>
  </si>
  <si>
    <t>6230209605</t>
  </si>
  <si>
    <t>6230209505</t>
  </si>
  <si>
    <t>0505</t>
  </si>
  <si>
    <t>2026 год</t>
  </si>
  <si>
    <t xml:space="preserve">Муниципальный социальный заказ на оказание муниципальных услуг </t>
  </si>
  <si>
    <t>6410281233</t>
  </si>
  <si>
    <t>Сумма</t>
  </si>
  <si>
    <t>Поправка</t>
  </si>
  <si>
    <t>Сумма с поправками</t>
  </si>
  <si>
    <t xml:space="preserve">Функционирование Правительства Российской Федерации, высших исполнительных органов  субъектов Российской Федерации, местных администраций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</si>
  <si>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</si>
  <si>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r>
      <t xml:space="preserve">Предоставление субсидий бюджетным, автономным учреждениям и иным некоммерческим организациям   </t>
    </r>
    <r>
      <rPr>
        <b/>
        <sz val="9"/>
        <color indexed="8"/>
        <rFont val="Times New Roman"/>
        <family val="1"/>
        <charset val="204"/>
      </rPr>
      <t xml:space="preserve">   </t>
    </r>
    <r>
      <rPr>
        <sz val="9"/>
        <color indexed="8"/>
        <rFont val="Times New Roman"/>
        <family val="1"/>
        <charset val="204"/>
      </rPr>
      <t xml:space="preserve">              </t>
    </r>
  </si>
  <si>
    <t>Приложение 4</t>
  </si>
  <si>
    <t>от "_____"   ____________ 2024 года № _____</t>
  </si>
  <si>
    <t xml:space="preserve">Межбюджетные трансферты общего характера бюджетам бюджетной системы Российской Федерации
</t>
  </si>
  <si>
    <t>от "20"   декабря 2023 года №118</t>
  </si>
  <si>
    <t>63202L4670</t>
  </si>
  <si>
    <t xml:space="preserve">Молодежная политика </t>
  </si>
  <si>
    <t>Финансирование вопросов местного значения, связанных с исполнением решения суда по приобретению благоустроенного жилого помещения</t>
  </si>
  <si>
    <t>6500089600</t>
  </si>
  <si>
    <t>61002S0410</t>
  </si>
  <si>
    <t>Организация и проведение рейтингового голосования по выбору общественных территорий, подлежащих багоустройству в первоочередном порядке и дизайн-проектов общественных территорий</t>
  </si>
  <si>
    <t>6500074920</t>
  </si>
  <si>
    <t xml:space="preserve">Организация летних пришкольных лагерей  </t>
  </si>
  <si>
    <t>Иные межбюджетные трансферты на финансовое обеспечение временного социально-бытового обустройства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средений уровни реагирования, вынужденно покинувших жилые помещения и находящихся в пунктах временного размещения на территории Орловской области</t>
  </si>
  <si>
    <t>6500074940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</si>
  <si>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</si>
  <si>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64102L0500</t>
  </si>
  <si>
    <t>6410381201</t>
  </si>
  <si>
    <t>6410381202</t>
  </si>
  <si>
    <t>6700181210</t>
  </si>
  <si>
    <t>от "20"  декабря 2023 года №118</t>
  </si>
</sst>
</file>

<file path=xl/styles.xml><?xml version="1.0" encoding="utf-8"?>
<styleSheet xmlns="http://schemas.openxmlformats.org/spreadsheetml/2006/main">
  <numFmts count="3">
    <numFmt numFmtId="164" formatCode="0.0"/>
    <numFmt numFmtId="165" formatCode="_-* #,##0.00&quot;р.&quot;_-;\-* #,##0.00&quot;р.&quot;_-;_-* \-??&quot;р.&quot;_-;_-@_-"/>
    <numFmt numFmtId="166" formatCode="0.000"/>
  </numFmts>
  <fonts count="33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22" fillId="0" borderId="0" applyBorder="0" applyProtection="0"/>
    <xf numFmtId="0" fontId="22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</cellStyleXfs>
  <cellXfs count="238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10" fillId="0" borderId="1" xfId="0" applyFont="1" applyBorder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164" fontId="11" fillId="3" borderId="1" xfId="0" applyNumberFormat="1" applyFont="1" applyFill="1" applyBorder="1" applyAlignment="1">
      <alignment horizontal="right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14" fillId="0" borderId="1" xfId="2" applyNumberFormat="1" applyFont="1" applyBorder="1" applyAlignment="1" applyProtection="1">
      <alignment horizontal="center" wrapText="1"/>
      <protection hidden="1"/>
    </xf>
    <xf numFmtId="0" fontId="14" fillId="3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1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10" fillId="0" borderId="1" xfId="0" applyFont="1" applyBorder="1" applyAlignment="1">
      <alignment horizontal="left" wrapText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2" applyFont="1" applyBorder="1" applyAlignment="1" applyProtection="1">
      <alignment horizontal="justify" wrapText="1"/>
      <protection hidden="1"/>
    </xf>
    <xf numFmtId="49" fontId="14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0" fillId="0" borderId="1" xfId="0" applyFont="1" applyBorder="1" applyAlignment="1">
      <alignment horizontal="justify" vertical="top" wrapText="1"/>
    </xf>
    <xf numFmtId="0" fontId="16" fillId="0" borderId="1" xfId="3" applyFont="1" applyProtection="1">
      <alignment vertical="top" wrapText="1"/>
    </xf>
    <xf numFmtId="0" fontId="17" fillId="0" borderId="1" xfId="3" applyFont="1" applyProtection="1">
      <alignment vertical="top" wrapText="1"/>
    </xf>
    <xf numFmtId="0" fontId="18" fillId="0" borderId="1" xfId="0" applyFont="1" applyBorder="1" applyAlignment="1">
      <alignment horizontal="justify"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9" fillId="0" borderId="1" xfId="2" applyFont="1" applyBorder="1" applyAlignment="1" applyProtection="1">
      <alignment horizontal="left" wrapText="1"/>
      <protection hidden="1"/>
    </xf>
    <xf numFmtId="49" fontId="19" fillId="3" borderId="1" xfId="0" applyNumberFormat="1" applyFont="1" applyFill="1" applyBorder="1" applyAlignment="1">
      <alignment horizontal="center" wrapText="1"/>
    </xf>
    <xf numFmtId="49" fontId="19" fillId="0" borderId="1" xfId="2" applyNumberFormat="1" applyFont="1" applyBorder="1" applyAlignment="1" applyProtection="1">
      <alignment horizontal="center" wrapText="1"/>
      <protection hidden="1"/>
    </xf>
    <xf numFmtId="164" fontId="19" fillId="3" borderId="1" xfId="0" applyNumberFormat="1" applyFont="1" applyFill="1" applyBorder="1" applyAlignment="1">
      <alignment horizontal="right"/>
    </xf>
    <xf numFmtId="0" fontId="20" fillId="0" borderId="0" xfId="0" applyFont="1"/>
    <xf numFmtId="0" fontId="5" fillId="0" borderId="1" xfId="2" applyFont="1" applyBorder="1" applyAlignment="1" applyProtection="1">
      <alignment horizontal="left" wrapText="1"/>
      <protection hidden="1"/>
    </xf>
    <xf numFmtId="0" fontId="15" fillId="0" borderId="1" xfId="0" applyFont="1" applyBorder="1" applyAlignment="1">
      <alignment horizontal="justify" vertical="top" wrapText="1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0" fillId="0" borderId="1" xfId="1" applyNumberFormat="1" applyFont="1" applyBorder="1" applyAlignment="1" applyProtection="1">
      <alignment vertical="top" wrapText="1"/>
    </xf>
    <xf numFmtId="0" fontId="15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justify" wrapText="1"/>
    </xf>
    <xf numFmtId="0" fontId="21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vertical="top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49" fontId="10" fillId="0" borderId="1" xfId="0" applyNumberFormat="1" applyFont="1" applyBorder="1" applyAlignment="1"/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/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0" fontId="11" fillId="0" borderId="1" xfId="0" applyFont="1" applyBorder="1"/>
    <xf numFmtId="49" fontId="3" fillId="0" borderId="1" xfId="0" applyNumberFormat="1" applyFont="1" applyBorder="1"/>
    <xf numFmtId="0" fontId="13" fillId="0" borderId="1" xfId="0" applyFont="1" applyBorder="1" applyAlignment="1">
      <alignment horizontal="justify" vertical="center"/>
    </xf>
    <xf numFmtId="49" fontId="7" fillId="0" borderId="1" xfId="0" applyNumberFormat="1" applyFont="1" applyBorder="1"/>
    <xf numFmtId="0" fontId="13" fillId="0" borderId="1" xfId="0" applyFont="1" applyBorder="1" applyAlignment="1">
      <alignment vertical="top" wrapText="1"/>
    </xf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13" fillId="0" borderId="1" xfId="3" applyFont="1" applyProtection="1">
      <alignment vertical="top" wrapText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13" fillId="0" borderId="1" xfId="5" applyFont="1" applyBorder="1" applyProtection="1">
      <alignment horizontal="left" vertical="top" wrapText="1"/>
    </xf>
    <xf numFmtId="0" fontId="10" fillId="0" borderId="1" xfId="0" applyFont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164" fontId="8" fillId="3" borderId="5" xfId="0" applyNumberFormat="1" applyFont="1" applyFill="1" applyBorder="1" applyAlignment="1">
      <alignment horizontal="right"/>
    </xf>
    <xf numFmtId="164" fontId="7" fillId="3" borderId="5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1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0" fontId="19" fillId="0" borderId="1" xfId="0" applyFont="1" applyBorder="1"/>
    <xf numFmtId="164" fontId="3" fillId="4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0" fontId="11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14" fillId="4" borderId="1" xfId="0" applyFont="1" applyFill="1" applyBorder="1" applyAlignment="1">
      <alignment horizontal="justify" vertical="top" wrapText="1"/>
    </xf>
    <xf numFmtId="49" fontId="14" fillId="0" borderId="1" xfId="0" applyNumberFormat="1" applyFont="1" applyBorder="1" applyAlignment="1">
      <alignment horizontal="center" wrapText="1"/>
    </xf>
    <xf numFmtId="49" fontId="14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23" fillId="0" borderId="1" xfId="0" applyFont="1" applyBorder="1" applyAlignment="1">
      <alignment wrapText="1"/>
    </xf>
    <xf numFmtId="0" fontId="3" fillId="0" borderId="1" xfId="2" applyFont="1" applyBorder="1" applyAlignment="1" applyProtection="1">
      <alignment wrapText="1"/>
      <protection hidden="1"/>
    </xf>
    <xf numFmtId="0" fontId="3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49" fontId="23" fillId="0" borderId="1" xfId="0" applyNumberFormat="1" applyFont="1" applyBorder="1" applyAlignment="1">
      <alignment horizontal="center" vertical="justify" wrapText="1"/>
    </xf>
    <xf numFmtId="0" fontId="3" fillId="4" borderId="1" xfId="0" applyFont="1" applyFill="1" applyBorder="1" applyAlignment="1">
      <alignment horizontal="justify" wrapText="1"/>
    </xf>
    <xf numFmtId="0" fontId="7" fillId="0" borderId="3" xfId="0" applyFont="1" applyBorder="1" applyAlignment="1">
      <alignment vertical="top" wrapText="1"/>
    </xf>
    <xf numFmtId="0" fontId="3" fillId="0" borderId="3" xfId="0" applyFont="1" applyBorder="1" applyAlignment="1"/>
    <xf numFmtId="164" fontId="3" fillId="5" borderId="1" xfId="0" applyNumberFormat="1" applyFont="1" applyFill="1" applyBorder="1" applyAlignment="1">
      <alignment horizontal="right"/>
    </xf>
    <xf numFmtId="0" fontId="23" fillId="0" borderId="1" xfId="0" applyFont="1" applyBorder="1" applyAlignment="1">
      <alignment horizontal="justify" vertical="top" wrapText="1"/>
    </xf>
    <xf numFmtId="0" fontId="2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0" fontId="21" fillId="4" borderId="1" xfId="0" applyFont="1" applyFill="1" applyBorder="1" applyAlignment="1">
      <alignment horizontal="justify" vertical="top" wrapText="1"/>
    </xf>
    <xf numFmtId="0" fontId="23" fillId="0" borderId="1" xfId="0" applyFont="1" applyBorder="1" applyAlignment="1">
      <alignment horizontal="justify" wrapText="1"/>
    </xf>
    <xf numFmtId="49" fontId="21" fillId="4" borderId="1" xfId="0" applyNumberFormat="1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>
      <alignment vertical="top" wrapText="1"/>
    </xf>
    <xf numFmtId="0" fontId="24" fillId="0" borderId="1" xfId="0" applyFont="1" applyBorder="1" applyAlignment="1">
      <alignment wrapText="1"/>
    </xf>
    <xf numFmtId="49" fontId="5" fillId="6" borderId="1" xfId="0" applyNumberFormat="1" applyFont="1" applyFill="1" applyBorder="1" applyAlignment="1">
      <alignment horizontal="center" wrapText="1"/>
    </xf>
    <xf numFmtId="49" fontId="14" fillId="4" borderId="1" xfId="0" applyNumberFormat="1" applyFont="1" applyFill="1" applyBorder="1" applyAlignment="1">
      <alignment horizontal="center" wrapText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>
      <alignment horizontal="justify" vertical="top" wrapText="1"/>
    </xf>
    <xf numFmtId="164" fontId="5" fillId="0" borderId="1" xfId="0" applyNumberFormat="1" applyFont="1" applyBorder="1"/>
    <xf numFmtId="14" fontId="3" fillId="0" borderId="5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7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vertical="top" wrapText="1"/>
    </xf>
    <xf numFmtId="164" fontId="7" fillId="5" borderId="1" xfId="0" applyNumberFormat="1" applyFont="1" applyFill="1" applyBorder="1" applyAlignment="1">
      <alignment horizontal="right"/>
    </xf>
    <xf numFmtId="164" fontId="25" fillId="0" borderId="1" xfId="0" applyNumberFormat="1" applyFont="1" applyBorder="1" applyAlignment="1">
      <alignment horizontal="right"/>
    </xf>
    <xf numFmtId="0" fontId="25" fillId="0" borderId="1" xfId="0" applyFont="1" applyBorder="1"/>
    <xf numFmtId="164" fontId="25" fillId="0" borderId="1" xfId="0" applyNumberFormat="1" applyFont="1" applyBorder="1"/>
    <xf numFmtId="164" fontId="26" fillId="5" borderId="1" xfId="0" applyNumberFormat="1" applyFont="1" applyFill="1" applyBorder="1" applyAlignment="1">
      <alignment horizontal="right"/>
    </xf>
    <xf numFmtId="164" fontId="26" fillId="0" borderId="1" xfId="0" applyNumberFormat="1" applyFont="1" applyBorder="1" applyAlignment="1">
      <alignment horizontal="right"/>
    </xf>
    <xf numFmtId="164" fontId="25" fillId="5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0" fontId="27" fillId="0" borderId="0" xfId="0" applyFont="1" applyAlignment="1">
      <alignment wrapText="1"/>
    </xf>
    <xf numFmtId="164" fontId="28" fillId="0" borderId="1" xfId="0" applyNumberFormat="1" applyFont="1" applyBorder="1"/>
    <xf numFmtId="164" fontId="28" fillId="3" borderId="1" xfId="0" applyNumberFormat="1" applyFont="1" applyFill="1" applyBorder="1" applyAlignment="1">
      <alignment horizontal="right"/>
    </xf>
    <xf numFmtId="0" fontId="29" fillId="0" borderId="0" xfId="0" applyFont="1" applyAlignment="1">
      <alignment wrapText="1"/>
    </xf>
    <xf numFmtId="0" fontId="17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/>
    </xf>
    <xf numFmtId="164" fontId="5" fillId="4" borderId="1" xfId="0" applyNumberFormat="1" applyFont="1" applyFill="1" applyBorder="1" applyAlignment="1">
      <alignment horizontal="right"/>
    </xf>
    <xf numFmtId="164" fontId="8" fillId="3" borderId="1" xfId="0" applyNumberFormat="1" applyFont="1" applyFill="1" applyBorder="1" applyAlignment="1">
      <alignment horizontal="center"/>
    </xf>
    <xf numFmtId="0" fontId="30" fillId="0" borderId="1" xfId="0" applyFont="1" applyBorder="1" applyAlignment="1">
      <alignment wrapText="1"/>
    </xf>
    <xf numFmtId="166" fontId="32" fillId="0" borderId="4" xfId="0" applyNumberFormat="1" applyFont="1" applyBorder="1" applyAlignment="1">
      <alignment horizontal="center" vertical="justify" wrapText="1"/>
    </xf>
    <xf numFmtId="49" fontId="30" fillId="0" borderId="1" xfId="0" applyNumberFormat="1" applyFont="1" applyBorder="1" applyAlignment="1">
      <alignment horizontal="center" vertical="justify" wrapText="1"/>
    </xf>
    <xf numFmtId="0" fontId="3" fillId="0" borderId="0" xfId="0" applyFont="1" applyBorder="1" applyAlignment="1"/>
    <xf numFmtId="0" fontId="31" fillId="0" borderId="1" xfId="0" applyFont="1" applyFill="1" applyBorder="1" applyAlignment="1">
      <alignment vertical="top" wrapText="1"/>
    </xf>
    <xf numFmtId="49" fontId="7" fillId="0" borderId="1" xfId="2" applyNumberFormat="1" applyFont="1" applyFill="1" applyBorder="1" applyAlignment="1" applyProtection="1">
      <alignment horizontal="center" wrapText="1"/>
      <protection hidden="1"/>
    </xf>
    <xf numFmtId="49" fontId="7" fillId="6" borderId="1" xfId="0" applyNumberFormat="1" applyFont="1" applyFill="1" applyBorder="1" applyAlignment="1">
      <alignment horizontal="center" wrapText="1"/>
    </xf>
    <xf numFmtId="0" fontId="7" fillId="6" borderId="1" xfId="0" applyFont="1" applyFill="1" applyBorder="1" applyAlignment="1">
      <alignment horizontal="justify" vertical="top" wrapText="1"/>
    </xf>
    <xf numFmtId="0" fontId="30" fillId="0" borderId="1" xfId="0" applyFont="1" applyBorder="1" applyAlignment="1">
      <alignment horizontal="justify" wrapText="1"/>
    </xf>
    <xf numFmtId="0" fontId="7" fillId="0" borderId="1" xfId="2" applyFont="1" applyFill="1" applyBorder="1" applyAlignment="1" applyProtection="1">
      <alignment horizontal="left" wrapText="1"/>
      <protection hidden="1"/>
    </xf>
    <xf numFmtId="0" fontId="7" fillId="4" borderId="1" xfId="0" applyFont="1" applyFill="1" applyBorder="1" applyAlignment="1">
      <alignment horizontal="justify" vertical="top" wrapText="1"/>
    </xf>
    <xf numFmtId="164" fontId="19" fillId="0" borderId="1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0" fillId="0" borderId="0" xfId="0" applyAlignment="1">
      <alignment wrapText="1"/>
    </xf>
    <xf numFmtId="0" fontId="5" fillId="0" borderId="1" xfId="0" applyFont="1" applyBorder="1" applyAlignment="1">
      <alignment wrapText="1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164" fontId="7" fillId="7" borderId="1" xfId="0" applyNumberFormat="1" applyFont="1" applyFill="1" applyBorder="1"/>
    <xf numFmtId="164" fontId="7" fillId="8" borderId="1" xfId="0" applyNumberFormat="1" applyFont="1" applyFill="1" applyBorder="1" applyAlignment="1">
      <alignment horizontal="right"/>
    </xf>
    <xf numFmtId="164" fontId="3" fillId="7" borderId="1" xfId="0" applyNumberFormat="1" applyFont="1" applyFill="1" applyBorder="1" applyAlignment="1">
      <alignment horizontal="right"/>
    </xf>
    <xf numFmtId="49" fontId="3" fillId="7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right"/>
    </xf>
    <xf numFmtId="164" fontId="25" fillId="7" borderId="1" xfId="0" applyNumberFormat="1" applyFont="1" applyFill="1" applyBorder="1" applyAlignment="1">
      <alignment horizontal="right"/>
    </xf>
    <xf numFmtId="164" fontId="8" fillId="0" borderId="1" xfId="0" applyNumberFormat="1" applyFont="1" applyFill="1" applyBorder="1" applyAlignment="1">
      <alignment horizontal="right"/>
    </xf>
    <xf numFmtId="0" fontId="7" fillId="8" borderId="1" xfId="0" applyFont="1" applyFill="1" applyBorder="1" applyAlignment="1">
      <alignment horizontal="justify" vertical="top" wrapText="1"/>
    </xf>
    <xf numFmtId="49" fontId="7" fillId="8" borderId="1" xfId="0" applyNumberFormat="1" applyFont="1" applyFill="1" applyBorder="1" applyAlignment="1">
      <alignment horizontal="center" wrapText="1"/>
    </xf>
    <xf numFmtId="164" fontId="7" fillId="7" borderId="1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5" fillId="0" borderId="6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2" fontId="5" fillId="0" borderId="0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</cellXfs>
  <cellStyles count="6">
    <cellStyle name="Normal_для Игоря копия с внесенными уведомлениями напрямую без экономической классификации" xfId="2"/>
    <cellStyle name="xl32" xfId="3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5%20&#1042;&#1077;&#1076;&#1086;&#1084;&#1089;&#1090;&#1074;&#1077;&#1085;&#1085;&#1072;&#1103;%202024-2026%20&#1075;&#1075;%20&#1085;&#1086;&#1103;&#1073;&#1088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5%20&#1042;&#1077;&#1076;&#1086;&#1084;&#1089;&#1090;&#1074;&#1077;&#1085;&#1085;&#1072;&#1103;%202024-2026%20&#1075;&#1075;%20&#1086;&#1082;&#1090;&#1103;&#1073;&#1088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5%20&#1042;&#1077;&#1076;&#1086;&#1084;&#1089;&#1090;&#1074;&#1077;&#1085;&#1085;&#1072;&#1103;%202024-2026%20&#1075;&#10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поправки декабрь ( без )"/>
      <sheetName val="поправки декабрь"/>
      <sheetName val="поправки  2024-2026 гг  (ноя(2)"/>
      <sheetName val="поправки  2024-2026 гг  (окт)"/>
      <sheetName val="поправки  2024-2026 гг  (2)"/>
      <sheetName val="2 чтение 2024-2026 гг "/>
    </sheetNames>
    <sheetDataSet>
      <sheetData sheetId="0"/>
      <sheetData sheetId="1"/>
      <sheetData sheetId="2">
        <row r="37">
          <cell r="I37">
            <v>80.400000000000006</v>
          </cell>
        </row>
        <row r="53">
          <cell r="I53">
            <v>1580.6000000000001</v>
          </cell>
        </row>
        <row r="122">
          <cell r="I122">
            <v>-25</v>
          </cell>
        </row>
        <row r="126">
          <cell r="I126">
            <v>-44</v>
          </cell>
        </row>
        <row r="138">
          <cell r="I138">
            <v>196.66900000000001</v>
          </cell>
        </row>
        <row r="141">
          <cell r="I141">
            <v>59</v>
          </cell>
        </row>
        <row r="146">
          <cell r="I146">
            <v>-25</v>
          </cell>
        </row>
        <row r="216">
          <cell r="I216">
            <v>-140.69999999999999</v>
          </cell>
        </row>
        <row r="219">
          <cell r="I219">
            <v>6.2</v>
          </cell>
        </row>
        <row r="222">
          <cell r="I222">
            <v>3.7</v>
          </cell>
        </row>
        <row r="307">
          <cell r="I307">
            <v>492.8</v>
          </cell>
        </row>
        <row r="518">
          <cell r="I518">
            <v>-1389.7</v>
          </cell>
        </row>
        <row r="546">
          <cell r="I546">
            <v>-225.5</v>
          </cell>
        </row>
        <row r="575">
          <cell r="I575">
            <v>-8.6</v>
          </cell>
        </row>
        <row r="578">
          <cell r="I578">
            <v>-9.8000000000000007</v>
          </cell>
        </row>
        <row r="606">
          <cell r="I606">
            <v>590.4</v>
          </cell>
        </row>
        <row r="690">
          <cell r="I690">
            <v>805</v>
          </cell>
        </row>
        <row r="733">
          <cell r="I733">
            <v>168.7</v>
          </cell>
        </row>
        <row r="831">
          <cell r="I831">
            <v>1446.1000000000001</v>
          </cell>
        </row>
        <row r="860">
          <cell r="I860">
            <v>134.5</v>
          </cell>
        </row>
        <row r="864">
          <cell r="I864">
            <v>21.6</v>
          </cell>
        </row>
        <row r="878">
          <cell r="I878">
            <v>-134.5</v>
          </cell>
        </row>
        <row r="1030">
          <cell r="I1030">
            <v>136</v>
          </cell>
        </row>
        <row r="1173">
          <cell r="I1173">
            <v>417.7</v>
          </cell>
        </row>
        <row r="1186">
          <cell r="I1186">
            <v>18.399999999999999</v>
          </cell>
        </row>
        <row r="1235">
          <cell r="I1235">
            <v>-52.5</v>
          </cell>
        </row>
        <row r="1253">
          <cell r="I1253">
            <v>1.6</v>
          </cell>
        </row>
        <row r="1256">
          <cell r="I1256">
            <v>-1.6</v>
          </cell>
        </row>
        <row r="1514">
          <cell r="I1514">
            <v>-20</v>
          </cell>
        </row>
        <row r="1521">
          <cell r="I1521">
            <v>0</v>
          </cell>
        </row>
        <row r="1525">
          <cell r="I1525">
            <v>-14</v>
          </cell>
        </row>
        <row r="1528">
          <cell r="I1528">
            <v>-0.8</v>
          </cell>
        </row>
        <row r="1534">
          <cell r="I1534">
            <v>-55.1</v>
          </cell>
        </row>
        <row r="1551">
          <cell r="I1551">
            <v>-93</v>
          </cell>
        </row>
        <row r="1600">
          <cell r="I1600">
            <v>0</v>
          </cell>
        </row>
      </sheetData>
      <sheetData sheetId="3">
        <row r="37">
          <cell r="I37">
            <v>266</v>
          </cell>
        </row>
        <row r="53">
          <cell r="I53">
            <v>1048.5999999999999</v>
          </cell>
        </row>
        <row r="57">
          <cell r="I57">
            <v>0</v>
          </cell>
        </row>
        <row r="134">
          <cell r="I134">
            <v>0</v>
          </cell>
        </row>
        <row r="138">
          <cell r="I138">
            <v>345</v>
          </cell>
        </row>
        <row r="141">
          <cell r="I141">
            <v>0</v>
          </cell>
        </row>
        <row r="216">
          <cell r="I216">
            <v>535.4</v>
          </cell>
        </row>
        <row r="219">
          <cell r="I219">
            <v>0</v>
          </cell>
        </row>
        <row r="307">
          <cell r="I307">
            <v>0</v>
          </cell>
        </row>
        <row r="312">
          <cell r="I312">
            <v>0</v>
          </cell>
        </row>
        <row r="325">
          <cell r="I325">
            <v>0</v>
          </cell>
        </row>
        <row r="326">
          <cell r="I326">
            <v>0</v>
          </cell>
        </row>
        <row r="369">
          <cell r="I369">
            <v>0</v>
          </cell>
        </row>
        <row r="404">
          <cell r="I404">
            <v>-30.8</v>
          </cell>
        </row>
        <row r="426">
          <cell r="I426">
            <v>0</v>
          </cell>
        </row>
        <row r="430">
          <cell r="I430">
            <v>0</v>
          </cell>
        </row>
        <row r="434">
          <cell r="I434">
            <v>0</v>
          </cell>
        </row>
        <row r="463">
          <cell r="I463">
            <v>186.10000000000002</v>
          </cell>
        </row>
        <row r="546">
          <cell r="I546">
            <v>-69.099999999999994</v>
          </cell>
        </row>
        <row r="550">
          <cell r="I550">
            <v>0</v>
          </cell>
        </row>
        <row r="571">
          <cell r="I571">
            <v>0</v>
          </cell>
        </row>
        <row r="575">
          <cell r="I575">
            <v>69.099999999999994</v>
          </cell>
        </row>
        <row r="592">
          <cell r="I592">
            <v>0</v>
          </cell>
        </row>
        <row r="606">
          <cell r="I606">
            <v>0</v>
          </cell>
        </row>
        <row r="667">
          <cell r="I667">
            <v>0</v>
          </cell>
        </row>
        <row r="690">
          <cell r="I690">
            <v>0</v>
          </cell>
        </row>
        <row r="695">
          <cell r="I695">
            <v>0</v>
          </cell>
        </row>
        <row r="713">
          <cell r="I713">
            <v>0</v>
          </cell>
        </row>
        <row r="717">
          <cell r="I717">
            <v>0</v>
          </cell>
        </row>
        <row r="722">
          <cell r="I722">
            <v>-410.1</v>
          </cell>
        </row>
        <row r="726">
          <cell r="I726">
            <v>0</v>
          </cell>
        </row>
        <row r="733">
          <cell r="I733">
            <v>112.30000000000001</v>
          </cell>
        </row>
        <row r="761">
          <cell r="I761">
            <v>590.5</v>
          </cell>
        </row>
        <row r="766">
          <cell r="I766">
            <v>0</v>
          </cell>
        </row>
        <row r="770">
          <cell r="I770">
            <v>0</v>
          </cell>
        </row>
        <row r="808">
          <cell r="I808">
            <v>0</v>
          </cell>
        </row>
        <row r="827">
          <cell r="I827">
            <v>125.59999999999997</v>
          </cell>
        </row>
        <row r="831">
          <cell r="I831">
            <v>3990.7000000000003</v>
          </cell>
        </row>
        <row r="835">
          <cell r="I835">
            <v>224.5</v>
          </cell>
        </row>
        <row r="839">
          <cell r="I839">
            <v>-6</v>
          </cell>
        </row>
        <row r="843">
          <cell r="I843">
            <v>0</v>
          </cell>
        </row>
        <row r="851">
          <cell r="I851">
            <v>145.19999999999999</v>
          </cell>
        </row>
        <row r="855">
          <cell r="I855">
            <v>0</v>
          </cell>
        </row>
        <row r="856">
          <cell r="I856">
            <v>0</v>
          </cell>
        </row>
        <row r="860">
          <cell r="I860">
            <v>0</v>
          </cell>
        </row>
        <row r="878">
          <cell r="I878">
            <v>0</v>
          </cell>
        </row>
        <row r="882">
          <cell r="I882">
            <v>0</v>
          </cell>
        </row>
        <row r="1026">
          <cell r="I1026">
            <v>0</v>
          </cell>
        </row>
        <row r="1030">
          <cell r="I1030">
            <v>818.3</v>
          </cell>
        </row>
        <row r="1034">
          <cell r="I1034">
            <v>0</v>
          </cell>
        </row>
        <row r="1038">
          <cell r="I1038">
            <v>0</v>
          </cell>
        </row>
        <row r="1125">
          <cell r="I1125">
            <v>-21.6</v>
          </cell>
        </row>
        <row r="1155">
          <cell r="I1155">
            <v>-11.1</v>
          </cell>
        </row>
        <row r="1166">
          <cell r="I1166">
            <v>-1.5</v>
          </cell>
        </row>
        <row r="1173">
          <cell r="I1173">
            <v>785.7</v>
          </cell>
        </row>
        <row r="1177">
          <cell r="I1177">
            <v>0</v>
          </cell>
        </row>
        <row r="1186">
          <cell r="I1186">
            <v>131.6</v>
          </cell>
        </row>
        <row r="1227">
          <cell r="I1227">
            <v>0</v>
          </cell>
        </row>
        <row r="1249">
          <cell r="I1249">
            <v>0</v>
          </cell>
        </row>
        <row r="1260">
          <cell r="I1260">
            <v>0</v>
          </cell>
        </row>
        <row r="1264">
          <cell r="I1264">
            <v>24.3</v>
          </cell>
        </row>
        <row r="1300">
          <cell r="I1300">
            <v>13.9</v>
          </cell>
        </row>
        <row r="1303">
          <cell r="I1303">
            <v>5</v>
          </cell>
        </row>
        <row r="1357">
          <cell r="I1357">
            <v>-170</v>
          </cell>
        </row>
        <row r="1395">
          <cell r="I1395">
            <v>0</v>
          </cell>
        </row>
        <row r="1401">
          <cell r="I1401">
            <v>0</v>
          </cell>
        </row>
        <row r="1407">
          <cell r="I1407">
            <v>0</v>
          </cell>
        </row>
        <row r="1491">
          <cell r="I1491">
            <v>0</v>
          </cell>
        </row>
        <row r="1495">
          <cell r="I1495">
            <v>138.5</v>
          </cell>
        </row>
        <row r="1501">
          <cell r="I1501">
            <v>3.2</v>
          </cell>
        </row>
        <row r="1521">
          <cell r="I1521">
            <v>6</v>
          </cell>
        </row>
        <row r="1525">
          <cell r="I1525">
            <v>-6</v>
          </cell>
        </row>
        <row r="1528">
          <cell r="I1528">
            <v>0</v>
          </cell>
        </row>
        <row r="1558">
          <cell r="I1558">
            <v>0</v>
          </cell>
        </row>
        <row r="1600">
          <cell r="I1600">
            <v>-43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поправки  2024-2026 гг  (ноя(2)"/>
      <sheetName val="поправки  2024-2026 гг  (окт)"/>
      <sheetName val="поправки  2024-2026 гг  (2)"/>
      <sheetName val="2 чтение 2024-2026 гг "/>
    </sheetNames>
    <sheetDataSet>
      <sheetData sheetId="0"/>
      <sheetData sheetId="1"/>
      <sheetData sheetId="2">
        <row r="37">
          <cell r="I37">
            <v>190.5</v>
          </cell>
        </row>
        <row r="53">
          <cell r="I53">
            <v>59.4</v>
          </cell>
        </row>
        <row r="122">
          <cell r="I122">
            <v>62</v>
          </cell>
        </row>
        <row r="138">
          <cell r="I138">
            <v>251.4</v>
          </cell>
        </row>
        <row r="307">
          <cell r="I307">
            <v>750</v>
          </cell>
        </row>
        <row r="545">
          <cell r="I545">
            <v>-201.9</v>
          </cell>
        </row>
        <row r="716">
          <cell r="I716">
            <v>257.98</v>
          </cell>
        </row>
        <row r="732">
          <cell r="I732">
            <v>111.8</v>
          </cell>
        </row>
        <row r="760">
          <cell r="I760">
            <v>383.3</v>
          </cell>
        </row>
        <row r="765">
          <cell r="I765">
            <v>794.4</v>
          </cell>
        </row>
        <row r="826">
          <cell r="I826">
            <v>206.1</v>
          </cell>
        </row>
        <row r="830">
          <cell r="I830">
            <v>3128.1</v>
          </cell>
        </row>
        <row r="834">
          <cell r="I834">
            <v>940.3</v>
          </cell>
        </row>
        <row r="838">
          <cell r="I838">
            <v>-9.6999999999999993</v>
          </cell>
        </row>
        <row r="842">
          <cell r="I842">
            <v>9.6999999999999993</v>
          </cell>
        </row>
        <row r="850">
          <cell r="I850">
            <v>125.1</v>
          </cell>
        </row>
        <row r="859">
          <cell r="I859">
            <v>4121.3999999999996</v>
          </cell>
        </row>
        <row r="881">
          <cell r="I881">
            <v>5156.7</v>
          </cell>
        </row>
        <row r="1029">
          <cell r="I1029">
            <v>735.2</v>
          </cell>
        </row>
        <row r="1037">
          <cell r="I1037">
            <v>-415.2</v>
          </cell>
        </row>
        <row r="1172">
          <cell r="I1172">
            <v>323.39999999999998</v>
          </cell>
        </row>
        <row r="1185">
          <cell r="I1185">
            <v>264</v>
          </cell>
        </row>
        <row r="1226">
          <cell r="I1226">
            <v>201.6</v>
          </cell>
        </row>
        <row r="1299">
          <cell r="I1299">
            <v>8.1</v>
          </cell>
        </row>
        <row r="1302">
          <cell r="I1302">
            <v>57</v>
          </cell>
        </row>
        <row r="1494">
          <cell r="I1494">
            <v>41.9</v>
          </cell>
        </row>
      </sheetData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поправки  2024-2026 гг  (окт)"/>
      <sheetName val="поправки  2024-2026 гг  (2)"/>
      <sheetName val="2 чтение 2024-2026 гг "/>
    </sheetNames>
    <sheetDataSet>
      <sheetData sheetId="0" refreshError="1"/>
      <sheetData sheetId="1" refreshError="1"/>
      <sheetData sheetId="2">
        <row r="37">
          <cell r="I37">
            <v>143.9</v>
          </cell>
        </row>
        <row r="41">
          <cell r="I41">
            <v>80.400000000000006</v>
          </cell>
        </row>
        <row r="53">
          <cell r="I53">
            <v>742.6</v>
          </cell>
        </row>
        <row r="57">
          <cell r="I57">
            <v>675.7</v>
          </cell>
        </row>
        <row r="122">
          <cell r="I122">
            <v>-37</v>
          </cell>
        </row>
        <row r="138">
          <cell r="I138">
            <v>17</v>
          </cell>
        </row>
        <row r="326">
          <cell r="I326">
            <v>-621.20000000000005</v>
          </cell>
        </row>
        <row r="545">
          <cell r="I545">
            <v>101.3</v>
          </cell>
        </row>
        <row r="549">
          <cell r="I549">
            <v>94.2</v>
          </cell>
        </row>
        <row r="574">
          <cell r="I574">
            <v>-101.3</v>
          </cell>
        </row>
        <row r="716">
          <cell r="I716">
            <v>407.09999999999997</v>
          </cell>
        </row>
        <row r="769">
          <cell r="I769">
            <v>352.2</v>
          </cell>
        </row>
        <row r="826">
          <cell r="I826">
            <v>1019.8</v>
          </cell>
        </row>
        <row r="830">
          <cell r="I830">
            <v>1423</v>
          </cell>
        </row>
        <row r="850">
          <cell r="I850">
            <v>714.7</v>
          </cell>
        </row>
        <row r="881">
          <cell r="I881">
            <v>1288.2</v>
          </cell>
        </row>
        <row r="1029">
          <cell r="I1029">
            <v>1625</v>
          </cell>
        </row>
        <row r="1083">
          <cell r="I1083">
            <v>-150</v>
          </cell>
        </row>
        <row r="1094">
          <cell r="I1094">
            <v>-1026</v>
          </cell>
        </row>
        <row r="1176">
          <cell r="I1176">
            <v>176.6</v>
          </cell>
        </row>
        <row r="1248">
          <cell r="I1248">
            <v>45</v>
          </cell>
        </row>
        <row r="1485">
          <cell r="I1485">
            <v>66.900000000000006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63"/>
  <sheetViews>
    <sheetView tabSelected="1" view="pageBreakPreview" zoomScaleNormal="140" zoomScaleSheetLayoutView="100" workbookViewId="0">
      <selection activeCell="A9" sqref="A9:K9"/>
    </sheetView>
  </sheetViews>
  <sheetFormatPr defaultColWidth="8.7109375" defaultRowHeight="12.75"/>
  <cols>
    <col min="1" max="1" width="34.85546875" style="1" customWidth="1"/>
    <col min="2" max="2" width="5.42578125" style="2" customWidth="1"/>
    <col min="3" max="3" width="5.7109375" style="3" customWidth="1"/>
    <col min="4" max="4" width="11.7109375" style="3" customWidth="1"/>
    <col min="5" max="6" width="4.5703125" style="3" customWidth="1"/>
    <col min="7" max="9" width="9.42578125" style="4" customWidth="1"/>
    <col min="10" max="10" width="10" style="4" customWidth="1"/>
    <col min="11" max="11" width="10" customWidth="1"/>
    <col min="12" max="12" width="8.7109375" hidden="1" customWidth="1"/>
    <col min="13" max="14" width="0" hidden="1" customWidth="1"/>
  </cols>
  <sheetData>
    <row r="1" spans="1:15">
      <c r="A1" s="226" t="s">
        <v>686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01"/>
      <c r="M1" s="201"/>
      <c r="N1" s="201"/>
      <c r="O1" s="201"/>
    </row>
    <row r="2" spans="1:15">
      <c r="A2" s="226" t="s">
        <v>1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01"/>
      <c r="M2" s="201"/>
      <c r="N2" s="201"/>
      <c r="O2" s="201"/>
    </row>
    <row r="3" spans="1:15">
      <c r="A3" s="226" t="s">
        <v>2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01"/>
      <c r="M3" s="201"/>
      <c r="N3" s="201"/>
      <c r="O3" s="201"/>
    </row>
    <row r="4" spans="1:15">
      <c r="A4" s="226" t="s">
        <v>687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01"/>
      <c r="M4" s="201"/>
      <c r="N4" s="201"/>
      <c r="O4" s="201"/>
    </row>
    <row r="5" spans="1:15">
      <c r="A5" s="226"/>
      <c r="B5" s="226"/>
      <c r="C5" s="226"/>
      <c r="D5" s="226"/>
      <c r="E5" s="226"/>
      <c r="F5" s="226"/>
      <c r="G5" s="226"/>
      <c r="H5" s="226"/>
      <c r="I5" s="226"/>
      <c r="J5" s="226"/>
      <c r="K5" s="226"/>
    </row>
    <row r="6" spans="1:15">
      <c r="A6" s="226" t="s">
        <v>0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5">
      <c r="A7" s="226" t="s">
        <v>1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</row>
    <row r="8" spans="1:15">
      <c r="A8" s="226" t="s">
        <v>2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</row>
    <row r="9" spans="1:15">
      <c r="A9" s="226" t="s">
        <v>705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</row>
    <row r="10" spans="1:15">
      <c r="A10" s="226" t="s">
        <v>520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</row>
    <row r="11" spans="1:15">
      <c r="A11" s="225"/>
      <c r="B11" s="225"/>
      <c r="C11" s="225"/>
      <c r="D11" s="226" t="s">
        <v>521</v>
      </c>
      <c r="E11" s="226"/>
      <c r="F11" s="226"/>
      <c r="G11" s="226"/>
      <c r="H11" s="226"/>
      <c r="I11" s="226"/>
      <c r="J11" s="226"/>
      <c r="K11" s="226"/>
    </row>
    <row r="12" spans="1:15" ht="12.75" customHeight="1">
      <c r="A12" s="226" t="s">
        <v>623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</row>
    <row r="13" spans="1:15" ht="10.5" customHeight="1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5" ht="56.25" customHeight="1">
      <c r="A14" s="229" t="s">
        <v>624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</row>
    <row r="15" spans="1:15" ht="15">
      <c r="A15" s="6"/>
      <c r="B15" s="6"/>
      <c r="C15" s="7"/>
      <c r="D15" s="7"/>
      <c r="E15" s="7"/>
      <c r="F15" s="7"/>
      <c r="G15" s="8"/>
      <c r="H15" s="8"/>
      <c r="I15" s="8"/>
      <c r="J15" s="8"/>
    </row>
    <row r="16" spans="1:15" ht="12.75" customHeight="1">
      <c r="A16" s="230" t="s">
        <v>3</v>
      </c>
      <c r="B16" s="231" t="s">
        <v>4</v>
      </c>
      <c r="C16" s="231" t="s">
        <v>5</v>
      </c>
      <c r="D16" s="231" t="s">
        <v>6</v>
      </c>
      <c r="E16" s="231" t="s">
        <v>7</v>
      </c>
      <c r="F16" s="231" t="s">
        <v>8</v>
      </c>
      <c r="G16" s="232" t="s">
        <v>9</v>
      </c>
      <c r="H16" s="232"/>
      <c r="I16" s="232"/>
      <c r="J16" s="232"/>
      <c r="K16" s="232"/>
    </row>
    <row r="17" spans="1:14" ht="12.75" customHeight="1" thickBot="1">
      <c r="A17" s="230"/>
      <c r="B17" s="231"/>
      <c r="C17" s="231"/>
      <c r="D17" s="231"/>
      <c r="E17" s="231"/>
      <c r="F17" s="231"/>
      <c r="G17" s="233" t="s">
        <v>518</v>
      </c>
      <c r="H17" s="234"/>
      <c r="I17" s="235"/>
      <c r="J17" s="236" t="s">
        <v>582</v>
      </c>
      <c r="K17" s="227" t="s">
        <v>677</v>
      </c>
    </row>
    <row r="18" spans="1:14" ht="24" customHeight="1" thickBot="1">
      <c r="A18" s="230"/>
      <c r="B18" s="231"/>
      <c r="C18" s="231"/>
      <c r="D18" s="231"/>
      <c r="E18" s="231"/>
      <c r="F18" s="231"/>
      <c r="G18" s="193" t="s">
        <v>680</v>
      </c>
      <c r="H18" s="194" t="s">
        <v>681</v>
      </c>
      <c r="I18" s="194" t="s">
        <v>682</v>
      </c>
      <c r="J18" s="237"/>
      <c r="K18" s="228"/>
    </row>
    <row r="19" spans="1:14">
      <c r="A19" s="9">
        <v>1</v>
      </c>
      <c r="B19" s="9" t="s">
        <v>10</v>
      </c>
      <c r="C19" s="9" t="s">
        <v>11</v>
      </c>
      <c r="D19" s="9" t="s">
        <v>12</v>
      </c>
      <c r="E19" s="9" t="s">
        <v>13</v>
      </c>
      <c r="F19" s="9" t="s">
        <v>14</v>
      </c>
      <c r="G19" s="158">
        <v>7</v>
      </c>
      <c r="H19" s="158">
        <v>8</v>
      </c>
      <c r="I19" s="158">
        <v>9</v>
      </c>
      <c r="J19" s="158">
        <v>10</v>
      </c>
      <c r="K19" s="159">
        <v>11</v>
      </c>
    </row>
    <row r="20" spans="1:14">
      <c r="A20" s="10" t="s">
        <v>15</v>
      </c>
      <c r="B20" s="11"/>
      <c r="C20" s="11"/>
      <c r="D20" s="11"/>
      <c r="E20" s="11"/>
      <c r="F20" s="11"/>
      <c r="G20" s="12">
        <f>G21+G22+G23+G24</f>
        <v>339632.74</v>
      </c>
      <c r="H20" s="195">
        <f t="shared" ref="H20" si="0">H21+H22+H23+H24</f>
        <v>3919.5690000000004</v>
      </c>
      <c r="I20" s="12">
        <f>G20+H20</f>
        <v>343552.30900000001</v>
      </c>
      <c r="J20" s="12">
        <f t="shared" ref="J20" si="1">J21+J22+J23+J24</f>
        <v>233074.59999999998</v>
      </c>
      <c r="K20" s="12">
        <f>K21+K22+K23+K24</f>
        <v>235323.89999999997</v>
      </c>
      <c r="L20" s="136">
        <f>G25+G290+G330+G448+G559+G987+G1124+G1248+G1325+G1355+G276</f>
        <v>339632.74000000005</v>
      </c>
      <c r="M20" s="136">
        <f>J25+J290+J330+J448+J559+J987+J1124+J1248+J1325+J1355</f>
        <v>231687.7</v>
      </c>
      <c r="N20" s="136">
        <f>K25+K290+K330+K448+K559+K987+K1124+K1248+K1325+K1355</f>
        <v>233806.2</v>
      </c>
    </row>
    <row r="21" spans="1:14">
      <c r="A21" s="10" t="s">
        <v>16</v>
      </c>
      <c r="B21" s="11"/>
      <c r="C21" s="11"/>
      <c r="D21" s="11"/>
      <c r="E21" s="11"/>
      <c r="F21" s="11" t="s">
        <v>17</v>
      </c>
      <c r="G21" s="12">
        <f>G26+G331+G449+G560+G988+G1125+G1249+G1326+G291+G1356</f>
        <v>161852.09999999998</v>
      </c>
      <c r="H21" s="195">
        <f>H26+H331+H449+H560+H988+H1125+H1249+H1326+H291+H1356</f>
        <v>5340.1690000000008</v>
      </c>
      <c r="I21" s="12">
        <f>G21+H21</f>
        <v>167192.26899999997</v>
      </c>
      <c r="J21" s="12">
        <f>J26+J331+J449+J560+J988+J1125+J1249+J1326+J291+J1356</f>
        <v>120812.09999999999</v>
      </c>
      <c r="K21" s="12">
        <f>K26+K331+K449+K560+K988+K1125+K1249+K1326+K291+K1356</f>
        <v>128199.19999999998</v>
      </c>
      <c r="L21" s="136">
        <f>G26+G291+G331+G449+G560+G988+G1125+G1249+G1356</f>
        <v>161292.1</v>
      </c>
      <c r="M21" s="136">
        <f>J26+J291+J331+J449+J560+J988+J1125+J1249+J1356</f>
        <v>120812.09999999999</v>
      </c>
      <c r="N21" s="136">
        <f>K26+K291+K331+K449+K560+K988+K1125+K1249+K1356</f>
        <v>128199.19999999998</v>
      </c>
    </row>
    <row r="22" spans="1:14">
      <c r="A22" s="10" t="s">
        <v>18</v>
      </c>
      <c r="B22" s="11"/>
      <c r="C22" s="11"/>
      <c r="D22" s="11"/>
      <c r="E22" s="11"/>
      <c r="F22" s="11" t="s">
        <v>10</v>
      </c>
      <c r="G22" s="12">
        <f>G27+G332+G450+G561+G989+G1126+G1250+G1327</f>
        <v>140283.74000000002</v>
      </c>
      <c r="H22" s="195">
        <f>H27+H332+H450+H561+H989+H1126+H1250+H1327</f>
        <v>-1420.6000000000001</v>
      </c>
      <c r="I22" s="12">
        <f t="shared" ref="I22:I85" si="2">G22+H22</f>
        <v>138863.14000000001</v>
      </c>
      <c r="J22" s="12">
        <f>J27+J332+J450+J561+J989+J1126+J1250+J1327</f>
        <v>100141.5</v>
      </c>
      <c r="K22" s="12">
        <f>K27+K332+K450+K561+K989+K1126+K1250+K1327</f>
        <v>94749.9</v>
      </c>
      <c r="L22" s="136">
        <f>G332+G450+G561+G989+G1126+G1250+G1327+G27</f>
        <v>140283.74000000002</v>
      </c>
      <c r="M22" s="136">
        <f>J332+J450+J561+J989+J1126+J1250+J1327+J27</f>
        <v>100141.49999999999</v>
      </c>
      <c r="N22" s="136">
        <f>K332+K450+K561+K989+K1126+K1250+K1327+K27</f>
        <v>94749.89999999998</v>
      </c>
    </row>
    <row r="23" spans="1:14">
      <c r="A23" s="10" t="s">
        <v>19</v>
      </c>
      <c r="B23" s="11"/>
      <c r="C23" s="11"/>
      <c r="D23" s="11"/>
      <c r="E23" s="11"/>
      <c r="F23" s="11" t="s">
        <v>11</v>
      </c>
      <c r="G23" s="12">
        <f>G28+G277+G333+G451+G562+G990+G1127</f>
        <v>37496.900000000009</v>
      </c>
      <c r="H23" s="195">
        <f>H28+H277+H333+H451+H562+H990+H1127</f>
        <v>0</v>
      </c>
      <c r="I23" s="12">
        <f t="shared" si="2"/>
        <v>37496.900000000009</v>
      </c>
      <c r="J23" s="12">
        <f>J28+J277+J333+J451+J562+J990+J1127</f>
        <v>12121</v>
      </c>
      <c r="K23" s="12">
        <f>K28+K277+K333+K451+K562+K990+K1127</f>
        <v>12374.8</v>
      </c>
      <c r="L23" s="136">
        <f>G28+G333+G451+G562+G990+G1127+G277</f>
        <v>37496.9</v>
      </c>
      <c r="M23" s="136">
        <f>J28+J333+J451+J562+J990+J1127+J277</f>
        <v>12121</v>
      </c>
      <c r="N23" s="136">
        <f>K28+K333+K451+K562+K990+K1127+K277</f>
        <v>12374.8</v>
      </c>
    </row>
    <row r="24" spans="1:14" hidden="1">
      <c r="A24" s="10" t="s">
        <v>20</v>
      </c>
      <c r="B24" s="11"/>
      <c r="C24" s="11"/>
      <c r="D24" s="11"/>
      <c r="E24" s="11"/>
      <c r="F24" s="11" t="s">
        <v>12</v>
      </c>
      <c r="G24" s="12">
        <f>G452+G563+G991</f>
        <v>0</v>
      </c>
      <c r="H24" s="195"/>
      <c r="I24" s="12">
        <f t="shared" si="2"/>
        <v>0</v>
      </c>
      <c r="J24" s="12">
        <f>J452+J563+J991</f>
        <v>0</v>
      </c>
      <c r="K24" s="12">
        <f>K452+K563+K991</f>
        <v>0</v>
      </c>
    </row>
    <row r="25" spans="1:14" ht="13.5" customHeight="1">
      <c r="A25" s="13" t="s">
        <v>21</v>
      </c>
      <c r="B25" s="14" t="s">
        <v>22</v>
      </c>
      <c r="C25" s="14"/>
      <c r="D25" s="14"/>
      <c r="E25" s="14"/>
      <c r="F25" s="14"/>
      <c r="G25" s="15">
        <f>G26+G27+G28</f>
        <v>35863.4</v>
      </c>
      <c r="H25" s="197">
        <f>H26+H27+H28</f>
        <v>1712.6690000000006</v>
      </c>
      <c r="I25" s="12">
        <f t="shared" si="2"/>
        <v>37576.069000000003</v>
      </c>
      <c r="J25" s="15">
        <f t="shared" ref="J25:K25" si="3">J26+J27+J28</f>
        <v>26151.399999999998</v>
      </c>
      <c r="K25" s="15">
        <f t="shared" si="3"/>
        <v>25996.3</v>
      </c>
      <c r="L25" s="136">
        <f>G29+G45+G55+G65+G95+G101</f>
        <v>35863.4</v>
      </c>
      <c r="M25" s="136">
        <f t="shared" ref="M25:N25" si="4">J29+J45+J55+J65+J95+J101</f>
        <v>26151.4</v>
      </c>
      <c r="N25" s="136">
        <f t="shared" si="4"/>
        <v>25996.300000000003</v>
      </c>
    </row>
    <row r="26" spans="1:14">
      <c r="A26" s="13" t="s">
        <v>16</v>
      </c>
      <c r="B26" s="14" t="s">
        <v>22</v>
      </c>
      <c r="C26" s="14"/>
      <c r="D26" s="14"/>
      <c r="E26" s="14"/>
      <c r="F26" s="14" t="s">
        <v>17</v>
      </c>
      <c r="G26" s="15">
        <f>G34+G44+G50+G70+G100+G118+G121+G134+G142+G153+G159+G162+G168+G171+G175+G178+G188+G192+G195+G198+G202+G206+G210+G126+G74+G123+G164+G85+G88+G217+G94+G145+G93+G243+G213+G114+G249+G255+G260+G265+G270+G275</f>
        <v>32903.199999999997</v>
      </c>
      <c r="H26" s="197">
        <f>H34+H44+H50+H70+H100+H118+H121+H134+H142+H153+H159+H162+H168+H171+H175+H178+H188+H192+H195+H198+H202+H206+H210+H126+H74+H123+H164+H85+H88+H217+H94+H145+H93+H243+H213+H114+H249+H255+H260+H265+H270+H275</f>
        <v>1712.6690000000006</v>
      </c>
      <c r="I26" s="12">
        <f t="shared" si="2"/>
        <v>34615.868999999999</v>
      </c>
      <c r="J26" s="15">
        <f>J34+J44+J50+J70+J100+J118+J121+J134+J142+J153+J159+J162+J168+J171+J175+J178+J188+J192+J195+J198+J202+J206+J210+J126+J74+J123+J164+J85+J88+J217+J94+J145+J93+J243+J213+J114+J249+J255+J260+J265+J270+J275</f>
        <v>24962.999999999996</v>
      </c>
      <c r="K26" s="15">
        <f>K34+K44+K50+K70+K100+K118+K121+K134+K142+K153+K159+K162+K168+K171+K175+K178+K188+K192+K195+K198+K202+K206+K210+K126+K74+K123+K164+K85+K88+K217+K94+K145+K93+K243+K213+K114+K249+K255+K260+K265+K270+K275</f>
        <v>24772.899999999998</v>
      </c>
    </row>
    <row r="27" spans="1:14">
      <c r="A27" s="13" t="s">
        <v>18</v>
      </c>
      <c r="B27" s="14" t="s">
        <v>22</v>
      </c>
      <c r="C27" s="14"/>
      <c r="D27" s="14"/>
      <c r="E27" s="14"/>
      <c r="F27" s="14" t="s">
        <v>10</v>
      </c>
      <c r="G27" s="15">
        <f>G224+G228+G231+G221+G235+G238</f>
        <v>1186.9000000000001</v>
      </c>
      <c r="H27" s="197">
        <f>H224+H228+H231+H221+H235+H238</f>
        <v>0</v>
      </c>
      <c r="I27" s="12">
        <f t="shared" si="2"/>
        <v>1186.9000000000001</v>
      </c>
      <c r="J27" s="15">
        <f t="shared" ref="J27:K27" si="5">J224+J228+J231+J221+J235+J238</f>
        <v>1186.9000000000001</v>
      </c>
      <c r="K27" s="15">
        <f t="shared" si="5"/>
        <v>1186.9000000000001</v>
      </c>
    </row>
    <row r="28" spans="1:14">
      <c r="A28" s="13" t="s">
        <v>19</v>
      </c>
      <c r="B28" s="14" t="s">
        <v>22</v>
      </c>
      <c r="C28" s="14"/>
      <c r="D28" s="14"/>
      <c r="E28" s="14"/>
      <c r="F28" s="14" t="s">
        <v>11</v>
      </c>
      <c r="G28" s="15">
        <f>G60+G64+G106+G38+G54+G78+G146+G110</f>
        <v>1773.3000000000002</v>
      </c>
      <c r="H28" s="197">
        <f>H60+H64+H106+H38+H54+H78+H146+H110</f>
        <v>0</v>
      </c>
      <c r="I28" s="12">
        <f t="shared" si="2"/>
        <v>1773.3000000000002</v>
      </c>
      <c r="J28" s="15">
        <f>J60+J64+J106+J38+J54+J78+J146+J110</f>
        <v>1.5</v>
      </c>
      <c r="K28" s="15">
        <f>K60+K64+K106+K38+K54+K78+K146+K110</f>
        <v>36.5</v>
      </c>
    </row>
    <row r="29" spans="1:14" ht="37.5" customHeight="1">
      <c r="A29" s="13" t="s">
        <v>23</v>
      </c>
      <c r="B29" s="14" t="s">
        <v>22</v>
      </c>
      <c r="C29" s="14" t="s">
        <v>24</v>
      </c>
      <c r="D29" s="14"/>
      <c r="E29" s="14"/>
      <c r="F29" s="14"/>
      <c r="G29" s="15">
        <f t="shared" ref="G29:K29" si="6">G30</f>
        <v>2070.8000000000002</v>
      </c>
      <c r="H29" s="15">
        <f t="shared" si="6"/>
        <v>80.400000000000006</v>
      </c>
      <c r="I29" s="12">
        <f t="shared" si="2"/>
        <v>2151.2000000000003</v>
      </c>
      <c r="J29" s="15">
        <f t="shared" si="6"/>
        <v>1265</v>
      </c>
      <c r="K29" s="15">
        <f t="shared" si="6"/>
        <v>1265</v>
      </c>
      <c r="L29" s="136"/>
    </row>
    <row r="30" spans="1:14" ht="24" customHeight="1">
      <c r="A30" s="13" t="s">
        <v>25</v>
      </c>
      <c r="B30" s="14" t="s">
        <v>22</v>
      </c>
      <c r="C30" s="14" t="s">
        <v>24</v>
      </c>
      <c r="D30" s="14" t="s">
        <v>26</v>
      </c>
      <c r="E30" s="14"/>
      <c r="F30" s="14"/>
      <c r="G30" s="16">
        <f t="shared" ref="G30:K30" si="7">G31+G35</f>
        <v>2070.8000000000002</v>
      </c>
      <c r="H30" s="16">
        <f t="shared" si="7"/>
        <v>80.400000000000006</v>
      </c>
      <c r="I30" s="20">
        <f>G30+H30</f>
        <v>2151.2000000000003</v>
      </c>
      <c r="J30" s="16">
        <f t="shared" si="7"/>
        <v>1265</v>
      </c>
      <c r="K30" s="16">
        <f t="shared" si="7"/>
        <v>1265</v>
      </c>
    </row>
    <row r="31" spans="1:14" ht="12.75" customHeight="1">
      <c r="A31" s="13" t="s">
        <v>27</v>
      </c>
      <c r="B31" s="14" t="s">
        <v>22</v>
      </c>
      <c r="C31" s="14" t="s">
        <v>24</v>
      </c>
      <c r="D31" s="14" t="s">
        <v>28</v>
      </c>
      <c r="E31" s="14"/>
      <c r="F31" s="14"/>
      <c r="G31" s="16">
        <f t="shared" ref="G31:K33" si="8">G32</f>
        <v>1990.4</v>
      </c>
      <c r="H31" s="16">
        <f t="shared" si="8"/>
        <v>80.400000000000006</v>
      </c>
      <c r="I31" s="20">
        <f t="shared" si="2"/>
        <v>2070.8000000000002</v>
      </c>
      <c r="J31" s="16">
        <f t="shared" si="8"/>
        <v>1265</v>
      </c>
      <c r="K31" s="16">
        <f t="shared" si="8"/>
        <v>1265</v>
      </c>
    </row>
    <row r="32" spans="1:14" ht="72.75" customHeight="1">
      <c r="A32" s="17" t="s">
        <v>29</v>
      </c>
      <c r="B32" s="18" t="s">
        <v>22</v>
      </c>
      <c r="C32" s="18" t="s">
        <v>24</v>
      </c>
      <c r="D32" s="18" t="s">
        <v>28</v>
      </c>
      <c r="E32" s="18" t="s">
        <v>30</v>
      </c>
      <c r="F32" s="18"/>
      <c r="G32" s="16">
        <f t="shared" si="8"/>
        <v>1990.4</v>
      </c>
      <c r="H32" s="16">
        <f t="shared" si="8"/>
        <v>80.400000000000006</v>
      </c>
      <c r="I32" s="20">
        <f t="shared" si="2"/>
        <v>2070.8000000000002</v>
      </c>
      <c r="J32" s="16">
        <f t="shared" si="8"/>
        <v>1265</v>
      </c>
      <c r="K32" s="16">
        <f t="shared" si="8"/>
        <v>1265</v>
      </c>
    </row>
    <row r="33" spans="1:15" ht="26.25" customHeight="1">
      <c r="A33" s="17" t="s">
        <v>31</v>
      </c>
      <c r="B33" s="18" t="s">
        <v>22</v>
      </c>
      <c r="C33" s="18" t="s">
        <v>24</v>
      </c>
      <c r="D33" s="18" t="s">
        <v>28</v>
      </c>
      <c r="E33" s="18" t="s">
        <v>32</v>
      </c>
      <c r="F33" s="18"/>
      <c r="G33" s="16">
        <f t="shared" si="8"/>
        <v>1990.4</v>
      </c>
      <c r="H33" s="16">
        <f t="shared" si="8"/>
        <v>80.400000000000006</v>
      </c>
      <c r="I33" s="20">
        <f t="shared" si="2"/>
        <v>2070.8000000000002</v>
      </c>
      <c r="J33" s="16">
        <f t="shared" si="8"/>
        <v>1265</v>
      </c>
      <c r="K33" s="16">
        <f t="shared" si="8"/>
        <v>1265</v>
      </c>
    </row>
    <row r="34" spans="1:15">
      <c r="A34" s="17" t="s">
        <v>16</v>
      </c>
      <c r="B34" s="18" t="s">
        <v>22</v>
      </c>
      <c r="C34" s="18" t="s">
        <v>24</v>
      </c>
      <c r="D34" s="18" t="s">
        <v>28</v>
      </c>
      <c r="E34" s="18" t="s">
        <v>32</v>
      </c>
      <c r="F34" s="18" t="s">
        <v>17</v>
      </c>
      <c r="G34" s="79">
        <v>1990.4</v>
      </c>
      <c r="H34" s="79">
        <f>'[1]поправки декабрь'!$I$37</f>
        <v>80.400000000000006</v>
      </c>
      <c r="I34" s="20">
        <f t="shared" si="2"/>
        <v>2070.8000000000002</v>
      </c>
      <c r="J34" s="22">
        <v>1265</v>
      </c>
      <c r="K34" s="22">
        <v>1265</v>
      </c>
    </row>
    <row r="35" spans="1:15" ht="38.25">
      <c r="A35" s="23" t="s">
        <v>33</v>
      </c>
      <c r="B35" s="24" t="s">
        <v>22</v>
      </c>
      <c r="C35" s="24" t="s">
        <v>24</v>
      </c>
      <c r="D35" s="24" t="s">
        <v>34</v>
      </c>
      <c r="E35" s="24"/>
      <c r="F35" s="24"/>
      <c r="G35" s="16">
        <f t="shared" ref="G35:J37" si="9">G36</f>
        <v>80.400000000000006</v>
      </c>
      <c r="H35" s="16">
        <f t="shared" si="9"/>
        <v>0</v>
      </c>
      <c r="I35" s="20">
        <f t="shared" si="2"/>
        <v>80.400000000000006</v>
      </c>
      <c r="J35" s="16">
        <f t="shared" si="9"/>
        <v>0</v>
      </c>
      <c r="K35" s="26"/>
    </row>
    <row r="36" spans="1:15" ht="76.5">
      <c r="A36" s="23" t="s">
        <v>29</v>
      </c>
      <c r="B36" s="24" t="s">
        <v>22</v>
      </c>
      <c r="C36" s="24" t="s">
        <v>24</v>
      </c>
      <c r="D36" s="24" t="s">
        <v>34</v>
      </c>
      <c r="E36" s="24" t="s">
        <v>30</v>
      </c>
      <c r="F36" s="24"/>
      <c r="G36" s="16">
        <f t="shared" si="9"/>
        <v>80.400000000000006</v>
      </c>
      <c r="H36" s="16">
        <f t="shared" si="9"/>
        <v>0</v>
      </c>
      <c r="I36" s="20">
        <f t="shared" si="2"/>
        <v>80.400000000000006</v>
      </c>
      <c r="J36" s="16">
        <f t="shared" si="9"/>
        <v>0</v>
      </c>
      <c r="K36" s="26"/>
    </row>
    <row r="37" spans="1:15" ht="28.5" customHeight="1">
      <c r="A37" s="23" t="s">
        <v>31</v>
      </c>
      <c r="B37" s="24" t="s">
        <v>22</v>
      </c>
      <c r="C37" s="24" t="s">
        <v>24</v>
      </c>
      <c r="D37" s="24" t="s">
        <v>34</v>
      </c>
      <c r="E37" s="24" t="s">
        <v>32</v>
      </c>
      <c r="F37" s="24"/>
      <c r="G37" s="16">
        <f t="shared" si="9"/>
        <v>80.400000000000006</v>
      </c>
      <c r="H37" s="16">
        <f t="shared" si="9"/>
        <v>0</v>
      </c>
      <c r="I37" s="20">
        <f t="shared" si="2"/>
        <v>80.400000000000006</v>
      </c>
      <c r="J37" s="16">
        <f t="shared" si="9"/>
        <v>0</v>
      </c>
      <c r="K37" s="26"/>
    </row>
    <row r="38" spans="1:15">
      <c r="A38" s="23" t="s">
        <v>19</v>
      </c>
      <c r="B38" s="24" t="s">
        <v>22</v>
      </c>
      <c r="C38" s="24" t="s">
        <v>24</v>
      </c>
      <c r="D38" s="24" t="s">
        <v>34</v>
      </c>
      <c r="E38" s="24" t="s">
        <v>32</v>
      </c>
      <c r="F38" s="24" t="s">
        <v>11</v>
      </c>
      <c r="G38" s="19">
        <v>80.400000000000006</v>
      </c>
      <c r="H38" s="19">
        <v>0</v>
      </c>
      <c r="I38" s="20">
        <f t="shared" si="2"/>
        <v>80.400000000000006</v>
      </c>
      <c r="J38" s="20"/>
      <c r="K38" s="26"/>
    </row>
    <row r="39" spans="1:15" ht="63.75" hidden="1" customHeight="1">
      <c r="A39" s="13" t="s">
        <v>35</v>
      </c>
      <c r="B39" s="14" t="s">
        <v>22</v>
      </c>
      <c r="C39" s="14" t="s">
        <v>36</v>
      </c>
      <c r="D39" s="14"/>
      <c r="E39" s="14"/>
      <c r="F39" s="14"/>
      <c r="G39" s="15">
        <f t="shared" ref="G39:K43" si="10">G40</f>
        <v>0</v>
      </c>
      <c r="H39" s="15"/>
      <c r="I39" s="20">
        <f t="shared" si="2"/>
        <v>0</v>
      </c>
      <c r="J39" s="15">
        <f t="shared" si="10"/>
        <v>0</v>
      </c>
      <c r="K39" s="15">
        <f t="shared" si="10"/>
        <v>0</v>
      </c>
    </row>
    <row r="40" spans="1:15" ht="25.5" hidden="1" customHeight="1">
      <c r="A40" s="13" t="s">
        <v>25</v>
      </c>
      <c r="B40" s="14" t="s">
        <v>22</v>
      </c>
      <c r="C40" s="14" t="s">
        <v>36</v>
      </c>
      <c r="D40" s="14" t="s">
        <v>26</v>
      </c>
      <c r="E40" s="14"/>
      <c r="F40" s="14"/>
      <c r="G40" s="16">
        <f t="shared" si="10"/>
        <v>0</v>
      </c>
      <c r="H40" s="16"/>
      <c r="I40" s="20">
        <f t="shared" si="2"/>
        <v>0</v>
      </c>
      <c r="J40" s="16">
        <f t="shared" si="10"/>
        <v>0</v>
      </c>
      <c r="K40" s="16">
        <f t="shared" si="10"/>
        <v>0</v>
      </c>
    </row>
    <row r="41" spans="1:15" hidden="1">
      <c r="A41" s="13" t="s">
        <v>37</v>
      </c>
      <c r="B41" s="14" t="s">
        <v>22</v>
      </c>
      <c r="C41" s="14" t="s">
        <v>36</v>
      </c>
      <c r="D41" s="14" t="s">
        <v>38</v>
      </c>
      <c r="E41" s="14"/>
      <c r="F41" s="14"/>
      <c r="G41" s="16">
        <f t="shared" si="10"/>
        <v>0</v>
      </c>
      <c r="H41" s="16"/>
      <c r="I41" s="20">
        <f t="shared" si="2"/>
        <v>0</v>
      </c>
      <c r="J41" s="16">
        <f t="shared" si="10"/>
        <v>0</v>
      </c>
      <c r="K41" s="16">
        <f t="shared" si="10"/>
        <v>0</v>
      </c>
    </row>
    <row r="42" spans="1:15" ht="75.75" hidden="1" customHeight="1">
      <c r="A42" s="17" t="s">
        <v>29</v>
      </c>
      <c r="B42" s="18" t="s">
        <v>22</v>
      </c>
      <c r="C42" s="18" t="s">
        <v>36</v>
      </c>
      <c r="D42" s="18" t="s">
        <v>38</v>
      </c>
      <c r="E42" s="18" t="s">
        <v>30</v>
      </c>
      <c r="F42" s="18"/>
      <c r="G42" s="16">
        <f t="shared" si="10"/>
        <v>0</v>
      </c>
      <c r="H42" s="16"/>
      <c r="I42" s="20">
        <f t="shared" si="2"/>
        <v>0</v>
      </c>
      <c r="J42" s="16">
        <f t="shared" si="10"/>
        <v>0</v>
      </c>
      <c r="K42" s="16">
        <f t="shared" si="10"/>
        <v>0</v>
      </c>
    </row>
    <row r="43" spans="1:15" ht="28.5" hidden="1" customHeight="1">
      <c r="A43" s="17" t="s">
        <v>31</v>
      </c>
      <c r="B43" s="18" t="s">
        <v>22</v>
      </c>
      <c r="C43" s="18" t="s">
        <v>36</v>
      </c>
      <c r="D43" s="18" t="s">
        <v>38</v>
      </c>
      <c r="E43" s="18" t="s">
        <v>32</v>
      </c>
      <c r="F43" s="18"/>
      <c r="G43" s="16">
        <f t="shared" si="10"/>
        <v>0</v>
      </c>
      <c r="H43" s="16"/>
      <c r="I43" s="20">
        <f t="shared" si="2"/>
        <v>0</v>
      </c>
      <c r="J43" s="16">
        <f t="shared" si="10"/>
        <v>0</v>
      </c>
      <c r="K43" s="16">
        <f t="shared" si="10"/>
        <v>0</v>
      </c>
    </row>
    <row r="44" spans="1:15" hidden="1">
      <c r="A44" s="17" t="s">
        <v>16</v>
      </c>
      <c r="B44" s="18" t="s">
        <v>22</v>
      </c>
      <c r="C44" s="18" t="s">
        <v>36</v>
      </c>
      <c r="D44" s="18" t="s">
        <v>38</v>
      </c>
      <c r="E44" s="18" t="s">
        <v>32</v>
      </c>
      <c r="F44" s="18" t="s">
        <v>17</v>
      </c>
      <c r="G44" s="79"/>
      <c r="H44" s="79"/>
      <c r="I44" s="20">
        <f t="shared" si="2"/>
        <v>0</v>
      </c>
      <c r="J44" s="22"/>
      <c r="K44" s="22"/>
    </row>
    <row r="45" spans="1:15" ht="63.75" customHeight="1">
      <c r="A45" s="13" t="s">
        <v>683</v>
      </c>
      <c r="B45" s="14" t="s">
        <v>22</v>
      </c>
      <c r="C45" s="14" t="s">
        <v>39</v>
      </c>
      <c r="D45" s="14"/>
      <c r="E45" s="14"/>
      <c r="F45" s="14"/>
      <c r="G45" s="15">
        <f t="shared" ref="G45:K45" si="11">G46</f>
        <v>14871</v>
      </c>
      <c r="H45" s="15">
        <f t="shared" si="11"/>
        <v>1580.6000000000001</v>
      </c>
      <c r="I45" s="12">
        <f t="shared" si="2"/>
        <v>16451.599999999999</v>
      </c>
      <c r="J45" s="15">
        <f t="shared" si="11"/>
        <v>11672.7</v>
      </c>
      <c r="K45" s="15">
        <f t="shared" si="11"/>
        <v>11710</v>
      </c>
      <c r="L45" s="136">
        <f>G50+G70+G975+G1123</f>
        <v>23570.1</v>
      </c>
      <c r="M45" s="136">
        <f>J50+J70+J975+J1123</f>
        <v>19582.7</v>
      </c>
      <c r="N45" s="136">
        <f>K50+K70+K975+K1123</f>
        <v>19630</v>
      </c>
    </row>
    <row r="46" spans="1:15" ht="24">
      <c r="A46" s="13" t="s">
        <v>25</v>
      </c>
      <c r="B46" s="14" t="s">
        <v>22</v>
      </c>
      <c r="C46" s="14" t="s">
        <v>39</v>
      </c>
      <c r="D46" s="14" t="s">
        <v>26</v>
      </c>
      <c r="E46" s="14"/>
      <c r="F46" s="14"/>
      <c r="G46" s="15">
        <f t="shared" ref="G46:K46" si="12">G47+G51</f>
        <v>14871</v>
      </c>
      <c r="H46" s="15">
        <f t="shared" si="12"/>
        <v>1580.6000000000001</v>
      </c>
      <c r="I46" s="12">
        <f t="shared" si="2"/>
        <v>16451.599999999999</v>
      </c>
      <c r="J46" s="15">
        <f t="shared" si="12"/>
        <v>11672.7</v>
      </c>
      <c r="K46" s="15">
        <f t="shared" si="12"/>
        <v>11710</v>
      </c>
    </row>
    <row r="47" spans="1:15">
      <c r="A47" s="13" t="s">
        <v>37</v>
      </c>
      <c r="B47" s="14" t="s">
        <v>22</v>
      </c>
      <c r="C47" s="14" t="s">
        <v>39</v>
      </c>
      <c r="D47" s="18" t="s">
        <v>38</v>
      </c>
      <c r="E47" s="14"/>
      <c r="F47" s="14"/>
      <c r="G47" s="15">
        <f t="shared" ref="G47:K49" si="13">G48</f>
        <v>14195.3</v>
      </c>
      <c r="H47" s="15">
        <f>H48</f>
        <v>1580.6000000000001</v>
      </c>
      <c r="I47" s="12">
        <f t="shared" si="2"/>
        <v>15775.9</v>
      </c>
      <c r="J47" s="15">
        <f t="shared" si="13"/>
        <v>11672.7</v>
      </c>
      <c r="K47" s="15">
        <f t="shared" si="13"/>
        <v>11710</v>
      </c>
      <c r="O47" s="136" t="s">
        <v>672</v>
      </c>
    </row>
    <row r="48" spans="1:15" ht="73.5" customHeight="1">
      <c r="A48" s="17" t="s">
        <v>29</v>
      </c>
      <c r="B48" s="18" t="s">
        <v>22</v>
      </c>
      <c r="C48" s="18" t="s">
        <v>39</v>
      </c>
      <c r="D48" s="18" t="s">
        <v>38</v>
      </c>
      <c r="E48" s="18" t="s">
        <v>30</v>
      </c>
      <c r="F48" s="18"/>
      <c r="G48" s="16">
        <f t="shared" si="13"/>
        <v>14195.3</v>
      </c>
      <c r="H48" s="16">
        <f t="shared" si="13"/>
        <v>1580.6000000000001</v>
      </c>
      <c r="I48" s="20">
        <f t="shared" si="2"/>
        <v>15775.9</v>
      </c>
      <c r="J48" s="16">
        <f t="shared" si="13"/>
        <v>11672.7</v>
      </c>
      <c r="K48" s="16">
        <f t="shared" si="13"/>
        <v>11710</v>
      </c>
    </row>
    <row r="49" spans="1:11" ht="25.5" customHeight="1">
      <c r="A49" s="17" t="s">
        <v>31</v>
      </c>
      <c r="B49" s="18" t="s">
        <v>22</v>
      </c>
      <c r="C49" s="18" t="s">
        <v>39</v>
      </c>
      <c r="D49" s="18" t="s">
        <v>38</v>
      </c>
      <c r="E49" s="18" t="s">
        <v>32</v>
      </c>
      <c r="F49" s="18"/>
      <c r="G49" s="16">
        <f t="shared" si="13"/>
        <v>14195.3</v>
      </c>
      <c r="H49" s="16">
        <f t="shared" si="13"/>
        <v>1580.6000000000001</v>
      </c>
      <c r="I49" s="20">
        <f t="shared" si="2"/>
        <v>15775.9</v>
      </c>
      <c r="J49" s="16">
        <f t="shared" si="13"/>
        <v>11672.7</v>
      </c>
      <c r="K49" s="16">
        <f t="shared" si="13"/>
        <v>11710</v>
      </c>
    </row>
    <row r="50" spans="1:11">
      <c r="A50" s="17" t="s">
        <v>16</v>
      </c>
      <c r="B50" s="18" t="s">
        <v>22</v>
      </c>
      <c r="C50" s="18" t="s">
        <v>39</v>
      </c>
      <c r="D50" s="18" t="s">
        <v>38</v>
      </c>
      <c r="E50" s="18" t="s">
        <v>32</v>
      </c>
      <c r="F50" s="18" t="s">
        <v>17</v>
      </c>
      <c r="G50" s="79">
        <v>14195.3</v>
      </c>
      <c r="H50" s="79">
        <f>'[1]поправки декабрь'!$I$53</f>
        <v>1580.6000000000001</v>
      </c>
      <c r="I50" s="20">
        <f t="shared" si="2"/>
        <v>15775.9</v>
      </c>
      <c r="J50" s="22">
        <v>11672.7</v>
      </c>
      <c r="K50" s="22">
        <v>11710</v>
      </c>
    </row>
    <row r="51" spans="1:11" ht="38.25">
      <c r="A51" s="23" t="s">
        <v>33</v>
      </c>
      <c r="B51" s="24" t="s">
        <v>22</v>
      </c>
      <c r="C51" s="18" t="s">
        <v>39</v>
      </c>
      <c r="D51" s="24" t="s">
        <v>34</v>
      </c>
      <c r="E51" s="24"/>
      <c r="F51" s="24"/>
      <c r="G51" s="16">
        <f t="shared" ref="G51:J53" si="14">G52</f>
        <v>675.7</v>
      </c>
      <c r="H51" s="16">
        <f t="shared" si="14"/>
        <v>0</v>
      </c>
      <c r="I51" s="20">
        <f t="shared" si="2"/>
        <v>675.7</v>
      </c>
      <c r="J51" s="16">
        <f t="shared" si="14"/>
        <v>0</v>
      </c>
      <c r="K51" s="26"/>
    </row>
    <row r="52" spans="1:11" ht="76.5">
      <c r="A52" s="23" t="s">
        <v>29</v>
      </c>
      <c r="B52" s="24" t="s">
        <v>22</v>
      </c>
      <c r="C52" s="18" t="s">
        <v>39</v>
      </c>
      <c r="D52" s="24" t="s">
        <v>34</v>
      </c>
      <c r="E52" s="24" t="s">
        <v>30</v>
      </c>
      <c r="F52" s="24"/>
      <c r="G52" s="16">
        <f t="shared" si="14"/>
        <v>675.7</v>
      </c>
      <c r="H52" s="16">
        <f t="shared" si="14"/>
        <v>0</v>
      </c>
      <c r="I52" s="20">
        <f t="shared" si="2"/>
        <v>675.7</v>
      </c>
      <c r="J52" s="16">
        <f t="shared" si="14"/>
        <v>0</v>
      </c>
      <c r="K52" s="26"/>
    </row>
    <row r="53" spans="1:11" ht="26.25" customHeight="1">
      <c r="A53" s="23" t="s">
        <v>31</v>
      </c>
      <c r="B53" s="24" t="s">
        <v>22</v>
      </c>
      <c r="C53" s="18" t="s">
        <v>39</v>
      </c>
      <c r="D53" s="24" t="s">
        <v>34</v>
      </c>
      <c r="E53" s="24" t="s">
        <v>32</v>
      </c>
      <c r="F53" s="24"/>
      <c r="G53" s="16">
        <f t="shared" si="14"/>
        <v>675.7</v>
      </c>
      <c r="H53" s="16">
        <f t="shared" si="14"/>
        <v>0</v>
      </c>
      <c r="I53" s="20">
        <f t="shared" si="2"/>
        <v>675.7</v>
      </c>
      <c r="J53" s="16">
        <f t="shared" si="14"/>
        <v>0</v>
      </c>
      <c r="K53" s="26"/>
    </row>
    <row r="54" spans="1:11">
      <c r="A54" s="23" t="s">
        <v>19</v>
      </c>
      <c r="B54" s="24" t="s">
        <v>22</v>
      </c>
      <c r="C54" s="18" t="s">
        <v>39</v>
      </c>
      <c r="D54" s="24" t="s">
        <v>34</v>
      </c>
      <c r="E54" s="24" t="s">
        <v>32</v>
      </c>
      <c r="F54" s="24" t="s">
        <v>11</v>
      </c>
      <c r="G54" s="19">
        <v>675.7</v>
      </c>
      <c r="H54" s="19">
        <f>'[1]поправки  2024-2026 гг  (ноя(2)'!$I$57</f>
        <v>0</v>
      </c>
      <c r="I54" s="20">
        <f t="shared" si="2"/>
        <v>675.7</v>
      </c>
      <c r="J54" s="20"/>
      <c r="K54" s="26"/>
    </row>
    <row r="55" spans="1:11">
      <c r="A55" s="13" t="s">
        <v>40</v>
      </c>
      <c r="B55" s="14" t="s">
        <v>22</v>
      </c>
      <c r="C55" s="14" t="s">
        <v>41</v>
      </c>
      <c r="D55" s="14"/>
      <c r="E55" s="14"/>
      <c r="F55" s="14"/>
      <c r="G55" s="15">
        <f t="shared" ref="G55:K55" si="15">G56+G61</f>
        <v>1.5</v>
      </c>
      <c r="H55" s="15"/>
      <c r="I55" s="20">
        <f t="shared" si="2"/>
        <v>1.5</v>
      </c>
      <c r="J55" s="15">
        <f t="shared" si="15"/>
        <v>1.5</v>
      </c>
      <c r="K55" s="15">
        <f t="shared" si="15"/>
        <v>36.5</v>
      </c>
    </row>
    <row r="56" spans="1:11" ht="48" hidden="1">
      <c r="A56" s="17" t="s">
        <v>42</v>
      </c>
      <c r="B56" s="18" t="s">
        <v>22</v>
      </c>
      <c r="C56" s="18" t="s">
        <v>41</v>
      </c>
      <c r="D56" s="18" t="s">
        <v>43</v>
      </c>
      <c r="E56" s="18"/>
      <c r="F56" s="18"/>
      <c r="G56" s="16">
        <f>G57</f>
        <v>0</v>
      </c>
      <c r="H56" s="16"/>
      <c r="I56" s="20">
        <f t="shared" si="2"/>
        <v>0</v>
      </c>
      <c r="J56" s="16">
        <f>J57</f>
        <v>0</v>
      </c>
      <c r="K56" s="26"/>
    </row>
    <row r="57" spans="1:11" ht="24" hidden="1">
      <c r="A57" s="17" t="s">
        <v>44</v>
      </c>
      <c r="B57" s="18" t="s">
        <v>22</v>
      </c>
      <c r="C57" s="18" t="s">
        <v>41</v>
      </c>
      <c r="D57" s="18" t="s">
        <v>43</v>
      </c>
      <c r="E57" s="18" t="s">
        <v>45</v>
      </c>
      <c r="F57" s="18"/>
      <c r="G57" s="16">
        <f>G58</f>
        <v>0</v>
      </c>
      <c r="H57" s="16"/>
      <c r="I57" s="20">
        <f t="shared" si="2"/>
        <v>0</v>
      </c>
      <c r="J57" s="16">
        <f>J58</f>
        <v>0</v>
      </c>
      <c r="K57" s="26"/>
    </row>
    <row r="58" spans="1:11" ht="36" hidden="1">
      <c r="A58" s="17" t="s">
        <v>46</v>
      </c>
      <c r="B58" s="18" t="s">
        <v>22</v>
      </c>
      <c r="C58" s="18" t="s">
        <v>41</v>
      </c>
      <c r="D58" s="18" t="s">
        <v>43</v>
      </c>
      <c r="E58" s="18" t="s">
        <v>47</v>
      </c>
      <c r="F58" s="18"/>
      <c r="G58" s="16">
        <f>G59+G60</f>
        <v>0</v>
      </c>
      <c r="H58" s="16"/>
      <c r="I58" s="20">
        <f t="shared" si="2"/>
        <v>0</v>
      </c>
      <c r="J58" s="16">
        <f>J59+J60</f>
        <v>0</v>
      </c>
      <c r="K58" s="26"/>
    </row>
    <row r="59" spans="1:11" hidden="1">
      <c r="A59" s="17" t="s">
        <v>18</v>
      </c>
      <c r="B59" s="18" t="s">
        <v>22</v>
      </c>
      <c r="C59" s="18" t="s">
        <v>41</v>
      </c>
      <c r="D59" s="18" t="s">
        <v>43</v>
      </c>
      <c r="E59" s="18" t="s">
        <v>47</v>
      </c>
      <c r="F59" s="18" t="s">
        <v>10</v>
      </c>
      <c r="G59" s="19"/>
      <c r="H59" s="19"/>
      <c r="I59" s="20">
        <f t="shared" si="2"/>
        <v>0</v>
      </c>
      <c r="J59" s="20"/>
      <c r="K59" s="26"/>
    </row>
    <row r="60" spans="1:11" hidden="1">
      <c r="A60" s="17" t="s">
        <v>19</v>
      </c>
      <c r="B60" s="18" t="s">
        <v>22</v>
      </c>
      <c r="C60" s="18" t="s">
        <v>41</v>
      </c>
      <c r="D60" s="18" t="s">
        <v>43</v>
      </c>
      <c r="E60" s="18" t="s">
        <v>47</v>
      </c>
      <c r="F60" s="18" t="s">
        <v>11</v>
      </c>
      <c r="G60" s="19"/>
      <c r="H60" s="19"/>
      <c r="I60" s="20">
        <f t="shared" si="2"/>
        <v>0</v>
      </c>
      <c r="J60" s="20"/>
      <c r="K60" s="26"/>
    </row>
    <row r="61" spans="1:11" ht="52.5" customHeight="1">
      <c r="A61" s="17" t="s">
        <v>42</v>
      </c>
      <c r="B61" s="18" t="s">
        <v>22</v>
      </c>
      <c r="C61" s="18" t="s">
        <v>41</v>
      </c>
      <c r="D61" s="18" t="s">
        <v>48</v>
      </c>
      <c r="E61" s="18"/>
      <c r="F61" s="18"/>
      <c r="G61" s="16">
        <f t="shared" ref="G61:K63" si="16">G62</f>
        <v>1.5</v>
      </c>
      <c r="H61" s="16"/>
      <c r="I61" s="20">
        <f t="shared" si="2"/>
        <v>1.5</v>
      </c>
      <c r="J61" s="16">
        <f t="shared" si="16"/>
        <v>1.5</v>
      </c>
      <c r="K61" s="16">
        <f t="shared" si="16"/>
        <v>36.5</v>
      </c>
    </row>
    <row r="62" spans="1:11" ht="28.5" customHeight="1">
      <c r="A62" s="17" t="s">
        <v>44</v>
      </c>
      <c r="B62" s="18" t="s">
        <v>22</v>
      </c>
      <c r="C62" s="18" t="s">
        <v>41</v>
      </c>
      <c r="D62" s="18" t="s">
        <v>48</v>
      </c>
      <c r="E62" s="18" t="s">
        <v>45</v>
      </c>
      <c r="F62" s="18"/>
      <c r="G62" s="16">
        <f t="shared" si="16"/>
        <v>1.5</v>
      </c>
      <c r="H62" s="16"/>
      <c r="I62" s="20">
        <f t="shared" si="2"/>
        <v>1.5</v>
      </c>
      <c r="J62" s="16">
        <f t="shared" si="16"/>
        <v>1.5</v>
      </c>
      <c r="K62" s="16">
        <f t="shared" si="16"/>
        <v>36.5</v>
      </c>
    </row>
    <row r="63" spans="1:11" ht="39.75" customHeight="1">
      <c r="A63" s="17" t="s">
        <v>46</v>
      </c>
      <c r="B63" s="18" t="s">
        <v>22</v>
      </c>
      <c r="C63" s="18" t="s">
        <v>41</v>
      </c>
      <c r="D63" s="18" t="s">
        <v>48</v>
      </c>
      <c r="E63" s="18" t="s">
        <v>47</v>
      </c>
      <c r="F63" s="18"/>
      <c r="G63" s="16">
        <f t="shared" si="16"/>
        <v>1.5</v>
      </c>
      <c r="H63" s="16"/>
      <c r="I63" s="20">
        <f t="shared" si="2"/>
        <v>1.5</v>
      </c>
      <c r="J63" s="16">
        <f t="shared" si="16"/>
        <v>1.5</v>
      </c>
      <c r="K63" s="16">
        <f t="shared" si="16"/>
        <v>36.5</v>
      </c>
    </row>
    <row r="64" spans="1:11">
      <c r="A64" s="17" t="s">
        <v>19</v>
      </c>
      <c r="B64" s="18" t="s">
        <v>22</v>
      </c>
      <c r="C64" s="18" t="s">
        <v>41</v>
      </c>
      <c r="D64" s="18" t="s">
        <v>48</v>
      </c>
      <c r="E64" s="18" t="s">
        <v>47</v>
      </c>
      <c r="F64" s="18" t="s">
        <v>11</v>
      </c>
      <c r="G64" s="182">
        <v>1.5</v>
      </c>
      <c r="H64" s="182">
        <f>'[1]поправки  2024-2026 гг  (ноя(2)'!$I$69</f>
        <v>0</v>
      </c>
      <c r="I64" s="20">
        <f t="shared" si="2"/>
        <v>1.5</v>
      </c>
      <c r="J64" s="183">
        <v>1.5</v>
      </c>
      <c r="K64" s="184">
        <v>36.5</v>
      </c>
    </row>
    <row r="65" spans="1:11" ht="51.75" customHeight="1">
      <c r="A65" s="13" t="s">
        <v>49</v>
      </c>
      <c r="B65" s="14" t="s">
        <v>22</v>
      </c>
      <c r="C65" s="14" t="s">
        <v>50</v>
      </c>
      <c r="D65" s="14"/>
      <c r="E65" s="14"/>
      <c r="F65" s="14"/>
      <c r="G65" s="15">
        <f t="shared" ref="G65:K65" si="17">G66</f>
        <v>4426.5</v>
      </c>
      <c r="H65" s="15">
        <f t="shared" si="17"/>
        <v>-225.5</v>
      </c>
      <c r="I65" s="12">
        <f t="shared" si="2"/>
        <v>4201</v>
      </c>
      <c r="J65" s="15">
        <f t="shared" si="17"/>
        <v>4157</v>
      </c>
      <c r="K65" s="15">
        <f t="shared" si="17"/>
        <v>4157</v>
      </c>
    </row>
    <row r="66" spans="1:11" ht="25.5" customHeight="1">
      <c r="A66" s="13" t="s">
        <v>25</v>
      </c>
      <c r="B66" s="14" t="s">
        <v>22</v>
      </c>
      <c r="C66" s="14" t="s">
        <v>50</v>
      </c>
      <c r="D66" s="14" t="s">
        <v>26</v>
      </c>
      <c r="E66" s="14"/>
      <c r="F66" s="14"/>
      <c r="G66" s="16">
        <f t="shared" ref="G66:K66" si="18">G67+G78</f>
        <v>4426.5</v>
      </c>
      <c r="H66" s="16">
        <f t="shared" si="18"/>
        <v>-225.5</v>
      </c>
      <c r="I66" s="20">
        <f t="shared" si="2"/>
        <v>4201</v>
      </c>
      <c r="J66" s="16">
        <f t="shared" si="18"/>
        <v>4157</v>
      </c>
      <c r="K66" s="16">
        <f t="shared" si="18"/>
        <v>4157</v>
      </c>
    </row>
    <row r="67" spans="1:11">
      <c r="A67" s="13" t="s">
        <v>37</v>
      </c>
      <c r="B67" s="14" t="s">
        <v>22</v>
      </c>
      <c r="C67" s="14" t="s">
        <v>50</v>
      </c>
      <c r="D67" s="14" t="s">
        <v>38</v>
      </c>
      <c r="E67" s="25"/>
      <c r="F67" s="25"/>
      <c r="G67" s="16">
        <f>G68+G71+G91</f>
        <v>4332.3</v>
      </c>
      <c r="H67" s="16">
        <f>H68+H71+H91</f>
        <v>-225.5</v>
      </c>
      <c r="I67" s="20">
        <f t="shared" si="2"/>
        <v>4106.8</v>
      </c>
      <c r="J67" s="16">
        <f t="shared" ref="J67:K67" si="19">J68+J71+J91</f>
        <v>4157</v>
      </c>
      <c r="K67" s="16">
        <f t="shared" si="19"/>
        <v>4157</v>
      </c>
    </row>
    <row r="68" spans="1:11" ht="73.5" customHeight="1">
      <c r="A68" s="17" t="s">
        <v>29</v>
      </c>
      <c r="B68" s="18" t="s">
        <v>22</v>
      </c>
      <c r="C68" s="18" t="s">
        <v>50</v>
      </c>
      <c r="D68" s="18" t="s">
        <v>38</v>
      </c>
      <c r="E68" s="18" t="s">
        <v>30</v>
      </c>
      <c r="F68" s="18"/>
      <c r="G68" s="16">
        <f t="shared" ref="G68:K69" si="20">G69</f>
        <v>4312.3</v>
      </c>
      <c r="H68" s="16">
        <f t="shared" si="20"/>
        <v>-225.5</v>
      </c>
      <c r="I68" s="20">
        <f t="shared" si="2"/>
        <v>4086.8</v>
      </c>
      <c r="J68" s="16">
        <f t="shared" si="20"/>
        <v>4137</v>
      </c>
      <c r="K68" s="16">
        <f t="shared" si="20"/>
        <v>4147</v>
      </c>
    </row>
    <row r="69" spans="1:11" ht="24.75" customHeight="1">
      <c r="A69" s="17" t="s">
        <v>31</v>
      </c>
      <c r="B69" s="18" t="s">
        <v>22</v>
      </c>
      <c r="C69" s="18" t="s">
        <v>50</v>
      </c>
      <c r="D69" s="18" t="s">
        <v>38</v>
      </c>
      <c r="E69" s="18" t="s">
        <v>32</v>
      </c>
      <c r="F69" s="18"/>
      <c r="G69" s="16">
        <f t="shared" si="20"/>
        <v>4312.3</v>
      </c>
      <c r="H69" s="16">
        <f t="shared" si="20"/>
        <v>-225.5</v>
      </c>
      <c r="I69" s="20">
        <f t="shared" si="2"/>
        <v>4086.8</v>
      </c>
      <c r="J69" s="16">
        <f t="shared" si="20"/>
        <v>4137</v>
      </c>
      <c r="K69" s="16">
        <f t="shared" si="20"/>
        <v>4147</v>
      </c>
    </row>
    <row r="70" spans="1:11">
      <c r="A70" s="222" t="s">
        <v>16</v>
      </c>
      <c r="B70" s="223" t="s">
        <v>22</v>
      </c>
      <c r="C70" s="223" t="s">
        <v>50</v>
      </c>
      <c r="D70" s="223" t="s">
        <v>38</v>
      </c>
      <c r="E70" s="223" t="s">
        <v>32</v>
      </c>
      <c r="F70" s="223" t="s">
        <v>17</v>
      </c>
      <c r="G70" s="224">
        <v>4312.3</v>
      </c>
      <c r="H70" s="224">
        <f>'[1]поправки декабрь'!$I$546+'[1]поправки декабрь'!$I$1600</f>
        <v>-225.5</v>
      </c>
      <c r="I70" s="224">
        <f t="shared" si="2"/>
        <v>4086.8</v>
      </c>
      <c r="J70" s="215">
        <v>4137</v>
      </c>
      <c r="K70" s="215">
        <v>4147</v>
      </c>
    </row>
    <row r="71" spans="1:11" ht="36" hidden="1">
      <c r="A71" s="17" t="s">
        <v>51</v>
      </c>
      <c r="B71" s="18" t="s">
        <v>22</v>
      </c>
      <c r="C71" s="18" t="s">
        <v>50</v>
      </c>
      <c r="D71" s="18" t="s">
        <v>52</v>
      </c>
      <c r="E71" s="18"/>
      <c r="F71" s="18"/>
      <c r="G71" s="16">
        <f>G72+G75</f>
        <v>0</v>
      </c>
      <c r="H71" s="16"/>
      <c r="I71" s="20">
        <f t="shared" si="2"/>
        <v>0</v>
      </c>
      <c r="J71" s="16">
        <f>J72+J75</f>
        <v>0</v>
      </c>
      <c r="K71" s="26"/>
    </row>
    <row r="72" spans="1:11" ht="75" hidden="1" customHeight="1">
      <c r="A72" s="17" t="s">
        <v>29</v>
      </c>
      <c r="B72" s="18" t="s">
        <v>22</v>
      </c>
      <c r="C72" s="18" t="s">
        <v>50</v>
      </c>
      <c r="D72" s="18" t="s">
        <v>52</v>
      </c>
      <c r="E72" s="18" t="s">
        <v>30</v>
      </c>
      <c r="F72" s="18"/>
      <c r="G72" s="16">
        <f>G73</f>
        <v>0</v>
      </c>
      <c r="H72" s="16"/>
      <c r="I72" s="20">
        <f t="shared" si="2"/>
        <v>0</v>
      </c>
      <c r="J72" s="16">
        <f>J73</f>
        <v>0</v>
      </c>
      <c r="K72" s="26"/>
    </row>
    <row r="73" spans="1:11" ht="24" hidden="1">
      <c r="A73" s="17" t="s">
        <v>31</v>
      </c>
      <c r="B73" s="18" t="s">
        <v>22</v>
      </c>
      <c r="C73" s="18" t="s">
        <v>50</v>
      </c>
      <c r="D73" s="18" t="s">
        <v>52</v>
      </c>
      <c r="E73" s="18" t="s">
        <v>32</v>
      </c>
      <c r="F73" s="18"/>
      <c r="G73" s="16">
        <f>G74</f>
        <v>0</v>
      </c>
      <c r="H73" s="16"/>
      <c r="I73" s="20">
        <f t="shared" si="2"/>
        <v>0</v>
      </c>
      <c r="J73" s="16">
        <f>J74</f>
        <v>0</v>
      </c>
      <c r="K73" s="26"/>
    </row>
    <row r="74" spans="1:11" hidden="1">
      <c r="A74" s="17" t="s">
        <v>16</v>
      </c>
      <c r="B74" s="18" t="s">
        <v>22</v>
      </c>
      <c r="C74" s="18" t="s">
        <v>50</v>
      </c>
      <c r="D74" s="18" t="s">
        <v>52</v>
      </c>
      <c r="E74" s="18" t="s">
        <v>32</v>
      </c>
      <c r="F74" s="18" t="s">
        <v>17</v>
      </c>
      <c r="G74" s="19">
        <v>0</v>
      </c>
      <c r="H74" s="19">
        <v>0</v>
      </c>
      <c r="I74" s="20">
        <f t="shared" si="2"/>
        <v>0</v>
      </c>
      <c r="J74" s="12"/>
      <c r="K74" s="26"/>
    </row>
    <row r="75" spans="1:11" ht="24" hidden="1">
      <c r="A75" s="17" t="s">
        <v>44</v>
      </c>
      <c r="B75" s="18" t="s">
        <v>22</v>
      </c>
      <c r="C75" s="18" t="s">
        <v>50</v>
      </c>
      <c r="D75" s="18" t="s">
        <v>52</v>
      </c>
      <c r="E75" s="18" t="s">
        <v>45</v>
      </c>
      <c r="F75" s="18"/>
      <c r="G75" s="16">
        <f>G76</f>
        <v>0</v>
      </c>
      <c r="H75" s="16"/>
      <c r="I75" s="20">
        <f t="shared" si="2"/>
        <v>0</v>
      </c>
      <c r="J75" s="16">
        <f>J76</f>
        <v>0</v>
      </c>
      <c r="K75" s="26"/>
    </row>
    <row r="76" spans="1:11" ht="36" hidden="1">
      <c r="A76" s="17" t="s">
        <v>46</v>
      </c>
      <c r="B76" s="18" t="s">
        <v>22</v>
      </c>
      <c r="C76" s="18" t="s">
        <v>50</v>
      </c>
      <c r="D76" s="18" t="s">
        <v>52</v>
      </c>
      <c r="E76" s="18" t="s">
        <v>53</v>
      </c>
      <c r="F76" s="18"/>
      <c r="G76" s="16">
        <f>G77</f>
        <v>0</v>
      </c>
      <c r="H76" s="16"/>
      <c r="I76" s="20">
        <f t="shared" si="2"/>
        <v>0</v>
      </c>
      <c r="J76" s="16">
        <f>J77</f>
        <v>0</v>
      </c>
      <c r="K76" s="26"/>
    </row>
    <row r="77" spans="1:11" hidden="1">
      <c r="A77" s="17" t="s">
        <v>16</v>
      </c>
      <c r="B77" s="18" t="s">
        <v>22</v>
      </c>
      <c r="C77" s="18" t="s">
        <v>50</v>
      </c>
      <c r="D77" s="18" t="s">
        <v>52</v>
      </c>
      <c r="E77" s="18" t="s">
        <v>53</v>
      </c>
      <c r="F77" s="18" t="s">
        <v>17</v>
      </c>
      <c r="G77" s="26">
        <v>0</v>
      </c>
      <c r="H77" s="26">
        <v>0</v>
      </c>
      <c r="I77" s="20">
        <f t="shared" si="2"/>
        <v>0</v>
      </c>
      <c r="J77" s="12"/>
      <c r="K77" s="26"/>
    </row>
    <row r="78" spans="1:11" ht="38.25">
      <c r="A78" s="23" t="s">
        <v>33</v>
      </c>
      <c r="B78" s="24" t="s">
        <v>22</v>
      </c>
      <c r="C78" s="18" t="s">
        <v>50</v>
      </c>
      <c r="D78" s="24" t="s">
        <v>34</v>
      </c>
      <c r="E78" s="24"/>
      <c r="F78" s="24"/>
      <c r="G78" s="16">
        <f t="shared" ref="G78:J80" si="21">G79</f>
        <v>94.2</v>
      </c>
      <c r="H78" s="16">
        <f t="shared" si="21"/>
        <v>0</v>
      </c>
      <c r="I78" s="20">
        <f t="shared" si="2"/>
        <v>94.2</v>
      </c>
      <c r="J78" s="16">
        <f t="shared" si="21"/>
        <v>0</v>
      </c>
      <c r="K78" s="26"/>
    </row>
    <row r="79" spans="1:11" ht="89.25" customHeight="1">
      <c r="A79" s="23" t="s">
        <v>29</v>
      </c>
      <c r="B79" s="24" t="s">
        <v>22</v>
      </c>
      <c r="C79" s="18" t="s">
        <v>50</v>
      </c>
      <c r="D79" s="24" t="s">
        <v>34</v>
      </c>
      <c r="E79" s="24" t="s">
        <v>30</v>
      </c>
      <c r="F79" s="24"/>
      <c r="G79" s="16">
        <f t="shared" si="21"/>
        <v>94.2</v>
      </c>
      <c r="H79" s="16">
        <f t="shared" si="21"/>
        <v>0</v>
      </c>
      <c r="I79" s="20">
        <f t="shared" si="2"/>
        <v>94.2</v>
      </c>
      <c r="J79" s="16">
        <f t="shared" si="21"/>
        <v>0</v>
      </c>
      <c r="K79" s="26"/>
    </row>
    <row r="80" spans="1:11" ht="27.75" customHeight="1">
      <c r="A80" s="23" t="s">
        <v>31</v>
      </c>
      <c r="B80" s="24" t="s">
        <v>22</v>
      </c>
      <c r="C80" s="18" t="s">
        <v>50</v>
      </c>
      <c r="D80" s="24" t="s">
        <v>34</v>
      </c>
      <c r="E80" s="24" t="s">
        <v>32</v>
      </c>
      <c r="F80" s="24"/>
      <c r="G80" s="16">
        <f t="shared" si="21"/>
        <v>94.2</v>
      </c>
      <c r="H80" s="16">
        <f t="shared" si="21"/>
        <v>0</v>
      </c>
      <c r="I80" s="20">
        <f t="shared" si="2"/>
        <v>94.2</v>
      </c>
      <c r="J80" s="16">
        <f t="shared" si="21"/>
        <v>0</v>
      </c>
      <c r="K80" s="26"/>
    </row>
    <row r="81" spans="1:11">
      <c r="A81" s="23" t="s">
        <v>19</v>
      </c>
      <c r="B81" s="24" t="s">
        <v>22</v>
      </c>
      <c r="C81" s="18" t="s">
        <v>50</v>
      </c>
      <c r="D81" s="24" t="s">
        <v>34</v>
      </c>
      <c r="E81" s="24" t="s">
        <v>32</v>
      </c>
      <c r="F81" s="24" t="s">
        <v>11</v>
      </c>
      <c r="G81" s="19">
        <v>94.2</v>
      </c>
      <c r="H81" s="19">
        <f>'[1]поправки  2024-2026 гг  (ноя(2)'!$I$550</f>
        <v>0</v>
      </c>
      <c r="I81" s="20">
        <f t="shared" si="2"/>
        <v>94.2</v>
      </c>
      <c r="J81" s="12"/>
      <c r="K81" s="26"/>
    </row>
    <row r="82" spans="1:11" ht="25.5" hidden="1">
      <c r="A82" s="23" t="s">
        <v>54</v>
      </c>
      <c r="B82" s="18" t="s">
        <v>22</v>
      </c>
      <c r="C82" s="18" t="s">
        <v>55</v>
      </c>
      <c r="D82" s="24" t="s">
        <v>52</v>
      </c>
      <c r="E82" s="18"/>
      <c r="F82" s="18"/>
      <c r="G82" s="16">
        <f t="shared" ref="G82:J82" si="22">G83+G86+G89</f>
        <v>0</v>
      </c>
      <c r="H82" s="16"/>
      <c r="I82" s="20">
        <f t="shared" si="2"/>
        <v>0</v>
      </c>
      <c r="J82" s="16">
        <f t="shared" si="22"/>
        <v>0</v>
      </c>
      <c r="K82" s="26"/>
    </row>
    <row r="83" spans="1:11" ht="81" hidden="1" customHeight="1">
      <c r="A83" s="23" t="s">
        <v>29</v>
      </c>
      <c r="B83" s="18" t="s">
        <v>22</v>
      </c>
      <c r="C83" s="18" t="s">
        <v>55</v>
      </c>
      <c r="D83" s="24" t="s">
        <v>52</v>
      </c>
      <c r="E83" s="18" t="s">
        <v>30</v>
      </c>
      <c r="F83" s="18"/>
      <c r="G83" s="16">
        <f t="shared" ref="G83:J84" si="23">G84</f>
        <v>0</v>
      </c>
      <c r="H83" s="16"/>
      <c r="I83" s="20">
        <f t="shared" si="2"/>
        <v>0</v>
      </c>
      <c r="J83" s="16">
        <f t="shared" si="23"/>
        <v>0</v>
      </c>
      <c r="K83" s="26"/>
    </row>
    <row r="84" spans="1:11" ht="27" hidden="1" customHeight="1">
      <c r="A84" s="23" t="s">
        <v>31</v>
      </c>
      <c r="B84" s="18" t="s">
        <v>22</v>
      </c>
      <c r="C84" s="18" t="s">
        <v>55</v>
      </c>
      <c r="D84" s="24" t="s">
        <v>52</v>
      </c>
      <c r="E84" s="18" t="s">
        <v>32</v>
      </c>
      <c r="F84" s="18"/>
      <c r="G84" s="16">
        <f t="shared" si="23"/>
        <v>0</v>
      </c>
      <c r="H84" s="16"/>
      <c r="I84" s="20">
        <f t="shared" si="2"/>
        <v>0</v>
      </c>
      <c r="J84" s="16">
        <f t="shared" si="23"/>
        <v>0</v>
      </c>
      <c r="K84" s="26"/>
    </row>
    <row r="85" spans="1:11" hidden="1">
      <c r="A85" s="23" t="s">
        <v>16</v>
      </c>
      <c r="B85" s="18" t="s">
        <v>22</v>
      </c>
      <c r="C85" s="18" t="s">
        <v>55</v>
      </c>
      <c r="D85" s="24" t="s">
        <v>52</v>
      </c>
      <c r="E85" s="18" t="s">
        <v>32</v>
      </c>
      <c r="F85" s="18" t="s">
        <v>17</v>
      </c>
      <c r="G85" s="26"/>
      <c r="H85" s="26"/>
      <c r="I85" s="20">
        <f t="shared" si="2"/>
        <v>0</v>
      </c>
      <c r="J85" s="12"/>
      <c r="K85" s="26"/>
    </row>
    <row r="86" spans="1:11" ht="28.5" hidden="1" customHeight="1">
      <c r="A86" s="23" t="s">
        <v>44</v>
      </c>
      <c r="B86" s="18" t="s">
        <v>22</v>
      </c>
      <c r="C86" s="18" t="s">
        <v>55</v>
      </c>
      <c r="D86" s="24" t="s">
        <v>52</v>
      </c>
      <c r="E86" s="18" t="s">
        <v>45</v>
      </c>
      <c r="F86" s="18"/>
      <c r="G86" s="16">
        <f t="shared" ref="G86:J87" si="24">G87</f>
        <v>0</v>
      </c>
      <c r="H86" s="16"/>
      <c r="I86" s="20">
        <f t="shared" ref="I86:I149" si="25">G86+H86</f>
        <v>0</v>
      </c>
      <c r="J86" s="16">
        <f t="shared" si="24"/>
        <v>0</v>
      </c>
      <c r="K86" s="26"/>
    </row>
    <row r="87" spans="1:11" ht="38.25" hidden="1">
      <c r="A87" s="23" t="s">
        <v>46</v>
      </c>
      <c r="B87" s="18" t="s">
        <v>22</v>
      </c>
      <c r="C87" s="18" t="s">
        <v>55</v>
      </c>
      <c r="D87" s="24" t="s">
        <v>52</v>
      </c>
      <c r="E87" s="18" t="s">
        <v>53</v>
      </c>
      <c r="F87" s="18"/>
      <c r="G87" s="16">
        <f t="shared" si="24"/>
        <v>0</v>
      </c>
      <c r="H87" s="16"/>
      <c r="I87" s="20">
        <f t="shared" si="25"/>
        <v>0</v>
      </c>
      <c r="J87" s="16">
        <f t="shared" si="24"/>
        <v>0</v>
      </c>
      <c r="K87" s="26"/>
    </row>
    <row r="88" spans="1:11" hidden="1">
      <c r="A88" s="23" t="s">
        <v>16</v>
      </c>
      <c r="B88" s="18" t="s">
        <v>22</v>
      </c>
      <c r="C88" s="18" t="s">
        <v>55</v>
      </c>
      <c r="D88" s="24" t="s">
        <v>52</v>
      </c>
      <c r="E88" s="18" t="s">
        <v>53</v>
      </c>
      <c r="F88" s="18" t="s">
        <v>17</v>
      </c>
      <c r="G88" s="26"/>
      <c r="H88" s="26"/>
      <c r="I88" s="20">
        <f t="shared" si="25"/>
        <v>0</v>
      </c>
      <c r="J88" s="12"/>
      <c r="K88" s="26"/>
    </row>
    <row r="89" spans="1:11" hidden="1">
      <c r="A89" s="23" t="s">
        <v>56</v>
      </c>
      <c r="B89" s="24" t="s">
        <v>22</v>
      </c>
      <c r="C89" s="24" t="s">
        <v>55</v>
      </c>
      <c r="D89" s="24" t="s">
        <v>52</v>
      </c>
      <c r="E89" s="24" t="s">
        <v>57</v>
      </c>
      <c r="F89" s="24"/>
      <c r="G89" s="16">
        <f t="shared" ref="G89:J89" si="26">G90</f>
        <v>0</v>
      </c>
      <c r="H89" s="16"/>
      <c r="I89" s="20">
        <f t="shared" si="25"/>
        <v>0</v>
      </c>
      <c r="J89" s="16">
        <f t="shared" si="26"/>
        <v>0</v>
      </c>
      <c r="K89" s="26"/>
    </row>
    <row r="90" spans="1:11" hidden="1">
      <c r="A90" s="23" t="s">
        <v>58</v>
      </c>
      <c r="B90" s="24" t="s">
        <v>22</v>
      </c>
      <c r="C90" s="24" t="s">
        <v>55</v>
      </c>
      <c r="D90" s="24" t="s">
        <v>52</v>
      </c>
      <c r="E90" s="24" t="s">
        <v>59</v>
      </c>
      <c r="F90" s="24"/>
      <c r="G90" s="16">
        <f>G94</f>
        <v>0</v>
      </c>
      <c r="H90" s="16"/>
      <c r="I90" s="20">
        <f t="shared" si="25"/>
        <v>0</v>
      </c>
      <c r="J90" s="16">
        <f>J94</f>
        <v>0</v>
      </c>
      <c r="K90" s="26"/>
    </row>
    <row r="91" spans="1:11" ht="26.25" customHeight="1">
      <c r="A91" s="17" t="s">
        <v>44</v>
      </c>
      <c r="B91" s="18" t="s">
        <v>22</v>
      </c>
      <c r="C91" s="18" t="s">
        <v>50</v>
      </c>
      <c r="D91" s="18" t="s">
        <v>38</v>
      </c>
      <c r="E91" s="24" t="s">
        <v>45</v>
      </c>
      <c r="F91" s="24"/>
      <c r="G91" s="16">
        <f>G92</f>
        <v>20</v>
      </c>
      <c r="H91" s="16"/>
      <c r="I91" s="20">
        <f t="shared" si="25"/>
        <v>20</v>
      </c>
      <c r="J91" s="16">
        <f t="shared" ref="J91:K92" si="27">J92</f>
        <v>20</v>
      </c>
      <c r="K91" s="16">
        <f t="shared" si="27"/>
        <v>10</v>
      </c>
    </row>
    <row r="92" spans="1:11" ht="37.5" customHeight="1">
      <c r="A92" s="17" t="s">
        <v>46</v>
      </c>
      <c r="B92" s="18" t="s">
        <v>22</v>
      </c>
      <c r="C92" s="18" t="s">
        <v>50</v>
      </c>
      <c r="D92" s="18" t="s">
        <v>38</v>
      </c>
      <c r="E92" s="24" t="s">
        <v>53</v>
      </c>
      <c r="F92" s="24"/>
      <c r="G92" s="16">
        <f>G93</f>
        <v>20</v>
      </c>
      <c r="H92" s="16"/>
      <c r="I92" s="20">
        <f t="shared" si="25"/>
        <v>20</v>
      </c>
      <c r="J92" s="16">
        <f t="shared" si="27"/>
        <v>20</v>
      </c>
      <c r="K92" s="16">
        <f t="shared" si="27"/>
        <v>10</v>
      </c>
    </row>
    <row r="93" spans="1:11">
      <c r="A93" s="17" t="s">
        <v>16</v>
      </c>
      <c r="B93" s="18" t="s">
        <v>22</v>
      </c>
      <c r="C93" s="18" t="s">
        <v>50</v>
      </c>
      <c r="D93" s="18" t="s">
        <v>38</v>
      </c>
      <c r="E93" s="24" t="s">
        <v>53</v>
      </c>
      <c r="F93" s="24" t="s">
        <v>17</v>
      </c>
      <c r="G93" s="16">
        <v>20</v>
      </c>
      <c r="H93" s="16">
        <f>'[1]поправки  2024-2026 гг  (ноя(2)'!$I$1603</f>
        <v>0</v>
      </c>
      <c r="I93" s="20">
        <f t="shared" si="25"/>
        <v>20</v>
      </c>
      <c r="J93" s="16">
        <v>20</v>
      </c>
      <c r="K93" s="19">
        <v>10</v>
      </c>
    </row>
    <row r="94" spans="1:11" ht="29.25" hidden="1" customHeight="1">
      <c r="A94" s="23" t="s">
        <v>16</v>
      </c>
      <c r="B94" s="24" t="s">
        <v>22</v>
      </c>
      <c r="C94" s="24" t="s">
        <v>55</v>
      </c>
      <c r="D94" s="24" t="s">
        <v>52</v>
      </c>
      <c r="E94" s="24" t="s">
        <v>59</v>
      </c>
      <c r="F94" s="24" t="s">
        <v>17</v>
      </c>
      <c r="G94" s="26"/>
      <c r="H94" s="26"/>
      <c r="I94" s="20">
        <f t="shared" si="25"/>
        <v>0</v>
      </c>
      <c r="J94" s="12"/>
      <c r="K94" s="26"/>
    </row>
    <row r="95" spans="1:11">
      <c r="A95" s="13" t="s">
        <v>60</v>
      </c>
      <c r="B95" s="14" t="s">
        <v>22</v>
      </c>
      <c r="C95" s="14" t="s">
        <v>61</v>
      </c>
      <c r="D95" s="14"/>
      <c r="E95" s="14"/>
      <c r="F95" s="14"/>
      <c r="G95" s="15">
        <f t="shared" ref="G95:K99" si="28">G96</f>
        <v>400</v>
      </c>
      <c r="H95" s="15"/>
      <c r="I95" s="20">
        <f t="shared" si="25"/>
        <v>400</v>
      </c>
      <c r="J95" s="15">
        <f t="shared" si="28"/>
        <v>400</v>
      </c>
      <c r="K95" s="15">
        <f t="shared" si="28"/>
        <v>400</v>
      </c>
    </row>
    <row r="96" spans="1:11" ht="26.25" customHeight="1">
      <c r="A96" s="13" t="s">
        <v>25</v>
      </c>
      <c r="B96" s="14" t="s">
        <v>22</v>
      </c>
      <c r="C96" s="14" t="s">
        <v>61</v>
      </c>
      <c r="D96" s="14" t="s">
        <v>26</v>
      </c>
      <c r="E96" s="14"/>
      <c r="F96" s="14"/>
      <c r="G96" s="16">
        <f t="shared" si="28"/>
        <v>400</v>
      </c>
      <c r="H96" s="16"/>
      <c r="I96" s="20">
        <f t="shared" si="25"/>
        <v>400</v>
      </c>
      <c r="J96" s="16">
        <f t="shared" si="28"/>
        <v>400</v>
      </c>
      <c r="K96" s="16">
        <f t="shared" si="28"/>
        <v>400</v>
      </c>
    </row>
    <row r="97" spans="1:11" ht="24">
      <c r="A97" s="27" t="s">
        <v>62</v>
      </c>
      <c r="B97" s="18" t="s">
        <v>22</v>
      </c>
      <c r="C97" s="18" t="s">
        <v>61</v>
      </c>
      <c r="D97" s="18" t="s">
        <v>63</v>
      </c>
      <c r="E97" s="18" t="s">
        <v>64</v>
      </c>
      <c r="F97" s="18"/>
      <c r="G97" s="16">
        <f t="shared" si="28"/>
        <v>400</v>
      </c>
      <c r="H97" s="16"/>
      <c r="I97" s="20">
        <f t="shared" si="25"/>
        <v>400</v>
      </c>
      <c r="J97" s="16">
        <f t="shared" si="28"/>
        <v>400</v>
      </c>
      <c r="K97" s="16">
        <f t="shared" si="28"/>
        <v>400</v>
      </c>
    </row>
    <row r="98" spans="1:11" ht="15.75" customHeight="1">
      <c r="A98" s="17" t="s">
        <v>56</v>
      </c>
      <c r="B98" s="18" t="s">
        <v>22</v>
      </c>
      <c r="C98" s="18" t="s">
        <v>61</v>
      </c>
      <c r="D98" s="18" t="s">
        <v>63</v>
      </c>
      <c r="E98" s="18" t="s">
        <v>57</v>
      </c>
      <c r="F98" s="18"/>
      <c r="G98" s="16">
        <f t="shared" si="28"/>
        <v>400</v>
      </c>
      <c r="H98" s="16"/>
      <c r="I98" s="20">
        <f t="shared" si="25"/>
        <v>400</v>
      </c>
      <c r="J98" s="16">
        <f t="shared" si="28"/>
        <v>400</v>
      </c>
      <c r="K98" s="16">
        <f t="shared" si="28"/>
        <v>400</v>
      </c>
    </row>
    <row r="99" spans="1:11">
      <c r="A99" s="17" t="s">
        <v>65</v>
      </c>
      <c r="B99" s="18" t="s">
        <v>22</v>
      </c>
      <c r="C99" s="18" t="s">
        <v>61</v>
      </c>
      <c r="D99" s="18" t="s">
        <v>63</v>
      </c>
      <c r="E99" s="18" t="s">
        <v>66</v>
      </c>
      <c r="F99" s="18"/>
      <c r="G99" s="16">
        <f t="shared" si="28"/>
        <v>400</v>
      </c>
      <c r="H99" s="16"/>
      <c r="I99" s="20">
        <f t="shared" si="25"/>
        <v>400</v>
      </c>
      <c r="J99" s="16">
        <f t="shared" si="28"/>
        <v>400</v>
      </c>
      <c r="K99" s="16">
        <f t="shared" si="28"/>
        <v>400</v>
      </c>
    </row>
    <row r="100" spans="1:11">
      <c r="A100" s="17" t="s">
        <v>16</v>
      </c>
      <c r="B100" s="18" t="s">
        <v>22</v>
      </c>
      <c r="C100" s="18" t="s">
        <v>61</v>
      </c>
      <c r="D100" s="18" t="s">
        <v>63</v>
      </c>
      <c r="E100" s="18" t="s">
        <v>66</v>
      </c>
      <c r="F100" s="18" t="s">
        <v>17</v>
      </c>
      <c r="G100" s="19">
        <v>400</v>
      </c>
      <c r="H100" s="19">
        <f>'[1]поправки  2024-2026 гг  (ноя(2)'!$I$561</f>
        <v>0</v>
      </c>
      <c r="I100" s="20">
        <f t="shared" si="25"/>
        <v>400</v>
      </c>
      <c r="J100" s="20">
        <v>400</v>
      </c>
      <c r="K100" s="19">
        <v>400</v>
      </c>
    </row>
    <row r="101" spans="1:11" ht="15" customHeight="1">
      <c r="A101" s="13" t="s">
        <v>67</v>
      </c>
      <c r="B101" s="14" t="s">
        <v>22</v>
      </c>
      <c r="C101" s="14" t="s">
        <v>68</v>
      </c>
      <c r="D101" s="14"/>
      <c r="E101" s="14"/>
      <c r="F101" s="14"/>
      <c r="G101" s="15">
        <f>G102+G239+G244+G250</f>
        <v>14093.6</v>
      </c>
      <c r="H101" s="15">
        <f>H102+H239+H244+H250</f>
        <v>277.16899999999998</v>
      </c>
      <c r="I101" s="12">
        <f t="shared" si="25"/>
        <v>14370.769</v>
      </c>
      <c r="J101" s="15">
        <f>J102+J239+J244+J250</f>
        <v>8655.2000000000007</v>
      </c>
      <c r="K101" s="15">
        <f>K102+K239+K244+K250</f>
        <v>8427.8000000000011</v>
      </c>
    </row>
    <row r="102" spans="1:11" ht="25.5" customHeight="1">
      <c r="A102" s="28" t="s">
        <v>25</v>
      </c>
      <c r="B102" s="14" t="s">
        <v>22</v>
      </c>
      <c r="C102" s="14" t="s">
        <v>68</v>
      </c>
      <c r="D102" s="14" t="s">
        <v>26</v>
      </c>
      <c r="E102" s="14"/>
      <c r="F102" s="14"/>
      <c r="G102" s="15">
        <f>G103+G115+G131+G139+G150+G165+G172+G189+G199+G203+G207+G218+G225+G232+G214+G146+G107+G111</f>
        <v>13899.6</v>
      </c>
      <c r="H102" s="15">
        <f>H103+H115+H131+H139+H150+H165+H172+H189+H199+H203+H207+H218+H225+H232+H214+H146+H107+H111</f>
        <v>277.16899999999998</v>
      </c>
      <c r="I102" s="12">
        <f t="shared" si="25"/>
        <v>14176.769</v>
      </c>
      <c r="J102" s="15">
        <f t="shared" ref="J102:K102" si="29">J103+J115+J131+J139+J150+J165+J172+J189+J199+J203+J207+J218+J225+J232+J214+J146+J107+J111</f>
        <v>8527.2000000000007</v>
      </c>
      <c r="K102" s="15">
        <f t="shared" si="29"/>
        <v>8411.8000000000011</v>
      </c>
    </row>
    <row r="103" spans="1:11" ht="27" hidden="1" customHeight="1">
      <c r="A103" s="28" t="s">
        <v>69</v>
      </c>
      <c r="B103" s="29" t="s">
        <v>22</v>
      </c>
      <c r="C103" s="29" t="s">
        <v>68</v>
      </c>
      <c r="D103" s="29" t="s">
        <v>70</v>
      </c>
      <c r="E103" s="29"/>
      <c r="F103" s="29"/>
      <c r="G103" s="16">
        <f t="shared" ref="G103:K105" si="30">G104</f>
        <v>0</v>
      </c>
      <c r="H103" s="16">
        <f t="shared" si="30"/>
        <v>0</v>
      </c>
      <c r="I103" s="20">
        <f t="shared" si="25"/>
        <v>0</v>
      </c>
      <c r="J103" s="16">
        <f t="shared" si="30"/>
        <v>0</v>
      </c>
      <c r="K103" s="16">
        <f t="shared" si="30"/>
        <v>0</v>
      </c>
    </row>
    <row r="104" spans="1:11" ht="24" hidden="1">
      <c r="A104" s="17" t="s">
        <v>44</v>
      </c>
      <c r="B104" s="24" t="s">
        <v>22</v>
      </c>
      <c r="C104" s="24" t="s">
        <v>68</v>
      </c>
      <c r="D104" s="24" t="s">
        <v>70</v>
      </c>
      <c r="E104" s="24" t="s">
        <v>45</v>
      </c>
      <c r="F104" s="24"/>
      <c r="G104" s="16">
        <f t="shared" si="30"/>
        <v>0</v>
      </c>
      <c r="H104" s="16">
        <f t="shared" si="30"/>
        <v>0</v>
      </c>
      <c r="I104" s="20">
        <f t="shared" si="25"/>
        <v>0</v>
      </c>
      <c r="J104" s="16">
        <f t="shared" si="30"/>
        <v>0</v>
      </c>
      <c r="K104" s="16">
        <f t="shared" si="30"/>
        <v>0</v>
      </c>
    </row>
    <row r="105" spans="1:11" ht="36" hidden="1">
      <c r="A105" s="17" t="s">
        <v>46</v>
      </c>
      <c r="B105" s="24" t="s">
        <v>22</v>
      </c>
      <c r="C105" s="24" t="s">
        <v>68</v>
      </c>
      <c r="D105" s="24" t="s">
        <v>70</v>
      </c>
      <c r="E105" s="24" t="s">
        <v>53</v>
      </c>
      <c r="F105" s="24"/>
      <c r="G105" s="16">
        <f t="shared" si="30"/>
        <v>0</v>
      </c>
      <c r="H105" s="16">
        <f t="shared" si="30"/>
        <v>0</v>
      </c>
      <c r="I105" s="20">
        <f t="shared" si="25"/>
        <v>0</v>
      </c>
      <c r="J105" s="16">
        <f t="shared" si="30"/>
        <v>0</v>
      </c>
      <c r="K105" s="16">
        <f t="shared" si="30"/>
        <v>0</v>
      </c>
    </row>
    <row r="106" spans="1:11" hidden="1">
      <c r="A106" s="30" t="s">
        <v>19</v>
      </c>
      <c r="B106" s="24" t="s">
        <v>22</v>
      </c>
      <c r="C106" s="24" t="s">
        <v>68</v>
      </c>
      <c r="D106" s="24" t="s">
        <v>70</v>
      </c>
      <c r="E106" s="24" t="s">
        <v>53</v>
      </c>
      <c r="F106" s="24" t="s">
        <v>11</v>
      </c>
      <c r="G106" s="16"/>
      <c r="H106" s="16"/>
      <c r="I106" s="20">
        <f t="shared" si="25"/>
        <v>0</v>
      </c>
      <c r="J106" s="20"/>
      <c r="K106" s="26"/>
    </row>
    <row r="107" spans="1:11" ht="216.75">
      <c r="A107" s="133" t="s">
        <v>645</v>
      </c>
      <c r="B107" s="24" t="s">
        <v>22</v>
      </c>
      <c r="C107" s="24" t="s">
        <v>68</v>
      </c>
      <c r="D107" s="24" t="s">
        <v>568</v>
      </c>
      <c r="E107" s="24"/>
      <c r="F107" s="24"/>
      <c r="G107" s="16">
        <f t="shared" ref="G107:H109" si="31">G108</f>
        <v>665.1</v>
      </c>
      <c r="H107" s="16">
        <f t="shared" si="31"/>
        <v>0</v>
      </c>
      <c r="I107" s="20">
        <f t="shared" si="25"/>
        <v>665.1</v>
      </c>
      <c r="J107" s="16">
        <f t="shared" ref="J107:K109" si="32">J108</f>
        <v>0</v>
      </c>
      <c r="K107" s="16">
        <f t="shared" si="32"/>
        <v>0</v>
      </c>
    </row>
    <row r="108" spans="1:11" ht="38.25">
      <c r="A108" s="135" t="s">
        <v>388</v>
      </c>
      <c r="B108" s="24" t="s">
        <v>22</v>
      </c>
      <c r="C108" s="24" t="s">
        <v>68</v>
      </c>
      <c r="D108" s="24" t="s">
        <v>568</v>
      </c>
      <c r="E108" s="24" t="s">
        <v>256</v>
      </c>
      <c r="F108" s="24"/>
      <c r="G108" s="16">
        <f t="shared" si="31"/>
        <v>665.1</v>
      </c>
      <c r="H108" s="16">
        <f t="shared" si="31"/>
        <v>0</v>
      </c>
      <c r="I108" s="20">
        <f t="shared" si="25"/>
        <v>665.1</v>
      </c>
      <c r="J108" s="16">
        <f t="shared" si="32"/>
        <v>0</v>
      </c>
      <c r="K108" s="16">
        <f t="shared" si="32"/>
        <v>0</v>
      </c>
    </row>
    <row r="109" spans="1:11">
      <c r="A109" s="135" t="s">
        <v>257</v>
      </c>
      <c r="B109" s="24" t="s">
        <v>22</v>
      </c>
      <c r="C109" s="24" t="s">
        <v>68</v>
      </c>
      <c r="D109" s="24" t="s">
        <v>568</v>
      </c>
      <c r="E109" s="24" t="s">
        <v>258</v>
      </c>
      <c r="F109" s="24"/>
      <c r="G109" s="16">
        <f t="shared" si="31"/>
        <v>665.1</v>
      </c>
      <c r="H109" s="16">
        <f t="shared" si="31"/>
        <v>0</v>
      </c>
      <c r="I109" s="20">
        <f t="shared" si="25"/>
        <v>665.1</v>
      </c>
      <c r="J109" s="16">
        <f t="shared" si="32"/>
        <v>0</v>
      </c>
      <c r="K109" s="16">
        <f t="shared" si="32"/>
        <v>0</v>
      </c>
    </row>
    <row r="110" spans="1:11">
      <c r="A110" s="135" t="s">
        <v>19</v>
      </c>
      <c r="B110" s="24" t="s">
        <v>22</v>
      </c>
      <c r="C110" s="24" t="s">
        <v>68</v>
      </c>
      <c r="D110" s="24" t="s">
        <v>568</v>
      </c>
      <c r="E110" s="24" t="s">
        <v>258</v>
      </c>
      <c r="F110" s="24" t="s">
        <v>11</v>
      </c>
      <c r="G110" s="16">
        <v>665.1</v>
      </c>
      <c r="H110" s="16">
        <f>'[1]поправки  2024-2026 гг  (ноя(2)'!$I$717</f>
        <v>0</v>
      </c>
      <c r="I110" s="20">
        <f t="shared" si="25"/>
        <v>665.1</v>
      </c>
      <c r="J110" s="20"/>
      <c r="K110" s="26"/>
    </row>
    <row r="111" spans="1:11" ht="38.25">
      <c r="A111" s="55" t="s">
        <v>537</v>
      </c>
      <c r="B111" s="24" t="s">
        <v>22</v>
      </c>
      <c r="C111" s="24" t="s">
        <v>68</v>
      </c>
      <c r="D111" s="62" t="s">
        <v>538</v>
      </c>
      <c r="E111" s="24"/>
      <c r="F111" s="24"/>
      <c r="G111" s="16">
        <f t="shared" ref="G111:H113" si="33">G112</f>
        <v>681.8</v>
      </c>
      <c r="H111" s="16">
        <f t="shared" si="33"/>
        <v>0</v>
      </c>
      <c r="I111" s="20">
        <f t="shared" si="25"/>
        <v>681.8</v>
      </c>
      <c r="J111" s="16">
        <f t="shared" ref="J111:K113" si="34">J112</f>
        <v>0</v>
      </c>
      <c r="K111" s="16">
        <f t="shared" si="34"/>
        <v>0</v>
      </c>
    </row>
    <row r="112" spans="1:11" ht="36">
      <c r="A112" s="49" t="s">
        <v>308</v>
      </c>
      <c r="B112" s="24" t="s">
        <v>22</v>
      </c>
      <c r="C112" s="24" t="s">
        <v>68</v>
      </c>
      <c r="D112" s="62" t="s">
        <v>538</v>
      </c>
      <c r="E112" s="24" t="s">
        <v>256</v>
      </c>
      <c r="F112" s="24"/>
      <c r="G112" s="16">
        <f t="shared" si="33"/>
        <v>681.8</v>
      </c>
      <c r="H112" s="16">
        <f t="shared" si="33"/>
        <v>0</v>
      </c>
      <c r="I112" s="20">
        <f t="shared" si="25"/>
        <v>681.8</v>
      </c>
      <c r="J112" s="16">
        <f t="shared" si="34"/>
        <v>0</v>
      </c>
      <c r="K112" s="16">
        <f t="shared" si="34"/>
        <v>0</v>
      </c>
    </row>
    <row r="113" spans="1:11">
      <c r="A113" s="49" t="s">
        <v>257</v>
      </c>
      <c r="B113" s="24" t="s">
        <v>22</v>
      </c>
      <c r="C113" s="24" t="s">
        <v>68</v>
      </c>
      <c r="D113" s="62" t="s">
        <v>538</v>
      </c>
      <c r="E113" s="24" t="s">
        <v>258</v>
      </c>
      <c r="F113" s="24"/>
      <c r="G113" s="16">
        <f t="shared" si="33"/>
        <v>681.8</v>
      </c>
      <c r="H113" s="16">
        <f t="shared" si="33"/>
        <v>0</v>
      </c>
      <c r="I113" s="20">
        <f t="shared" si="25"/>
        <v>681.8</v>
      </c>
      <c r="J113" s="16">
        <f t="shared" si="34"/>
        <v>0</v>
      </c>
      <c r="K113" s="16">
        <f t="shared" si="34"/>
        <v>0</v>
      </c>
    </row>
    <row r="114" spans="1:11">
      <c r="A114" s="49" t="s">
        <v>16</v>
      </c>
      <c r="B114" s="24" t="s">
        <v>22</v>
      </c>
      <c r="C114" s="24" t="s">
        <v>68</v>
      </c>
      <c r="D114" s="62" t="s">
        <v>538</v>
      </c>
      <c r="E114" s="24" t="s">
        <v>258</v>
      </c>
      <c r="F114" s="24" t="s">
        <v>17</v>
      </c>
      <c r="G114" s="16">
        <v>681.8</v>
      </c>
      <c r="H114" s="16">
        <v>0</v>
      </c>
      <c r="I114" s="20">
        <f t="shared" si="25"/>
        <v>681.8</v>
      </c>
      <c r="J114" s="20"/>
      <c r="K114" s="26"/>
    </row>
    <row r="115" spans="1:11" ht="45.75" customHeight="1">
      <c r="A115" s="27" t="s">
        <v>71</v>
      </c>
      <c r="B115" s="18" t="s">
        <v>22</v>
      </c>
      <c r="C115" s="18" t="s">
        <v>68</v>
      </c>
      <c r="D115" s="31" t="s">
        <v>72</v>
      </c>
      <c r="E115" s="18"/>
      <c r="F115" s="18"/>
      <c r="G115" s="16">
        <f t="shared" ref="G115:K115" si="35">G116+G119+G124</f>
        <v>677.7</v>
      </c>
      <c r="H115" s="16">
        <f t="shared" si="35"/>
        <v>-44</v>
      </c>
      <c r="I115" s="20">
        <f t="shared" si="25"/>
        <v>633.70000000000005</v>
      </c>
      <c r="J115" s="16">
        <f t="shared" si="35"/>
        <v>252</v>
      </c>
      <c r="K115" s="16">
        <f t="shared" si="35"/>
        <v>252</v>
      </c>
    </row>
    <row r="116" spans="1:11" ht="26.25" customHeight="1">
      <c r="A116" s="17" t="s">
        <v>44</v>
      </c>
      <c r="B116" s="18" t="s">
        <v>22</v>
      </c>
      <c r="C116" s="18" t="s">
        <v>68</v>
      </c>
      <c r="D116" s="31" t="s">
        <v>72</v>
      </c>
      <c r="E116" s="18" t="s">
        <v>45</v>
      </c>
      <c r="F116" s="18"/>
      <c r="G116" s="16">
        <f t="shared" ref="G116:K117" si="36">G117</f>
        <v>671.7</v>
      </c>
      <c r="H116" s="16">
        <f t="shared" si="36"/>
        <v>-44</v>
      </c>
      <c r="I116" s="20">
        <f t="shared" si="25"/>
        <v>627.70000000000005</v>
      </c>
      <c r="J116" s="16">
        <f t="shared" si="36"/>
        <v>252</v>
      </c>
      <c r="K116" s="16">
        <f t="shared" si="36"/>
        <v>252</v>
      </c>
    </row>
    <row r="117" spans="1:11" ht="36">
      <c r="A117" s="17" t="s">
        <v>46</v>
      </c>
      <c r="B117" s="18" t="s">
        <v>22</v>
      </c>
      <c r="C117" s="18" t="s">
        <v>68</v>
      </c>
      <c r="D117" s="31" t="s">
        <v>72</v>
      </c>
      <c r="E117" s="18" t="s">
        <v>53</v>
      </c>
      <c r="F117" s="18"/>
      <c r="G117" s="16">
        <f t="shared" si="36"/>
        <v>671.7</v>
      </c>
      <c r="H117" s="16">
        <f t="shared" si="36"/>
        <v>-44</v>
      </c>
      <c r="I117" s="20">
        <f t="shared" si="25"/>
        <v>627.70000000000005</v>
      </c>
      <c r="J117" s="16">
        <f t="shared" si="36"/>
        <v>252</v>
      </c>
      <c r="K117" s="16">
        <f t="shared" si="36"/>
        <v>252</v>
      </c>
    </row>
    <row r="118" spans="1:11" ht="17.25" customHeight="1">
      <c r="A118" s="17" t="s">
        <v>16</v>
      </c>
      <c r="B118" s="18" t="s">
        <v>22</v>
      </c>
      <c r="C118" s="18" t="s">
        <v>68</v>
      </c>
      <c r="D118" s="31" t="s">
        <v>72</v>
      </c>
      <c r="E118" s="18" t="s">
        <v>53</v>
      </c>
      <c r="F118" s="18" t="s">
        <v>17</v>
      </c>
      <c r="G118" s="20">
        <v>671.7</v>
      </c>
      <c r="H118" s="20">
        <f>'[1]поправки декабрь'!$I$126+'[1]поправки декабрь'!$I$1521</f>
        <v>-44</v>
      </c>
      <c r="I118" s="20">
        <f t="shared" si="25"/>
        <v>627.70000000000005</v>
      </c>
      <c r="J118" s="19">
        <v>252</v>
      </c>
      <c r="K118" s="19">
        <v>252</v>
      </c>
    </row>
    <row r="119" spans="1:11" ht="24" hidden="1">
      <c r="A119" s="17" t="s">
        <v>73</v>
      </c>
      <c r="B119" s="18" t="s">
        <v>22</v>
      </c>
      <c r="C119" s="18" t="s">
        <v>68</v>
      </c>
      <c r="D119" s="31" t="s">
        <v>72</v>
      </c>
      <c r="E119" s="18" t="s">
        <v>74</v>
      </c>
      <c r="F119" s="18"/>
      <c r="G119" s="16">
        <f t="shared" ref="G119:K119" si="37">G120+G122</f>
        <v>0</v>
      </c>
      <c r="H119" s="16"/>
      <c r="I119" s="20">
        <f t="shared" si="25"/>
        <v>0</v>
      </c>
      <c r="J119" s="16">
        <f t="shared" si="37"/>
        <v>0</v>
      </c>
      <c r="K119" s="16">
        <f t="shared" si="37"/>
        <v>0</v>
      </c>
    </row>
    <row r="120" spans="1:11" ht="25.5" hidden="1" customHeight="1">
      <c r="A120" s="17" t="s">
        <v>75</v>
      </c>
      <c r="B120" s="18" t="s">
        <v>22</v>
      </c>
      <c r="C120" s="18" t="s">
        <v>68</v>
      </c>
      <c r="D120" s="31" t="s">
        <v>72</v>
      </c>
      <c r="E120" s="18" t="s">
        <v>76</v>
      </c>
      <c r="F120" s="18"/>
      <c r="G120" s="16">
        <f t="shared" ref="G120:K120" si="38">G121</f>
        <v>0</v>
      </c>
      <c r="H120" s="16"/>
      <c r="I120" s="20">
        <f t="shared" si="25"/>
        <v>0</v>
      </c>
      <c r="J120" s="16">
        <f t="shared" si="38"/>
        <v>0</v>
      </c>
      <c r="K120" s="16">
        <f t="shared" si="38"/>
        <v>0</v>
      </c>
    </row>
    <row r="121" spans="1:11" hidden="1">
      <c r="A121" s="17" t="s">
        <v>16</v>
      </c>
      <c r="B121" s="18" t="s">
        <v>22</v>
      </c>
      <c r="C121" s="18" t="s">
        <v>68</v>
      </c>
      <c r="D121" s="31" t="s">
        <v>72</v>
      </c>
      <c r="E121" s="18" t="s">
        <v>76</v>
      </c>
      <c r="F121" s="18" t="s">
        <v>17</v>
      </c>
      <c r="G121" s="19"/>
      <c r="H121" s="19"/>
      <c r="I121" s="20">
        <f t="shared" si="25"/>
        <v>0</v>
      </c>
      <c r="J121" s="20"/>
      <c r="K121" s="20"/>
    </row>
    <row r="122" spans="1:11" hidden="1">
      <c r="A122" s="17" t="s">
        <v>77</v>
      </c>
      <c r="B122" s="18" t="s">
        <v>22</v>
      </c>
      <c r="C122" s="18" t="s">
        <v>68</v>
      </c>
      <c r="D122" s="31" t="s">
        <v>72</v>
      </c>
      <c r="E122" s="18" t="s">
        <v>78</v>
      </c>
      <c r="F122" s="18"/>
      <c r="G122" s="16">
        <f t="shared" ref="G122:K122" si="39">G123</f>
        <v>0</v>
      </c>
      <c r="H122" s="16"/>
      <c r="I122" s="20">
        <f t="shared" si="25"/>
        <v>0</v>
      </c>
      <c r="J122" s="16">
        <f t="shared" si="39"/>
        <v>0</v>
      </c>
      <c r="K122" s="16">
        <f t="shared" si="39"/>
        <v>0</v>
      </c>
    </row>
    <row r="123" spans="1:11" ht="0.75" customHeight="1">
      <c r="A123" s="17" t="s">
        <v>16</v>
      </c>
      <c r="B123" s="18" t="s">
        <v>22</v>
      </c>
      <c r="C123" s="18" t="s">
        <v>68</v>
      </c>
      <c r="D123" s="31" t="s">
        <v>72</v>
      </c>
      <c r="E123" s="18" t="s">
        <v>78</v>
      </c>
      <c r="F123" s="18" t="s">
        <v>17</v>
      </c>
      <c r="G123" s="19"/>
      <c r="H123" s="19"/>
      <c r="I123" s="20">
        <f t="shared" si="25"/>
        <v>0</v>
      </c>
      <c r="J123" s="20"/>
      <c r="K123" s="20"/>
    </row>
    <row r="124" spans="1:11" ht="15.75" customHeight="1">
      <c r="A124" s="17" t="s">
        <v>56</v>
      </c>
      <c r="B124" s="18" t="s">
        <v>22</v>
      </c>
      <c r="C124" s="18" t="s">
        <v>68</v>
      </c>
      <c r="D124" s="31" t="s">
        <v>72</v>
      </c>
      <c r="E124" s="18" t="s">
        <v>57</v>
      </c>
      <c r="F124" s="18"/>
      <c r="G124" s="16">
        <f t="shared" ref="G124:K125" si="40">G125</f>
        <v>6</v>
      </c>
      <c r="H124" s="16">
        <f t="shared" si="40"/>
        <v>0</v>
      </c>
      <c r="I124" s="20">
        <f t="shared" si="25"/>
        <v>6</v>
      </c>
      <c r="J124" s="16">
        <f t="shared" si="40"/>
        <v>0</v>
      </c>
      <c r="K124" s="16">
        <f t="shared" si="40"/>
        <v>0</v>
      </c>
    </row>
    <row r="125" spans="1:11" ht="12" customHeight="1">
      <c r="A125" s="17" t="s">
        <v>79</v>
      </c>
      <c r="B125" s="18" t="s">
        <v>22</v>
      </c>
      <c r="C125" s="18" t="s">
        <v>68</v>
      </c>
      <c r="D125" s="31" t="s">
        <v>72</v>
      </c>
      <c r="E125" s="18" t="s">
        <v>80</v>
      </c>
      <c r="F125" s="18"/>
      <c r="G125" s="16">
        <f t="shared" si="40"/>
        <v>6</v>
      </c>
      <c r="H125" s="16">
        <f t="shared" si="40"/>
        <v>0</v>
      </c>
      <c r="I125" s="20">
        <f t="shared" si="25"/>
        <v>6</v>
      </c>
      <c r="J125" s="16">
        <f t="shared" si="40"/>
        <v>0</v>
      </c>
      <c r="K125" s="16">
        <f t="shared" si="40"/>
        <v>0</v>
      </c>
    </row>
    <row r="126" spans="1:11" ht="14.25" customHeight="1">
      <c r="A126" s="17" t="s">
        <v>81</v>
      </c>
      <c r="B126" s="18" t="s">
        <v>22</v>
      </c>
      <c r="C126" s="18" t="s">
        <v>68</v>
      </c>
      <c r="D126" s="31" t="s">
        <v>72</v>
      </c>
      <c r="E126" s="18" t="s">
        <v>80</v>
      </c>
      <c r="F126" s="18" t="s">
        <v>17</v>
      </c>
      <c r="G126" s="19">
        <v>6</v>
      </c>
      <c r="H126" s="19">
        <f>'[1]поправки  2024-2026 гг  (ноя(2)'!$I$134</f>
        <v>0</v>
      </c>
      <c r="I126" s="20">
        <f t="shared" si="25"/>
        <v>6</v>
      </c>
      <c r="J126" s="20"/>
      <c r="K126" s="19"/>
    </row>
    <row r="127" spans="1:11" ht="15.75" hidden="1" customHeight="1">
      <c r="A127" s="32" t="s">
        <v>82</v>
      </c>
      <c r="B127" s="14" t="s">
        <v>22</v>
      </c>
      <c r="C127" s="14" t="s">
        <v>68</v>
      </c>
      <c r="D127" s="33" t="s">
        <v>83</v>
      </c>
      <c r="E127" s="14"/>
      <c r="F127" s="14"/>
      <c r="G127" s="15">
        <f t="shared" ref="G127:J129" si="41">G128</f>
        <v>0</v>
      </c>
      <c r="H127" s="15"/>
      <c r="I127" s="20">
        <f t="shared" si="25"/>
        <v>0</v>
      </c>
      <c r="J127" s="15">
        <f t="shared" si="41"/>
        <v>0</v>
      </c>
      <c r="K127" s="26"/>
    </row>
    <row r="128" spans="1:11" ht="12" hidden="1" customHeight="1">
      <c r="A128" s="17" t="s">
        <v>44</v>
      </c>
      <c r="B128" s="18" t="s">
        <v>22</v>
      </c>
      <c r="C128" s="18" t="s">
        <v>68</v>
      </c>
      <c r="D128" s="31" t="s">
        <v>83</v>
      </c>
      <c r="E128" s="18" t="s">
        <v>45</v>
      </c>
      <c r="F128" s="18"/>
      <c r="G128" s="16">
        <f t="shared" si="41"/>
        <v>0</v>
      </c>
      <c r="H128" s="16"/>
      <c r="I128" s="20">
        <f t="shared" si="25"/>
        <v>0</v>
      </c>
      <c r="J128" s="16">
        <f t="shared" si="41"/>
        <v>0</v>
      </c>
      <c r="K128" s="26"/>
    </row>
    <row r="129" spans="1:11" ht="14.25" hidden="1" customHeight="1">
      <c r="A129" s="17" t="s">
        <v>46</v>
      </c>
      <c r="B129" s="18" t="s">
        <v>22</v>
      </c>
      <c r="C129" s="18" t="s">
        <v>68</v>
      </c>
      <c r="D129" s="31" t="s">
        <v>83</v>
      </c>
      <c r="E129" s="18" t="s">
        <v>53</v>
      </c>
      <c r="F129" s="18"/>
      <c r="G129" s="16">
        <f t="shared" si="41"/>
        <v>0</v>
      </c>
      <c r="H129" s="16"/>
      <c r="I129" s="20">
        <f t="shared" si="25"/>
        <v>0</v>
      </c>
      <c r="J129" s="16">
        <f t="shared" si="41"/>
        <v>0</v>
      </c>
      <c r="K129" s="26"/>
    </row>
    <row r="130" spans="1:11" ht="13.5" hidden="1" customHeight="1">
      <c r="A130" s="17" t="s">
        <v>16</v>
      </c>
      <c r="B130" s="18" t="s">
        <v>22</v>
      </c>
      <c r="C130" s="18" t="s">
        <v>68</v>
      </c>
      <c r="D130" s="31" t="s">
        <v>83</v>
      </c>
      <c r="E130" s="18" t="s">
        <v>53</v>
      </c>
      <c r="F130" s="18" t="s">
        <v>17</v>
      </c>
      <c r="G130" s="19"/>
      <c r="H130" s="19"/>
      <c r="I130" s="20">
        <f t="shared" si="25"/>
        <v>0</v>
      </c>
      <c r="J130" s="20"/>
      <c r="K130" s="26"/>
    </row>
    <row r="131" spans="1:11" ht="33.75" customHeight="1">
      <c r="A131" s="32" t="s">
        <v>82</v>
      </c>
      <c r="B131" s="14" t="s">
        <v>22</v>
      </c>
      <c r="C131" s="14" t="s">
        <v>68</v>
      </c>
      <c r="D131" s="33" t="s">
        <v>84</v>
      </c>
      <c r="E131" s="14"/>
      <c r="F131" s="14"/>
      <c r="G131" s="16">
        <f t="shared" ref="G131:K133" si="42">G132</f>
        <v>0</v>
      </c>
      <c r="H131" s="16">
        <f t="shared" si="42"/>
        <v>0</v>
      </c>
      <c r="I131" s="20">
        <f t="shared" si="25"/>
        <v>0</v>
      </c>
      <c r="J131" s="16">
        <f t="shared" si="42"/>
        <v>160</v>
      </c>
      <c r="K131" s="16">
        <f t="shared" si="42"/>
        <v>160</v>
      </c>
    </row>
    <row r="132" spans="1:11" ht="27" customHeight="1">
      <c r="A132" s="17" t="s">
        <v>44</v>
      </c>
      <c r="B132" s="18" t="s">
        <v>22</v>
      </c>
      <c r="C132" s="18" t="s">
        <v>68</v>
      </c>
      <c r="D132" s="31" t="s">
        <v>84</v>
      </c>
      <c r="E132" s="18" t="s">
        <v>45</v>
      </c>
      <c r="F132" s="18"/>
      <c r="G132" s="16">
        <f t="shared" si="42"/>
        <v>0</v>
      </c>
      <c r="H132" s="16">
        <f t="shared" si="42"/>
        <v>0</v>
      </c>
      <c r="I132" s="20">
        <f t="shared" si="25"/>
        <v>0</v>
      </c>
      <c r="J132" s="16">
        <f t="shared" si="42"/>
        <v>160</v>
      </c>
      <c r="K132" s="16">
        <f t="shared" si="42"/>
        <v>160</v>
      </c>
    </row>
    <row r="133" spans="1:11" ht="36">
      <c r="A133" s="17" t="s">
        <v>46</v>
      </c>
      <c r="B133" s="18" t="s">
        <v>22</v>
      </c>
      <c r="C133" s="18" t="s">
        <v>68</v>
      </c>
      <c r="D133" s="31" t="s">
        <v>84</v>
      </c>
      <c r="E133" s="18" t="s">
        <v>53</v>
      </c>
      <c r="F133" s="18"/>
      <c r="G133" s="16">
        <f t="shared" si="42"/>
        <v>0</v>
      </c>
      <c r="H133" s="16">
        <f t="shared" si="42"/>
        <v>0</v>
      </c>
      <c r="I133" s="20">
        <f t="shared" si="25"/>
        <v>0</v>
      </c>
      <c r="J133" s="16">
        <f t="shared" si="42"/>
        <v>160</v>
      </c>
      <c r="K133" s="16">
        <f t="shared" si="42"/>
        <v>160</v>
      </c>
    </row>
    <row r="134" spans="1:11">
      <c r="A134" s="17" t="s">
        <v>16</v>
      </c>
      <c r="B134" s="18" t="s">
        <v>22</v>
      </c>
      <c r="C134" s="18" t="s">
        <v>68</v>
      </c>
      <c r="D134" s="31" t="s">
        <v>84</v>
      </c>
      <c r="E134" s="18" t="s">
        <v>53</v>
      </c>
      <c r="F134" s="18" t="s">
        <v>17</v>
      </c>
      <c r="G134" s="19">
        <v>0</v>
      </c>
      <c r="H134" s="19">
        <f>'[1]поправки  2024-2026 гг  (ноя(2)'!$I$571</f>
        <v>0</v>
      </c>
      <c r="I134" s="20">
        <f t="shared" si="25"/>
        <v>0</v>
      </c>
      <c r="J134" s="20">
        <v>160</v>
      </c>
      <c r="K134" s="19">
        <v>160</v>
      </c>
    </row>
    <row r="135" spans="1:11" ht="36" hidden="1">
      <c r="A135" s="13" t="s">
        <v>85</v>
      </c>
      <c r="B135" s="14" t="s">
        <v>22</v>
      </c>
      <c r="C135" s="14" t="s">
        <v>68</v>
      </c>
      <c r="D135" s="33" t="s">
        <v>86</v>
      </c>
      <c r="E135" s="14"/>
      <c r="F135" s="14"/>
      <c r="G135" s="15">
        <f t="shared" ref="G135:J137" si="43">G136</f>
        <v>0</v>
      </c>
      <c r="H135" s="15"/>
      <c r="I135" s="20">
        <f t="shared" si="25"/>
        <v>0</v>
      </c>
      <c r="J135" s="15">
        <f t="shared" si="43"/>
        <v>0</v>
      </c>
      <c r="K135" s="26"/>
    </row>
    <row r="136" spans="1:11" ht="25.5" hidden="1" customHeight="1">
      <c r="A136" s="17" t="s">
        <v>44</v>
      </c>
      <c r="B136" s="18" t="s">
        <v>22</v>
      </c>
      <c r="C136" s="18" t="s">
        <v>68</v>
      </c>
      <c r="D136" s="31" t="s">
        <v>86</v>
      </c>
      <c r="E136" s="18" t="s">
        <v>45</v>
      </c>
      <c r="F136" s="18"/>
      <c r="G136" s="16">
        <f t="shared" si="43"/>
        <v>0</v>
      </c>
      <c r="H136" s="16"/>
      <c r="I136" s="20">
        <f t="shared" si="25"/>
        <v>0</v>
      </c>
      <c r="J136" s="16">
        <f t="shared" si="43"/>
        <v>0</v>
      </c>
      <c r="K136" s="26"/>
    </row>
    <row r="137" spans="1:11" ht="36" hidden="1">
      <c r="A137" s="17" t="s">
        <v>46</v>
      </c>
      <c r="B137" s="18" t="s">
        <v>22</v>
      </c>
      <c r="C137" s="18" t="s">
        <v>68</v>
      </c>
      <c r="D137" s="31" t="s">
        <v>86</v>
      </c>
      <c r="E137" s="18" t="s">
        <v>53</v>
      </c>
      <c r="F137" s="18"/>
      <c r="G137" s="16">
        <f t="shared" si="43"/>
        <v>0</v>
      </c>
      <c r="H137" s="16"/>
      <c r="I137" s="20">
        <f t="shared" si="25"/>
        <v>0</v>
      </c>
      <c r="J137" s="16">
        <f t="shared" si="43"/>
        <v>0</v>
      </c>
      <c r="K137" s="26"/>
    </row>
    <row r="138" spans="1:11" hidden="1">
      <c r="A138" s="17" t="s">
        <v>16</v>
      </c>
      <c r="B138" s="18" t="s">
        <v>22</v>
      </c>
      <c r="C138" s="18" t="s">
        <v>68</v>
      </c>
      <c r="D138" s="31" t="s">
        <v>86</v>
      </c>
      <c r="E138" s="18" t="s">
        <v>53</v>
      </c>
      <c r="F138" s="18" t="s">
        <v>17</v>
      </c>
      <c r="G138" s="19"/>
      <c r="H138" s="19"/>
      <c r="I138" s="20">
        <f t="shared" si="25"/>
        <v>0</v>
      </c>
      <c r="J138" s="20"/>
      <c r="K138" s="26"/>
    </row>
    <row r="139" spans="1:11" ht="39.75" customHeight="1">
      <c r="A139" s="13" t="s">
        <v>85</v>
      </c>
      <c r="B139" s="14" t="s">
        <v>22</v>
      </c>
      <c r="C139" s="14" t="s">
        <v>68</v>
      </c>
      <c r="D139" s="33" t="s">
        <v>87</v>
      </c>
      <c r="E139" s="14"/>
      <c r="F139" s="14"/>
      <c r="G139" s="16">
        <f t="shared" ref="G139:K139" si="44">G140+G143</f>
        <v>533.1</v>
      </c>
      <c r="H139" s="16">
        <f t="shared" si="44"/>
        <v>-45</v>
      </c>
      <c r="I139" s="20">
        <f t="shared" si="25"/>
        <v>488.1</v>
      </c>
      <c r="J139" s="16">
        <f t="shared" si="44"/>
        <v>258.10000000000002</v>
      </c>
      <c r="K139" s="16">
        <f t="shared" si="44"/>
        <v>258.10000000000002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1" t="s">
        <v>87</v>
      </c>
      <c r="E140" s="18" t="s">
        <v>45</v>
      </c>
      <c r="F140" s="18"/>
      <c r="G140" s="16">
        <f t="shared" ref="G140:K141" si="45">G141</f>
        <v>533.1</v>
      </c>
      <c r="H140" s="16">
        <f t="shared" si="45"/>
        <v>-45</v>
      </c>
      <c r="I140" s="20">
        <f t="shared" si="25"/>
        <v>488.1</v>
      </c>
      <c r="J140" s="16">
        <f t="shared" si="45"/>
        <v>258.10000000000002</v>
      </c>
      <c r="K140" s="16">
        <f t="shared" si="45"/>
        <v>258.10000000000002</v>
      </c>
    </row>
    <row r="141" spans="1:11" ht="36">
      <c r="A141" s="17" t="s">
        <v>46</v>
      </c>
      <c r="B141" s="18" t="s">
        <v>22</v>
      </c>
      <c r="C141" s="18" t="s">
        <v>68</v>
      </c>
      <c r="D141" s="31" t="s">
        <v>87</v>
      </c>
      <c r="E141" s="18" t="s">
        <v>53</v>
      </c>
      <c r="F141" s="18"/>
      <c r="G141" s="16">
        <f t="shared" si="45"/>
        <v>533.1</v>
      </c>
      <c r="H141" s="16">
        <f t="shared" si="45"/>
        <v>-45</v>
      </c>
      <c r="I141" s="20">
        <f t="shared" si="25"/>
        <v>488.1</v>
      </c>
      <c r="J141" s="16">
        <f t="shared" si="45"/>
        <v>258.10000000000002</v>
      </c>
      <c r="K141" s="16">
        <f t="shared" si="45"/>
        <v>258.10000000000002</v>
      </c>
    </row>
    <row r="142" spans="1:11">
      <c r="A142" s="17" t="s">
        <v>16</v>
      </c>
      <c r="B142" s="18" t="s">
        <v>22</v>
      </c>
      <c r="C142" s="18" t="s">
        <v>68</v>
      </c>
      <c r="D142" s="31" t="s">
        <v>87</v>
      </c>
      <c r="E142" s="18" t="s">
        <v>53</v>
      </c>
      <c r="F142" s="18" t="s">
        <v>17</v>
      </c>
      <c r="G142" s="79">
        <v>533.1</v>
      </c>
      <c r="H142" s="79">
        <f>'[1]поправки декабрь'!$I$1514+'[1]поправки декабрь'!$I$122</f>
        <v>-45</v>
      </c>
      <c r="I142" s="20">
        <f t="shared" si="25"/>
        <v>488.1</v>
      </c>
      <c r="J142" s="22">
        <v>258.10000000000002</v>
      </c>
      <c r="K142" s="22">
        <v>258.10000000000002</v>
      </c>
    </row>
    <row r="143" spans="1:11">
      <c r="A143" s="17" t="s">
        <v>56</v>
      </c>
      <c r="B143" s="18" t="s">
        <v>22</v>
      </c>
      <c r="C143" s="18" t="s">
        <v>68</v>
      </c>
      <c r="D143" s="31" t="s">
        <v>87</v>
      </c>
      <c r="E143" s="18" t="s">
        <v>57</v>
      </c>
      <c r="F143" s="18"/>
      <c r="G143" s="16">
        <f t="shared" ref="G143:J144" si="46">G144</f>
        <v>0</v>
      </c>
      <c r="H143" s="16"/>
      <c r="I143" s="20">
        <f t="shared" si="25"/>
        <v>0</v>
      </c>
      <c r="J143" s="16">
        <f t="shared" si="46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1" t="s">
        <v>87</v>
      </c>
      <c r="E144" s="18" t="s">
        <v>89</v>
      </c>
      <c r="F144" s="18"/>
      <c r="G144" s="16">
        <f t="shared" si="46"/>
        <v>0</v>
      </c>
      <c r="H144" s="16"/>
      <c r="I144" s="20">
        <f t="shared" si="25"/>
        <v>0</v>
      </c>
      <c r="J144" s="16">
        <f t="shared" si="46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1" t="s">
        <v>87</v>
      </c>
      <c r="E145" s="18" t="s">
        <v>89</v>
      </c>
      <c r="F145" s="18" t="s">
        <v>17</v>
      </c>
      <c r="G145" s="19">
        <v>0</v>
      </c>
      <c r="H145" s="19">
        <v>0</v>
      </c>
      <c r="I145" s="20">
        <f t="shared" si="25"/>
        <v>0</v>
      </c>
      <c r="J145" s="20"/>
      <c r="K145" s="26"/>
    </row>
    <row r="146" spans="1:11" ht="38.25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7">G147</f>
        <v>256.39999999999998</v>
      </c>
      <c r="H146" s="16">
        <f t="shared" si="47"/>
        <v>0</v>
      </c>
      <c r="I146" s="20">
        <f t="shared" si="25"/>
        <v>256.39999999999998</v>
      </c>
      <c r="J146" s="16">
        <f t="shared" si="47"/>
        <v>0</v>
      </c>
      <c r="K146" s="26"/>
    </row>
    <row r="147" spans="1:11" ht="82.5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7"/>
        <v>256.39999999999998</v>
      </c>
      <c r="H147" s="16">
        <f t="shared" si="47"/>
        <v>0</v>
      </c>
      <c r="I147" s="20">
        <f t="shared" si="25"/>
        <v>256.39999999999998</v>
      </c>
      <c r="J147" s="16">
        <f t="shared" si="47"/>
        <v>0</v>
      </c>
      <c r="K147" s="26"/>
    </row>
    <row r="148" spans="1:11" ht="24.75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7"/>
        <v>256.39999999999998</v>
      </c>
      <c r="H148" s="16">
        <f t="shared" si="47"/>
        <v>0</v>
      </c>
      <c r="I148" s="20">
        <f t="shared" si="25"/>
        <v>256.39999999999998</v>
      </c>
      <c r="J148" s="16">
        <f t="shared" si="47"/>
        <v>0</v>
      </c>
      <c r="K148" s="26"/>
    </row>
    <row r="149" spans="1:1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>
        <v>256.39999999999998</v>
      </c>
      <c r="H149" s="215">
        <f>'[1]поправки  2024-2026 гг  (ноя(2)'!$I$713</f>
        <v>0</v>
      </c>
      <c r="I149" s="20">
        <f t="shared" si="25"/>
        <v>256.39999999999998</v>
      </c>
      <c r="J149" s="20"/>
      <c r="K149" s="26"/>
    </row>
    <row r="150" spans="1:11" ht="36">
      <c r="A150" s="34" t="s">
        <v>90</v>
      </c>
      <c r="B150" s="35" t="s">
        <v>22</v>
      </c>
      <c r="C150" s="35" t="s">
        <v>68</v>
      </c>
      <c r="D150" s="36" t="s">
        <v>91</v>
      </c>
      <c r="E150" s="35"/>
      <c r="F150" s="35"/>
      <c r="G150" s="16">
        <f>G151+G154+G157+G160</f>
        <v>6401.4</v>
      </c>
      <c r="H150" s="16">
        <f>H151+H154+H157+H160</f>
        <v>230.66900000000001</v>
      </c>
      <c r="I150" s="20">
        <f t="shared" ref="I150:I213" si="48">G150+H150</f>
        <v>6632.0689999999995</v>
      </c>
      <c r="J150" s="16">
        <f t="shared" ref="J150:K150" si="49">J151+J154+J157+J160</f>
        <v>3828</v>
      </c>
      <c r="K150" s="16">
        <f t="shared" si="49"/>
        <v>3853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1" t="s">
        <v>91</v>
      </c>
      <c r="E151" s="18" t="s">
        <v>30</v>
      </c>
      <c r="F151" s="18"/>
      <c r="G151" s="16">
        <f>G152</f>
        <v>2930.3</v>
      </c>
      <c r="H151" s="16">
        <f>H152</f>
        <v>196.66900000000001</v>
      </c>
      <c r="I151" s="20">
        <f>G151+H151</f>
        <v>3126.9690000000001</v>
      </c>
      <c r="J151" s="16">
        <f t="shared" ref="J151:K152" si="50">J152</f>
        <v>2093</v>
      </c>
      <c r="K151" s="16">
        <f t="shared" si="50"/>
        <v>2093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1" t="s">
        <v>91</v>
      </c>
      <c r="E152" s="18" t="s">
        <v>32</v>
      </c>
      <c r="F152" s="18"/>
      <c r="G152" s="16">
        <f>G153</f>
        <v>2930.3</v>
      </c>
      <c r="H152" s="16">
        <f>H153</f>
        <v>196.66900000000001</v>
      </c>
      <c r="I152" s="20">
        <f>G152+H152</f>
        <v>3126.9690000000001</v>
      </c>
      <c r="J152" s="16">
        <f t="shared" si="50"/>
        <v>2093</v>
      </c>
      <c r="K152" s="16">
        <f t="shared" si="50"/>
        <v>2093</v>
      </c>
    </row>
    <row r="153" spans="1:11">
      <c r="A153" s="17" t="s">
        <v>16</v>
      </c>
      <c r="B153" s="18" t="s">
        <v>22</v>
      </c>
      <c r="C153" s="18" t="s">
        <v>68</v>
      </c>
      <c r="D153" s="31" t="s">
        <v>91</v>
      </c>
      <c r="E153" s="18" t="s">
        <v>32</v>
      </c>
      <c r="F153" s="18" t="s">
        <v>17</v>
      </c>
      <c r="G153" s="79">
        <v>2930.3</v>
      </c>
      <c r="H153" s="79">
        <f>'[1]поправки декабрь'!$I$138</f>
        <v>196.66900000000001</v>
      </c>
      <c r="I153" s="20">
        <f t="shared" si="48"/>
        <v>3126.9690000000001</v>
      </c>
      <c r="J153" s="22">
        <v>2093</v>
      </c>
      <c r="K153" s="22">
        <v>2093</v>
      </c>
    </row>
    <row r="154" spans="1:11" ht="24" hidden="1">
      <c r="A154" s="17" t="s">
        <v>73</v>
      </c>
      <c r="B154" s="18" t="s">
        <v>22</v>
      </c>
      <c r="C154" s="18" t="s">
        <v>68</v>
      </c>
      <c r="D154" s="31" t="s">
        <v>91</v>
      </c>
      <c r="E154" s="18" t="s">
        <v>74</v>
      </c>
      <c r="F154" s="18"/>
      <c r="G154" s="16">
        <f>G155</f>
        <v>0</v>
      </c>
      <c r="H154" s="16"/>
      <c r="I154" s="20">
        <f t="shared" si="48"/>
        <v>0</v>
      </c>
      <c r="J154" s="16">
        <f>J155</f>
        <v>0</v>
      </c>
      <c r="K154" s="26"/>
    </row>
    <row r="155" spans="1:11" ht="24" hidden="1">
      <c r="A155" s="17" t="s">
        <v>75</v>
      </c>
      <c r="B155" s="18" t="s">
        <v>22</v>
      </c>
      <c r="C155" s="18" t="s">
        <v>68</v>
      </c>
      <c r="D155" s="31" t="s">
        <v>91</v>
      </c>
      <c r="E155" s="18" t="s">
        <v>76</v>
      </c>
      <c r="F155" s="18"/>
      <c r="G155" s="16">
        <f>G156</f>
        <v>0</v>
      </c>
      <c r="H155" s="16"/>
      <c r="I155" s="20">
        <f t="shared" si="48"/>
        <v>0</v>
      </c>
      <c r="J155" s="16">
        <f>J156</f>
        <v>0</v>
      </c>
      <c r="K155" s="26"/>
    </row>
    <row r="156" spans="1:11" hidden="1">
      <c r="A156" s="17" t="s">
        <v>16</v>
      </c>
      <c r="B156" s="18" t="s">
        <v>22</v>
      </c>
      <c r="C156" s="18" t="s">
        <v>68</v>
      </c>
      <c r="D156" s="31" t="s">
        <v>91</v>
      </c>
      <c r="E156" s="18" t="s">
        <v>76</v>
      </c>
      <c r="F156" s="18" t="s">
        <v>17</v>
      </c>
      <c r="G156" s="19"/>
      <c r="H156" s="19"/>
      <c r="I156" s="20">
        <f t="shared" si="48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1" t="s">
        <v>91</v>
      </c>
      <c r="E157" s="18" t="s">
        <v>45</v>
      </c>
      <c r="F157" s="18"/>
      <c r="G157" s="16">
        <f t="shared" ref="G157:K158" si="51">G158</f>
        <v>3421.1</v>
      </c>
      <c r="H157" s="16">
        <f t="shared" si="51"/>
        <v>59</v>
      </c>
      <c r="I157" s="20">
        <f t="shared" si="48"/>
        <v>3480.1</v>
      </c>
      <c r="J157" s="16">
        <f t="shared" si="51"/>
        <v>1735</v>
      </c>
      <c r="K157" s="16">
        <f t="shared" si="51"/>
        <v>1760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1" t="s">
        <v>91</v>
      </c>
      <c r="E158" s="18" t="s">
        <v>53</v>
      </c>
      <c r="F158" s="18"/>
      <c r="G158" s="16">
        <f t="shared" si="51"/>
        <v>3421.1</v>
      </c>
      <c r="H158" s="16">
        <f t="shared" si="51"/>
        <v>59</v>
      </c>
      <c r="I158" s="20">
        <f t="shared" si="48"/>
        <v>3480.1</v>
      </c>
      <c r="J158" s="16">
        <f t="shared" si="51"/>
        <v>1735</v>
      </c>
      <c r="K158" s="16">
        <f t="shared" si="51"/>
        <v>1760</v>
      </c>
    </row>
    <row r="159" spans="1:11">
      <c r="A159" s="17" t="s">
        <v>16</v>
      </c>
      <c r="B159" s="18" t="s">
        <v>22</v>
      </c>
      <c r="C159" s="18" t="s">
        <v>68</v>
      </c>
      <c r="D159" s="31" t="s">
        <v>91</v>
      </c>
      <c r="E159" s="18" t="s">
        <v>53</v>
      </c>
      <c r="F159" s="18" t="s">
        <v>17</v>
      </c>
      <c r="G159" s="79">
        <v>3421.1</v>
      </c>
      <c r="H159" s="79">
        <f>'[1]поправки декабрь'!$I$141</f>
        <v>59</v>
      </c>
      <c r="I159" s="20">
        <f t="shared" si="48"/>
        <v>3480.1</v>
      </c>
      <c r="J159" s="22">
        <v>1735</v>
      </c>
      <c r="K159" s="22">
        <v>1760</v>
      </c>
    </row>
    <row r="160" spans="1:11">
      <c r="A160" s="17" t="s">
        <v>56</v>
      </c>
      <c r="B160" s="18" t="s">
        <v>22</v>
      </c>
      <c r="C160" s="18" t="s">
        <v>68</v>
      </c>
      <c r="D160" s="31" t="s">
        <v>91</v>
      </c>
      <c r="E160" s="18" t="s">
        <v>57</v>
      </c>
      <c r="F160" s="18"/>
      <c r="G160" s="16">
        <f t="shared" ref="G160:K160" si="52">G161+G163</f>
        <v>50</v>
      </c>
      <c r="H160" s="16">
        <f t="shared" si="52"/>
        <v>-25</v>
      </c>
      <c r="I160" s="20">
        <f t="shared" si="48"/>
        <v>25</v>
      </c>
      <c r="J160" s="16">
        <f t="shared" si="52"/>
        <v>0</v>
      </c>
      <c r="K160" s="16">
        <f t="shared" si="52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1" t="s">
        <v>91</v>
      </c>
      <c r="E161" s="18" t="s">
        <v>80</v>
      </c>
      <c r="F161" s="18"/>
      <c r="G161" s="16">
        <f t="shared" ref="G161:K161" si="53">G162</f>
        <v>25</v>
      </c>
      <c r="H161" s="16">
        <f t="shared" si="53"/>
        <v>0</v>
      </c>
      <c r="I161" s="20">
        <f t="shared" si="48"/>
        <v>25</v>
      </c>
      <c r="J161" s="16">
        <f t="shared" si="53"/>
        <v>0</v>
      </c>
      <c r="K161" s="16">
        <f t="shared" si="53"/>
        <v>0</v>
      </c>
    </row>
    <row r="162" spans="1:11">
      <c r="A162" s="17" t="s">
        <v>81</v>
      </c>
      <c r="B162" s="18" t="s">
        <v>22</v>
      </c>
      <c r="C162" s="18" t="s">
        <v>68</v>
      </c>
      <c r="D162" s="31" t="s">
        <v>91</v>
      </c>
      <c r="E162" s="18" t="s">
        <v>80</v>
      </c>
      <c r="F162" s="18" t="s">
        <v>17</v>
      </c>
      <c r="G162" s="19">
        <v>25</v>
      </c>
      <c r="H162" s="19">
        <f>'[1]поправки  2024-2026 гг  (ноя(2)'!$I$144</f>
        <v>0</v>
      </c>
      <c r="I162" s="20">
        <f t="shared" si="48"/>
        <v>25</v>
      </c>
      <c r="J162" s="20"/>
      <c r="K162" s="19"/>
    </row>
    <row r="163" spans="1:11" ht="15.75" customHeight="1">
      <c r="A163" s="23" t="s">
        <v>92</v>
      </c>
      <c r="B163" s="18" t="s">
        <v>22</v>
      </c>
      <c r="C163" s="18" t="s">
        <v>68</v>
      </c>
      <c r="D163" s="31" t="s">
        <v>91</v>
      </c>
      <c r="E163" s="18" t="s">
        <v>89</v>
      </c>
      <c r="F163" s="18"/>
      <c r="G163" s="16">
        <f t="shared" ref="G163:K163" si="54">G164</f>
        <v>25</v>
      </c>
      <c r="H163" s="16">
        <f t="shared" si="54"/>
        <v>-25</v>
      </c>
      <c r="I163" s="20">
        <f t="shared" si="48"/>
        <v>0</v>
      </c>
      <c r="J163" s="16">
        <f t="shared" si="54"/>
        <v>0</v>
      </c>
      <c r="K163" s="16">
        <f t="shared" si="54"/>
        <v>0</v>
      </c>
    </row>
    <row r="164" spans="1:11">
      <c r="A164" s="23" t="s">
        <v>81</v>
      </c>
      <c r="B164" s="18" t="s">
        <v>22</v>
      </c>
      <c r="C164" s="18" t="s">
        <v>68</v>
      </c>
      <c r="D164" s="31" t="s">
        <v>91</v>
      </c>
      <c r="E164" s="18" t="s">
        <v>89</v>
      </c>
      <c r="F164" s="18" t="s">
        <v>17</v>
      </c>
      <c r="G164" s="19">
        <v>25</v>
      </c>
      <c r="H164" s="19">
        <f>'[1]поправки декабрь'!$I$146</f>
        <v>-25</v>
      </c>
      <c r="I164" s="20">
        <f t="shared" si="48"/>
        <v>0</v>
      </c>
      <c r="J164" s="20"/>
      <c r="K164" s="19"/>
    </row>
    <row r="165" spans="1:11" ht="60.75" customHeight="1">
      <c r="A165" s="34" t="s">
        <v>93</v>
      </c>
      <c r="B165" s="35" t="s">
        <v>22</v>
      </c>
      <c r="C165" s="35" t="s">
        <v>68</v>
      </c>
      <c r="D165" s="36" t="s">
        <v>94</v>
      </c>
      <c r="E165" s="35"/>
      <c r="F165" s="35"/>
      <c r="G165" s="16">
        <f t="shared" ref="G165:K165" si="55">G166+G169</f>
        <v>751.9</v>
      </c>
      <c r="H165" s="16">
        <f t="shared" si="55"/>
        <v>-18.399999999999999</v>
      </c>
      <c r="I165" s="20">
        <f t="shared" si="48"/>
        <v>733.5</v>
      </c>
      <c r="J165" s="16">
        <f t="shared" si="55"/>
        <v>607</v>
      </c>
      <c r="K165" s="16">
        <f t="shared" si="55"/>
        <v>567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1" t="s">
        <v>94</v>
      </c>
      <c r="E166" s="18" t="s">
        <v>53</v>
      </c>
      <c r="F166" s="18"/>
      <c r="G166" s="16">
        <f t="shared" ref="G166:K167" si="56">G167</f>
        <v>741.9</v>
      </c>
      <c r="H166" s="16">
        <f t="shared" si="56"/>
        <v>-8.6</v>
      </c>
      <c r="I166" s="20">
        <f t="shared" si="48"/>
        <v>733.3</v>
      </c>
      <c r="J166" s="16">
        <f t="shared" si="56"/>
        <v>607</v>
      </c>
      <c r="K166" s="16">
        <f t="shared" si="56"/>
        <v>567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1" t="s">
        <v>94</v>
      </c>
      <c r="E167" s="18" t="s">
        <v>53</v>
      </c>
      <c r="F167" s="18"/>
      <c r="G167" s="16">
        <f t="shared" si="56"/>
        <v>741.9</v>
      </c>
      <c r="H167" s="16">
        <f t="shared" si="56"/>
        <v>-8.6</v>
      </c>
      <c r="I167" s="20">
        <f t="shared" si="48"/>
        <v>733.3</v>
      </c>
      <c r="J167" s="16">
        <f t="shared" si="56"/>
        <v>607</v>
      </c>
      <c r="K167" s="16">
        <f t="shared" si="56"/>
        <v>567</v>
      </c>
    </row>
    <row r="168" spans="1:11">
      <c r="A168" s="17" t="s">
        <v>16</v>
      </c>
      <c r="B168" s="18" t="s">
        <v>22</v>
      </c>
      <c r="C168" s="18" t="s">
        <v>68</v>
      </c>
      <c r="D168" s="31" t="s">
        <v>94</v>
      </c>
      <c r="E168" s="18" t="s">
        <v>53</v>
      </c>
      <c r="F168" s="18" t="s">
        <v>17</v>
      </c>
      <c r="G168" s="79">
        <v>741.9</v>
      </c>
      <c r="H168" s="79">
        <f>'[1]поправки декабрь'!$I$575</f>
        <v>-8.6</v>
      </c>
      <c r="I168" s="20">
        <f t="shared" si="48"/>
        <v>733.3</v>
      </c>
      <c r="J168" s="22">
        <v>607</v>
      </c>
      <c r="K168" s="22">
        <v>567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1" t="s">
        <v>94</v>
      </c>
      <c r="E169" s="18" t="s">
        <v>57</v>
      </c>
      <c r="F169" s="18"/>
      <c r="G169" s="16">
        <f t="shared" ref="G169:K170" si="57">G170</f>
        <v>10</v>
      </c>
      <c r="H169" s="16">
        <f t="shared" si="57"/>
        <v>-9.8000000000000007</v>
      </c>
      <c r="I169" s="20">
        <f t="shared" si="48"/>
        <v>0.19999999999999929</v>
      </c>
      <c r="J169" s="16">
        <f t="shared" si="57"/>
        <v>0</v>
      </c>
      <c r="K169" s="16">
        <f t="shared" si="57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1" t="s">
        <v>94</v>
      </c>
      <c r="E170" s="18" t="s">
        <v>80</v>
      </c>
      <c r="F170" s="18"/>
      <c r="G170" s="16">
        <f t="shared" si="57"/>
        <v>10</v>
      </c>
      <c r="H170" s="16">
        <f t="shared" si="57"/>
        <v>-9.8000000000000007</v>
      </c>
      <c r="I170" s="20">
        <f t="shared" si="48"/>
        <v>0.19999999999999929</v>
      </c>
      <c r="J170" s="16">
        <f t="shared" si="57"/>
        <v>0</v>
      </c>
      <c r="K170" s="16">
        <f t="shared" si="57"/>
        <v>0</v>
      </c>
    </row>
    <row r="171" spans="1:11">
      <c r="A171" s="17" t="s">
        <v>16</v>
      </c>
      <c r="B171" s="18" t="s">
        <v>22</v>
      </c>
      <c r="C171" s="18" t="s">
        <v>68</v>
      </c>
      <c r="D171" s="31" t="s">
        <v>94</v>
      </c>
      <c r="E171" s="18" t="s">
        <v>80</v>
      </c>
      <c r="F171" s="18" t="s">
        <v>17</v>
      </c>
      <c r="G171" s="19">
        <v>10</v>
      </c>
      <c r="H171" s="19">
        <f>'[1]поправки декабрь'!$I$578</f>
        <v>-9.8000000000000007</v>
      </c>
      <c r="I171" s="20">
        <f t="shared" si="48"/>
        <v>0.19999999999999929</v>
      </c>
      <c r="J171" s="20"/>
      <c r="K171" s="19"/>
    </row>
    <row r="172" spans="1:11" ht="51.75" customHeight="1">
      <c r="A172" s="34" t="s">
        <v>95</v>
      </c>
      <c r="B172" s="35" t="s">
        <v>22</v>
      </c>
      <c r="C172" s="35" t="s">
        <v>68</v>
      </c>
      <c r="D172" s="31" t="s">
        <v>96</v>
      </c>
      <c r="E172" s="35"/>
      <c r="F172" s="35"/>
      <c r="G172" s="16">
        <f>G173+G176+G186</f>
        <v>1133.0999999999999</v>
      </c>
      <c r="H172" s="16">
        <f>H173+H176+H186</f>
        <v>168.7</v>
      </c>
      <c r="I172" s="20">
        <f t="shared" si="48"/>
        <v>1301.8</v>
      </c>
      <c r="J172" s="16">
        <f t="shared" ref="J172:K172" si="58">J173+J176+J186</f>
        <v>884</v>
      </c>
      <c r="K172" s="16">
        <f t="shared" si="58"/>
        <v>750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1" t="s">
        <v>96</v>
      </c>
      <c r="E173" s="18" t="s">
        <v>30</v>
      </c>
      <c r="F173" s="18"/>
      <c r="G173" s="16">
        <f t="shared" ref="G173:K174" si="59">G174</f>
        <v>1048.3</v>
      </c>
      <c r="H173" s="16">
        <f t="shared" si="59"/>
        <v>168.7</v>
      </c>
      <c r="I173" s="20">
        <f t="shared" si="48"/>
        <v>1217</v>
      </c>
      <c r="J173" s="16">
        <f t="shared" si="59"/>
        <v>824</v>
      </c>
      <c r="K173" s="16">
        <f t="shared" si="59"/>
        <v>690</v>
      </c>
    </row>
    <row r="174" spans="1:11" ht="24">
      <c r="A174" s="17" t="s">
        <v>31</v>
      </c>
      <c r="B174" s="18" t="s">
        <v>22</v>
      </c>
      <c r="C174" s="18" t="s">
        <v>68</v>
      </c>
      <c r="D174" s="31" t="s">
        <v>96</v>
      </c>
      <c r="E174" s="18" t="s">
        <v>32</v>
      </c>
      <c r="F174" s="18"/>
      <c r="G174" s="16">
        <f t="shared" si="59"/>
        <v>1048.3</v>
      </c>
      <c r="H174" s="16">
        <f t="shared" si="59"/>
        <v>168.7</v>
      </c>
      <c r="I174" s="20">
        <f t="shared" si="48"/>
        <v>1217</v>
      </c>
      <c r="J174" s="16">
        <f t="shared" si="59"/>
        <v>824</v>
      </c>
      <c r="K174" s="16">
        <f t="shared" si="59"/>
        <v>690</v>
      </c>
    </row>
    <row r="175" spans="1:11">
      <c r="A175" s="17" t="s">
        <v>16</v>
      </c>
      <c r="B175" s="18" t="s">
        <v>22</v>
      </c>
      <c r="C175" s="18" t="s">
        <v>68</v>
      </c>
      <c r="D175" s="31" t="s">
        <v>96</v>
      </c>
      <c r="E175" s="18" t="s">
        <v>32</v>
      </c>
      <c r="F175" s="18" t="s">
        <v>17</v>
      </c>
      <c r="G175" s="79">
        <v>1048.3</v>
      </c>
      <c r="H175" s="79">
        <f>'[1]поправки декабрь'!$I$733</f>
        <v>168.7</v>
      </c>
      <c r="I175" s="20">
        <f t="shared" si="48"/>
        <v>1217</v>
      </c>
      <c r="J175" s="22">
        <v>824</v>
      </c>
      <c r="K175" s="22">
        <v>690</v>
      </c>
    </row>
    <row r="176" spans="1:11" ht="24">
      <c r="A176" s="17" t="s">
        <v>44</v>
      </c>
      <c r="B176" s="18" t="s">
        <v>22</v>
      </c>
      <c r="C176" s="18" t="s">
        <v>68</v>
      </c>
      <c r="D176" s="31" t="s">
        <v>96</v>
      </c>
      <c r="E176" s="18" t="s">
        <v>45</v>
      </c>
      <c r="F176" s="18"/>
      <c r="G176" s="16">
        <f t="shared" ref="G176:K177" si="60">G177</f>
        <v>84.8</v>
      </c>
      <c r="H176" s="16">
        <f t="shared" si="60"/>
        <v>0</v>
      </c>
      <c r="I176" s="20">
        <f t="shared" si="48"/>
        <v>84.8</v>
      </c>
      <c r="J176" s="16">
        <f t="shared" si="60"/>
        <v>60</v>
      </c>
      <c r="K176" s="16">
        <f t="shared" si="60"/>
        <v>60</v>
      </c>
    </row>
    <row r="177" spans="1:11" ht="36">
      <c r="A177" s="17" t="s">
        <v>46</v>
      </c>
      <c r="B177" s="18" t="s">
        <v>22</v>
      </c>
      <c r="C177" s="18" t="s">
        <v>68</v>
      </c>
      <c r="D177" s="31" t="s">
        <v>96</v>
      </c>
      <c r="E177" s="18" t="s">
        <v>53</v>
      </c>
      <c r="F177" s="18"/>
      <c r="G177" s="16">
        <f t="shared" si="60"/>
        <v>84.8</v>
      </c>
      <c r="H177" s="16">
        <f t="shared" si="60"/>
        <v>0</v>
      </c>
      <c r="I177" s="20">
        <f t="shared" si="48"/>
        <v>84.8</v>
      </c>
      <c r="J177" s="16">
        <f t="shared" si="60"/>
        <v>60</v>
      </c>
      <c r="K177" s="16">
        <f t="shared" si="60"/>
        <v>60</v>
      </c>
    </row>
    <row r="178" spans="1:11">
      <c r="A178" s="17" t="s">
        <v>16</v>
      </c>
      <c r="B178" s="18" t="s">
        <v>22</v>
      </c>
      <c r="C178" s="18" t="s">
        <v>68</v>
      </c>
      <c r="D178" s="31" t="s">
        <v>96</v>
      </c>
      <c r="E178" s="18" t="s">
        <v>53</v>
      </c>
      <c r="F178" s="18" t="s">
        <v>17</v>
      </c>
      <c r="G178" s="79">
        <v>84.8</v>
      </c>
      <c r="H178" s="79">
        <f>'[1]поправки  2024-2026 гг  (ноя(2)'!$I$736</f>
        <v>0</v>
      </c>
      <c r="I178" s="20">
        <f t="shared" si="48"/>
        <v>84.8</v>
      </c>
      <c r="J178" s="22">
        <v>60</v>
      </c>
      <c r="K178" s="22">
        <v>60</v>
      </c>
    </row>
    <row r="179" spans="1:11" ht="60" hidden="1">
      <c r="A179" s="34" t="s">
        <v>97</v>
      </c>
      <c r="B179" s="35" t="s">
        <v>22</v>
      </c>
      <c r="C179" s="35" t="s">
        <v>68</v>
      </c>
      <c r="D179" s="31" t="s">
        <v>96</v>
      </c>
      <c r="E179" s="35"/>
      <c r="F179" s="35"/>
      <c r="G179" s="37">
        <f>G180+G183+G186</f>
        <v>0</v>
      </c>
      <c r="H179" s="37"/>
      <c r="I179" s="20">
        <f t="shared" si="48"/>
        <v>0</v>
      </c>
      <c r="J179" s="37">
        <f>J180+J183+J186</f>
        <v>0</v>
      </c>
      <c r="K179" s="26"/>
    </row>
    <row r="180" spans="1:11" ht="75" hidden="1" customHeight="1">
      <c r="A180" s="17" t="s">
        <v>29</v>
      </c>
      <c r="B180" s="18" t="s">
        <v>22</v>
      </c>
      <c r="C180" s="18" t="s">
        <v>68</v>
      </c>
      <c r="D180" s="31" t="s">
        <v>96</v>
      </c>
      <c r="E180" s="18" t="s">
        <v>30</v>
      </c>
      <c r="F180" s="18"/>
      <c r="G180" s="16">
        <f>G181</f>
        <v>0</v>
      </c>
      <c r="H180" s="16"/>
      <c r="I180" s="20">
        <f t="shared" si="48"/>
        <v>0</v>
      </c>
      <c r="J180" s="16">
        <f>J181</f>
        <v>0</v>
      </c>
      <c r="K180" s="26"/>
    </row>
    <row r="181" spans="1:11" ht="24" hidden="1">
      <c r="A181" s="17" t="s">
        <v>31</v>
      </c>
      <c r="B181" s="18" t="s">
        <v>22</v>
      </c>
      <c r="C181" s="18" t="s">
        <v>68</v>
      </c>
      <c r="D181" s="31" t="s">
        <v>96</v>
      </c>
      <c r="E181" s="18" t="s">
        <v>32</v>
      </c>
      <c r="F181" s="18"/>
      <c r="G181" s="16">
        <f>G182</f>
        <v>0</v>
      </c>
      <c r="H181" s="16"/>
      <c r="I181" s="20">
        <f t="shared" si="48"/>
        <v>0</v>
      </c>
      <c r="J181" s="16">
        <f>J182</f>
        <v>0</v>
      </c>
      <c r="K181" s="26"/>
    </row>
    <row r="182" spans="1:11" hidden="1">
      <c r="A182" s="17" t="s">
        <v>16</v>
      </c>
      <c r="B182" s="18" t="s">
        <v>22</v>
      </c>
      <c r="C182" s="18" t="s">
        <v>68</v>
      </c>
      <c r="D182" s="31" t="s">
        <v>96</v>
      </c>
      <c r="E182" s="18" t="s">
        <v>32</v>
      </c>
      <c r="F182" s="18" t="s">
        <v>17</v>
      </c>
      <c r="G182" s="19"/>
      <c r="H182" s="19"/>
      <c r="I182" s="20">
        <f t="shared" si="48"/>
        <v>0</v>
      </c>
      <c r="J182" s="20"/>
      <c r="K182" s="26"/>
    </row>
    <row r="183" spans="1:11" ht="27" hidden="1" customHeight="1">
      <c r="A183" s="17" t="s">
        <v>44</v>
      </c>
      <c r="B183" s="18" t="s">
        <v>22</v>
      </c>
      <c r="C183" s="18" t="s">
        <v>68</v>
      </c>
      <c r="D183" s="31" t="s">
        <v>96</v>
      </c>
      <c r="E183" s="18" t="s">
        <v>45</v>
      </c>
      <c r="F183" s="18"/>
      <c r="G183" s="16">
        <f>G184</f>
        <v>0</v>
      </c>
      <c r="H183" s="16"/>
      <c r="I183" s="20">
        <f t="shared" si="48"/>
        <v>0</v>
      </c>
      <c r="J183" s="16">
        <f>J184</f>
        <v>0</v>
      </c>
      <c r="K183" s="26"/>
    </row>
    <row r="184" spans="1:11" ht="36" hidden="1">
      <c r="A184" s="17" t="s">
        <v>46</v>
      </c>
      <c r="B184" s="18" t="s">
        <v>22</v>
      </c>
      <c r="C184" s="18" t="s">
        <v>68</v>
      </c>
      <c r="D184" s="31" t="s">
        <v>96</v>
      </c>
      <c r="E184" s="18" t="s">
        <v>53</v>
      </c>
      <c r="F184" s="18"/>
      <c r="G184" s="16">
        <f>G185</f>
        <v>0</v>
      </c>
      <c r="H184" s="16"/>
      <c r="I184" s="20">
        <f t="shared" si="48"/>
        <v>0</v>
      </c>
      <c r="J184" s="16">
        <f>J185</f>
        <v>0</v>
      </c>
      <c r="K184" s="26"/>
    </row>
    <row r="185" spans="1:11" hidden="1">
      <c r="A185" s="17" t="s">
        <v>16</v>
      </c>
      <c r="B185" s="18" t="s">
        <v>22</v>
      </c>
      <c r="C185" s="18" t="s">
        <v>68</v>
      </c>
      <c r="D185" s="31" t="s">
        <v>96</v>
      </c>
      <c r="E185" s="18" t="s">
        <v>53</v>
      </c>
      <c r="F185" s="18" t="s">
        <v>17</v>
      </c>
      <c r="G185" s="26"/>
      <c r="H185" s="26"/>
      <c r="I185" s="20">
        <f t="shared" si="48"/>
        <v>0</v>
      </c>
      <c r="J185" s="20"/>
      <c r="K185" s="26"/>
    </row>
    <row r="186" spans="1:11" hidden="1">
      <c r="A186" s="17" t="s">
        <v>56</v>
      </c>
      <c r="B186" s="18" t="s">
        <v>22</v>
      </c>
      <c r="C186" s="18" t="s">
        <v>68</v>
      </c>
      <c r="D186" s="31" t="s">
        <v>96</v>
      </c>
      <c r="E186" s="18" t="s">
        <v>57</v>
      </c>
      <c r="F186" s="18"/>
      <c r="G186" s="16">
        <f>G187</f>
        <v>0</v>
      </c>
      <c r="H186" s="16"/>
      <c r="I186" s="20">
        <f t="shared" si="48"/>
        <v>0</v>
      </c>
      <c r="J186" s="16">
        <f>J187</f>
        <v>0</v>
      </c>
      <c r="K186" s="26"/>
    </row>
    <row r="187" spans="1:11" ht="12.75" hidden="1" customHeight="1">
      <c r="A187" s="17" t="s">
        <v>79</v>
      </c>
      <c r="B187" s="18" t="s">
        <v>22</v>
      </c>
      <c r="C187" s="18" t="s">
        <v>68</v>
      </c>
      <c r="D187" s="31" t="s">
        <v>96</v>
      </c>
      <c r="E187" s="18" t="s">
        <v>80</v>
      </c>
      <c r="F187" s="18"/>
      <c r="G187" s="16">
        <f>G188</f>
        <v>0</v>
      </c>
      <c r="H187" s="16"/>
      <c r="I187" s="20">
        <f t="shared" si="48"/>
        <v>0</v>
      </c>
      <c r="J187" s="16">
        <f>J188</f>
        <v>0</v>
      </c>
      <c r="K187" s="26"/>
    </row>
    <row r="188" spans="1:11" hidden="1">
      <c r="A188" s="17" t="s">
        <v>81</v>
      </c>
      <c r="B188" s="18" t="s">
        <v>22</v>
      </c>
      <c r="C188" s="18" t="s">
        <v>68</v>
      </c>
      <c r="D188" s="31" t="s">
        <v>96</v>
      </c>
      <c r="E188" s="18" t="s">
        <v>80</v>
      </c>
      <c r="F188" s="18" t="s">
        <v>17</v>
      </c>
      <c r="G188" s="19"/>
      <c r="H188" s="19"/>
      <c r="I188" s="20">
        <f t="shared" si="48"/>
        <v>0</v>
      </c>
      <c r="J188" s="20"/>
      <c r="K188" s="26"/>
    </row>
    <row r="189" spans="1:11" ht="60.75" customHeight="1">
      <c r="A189" s="34" t="s">
        <v>97</v>
      </c>
      <c r="B189" s="18" t="s">
        <v>22</v>
      </c>
      <c r="C189" s="18" t="s">
        <v>68</v>
      </c>
      <c r="D189" s="31" t="s">
        <v>98</v>
      </c>
      <c r="E189" s="35"/>
      <c r="F189" s="35"/>
      <c r="G189" s="16">
        <f>G190+G193+G196</f>
        <v>1448.7</v>
      </c>
      <c r="H189" s="16">
        <f>H190+H193+H196</f>
        <v>0</v>
      </c>
      <c r="I189" s="20">
        <f t="shared" si="48"/>
        <v>1448.7</v>
      </c>
      <c r="J189" s="16">
        <f t="shared" ref="J189:K189" si="61">J190+J193+J196</f>
        <v>1204.7</v>
      </c>
      <c r="K189" s="16">
        <f t="shared" si="61"/>
        <v>1238.3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8" t="s">
        <v>98</v>
      </c>
      <c r="E190" s="18" t="s">
        <v>30</v>
      </c>
      <c r="F190" s="18"/>
      <c r="G190" s="16">
        <f t="shared" ref="G190:K191" si="62">G191</f>
        <v>934.1</v>
      </c>
      <c r="H190" s="16">
        <f t="shared" si="62"/>
        <v>0</v>
      </c>
      <c r="I190" s="20">
        <f t="shared" si="48"/>
        <v>934.1</v>
      </c>
      <c r="J190" s="16">
        <f t="shared" si="62"/>
        <v>852.1</v>
      </c>
      <c r="K190" s="16">
        <f t="shared" si="62"/>
        <v>852.1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8" t="s">
        <v>98</v>
      </c>
      <c r="E191" s="18" t="s">
        <v>32</v>
      </c>
      <c r="F191" s="18"/>
      <c r="G191" s="16">
        <f t="shared" si="62"/>
        <v>934.1</v>
      </c>
      <c r="H191" s="16">
        <f t="shared" si="62"/>
        <v>0</v>
      </c>
      <c r="I191" s="20">
        <f t="shared" si="48"/>
        <v>934.1</v>
      </c>
      <c r="J191" s="16">
        <f t="shared" si="62"/>
        <v>852.1</v>
      </c>
      <c r="K191" s="16">
        <f t="shared" si="62"/>
        <v>852.1</v>
      </c>
    </row>
    <row r="192" spans="1:11">
      <c r="A192" s="17" t="s">
        <v>16</v>
      </c>
      <c r="B192" s="18" t="s">
        <v>22</v>
      </c>
      <c r="C192" s="18" t="s">
        <v>68</v>
      </c>
      <c r="D192" s="38" t="s">
        <v>98</v>
      </c>
      <c r="E192" s="18" t="s">
        <v>32</v>
      </c>
      <c r="F192" s="18" t="s">
        <v>17</v>
      </c>
      <c r="G192" s="79">
        <v>934.1</v>
      </c>
      <c r="H192" s="79">
        <v>0</v>
      </c>
      <c r="I192" s="20">
        <f t="shared" si="48"/>
        <v>934.1</v>
      </c>
      <c r="J192" s="22">
        <v>852.1</v>
      </c>
      <c r="K192" s="22">
        <v>852.1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8" t="s">
        <v>98</v>
      </c>
      <c r="E193" s="18" t="s">
        <v>45</v>
      </c>
      <c r="F193" s="18"/>
      <c r="G193" s="16">
        <f t="shared" ref="G193:K194" si="63">G194</f>
        <v>504.6</v>
      </c>
      <c r="H193" s="16">
        <f t="shared" si="63"/>
        <v>0</v>
      </c>
      <c r="I193" s="20">
        <f t="shared" si="48"/>
        <v>504.6</v>
      </c>
      <c r="J193" s="16">
        <f t="shared" si="63"/>
        <v>342.6</v>
      </c>
      <c r="K193" s="16">
        <f t="shared" si="63"/>
        <v>376.2</v>
      </c>
    </row>
    <row r="194" spans="1:11" ht="36">
      <c r="A194" s="17" t="s">
        <v>46</v>
      </c>
      <c r="B194" s="18" t="s">
        <v>22</v>
      </c>
      <c r="C194" s="18" t="s">
        <v>68</v>
      </c>
      <c r="D194" s="38" t="s">
        <v>98</v>
      </c>
      <c r="E194" s="18" t="s">
        <v>53</v>
      </c>
      <c r="F194" s="18"/>
      <c r="G194" s="16">
        <f t="shared" si="63"/>
        <v>504.6</v>
      </c>
      <c r="H194" s="16">
        <f t="shared" si="63"/>
        <v>0</v>
      </c>
      <c r="I194" s="20">
        <f t="shared" si="48"/>
        <v>504.6</v>
      </c>
      <c r="J194" s="16">
        <f t="shared" si="63"/>
        <v>342.6</v>
      </c>
      <c r="K194" s="16">
        <f t="shared" si="63"/>
        <v>376.2</v>
      </c>
    </row>
    <row r="195" spans="1:11">
      <c r="A195" s="17" t="s">
        <v>16</v>
      </c>
      <c r="B195" s="18" t="s">
        <v>22</v>
      </c>
      <c r="C195" s="18" t="s">
        <v>68</v>
      </c>
      <c r="D195" s="38" t="s">
        <v>98</v>
      </c>
      <c r="E195" s="18" t="s">
        <v>53</v>
      </c>
      <c r="F195" s="18" t="s">
        <v>17</v>
      </c>
      <c r="G195" s="79">
        <v>504.6</v>
      </c>
      <c r="H195" s="79">
        <v>0</v>
      </c>
      <c r="I195" s="20">
        <f t="shared" si="48"/>
        <v>504.6</v>
      </c>
      <c r="J195" s="22">
        <v>342.6</v>
      </c>
      <c r="K195" s="22">
        <v>376.2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8" t="s">
        <v>98</v>
      </c>
      <c r="E196" s="18" t="s">
        <v>57</v>
      </c>
      <c r="F196" s="18"/>
      <c r="G196" s="16">
        <f t="shared" ref="G196:K197" si="64">G197</f>
        <v>10</v>
      </c>
      <c r="H196" s="16"/>
      <c r="I196" s="20">
        <f t="shared" si="48"/>
        <v>10</v>
      </c>
      <c r="J196" s="16">
        <f t="shared" si="64"/>
        <v>10</v>
      </c>
      <c r="K196" s="16">
        <f t="shared" si="64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8" t="s">
        <v>98</v>
      </c>
      <c r="E197" s="18" t="s">
        <v>80</v>
      </c>
      <c r="F197" s="18"/>
      <c r="G197" s="16">
        <f t="shared" si="64"/>
        <v>10</v>
      </c>
      <c r="H197" s="16"/>
      <c r="I197" s="20">
        <f t="shared" si="48"/>
        <v>10</v>
      </c>
      <c r="J197" s="16">
        <f t="shared" si="64"/>
        <v>10</v>
      </c>
      <c r="K197" s="16">
        <f t="shared" si="64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8" t="s">
        <v>98</v>
      </c>
      <c r="E198" s="18" t="s">
        <v>80</v>
      </c>
      <c r="F198" s="18" t="s">
        <v>17</v>
      </c>
      <c r="G198" s="19">
        <v>10</v>
      </c>
      <c r="H198" s="19">
        <f>'[1]поправки  2024-2026 гг  (ноя(2)'!$I$1306</f>
        <v>0</v>
      </c>
      <c r="I198" s="20">
        <f t="shared" si="48"/>
        <v>10</v>
      </c>
      <c r="J198" s="20">
        <v>10</v>
      </c>
      <c r="K198" s="19">
        <v>10</v>
      </c>
    </row>
    <row r="199" spans="1:11" ht="49.5" hidden="1" customHeight="1">
      <c r="A199" s="34" t="s">
        <v>99</v>
      </c>
      <c r="B199" s="35" t="s">
        <v>22</v>
      </c>
      <c r="C199" s="35" t="s">
        <v>68</v>
      </c>
      <c r="D199" s="36" t="s">
        <v>100</v>
      </c>
      <c r="E199" s="35"/>
      <c r="F199" s="35"/>
      <c r="G199" s="16">
        <f t="shared" ref="G199:K201" si="65">G200</f>
        <v>0</v>
      </c>
      <c r="H199" s="16"/>
      <c r="I199" s="20">
        <f t="shared" si="48"/>
        <v>0</v>
      </c>
      <c r="J199" s="16">
        <f t="shared" si="65"/>
        <v>0</v>
      </c>
      <c r="K199" s="16">
        <f t="shared" si="65"/>
        <v>0</v>
      </c>
    </row>
    <row r="200" spans="1:11" ht="26.25" hidden="1" customHeight="1">
      <c r="A200" s="17" t="s">
        <v>44</v>
      </c>
      <c r="B200" s="18" t="s">
        <v>22</v>
      </c>
      <c r="C200" s="18" t="s">
        <v>68</v>
      </c>
      <c r="D200" s="38" t="s">
        <v>100</v>
      </c>
      <c r="E200" s="18" t="s">
        <v>45</v>
      </c>
      <c r="F200" s="18"/>
      <c r="G200" s="16">
        <f t="shared" si="65"/>
        <v>0</v>
      </c>
      <c r="H200" s="16"/>
      <c r="I200" s="20">
        <f t="shared" si="48"/>
        <v>0</v>
      </c>
      <c r="J200" s="16">
        <f t="shared" si="65"/>
        <v>0</v>
      </c>
      <c r="K200" s="16">
        <f t="shared" si="65"/>
        <v>0</v>
      </c>
    </row>
    <row r="201" spans="1:11" ht="36" hidden="1">
      <c r="A201" s="17" t="s">
        <v>46</v>
      </c>
      <c r="B201" s="18" t="s">
        <v>22</v>
      </c>
      <c r="C201" s="18" t="s">
        <v>68</v>
      </c>
      <c r="D201" s="38" t="s">
        <v>100</v>
      </c>
      <c r="E201" s="18" t="s">
        <v>53</v>
      </c>
      <c r="F201" s="18"/>
      <c r="G201" s="16">
        <f t="shared" si="65"/>
        <v>0</v>
      </c>
      <c r="H201" s="16"/>
      <c r="I201" s="20">
        <f t="shared" si="48"/>
        <v>0</v>
      </c>
      <c r="J201" s="16">
        <f t="shared" si="65"/>
        <v>0</v>
      </c>
      <c r="K201" s="16">
        <f t="shared" si="65"/>
        <v>0</v>
      </c>
    </row>
    <row r="202" spans="1:11" hidden="1">
      <c r="A202" s="17" t="s">
        <v>16</v>
      </c>
      <c r="B202" s="18" t="s">
        <v>22</v>
      </c>
      <c r="C202" s="18" t="s">
        <v>68</v>
      </c>
      <c r="D202" s="31" t="s">
        <v>100</v>
      </c>
      <c r="E202" s="18" t="s">
        <v>53</v>
      </c>
      <c r="F202" s="18" t="s">
        <v>17</v>
      </c>
      <c r="G202" s="19"/>
      <c r="H202" s="19"/>
      <c r="I202" s="20">
        <f t="shared" si="48"/>
        <v>0</v>
      </c>
      <c r="J202" s="20"/>
      <c r="K202" s="19"/>
    </row>
    <row r="203" spans="1:11" ht="47.25" hidden="1" customHeight="1">
      <c r="A203" s="34" t="s">
        <v>101</v>
      </c>
      <c r="B203" s="35" t="s">
        <v>22</v>
      </c>
      <c r="C203" s="35" t="s">
        <v>68</v>
      </c>
      <c r="D203" s="36" t="s">
        <v>102</v>
      </c>
      <c r="E203" s="35"/>
      <c r="F203" s="35"/>
      <c r="G203" s="16">
        <f t="shared" ref="G203:K205" si="66">G204</f>
        <v>0</v>
      </c>
      <c r="H203" s="16"/>
      <c r="I203" s="20">
        <f t="shared" si="48"/>
        <v>0</v>
      </c>
      <c r="J203" s="16">
        <f t="shared" si="66"/>
        <v>0</v>
      </c>
      <c r="K203" s="16">
        <f t="shared" si="66"/>
        <v>0</v>
      </c>
    </row>
    <row r="204" spans="1:11" ht="25.5" hidden="1" customHeight="1">
      <c r="A204" s="17" t="s">
        <v>44</v>
      </c>
      <c r="B204" s="18" t="s">
        <v>22</v>
      </c>
      <c r="C204" s="18" t="s">
        <v>68</v>
      </c>
      <c r="D204" s="31" t="s">
        <v>102</v>
      </c>
      <c r="E204" s="18" t="s">
        <v>45</v>
      </c>
      <c r="F204" s="18"/>
      <c r="G204" s="16">
        <f t="shared" si="66"/>
        <v>0</v>
      </c>
      <c r="H204" s="16"/>
      <c r="I204" s="20">
        <f t="shared" si="48"/>
        <v>0</v>
      </c>
      <c r="J204" s="16">
        <f t="shared" si="66"/>
        <v>0</v>
      </c>
      <c r="K204" s="16">
        <f t="shared" si="66"/>
        <v>0</v>
      </c>
    </row>
    <row r="205" spans="1:11" ht="36" hidden="1">
      <c r="A205" s="17" t="s">
        <v>46</v>
      </c>
      <c r="B205" s="18" t="s">
        <v>22</v>
      </c>
      <c r="C205" s="18" t="s">
        <v>68</v>
      </c>
      <c r="D205" s="31" t="s">
        <v>102</v>
      </c>
      <c r="E205" s="18" t="s">
        <v>53</v>
      </c>
      <c r="F205" s="18"/>
      <c r="G205" s="16">
        <f t="shared" si="66"/>
        <v>0</v>
      </c>
      <c r="H205" s="16"/>
      <c r="I205" s="20">
        <f t="shared" si="48"/>
        <v>0</v>
      </c>
      <c r="J205" s="16">
        <f t="shared" si="66"/>
        <v>0</v>
      </c>
      <c r="K205" s="16">
        <f t="shared" si="66"/>
        <v>0</v>
      </c>
    </row>
    <row r="206" spans="1:11" hidden="1">
      <c r="A206" s="17" t="s">
        <v>16</v>
      </c>
      <c r="B206" s="18" t="s">
        <v>22</v>
      </c>
      <c r="C206" s="18" t="s">
        <v>68</v>
      </c>
      <c r="D206" s="31" t="s">
        <v>102</v>
      </c>
      <c r="E206" s="18" t="s">
        <v>53</v>
      </c>
      <c r="F206" s="18" t="s">
        <v>17</v>
      </c>
      <c r="G206" s="19"/>
      <c r="H206" s="19"/>
      <c r="I206" s="20">
        <f t="shared" si="48"/>
        <v>0</v>
      </c>
      <c r="J206" s="20"/>
      <c r="K206" s="26"/>
    </row>
    <row r="207" spans="1:11" ht="60.75" customHeight="1">
      <c r="A207" s="34" t="s">
        <v>103</v>
      </c>
      <c r="B207" s="18" t="s">
        <v>22</v>
      </c>
      <c r="C207" s="18" t="s">
        <v>68</v>
      </c>
      <c r="D207" s="31" t="s">
        <v>104</v>
      </c>
      <c r="E207" s="18"/>
      <c r="F207" s="18"/>
      <c r="G207" s="16">
        <f>G208+G211</f>
        <v>163.5</v>
      </c>
      <c r="H207" s="16">
        <f>H208+H211</f>
        <v>-14.8</v>
      </c>
      <c r="I207" s="20">
        <f t="shared" si="48"/>
        <v>148.69999999999999</v>
      </c>
      <c r="J207" s="16">
        <f t="shared" ref="J207:K207" si="67">J208+J211</f>
        <v>146.5</v>
      </c>
      <c r="K207" s="16">
        <f t="shared" si="67"/>
        <v>146.5</v>
      </c>
    </row>
    <row r="208" spans="1:11" ht="24">
      <c r="A208" s="17" t="s">
        <v>44</v>
      </c>
      <c r="B208" s="18" t="s">
        <v>22</v>
      </c>
      <c r="C208" s="18" t="s">
        <v>68</v>
      </c>
      <c r="D208" s="31" t="s">
        <v>104</v>
      </c>
      <c r="E208" s="18" t="s">
        <v>45</v>
      </c>
      <c r="F208" s="18"/>
      <c r="G208" s="16">
        <f t="shared" ref="G208:K209" si="68">G209</f>
        <v>159</v>
      </c>
      <c r="H208" s="16">
        <f t="shared" si="68"/>
        <v>-14</v>
      </c>
      <c r="I208" s="20">
        <f t="shared" si="48"/>
        <v>145</v>
      </c>
      <c r="J208" s="16">
        <f t="shared" si="68"/>
        <v>146.5</v>
      </c>
      <c r="K208" s="16">
        <f t="shared" si="68"/>
        <v>146.5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1" t="s">
        <v>104</v>
      </c>
      <c r="E209" s="18" t="s">
        <v>53</v>
      </c>
      <c r="F209" s="18"/>
      <c r="G209" s="219">
        <f t="shared" si="68"/>
        <v>159</v>
      </c>
      <c r="H209" s="16">
        <f t="shared" si="68"/>
        <v>-14</v>
      </c>
      <c r="I209" s="20">
        <f t="shared" si="48"/>
        <v>145</v>
      </c>
      <c r="J209" s="16">
        <f t="shared" si="68"/>
        <v>146.5</v>
      </c>
      <c r="K209" s="16">
        <f t="shared" si="68"/>
        <v>146.5</v>
      </c>
    </row>
    <row r="210" spans="1:11" ht="13.5" customHeight="1">
      <c r="A210" s="17" t="s">
        <v>16</v>
      </c>
      <c r="B210" s="18" t="s">
        <v>22</v>
      </c>
      <c r="C210" s="18" t="s">
        <v>68</v>
      </c>
      <c r="D210" s="31" t="s">
        <v>104</v>
      </c>
      <c r="E210" s="18" t="s">
        <v>53</v>
      </c>
      <c r="F210" s="18" t="s">
        <v>17</v>
      </c>
      <c r="G210" s="217">
        <v>159</v>
      </c>
      <c r="H210" s="79">
        <f>'[1]поправки декабрь'!$I$1525</f>
        <v>-14</v>
      </c>
      <c r="I210" s="20">
        <f t="shared" si="48"/>
        <v>145</v>
      </c>
      <c r="J210" s="22">
        <v>146.5</v>
      </c>
      <c r="K210" s="22">
        <v>146.5</v>
      </c>
    </row>
    <row r="211" spans="1:11" ht="14.25" customHeight="1">
      <c r="A211" s="133" t="s">
        <v>56</v>
      </c>
      <c r="B211" s="18" t="s">
        <v>22</v>
      </c>
      <c r="C211" s="18" t="s">
        <v>68</v>
      </c>
      <c r="D211" s="31" t="s">
        <v>104</v>
      </c>
      <c r="E211" s="18" t="s">
        <v>57</v>
      </c>
      <c r="F211" s="18"/>
      <c r="G211" s="129">
        <f t="shared" ref="G211:K212" si="69">G212</f>
        <v>4.5</v>
      </c>
      <c r="H211" s="129">
        <f t="shared" si="69"/>
        <v>-0.8</v>
      </c>
      <c r="I211" s="20">
        <f t="shared" si="48"/>
        <v>3.7</v>
      </c>
      <c r="J211" s="129">
        <f t="shared" si="69"/>
        <v>0</v>
      </c>
      <c r="K211" s="129">
        <f t="shared" si="69"/>
        <v>0</v>
      </c>
    </row>
    <row r="212" spans="1:11" ht="18" customHeight="1">
      <c r="A212" s="133" t="s">
        <v>79</v>
      </c>
      <c r="B212" s="18" t="s">
        <v>22</v>
      </c>
      <c r="C212" s="18" t="s">
        <v>68</v>
      </c>
      <c r="D212" s="31" t="s">
        <v>104</v>
      </c>
      <c r="E212" s="18" t="s">
        <v>80</v>
      </c>
      <c r="F212" s="18"/>
      <c r="G212" s="129">
        <f t="shared" si="69"/>
        <v>4.5</v>
      </c>
      <c r="H212" s="129">
        <f t="shared" si="69"/>
        <v>-0.8</v>
      </c>
      <c r="I212" s="20">
        <f t="shared" si="48"/>
        <v>3.7</v>
      </c>
      <c r="J212" s="129">
        <f t="shared" si="69"/>
        <v>0</v>
      </c>
      <c r="K212" s="129">
        <f t="shared" si="69"/>
        <v>0</v>
      </c>
    </row>
    <row r="213" spans="1:11" ht="13.5" customHeight="1">
      <c r="A213" s="133" t="s">
        <v>81</v>
      </c>
      <c r="B213" s="18" t="s">
        <v>22</v>
      </c>
      <c r="C213" s="18" t="s">
        <v>68</v>
      </c>
      <c r="D213" s="31" t="s">
        <v>104</v>
      </c>
      <c r="E213" s="18" t="s">
        <v>80</v>
      </c>
      <c r="F213" s="18" t="s">
        <v>17</v>
      </c>
      <c r="G213" s="217">
        <v>4.5</v>
      </c>
      <c r="H213" s="79">
        <f>'[1]поправки декабрь'!$I$1528</f>
        <v>-0.8</v>
      </c>
      <c r="I213" s="20">
        <f t="shared" si="48"/>
        <v>3.7</v>
      </c>
      <c r="J213" s="22"/>
      <c r="K213" s="22"/>
    </row>
    <row r="214" spans="1:11" ht="12" hidden="1" customHeight="1">
      <c r="A214" s="23" t="s">
        <v>105</v>
      </c>
      <c r="B214" s="18" t="s">
        <v>22</v>
      </c>
      <c r="C214" s="18" t="s">
        <v>68</v>
      </c>
      <c r="D214" s="38" t="s">
        <v>106</v>
      </c>
      <c r="E214" s="18"/>
      <c r="F214" s="18"/>
      <c r="G214" s="16">
        <f t="shared" ref="G214:J216" si="70">G215</f>
        <v>0</v>
      </c>
      <c r="H214" s="16"/>
      <c r="I214" s="20">
        <f t="shared" ref="I214:I277" si="71">G214+H214</f>
        <v>0</v>
      </c>
      <c r="J214" s="16">
        <f t="shared" si="70"/>
        <v>0</v>
      </c>
      <c r="K214" s="26"/>
    </row>
    <row r="215" spans="1:11" ht="16.5" hidden="1" customHeight="1">
      <c r="A215" s="23" t="s">
        <v>29</v>
      </c>
      <c r="B215" s="18" t="s">
        <v>22</v>
      </c>
      <c r="C215" s="18" t="s">
        <v>68</v>
      </c>
      <c r="D215" s="38" t="s">
        <v>106</v>
      </c>
      <c r="E215" s="18" t="s">
        <v>30</v>
      </c>
      <c r="F215" s="18"/>
      <c r="G215" s="16">
        <f t="shared" si="70"/>
        <v>0</v>
      </c>
      <c r="H215" s="16"/>
      <c r="I215" s="20">
        <f t="shared" si="71"/>
        <v>0</v>
      </c>
      <c r="J215" s="16">
        <f t="shared" si="70"/>
        <v>0</v>
      </c>
      <c r="K215" s="26"/>
    </row>
    <row r="216" spans="1:11" ht="13.5" hidden="1" customHeight="1">
      <c r="A216" s="23" t="s">
        <v>31</v>
      </c>
      <c r="B216" s="18" t="s">
        <v>22</v>
      </c>
      <c r="C216" s="18" t="s">
        <v>68</v>
      </c>
      <c r="D216" s="38" t="s">
        <v>106</v>
      </c>
      <c r="E216" s="18" t="s">
        <v>32</v>
      </c>
      <c r="F216" s="18"/>
      <c r="G216" s="16">
        <f t="shared" si="70"/>
        <v>0</v>
      </c>
      <c r="H216" s="16"/>
      <c r="I216" s="20">
        <f t="shared" si="71"/>
        <v>0</v>
      </c>
      <c r="J216" s="16">
        <f t="shared" si="70"/>
        <v>0</v>
      </c>
      <c r="K216" s="26"/>
    </row>
    <row r="217" spans="1:11" ht="11.25" hidden="1" customHeight="1">
      <c r="A217" s="23" t="s">
        <v>107</v>
      </c>
      <c r="B217" s="18" t="s">
        <v>22</v>
      </c>
      <c r="C217" s="18" t="s">
        <v>68</v>
      </c>
      <c r="D217" s="38" t="s">
        <v>106</v>
      </c>
      <c r="E217" s="18" t="s">
        <v>32</v>
      </c>
      <c r="F217" s="18" t="s">
        <v>17</v>
      </c>
      <c r="G217" s="19"/>
      <c r="H217" s="19"/>
      <c r="I217" s="20">
        <f t="shared" si="71"/>
        <v>0</v>
      </c>
      <c r="J217" s="20"/>
      <c r="K217" s="26"/>
    </row>
    <row r="218" spans="1:11" ht="59.25" customHeight="1">
      <c r="A218" s="32" t="s">
        <v>108</v>
      </c>
      <c r="B218" s="14" t="s">
        <v>22</v>
      </c>
      <c r="C218" s="14" t="s">
        <v>68</v>
      </c>
      <c r="D218" s="33" t="s">
        <v>109</v>
      </c>
      <c r="E218" s="14"/>
      <c r="F218" s="14"/>
      <c r="G218" s="16">
        <f t="shared" ref="G218:K218" si="72">G219+G222</f>
        <v>379.9</v>
      </c>
      <c r="H218" s="16"/>
      <c r="I218" s="20">
        <f t="shared" si="71"/>
        <v>379.9</v>
      </c>
      <c r="J218" s="16">
        <f t="shared" si="72"/>
        <v>379.9</v>
      </c>
      <c r="K218" s="16">
        <f t="shared" si="72"/>
        <v>379.9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1" t="s">
        <v>109</v>
      </c>
      <c r="E219" s="18" t="s">
        <v>30</v>
      </c>
      <c r="F219" s="14"/>
      <c r="G219" s="16">
        <f t="shared" ref="G219:K220" si="73">G220</f>
        <v>379.9</v>
      </c>
      <c r="H219" s="16"/>
      <c r="I219" s="20">
        <f t="shared" si="71"/>
        <v>379.9</v>
      </c>
      <c r="J219" s="16">
        <f t="shared" si="73"/>
        <v>379.9</v>
      </c>
      <c r="K219" s="16">
        <f t="shared" si="73"/>
        <v>379.9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1" t="s">
        <v>109</v>
      </c>
      <c r="E220" s="18" t="s">
        <v>32</v>
      </c>
      <c r="F220" s="14"/>
      <c r="G220" s="16">
        <f t="shared" si="73"/>
        <v>379.9</v>
      </c>
      <c r="H220" s="16"/>
      <c r="I220" s="20">
        <f t="shared" si="71"/>
        <v>379.9</v>
      </c>
      <c r="J220" s="16">
        <f t="shared" si="73"/>
        <v>379.9</v>
      </c>
      <c r="K220" s="16">
        <f t="shared" si="73"/>
        <v>379.9</v>
      </c>
    </row>
    <row r="221" spans="1:11">
      <c r="A221" s="17" t="s">
        <v>18</v>
      </c>
      <c r="B221" s="18" t="s">
        <v>22</v>
      </c>
      <c r="C221" s="18" t="s">
        <v>68</v>
      </c>
      <c r="D221" s="31" t="s">
        <v>109</v>
      </c>
      <c r="E221" s="18" t="s">
        <v>32</v>
      </c>
      <c r="F221" s="18" t="s">
        <v>10</v>
      </c>
      <c r="G221" s="26">
        <v>379.9</v>
      </c>
      <c r="H221" s="26">
        <f>'[1]поправки  2024-2026 гг  (ноя(2)'!$I$158</f>
        <v>0</v>
      </c>
      <c r="I221" s="20">
        <f t="shared" si="71"/>
        <v>379.9</v>
      </c>
      <c r="J221" s="20">
        <v>379.9</v>
      </c>
      <c r="K221" s="26">
        <v>379.9</v>
      </c>
    </row>
    <row r="222" spans="1:11" ht="27" hidden="1" customHeight="1">
      <c r="A222" s="17" t="s">
        <v>44</v>
      </c>
      <c r="B222" s="18" t="s">
        <v>22</v>
      </c>
      <c r="C222" s="18" t="s">
        <v>68</v>
      </c>
      <c r="D222" s="31" t="s">
        <v>109</v>
      </c>
      <c r="E222" s="18" t="s">
        <v>45</v>
      </c>
      <c r="F222" s="18"/>
      <c r="G222" s="16">
        <f t="shared" ref="G222:K223" si="74">G223</f>
        <v>0</v>
      </c>
      <c r="H222" s="16"/>
      <c r="I222" s="20">
        <f t="shared" si="71"/>
        <v>0</v>
      </c>
      <c r="J222" s="16">
        <f t="shared" si="74"/>
        <v>0</v>
      </c>
      <c r="K222" s="16">
        <f t="shared" si="74"/>
        <v>0</v>
      </c>
    </row>
    <row r="223" spans="1:11" ht="36" hidden="1">
      <c r="A223" s="17" t="s">
        <v>46</v>
      </c>
      <c r="B223" s="18" t="s">
        <v>22</v>
      </c>
      <c r="C223" s="18" t="s">
        <v>68</v>
      </c>
      <c r="D223" s="31" t="s">
        <v>109</v>
      </c>
      <c r="E223" s="18" t="s">
        <v>53</v>
      </c>
      <c r="F223" s="18"/>
      <c r="G223" s="16">
        <f t="shared" si="74"/>
        <v>0</v>
      </c>
      <c r="H223" s="16"/>
      <c r="I223" s="20">
        <f t="shared" si="71"/>
        <v>0</v>
      </c>
      <c r="J223" s="16">
        <f t="shared" si="74"/>
        <v>0</v>
      </c>
      <c r="K223" s="16">
        <f t="shared" si="74"/>
        <v>0</v>
      </c>
    </row>
    <row r="224" spans="1:11" hidden="1">
      <c r="A224" s="17" t="s">
        <v>110</v>
      </c>
      <c r="B224" s="18" t="s">
        <v>22</v>
      </c>
      <c r="C224" s="18" t="s">
        <v>68</v>
      </c>
      <c r="D224" s="31" t="s">
        <v>109</v>
      </c>
      <c r="E224" s="18" t="s">
        <v>53</v>
      </c>
      <c r="F224" s="18" t="s">
        <v>10</v>
      </c>
      <c r="G224" s="19"/>
      <c r="H224" s="19"/>
      <c r="I224" s="20">
        <f t="shared" si="71"/>
        <v>0</v>
      </c>
      <c r="J224" s="20"/>
      <c r="K224" s="26"/>
    </row>
    <row r="225" spans="1:11" ht="24.75" customHeight="1">
      <c r="A225" s="32" t="s">
        <v>111</v>
      </c>
      <c r="B225" s="14" t="s">
        <v>22</v>
      </c>
      <c r="C225" s="14" t="s">
        <v>68</v>
      </c>
      <c r="D225" s="33" t="s">
        <v>112</v>
      </c>
      <c r="E225" s="14"/>
      <c r="F225" s="14"/>
      <c r="G225" s="16">
        <f t="shared" ref="G225:K225" si="75">G226+G231</f>
        <v>373.3</v>
      </c>
      <c r="H225" s="16"/>
      <c r="I225" s="20">
        <f t="shared" si="71"/>
        <v>373.3</v>
      </c>
      <c r="J225" s="16">
        <f t="shared" si="75"/>
        <v>373.3</v>
      </c>
      <c r="K225" s="16">
        <f t="shared" si="75"/>
        <v>373.3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1" t="s">
        <v>112</v>
      </c>
      <c r="E226" s="18" t="s">
        <v>30</v>
      </c>
      <c r="F226" s="18"/>
      <c r="G226" s="16">
        <f t="shared" ref="G226:K227" si="76">G227</f>
        <v>373.3</v>
      </c>
      <c r="H226" s="16"/>
      <c r="I226" s="20">
        <f t="shared" si="71"/>
        <v>373.3</v>
      </c>
      <c r="J226" s="16">
        <f t="shared" si="76"/>
        <v>373.3</v>
      </c>
      <c r="K226" s="16">
        <f t="shared" si="76"/>
        <v>373.3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1" t="s">
        <v>112</v>
      </c>
      <c r="E227" s="18" t="s">
        <v>32</v>
      </c>
      <c r="F227" s="18"/>
      <c r="G227" s="16">
        <f t="shared" si="76"/>
        <v>373.3</v>
      </c>
      <c r="H227" s="16"/>
      <c r="I227" s="20">
        <f t="shared" si="71"/>
        <v>373.3</v>
      </c>
      <c r="J227" s="16">
        <f t="shared" si="76"/>
        <v>373.3</v>
      </c>
      <c r="K227" s="16">
        <f t="shared" si="76"/>
        <v>373.3</v>
      </c>
    </row>
    <row r="228" spans="1:11">
      <c r="A228" s="17" t="s">
        <v>18</v>
      </c>
      <c r="B228" s="18" t="s">
        <v>22</v>
      </c>
      <c r="C228" s="18" t="s">
        <v>68</v>
      </c>
      <c r="D228" s="31" t="s">
        <v>112</v>
      </c>
      <c r="E228" s="18" t="s">
        <v>32</v>
      </c>
      <c r="F228" s="18" t="s">
        <v>10</v>
      </c>
      <c r="G228" s="19">
        <v>373.3</v>
      </c>
      <c r="H228" s="19">
        <f>'[1]поправки  2024-2026 гг  (ноя(2)'!$I$169</f>
        <v>0</v>
      </c>
      <c r="I228" s="20">
        <f t="shared" si="71"/>
        <v>373.3</v>
      </c>
      <c r="J228" s="20">
        <v>373.3</v>
      </c>
      <c r="K228" s="19">
        <v>373.3</v>
      </c>
    </row>
    <row r="229" spans="1:11" ht="27.75" hidden="1" customHeight="1">
      <c r="A229" s="17" t="s">
        <v>44</v>
      </c>
      <c r="B229" s="18" t="s">
        <v>22</v>
      </c>
      <c r="C229" s="18" t="s">
        <v>68</v>
      </c>
      <c r="D229" s="31" t="s">
        <v>112</v>
      </c>
      <c r="E229" s="18" t="s">
        <v>45</v>
      </c>
      <c r="F229" s="18"/>
      <c r="G229" s="16">
        <f t="shared" ref="G229:K230" si="77">G230</f>
        <v>0</v>
      </c>
      <c r="H229" s="16"/>
      <c r="I229" s="20">
        <f t="shared" si="71"/>
        <v>0</v>
      </c>
      <c r="J229" s="16">
        <f t="shared" si="77"/>
        <v>0</v>
      </c>
      <c r="K229" s="16">
        <f t="shared" si="77"/>
        <v>0</v>
      </c>
    </row>
    <row r="230" spans="1:11" ht="36" hidden="1">
      <c r="A230" s="17" t="s">
        <v>46</v>
      </c>
      <c r="B230" s="18" t="s">
        <v>22</v>
      </c>
      <c r="C230" s="18" t="s">
        <v>68</v>
      </c>
      <c r="D230" s="31" t="s">
        <v>112</v>
      </c>
      <c r="E230" s="18" t="s">
        <v>53</v>
      </c>
      <c r="F230" s="18"/>
      <c r="G230" s="16">
        <f t="shared" si="77"/>
        <v>0</v>
      </c>
      <c r="H230" s="16"/>
      <c r="I230" s="20">
        <f t="shared" si="71"/>
        <v>0</v>
      </c>
      <c r="J230" s="16">
        <f t="shared" si="77"/>
        <v>0</v>
      </c>
      <c r="K230" s="16">
        <f t="shared" si="77"/>
        <v>0</v>
      </c>
    </row>
    <row r="231" spans="1:11" hidden="1">
      <c r="A231" s="17" t="s">
        <v>110</v>
      </c>
      <c r="B231" s="18" t="s">
        <v>22</v>
      </c>
      <c r="C231" s="18" t="s">
        <v>68</v>
      </c>
      <c r="D231" s="31" t="s">
        <v>112</v>
      </c>
      <c r="E231" s="18" t="s">
        <v>53</v>
      </c>
      <c r="F231" s="18" t="s">
        <v>10</v>
      </c>
      <c r="G231" s="19"/>
      <c r="H231" s="19"/>
      <c r="I231" s="20">
        <f t="shared" si="71"/>
        <v>0</v>
      </c>
      <c r="J231" s="20"/>
      <c r="K231" s="26"/>
    </row>
    <row r="232" spans="1:11" ht="61.5" customHeight="1">
      <c r="A232" s="39" t="s">
        <v>113</v>
      </c>
      <c r="B232" s="14" t="s">
        <v>22</v>
      </c>
      <c r="C232" s="14" t="s">
        <v>68</v>
      </c>
      <c r="D232" s="33" t="s">
        <v>114</v>
      </c>
      <c r="E232" s="14"/>
      <c r="F232" s="14"/>
      <c r="G232" s="16">
        <f t="shared" ref="G232:K232" si="78">G233+G236</f>
        <v>433.7</v>
      </c>
      <c r="H232" s="16"/>
      <c r="I232" s="20">
        <f t="shared" si="71"/>
        <v>433.7</v>
      </c>
      <c r="J232" s="16">
        <f t="shared" si="78"/>
        <v>433.7</v>
      </c>
      <c r="K232" s="16">
        <f t="shared" si="78"/>
        <v>433.7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1" t="s">
        <v>114</v>
      </c>
      <c r="E233" s="18" t="s">
        <v>30</v>
      </c>
      <c r="F233" s="18"/>
      <c r="G233" s="16">
        <f t="shared" ref="G233:K234" si="79">G234</f>
        <v>433.7</v>
      </c>
      <c r="H233" s="16"/>
      <c r="I233" s="20">
        <f t="shared" si="71"/>
        <v>433.7</v>
      </c>
      <c r="J233" s="16">
        <f t="shared" si="79"/>
        <v>433.7</v>
      </c>
      <c r="K233" s="16">
        <f t="shared" si="79"/>
        <v>433.7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1" t="s">
        <v>114</v>
      </c>
      <c r="E234" s="18" t="s">
        <v>32</v>
      </c>
      <c r="F234" s="18"/>
      <c r="G234" s="16">
        <f t="shared" si="79"/>
        <v>433.7</v>
      </c>
      <c r="H234" s="16"/>
      <c r="I234" s="20">
        <f t="shared" si="71"/>
        <v>433.7</v>
      </c>
      <c r="J234" s="16">
        <f t="shared" si="79"/>
        <v>433.7</v>
      </c>
      <c r="K234" s="16">
        <f t="shared" si="79"/>
        <v>433.7</v>
      </c>
    </row>
    <row r="235" spans="1:11">
      <c r="A235" s="17" t="s">
        <v>18</v>
      </c>
      <c r="B235" s="18" t="s">
        <v>22</v>
      </c>
      <c r="C235" s="18" t="s">
        <v>68</v>
      </c>
      <c r="D235" s="31" t="s">
        <v>114</v>
      </c>
      <c r="E235" s="18" t="s">
        <v>32</v>
      </c>
      <c r="F235" s="18" t="s">
        <v>10</v>
      </c>
      <c r="G235" s="26">
        <v>433.7</v>
      </c>
      <c r="H235" s="26">
        <f>'[1]поправки  2024-2026 гг  (ноя(2)'!$I$726</f>
        <v>0</v>
      </c>
      <c r="I235" s="20">
        <f t="shared" si="71"/>
        <v>433.7</v>
      </c>
      <c r="J235" s="20">
        <v>433.7</v>
      </c>
      <c r="K235" s="26">
        <v>433.7</v>
      </c>
    </row>
    <row r="236" spans="1:11" ht="25.5" hidden="1" customHeight="1">
      <c r="A236" s="17" t="s">
        <v>44</v>
      </c>
      <c r="B236" s="18" t="s">
        <v>22</v>
      </c>
      <c r="C236" s="18" t="s">
        <v>68</v>
      </c>
      <c r="D236" s="31" t="s">
        <v>114</v>
      </c>
      <c r="E236" s="18" t="s">
        <v>45</v>
      </c>
      <c r="F236" s="18"/>
      <c r="G236" s="16">
        <f t="shared" ref="G236:K237" si="80">G237</f>
        <v>0</v>
      </c>
      <c r="H236" s="16"/>
      <c r="I236" s="20">
        <f t="shared" si="71"/>
        <v>0</v>
      </c>
      <c r="J236" s="16">
        <f t="shared" si="80"/>
        <v>0</v>
      </c>
      <c r="K236" s="16">
        <f t="shared" si="80"/>
        <v>0</v>
      </c>
    </row>
    <row r="237" spans="1:11" ht="36" hidden="1">
      <c r="A237" s="17" t="s">
        <v>46</v>
      </c>
      <c r="B237" s="18" t="s">
        <v>22</v>
      </c>
      <c r="C237" s="18" t="s">
        <v>68</v>
      </c>
      <c r="D237" s="31" t="s">
        <v>114</v>
      </c>
      <c r="E237" s="18" t="s">
        <v>53</v>
      </c>
      <c r="F237" s="18"/>
      <c r="G237" s="16">
        <f t="shared" si="80"/>
        <v>0</v>
      </c>
      <c r="H237" s="16"/>
      <c r="I237" s="20">
        <f t="shared" si="71"/>
        <v>0</v>
      </c>
      <c r="J237" s="16">
        <f t="shared" si="80"/>
        <v>0</v>
      </c>
      <c r="K237" s="16">
        <f t="shared" si="80"/>
        <v>0</v>
      </c>
    </row>
    <row r="238" spans="1:11" hidden="1">
      <c r="A238" s="17" t="s">
        <v>110</v>
      </c>
      <c r="B238" s="18" t="s">
        <v>22</v>
      </c>
      <c r="C238" s="18" t="s">
        <v>68</v>
      </c>
      <c r="D238" s="31" t="s">
        <v>114</v>
      </c>
      <c r="E238" s="18" t="s">
        <v>53</v>
      </c>
      <c r="F238" s="18" t="s">
        <v>10</v>
      </c>
      <c r="G238" s="26"/>
      <c r="H238" s="26"/>
      <c r="I238" s="20">
        <f t="shared" si="71"/>
        <v>0</v>
      </c>
      <c r="J238" s="20"/>
      <c r="K238" s="26"/>
    </row>
    <row r="239" spans="1:11" ht="55.5" customHeight="1">
      <c r="A239" s="141" t="s">
        <v>646</v>
      </c>
      <c r="B239" s="45" t="s">
        <v>22</v>
      </c>
      <c r="C239" s="45" t="s">
        <v>68</v>
      </c>
      <c r="D239" s="144" t="s">
        <v>643</v>
      </c>
      <c r="E239" s="142"/>
      <c r="F239" s="142"/>
      <c r="G239" s="19">
        <f>G240</f>
        <v>10</v>
      </c>
      <c r="H239" s="19"/>
      <c r="I239" s="20">
        <f t="shared" si="71"/>
        <v>10</v>
      </c>
      <c r="J239" s="19">
        <f t="shared" ref="J239:K242" si="81">J240</f>
        <v>10</v>
      </c>
      <c r="K239" s="19">
        <f t="shared" si="81"/>
        <v>10</v>
      </c>
    </row>
    <row r="240" spans="1:11" ht="12.75" customHeight="1">
      <c r="A240" s="133" t="s">
        <v>133</v>
      </c>
      <c r="B240" s="45" t="s">
        <v>22</v>
      </c>
      <c r="C240" s="45" t="s">
        <v>68</v>
      </c>
      <c r="D240" s="144" t="s">
        <v>644</v>
      </c>
      <c r="E240" s="45"/>
      <c r="F240" s="45"/>
      <c r="G240" s="19">
        <f>G241</f>
        <v>10</v>
      </c>
      <c r="H240" s="19"/>
      <c r="I240" s="20">
        <f t="shared" si="71"/>
        <v>10</v>
      </c>
      <c r="J240" s="19">
        <f t="shared" si="81"/>
        <v>10</v>
      </c>
      <c r="K240" s="19">
        <f t="shared" si="81"/>
        <v>10</v>
      </c>
    </row>
    <row r="241" spans="1:11" ht="25.5">
      <c r="A241" s="133" t="s">
        <v>44</v>
      </c>
      <c r="B241" s="45" t="s">
        <v>22</v>
      </c>
      <c r="C241" s="45" t="s">
        <v>68</v>
      </c>
      <c r="D241" s="144" t="s">
        <v>644</v>
      </c>
      <c r="E241" s="45" t="s">
        <v>45</v>
      </c>
      <c r="F241" s="45"/>
      <c r="G241" s="19">
        <f>G242</f>
        <v>10</v>
      </c>
      <c r="H241" s="19"/>
      <c r="I241" s="20">
        <f t="shared" si="71"/>
        <v>10</v>
      </c>
      <c r="J241" s="19">
        <f t="shared" si="81"/>
        <v>10</v>
      </c>
      <c r="K241" s="19">
        <f t="shared" si="81"/>
        <v>10</v>
      </c>
    </row>
    <row r="242" spans="1:11" ht="38.25">
      <c r="A242" s="133" t="s">
        <v>46</v>
      </c>
      <c r="B242" s="45" t="s">
        <v>22</v>
      </c>
      <c r="C242" s="45" t="s">
        <v>68</v>
      </c>
      <c r="D242" s="144" t="s">
        <v>644</v>
      </c>
      <c r="E242" s="45" t="s">
        <v>53</v>
      </c>
      <c r="F242" s="45"/>
      <c r="G242" s="19">
        <f>G243</f>
        <v>10</v>
      </c>
      <c r="H242" s="19"/>
      <c r="I242" s="20">
        <f t="shared" si="71"/>
        <v>10</v>
      </c>
      <c r="J242" s="19">
        <f t="shared" si="81"/>
        <v>10</v>
      </c>
      <c r="K242" s="19">
        <f t="shared" si="81"/>
        <v>10</v>
      </c>
    </row>
    <row r="243" spans="1:11" ht="12.75" customHeight="1">
      <c r="A243" s="133" t="s">
        <v>16</v>
      </c>
      <c r="B243" s="45" t="s">
        <v>22</v>
      </c>
      <c r="C243" s="45" t="s">
        <v>68</v>
      </c>
      <c r="D243" s="144" t="s">
        <v>644</v>
      </c>
      <c r="E243" s="45" t="s">
        <v>53</v>
      </c>
      <c r="F243" s="45" t="s">
        <v>17</v>
      </c>
      <c r="G243" s="19">
        <v>10</v>
      </c>
      <c r="H243" s="19">
        <f>'[1]поправки  2024-2026 гг  (ноя(2)'!$I$744</f>
        <v>0</v>
      </c>
      <c r="I243" s="20">
        <f t="shared" si="71"/>
        <v>10</v>
      </c>
      <c r="J243" s="20">
        <v>10</v>
      </c>
      <c r="K243" s="19">
        <v>10</v>
      </c>
    </row>
    <row r="244" spans="1:11" ht="39.75" customHeight="1">
      <c r="A244" s="176" t="s">
        <v>611</v>
      </c>
      <c r="B244" s="45" t="s">
        <v>22</v>
      </c>
      <c r="C244" s="45" t="s">
        <v>68</v>
      </c>
      <c r="D244" s="143" t="s">
        <v>612</v>
      </c>
      <c r="E244" s="142"/>
      <c r="F244" s="142"/>
      <c r="G244" s="79">
        <f t="shared" ref="G244:K248" si="82">G245</f>
        <v>104</v>
      </c>
      <c r="H244" s="79"/>
      <c r="I244" s="20">
        <f t="shared" si="71"/>
        <v>104</v>
      </c>
      <c r="J244" s="79">
        <f t="shared" si="82"/>
        <v>104</v>
      </c>
      <c r="K244" s="79">
        <f t="shared" si="82"/>
        <v>0</v>
      </c>
    </row>
    <row r="245" spans="1:11" ht="41.25" customHeight="1">
      <c r="A245" s="133" t="s">
        <v>535</v>
      </c>
      <c r="B245" s="45" t="s">
        <v>22</v>
      </c>
      <c r="C245" s="45" t="s">
        <v>68</v>
      </c>
      <c r="D245" s="144" t="s">
        <v>622</v>
      </c>
      <c r="E245" s="45"/>
      <c r="F245" s="45"/>
      <c r="G245" s="79">
        <f t="shared" si="82"/>
        <v>104</v>
      </c>
      <c r="H245" s="79"/>
      <c r="I245" s="20">
        <f t="shared" si="71"/>
        <v>104</v>
      </c>
      <c r="J245" s="79">
        <f t="shared" si="82"/>
        <v>104</v>
      </c>
      <c r="K245" s="79">
        <f t="shared" si="82"/>
        <v>0</v>
      </c>
    </row>
    <row r="246" spans="1:11" ht="12.75" customHeight="1">
      <c r="A246" s="133" t="s">
        <v>133</v>
      </c>
      <c r="B246" s="45" t="s">
        <v>22</v>
      </c>
      <c r="C246" s="45" t="s">
        <v>68</v>
      </c>
      <c r="D246" s="144" t="s">
        <v>613</v>
      </c>
      <c r="E246" s="45"/>
      <c r="F246" s="45"/>
      <c r="G246" s="79">
        <f t="shared" si="82"/>
        <v>104</v>
      </c>
      <c r="H246" s="79"/>
      <c r="I246" s="20">
        <f t="shared" si="71"/>
        <v>104</v>
      </c>
      <c r="J246" s="79">
        <f t="shared" si="82"/>
        <v>104</v>
      </c>
      <c r="K246" s="79">
        <f t="shared" si="82"/>
        <v>0</v>
      </c>
    </row>
    <row r="247" spans="1:11" ht="12.75" customHeight="1">
      <c r="A247" s="133" t="s">
        <v>44</v>
      </c>
      <c r="B247" s="45" t="s">
        <v>22</v>
      </c>
      <c r="C247" s="45" t="s">
        <v>68</v>
      </c>
      <c r="D247" s="144" t="s">
        <v>613</v>
      </c>
      <c r="E247" s="45" t="s">
        <v>45</v>
      </c>
      <c r="F247" s="45"/>
      <c r="G247" s="79">
        <f t="shared" si="82"/>
        <v>104</v>
      </c>
      <c r="H247" s="79"/>
      <c r="I247" s="20">
        <f t="shared" si="71"/>
        <v>104</v>
      </c>
      <c r="J247" s="79">
        <f t="shared" si="82"/>
        <v>104</v>
      </c>
      <c r="K247" s="79">
        <f t="shared" si="82"/>
        <v>0</v>
      </c>
    </row>
    <row r="248" spans="1:11" ht="12.75" customHeight="1">
      <c r="A248" s="133" t="s">
        <v>46</v>
      </c>
      <c r="B248" s="45" t="s">
        <v>22</v>
      </c>
      <c r="C248" s="45" t="s">
        <v>68</v>
      </c>
      <c r="D248" s="144" t="s">
        <v>613</v>
      </c>
      <c r="E248" s="45" t="s">
        <v>53</v>
      </c>
      <c r="F248" s="45"/>
      <c r="G248" s="79">
        <f t="shared" si="82"/>
        <v>104</v>
      </c>
      <c r="H248" s="79"/>
      <c r="I248" s="20">
        <f t="shared" si="71"/>
        <v>104</v>
      </c>
      <c r="J248" s="79">
        <f t="shared" si="82"/>
        <v>104</v>
      </c>
      <c r="K248" s="79">
        <f t="shared" si="82"/>
        <v>0</v>
      </c>
    </row>
    <row r="249" spans="1:11" ht="12.75" customHeight="1">
      <c r="A249" s="133" t="s">
        <v>16</v>
      </c>
      <c r="B249" s="45" t="s">
        <v>22</v>
      </c>
      <c r="C249" s="45" t="s">
        <v>68</v>
      </c>
      <c r="D249" s="144" t="s">
        <v>613</v>
      </c>
      <c r="E249" s="45" t="s">
        <v>53</v>
      </c>
      <c r="F249" s="45" t="s">
        <v>17</v>
      </c>
      <c r="G249" s="79">
        <v>104</v>
      </c>
      <c r="H249" s="79">
        <f>'[1]поправки  2024-2026 гг  (ноя(2)'!$I$184</f>
        <v>0</v>
      </c>
      <c r="I249" s="20">
        <f t="shared" si="71"/>
        <v>104</v>
      </c>
      <c r="J249" s="22">
        <v>104</v>
      </c>
      <c r="K249" s="22"/>
    </row>
    <row r="250" spans="1:11" ht="38.25">
      <c r="A250" s="133" t="s">
        <v>647</v>
      </c>
      <c r="B250" s="45" t="s">
        <v>22</v>
      </c>
      <c r="C250" s="45" t="s">
        <v>68</v>
      </c>
      <c r="D250" s="144" t="s">
        <v>626</v>
      </c>
      <c r="E250" s="45"/>
      <c r="F250" s="45"/>
      <c r="G250" s="79">
        <f>G251+G256+G261+G266+G271</f>
        <v>80</v>
      </c>
      <c r="H250" s="79"/>
      <c r="I250" s="20">
        <f t="shared" si="71"/>
        <v>80</v>
      </c>
      <c r="J250" s="79">
        <f>J251+J256+J261+J266+J271</f>
        <v>14</v>
      </c>
      <c r="K250" s="79">
        <f>K251+K256+K261+K266+K271</f>
        <v>6</v>
      </c>
    </row>
    <row r="251" spans="1:11" ht="53.25" customHeight="1">
      <c r="A251" s="133" t="s">
        <v>648</v>
      </c>
      <c r="B251" s="45" t="s">
        <v>22</v>
      </c>
      <c r="C251" s="45" t="s">
        <v>68</v>
      </c>
      <c r="D251" s="144" t="s">
        <v>627</v>
      </c>
      <c r="E251" s="45"/>
      <c r="F251" s="45"/>
      <c r="G251" s="79">
        <f>G252</f>
        <v>6</v>
      </c>
      <c r="H251" s="79"/>
      <c r="I251" s="20">
        <f t="shared" si="71"/>
        <v>6</v>
      </c>
      <c r="J251" s="79">
        <f t="shared" ref="J251:K254" si="83">J252</f>
        <v>0</v>
      </c>
      <c r="K251" s="79">
        <f t="shared" si="83"/>
        <v>0</v>
      </c>
    </row>
    <row r="252" spans="1:11" ht="12.75" customHeight="1">
      <c r="A252" s="133" t="s">
        <v>133</v>
      </c>
      <c r="B252" s="45" t="s">
        <v>22</v>
      </c>
      <c r="C252" s="45" t="s">
        <v>68</v>
      </c>
      <c r="D252" s="144" t="s">
        <v>628</v>
      </c>
      <c r="E252" s="45"/>
      <c r="F252" s="45"/>
      <c r="G252" s="79">
        <f>G253</f>
        <v>6</v>
      </c>
      <c r="H252" s="79"/>
      <c r="I252" s="20">
        <f t="shared" si="71"/>
        <v>6</v>
      </c>
      <c r="J252" s="79">
        <f t="shared" si="83"/>
        <v>0</v>
      </c>
      <c r="K252" s="79">
        <f t="shared" si="83"/>
        <v>0</v>
      </c>
    </row>
    <row r="253" spans="1:11" ht="25.5">
      <c r="A253" s="133" t="s">
        <v>44</v>
      </c>
      <c r="B253" s="45" t="s">
        <v>22</v>
      </c>
      <c r="C253" s="45" t="s">
        <v>68</v>
      </c>
      <c r="D253" s="144" t="s">
        <v>628</v>
      </c>
      <c r="E253" s="45" t="s">
        <v>45</v>
      </c>
      <c r="F253" s="45"/>
      <c r="G253" s="79">
        <f>G254</f>
        <v>6</v>
      </c>
      <c r="H253" s="79"/>
      <c r="I253" s="20">
        <f t="shared" si="71"/>
        <v>6</v>
      </c>
      <c r="J253" s="79">
        <f t="shared" si="83"/>
        <v>0</v>
      </c>
      <c r="K253" s="79">
        <f t="shared" si="83"/>
        <v>0</v>
      </c>
    </row>
    <row r="254" spans="1:11" ht="38.25">
      <c r="A254" s="133" t="s">
        <v>46</v>
      </c>
      <c r="B254" s="45" t="s">
        <v>22</v>
      </c>
      <c r="C254" s="45" t="s">
        <v>68</v>
      </c>
      <c r="D254" s="144" t="s">
        <v>628</v>
      </c>
      <c r="E254" s="45" t="s">
        <v>53</v>
      </c>
      <c r="F254" s="45"/>
      <c r="G254" s="79">
        <f>G255</f>
        <v>6</v>
      </c>
      <c r="H254" s="79"/>
      <c r="I254" s="20">
        <f t="shared" si="71"/>
        <v>6</v>
      </c>
      <c r="J254" s="79">
        <f t="shared" si="83"/>
        <v>0</v>
      </c>
      <c r="K254" s="79">
        <f t="shared" si="83"/>
        <v>0</v>
      </c>
    </row>
    <row r="255" spans="1:11" ht="12.75" customHeight="1">
      <c r="A255" s="133" t="s">
        <v>16</v>
      </c>
      <c r="B255" s="45" t="s">
        <v>22</v>
      </c>
      <c r="C255" s="45" t="s">
        <v>68</v>
      </c>
      <c r="D255" s="144" t="s">
        <v>628</v>
      </c>
      <c r="E255" s="45" t="s">
        <v>53</v>
      </c>
      <c r="F255" s="45" t="s">
        <v>17</v>
      </c>
      <c r="G255" s="79">
        <v>6</v>
      </c>
      <c r="H255" s="79">
        <f>'[1]поправки  2024-2026 гг  (ноя(2)'!$I$190</f>
        <v>0</v>
      </c>
      <c r="I255" s="20">
        <f t="shared" si="71"/>
        <v>6</v>
      </c>
      <c r="J255" s="22"/>
      <c r="K255" s="22"/>
    </row>
    <row r="256" spans="1:11" ht="51.75" customHeight="1">
      <c r="A256" s="133" t="s">
        <v>649</v>
      </c>
      <c r="B256" s="45" t="s">
        <v>22</v>
      </c>
      <c r="C256" s="45" t="s">
        <v>68</v>
      </c>
      <c r="D256" s="144" t="s">
        <v>629</v>
      </c>
      <c r="E256" s="45"/>
      <c r="F256" s="45"/>
      <c r="G256" s="79">
        <f t="shared" ref="G256:K259" si="84">G257</f>
        <v>68</v>
      </c>
      <c r="H256" s="79"/>
      <c r="I256" s="20">
        <f t="shared" si="71"/>
        <v>68</v>
      </c>
      <c r="J256" s="79">
        <f t="shared" si="84"/>
        <v>10</v>
      </c>
      <c r="K256" s="79">
        <f t="shared" si="84"/>
        <v>0</v>
      </c>
    </row>
    <row r="257" spans="1:11" ht="12.75" customHeight="1">
      <c r="A257" s="133" t="s">
        <v>133</v>
      </c>
      <c r="B257" s="45" t="s">
        <v>22</v>
      </c>
      <c r="C257" s="45" t="s">
        <v>68</v>
      </c>
      <c r="D257" s="144" t="s">
        <v>630</v>
      </c>
      <c r="E257" s="45"/>
      <c r="F257" s="45"/>
      <c r="G257" s="79">
        <f t="shared" si="84"/>
        <v>68</v>
      </c>
      <c r="H257" s="79"/>
      <c r="I257" s="20">
        <f t="shared" si="71"/>
        <v>68</v>
      </c>
      <c r="J257" s="79">
        <f t="shared" si="84"/>
        <v>10</v>
      </c>
      <c r="K257" s="79">
        <f t="shared" si="84"/>
        <v>0</v>
      </c>
    </row>
    <row r="258" spans="1:11" ht="12.75" customHeight="1">
      <c r="A258" s="133" t="s">
        <v>44</v>
      </c>
      <c r="B258" s="45" t="s">
        <v>22</v>
      </c>
      <c r="C258" s="45" t="s">
        <v>68</v>
      </c>
      <c r="D258" s="144" t="s">
        <v>630</v>
      </c>
      <c r="E258" s="45" t="s">
        <v>45</v>
      </c>
      <c r="F258" s="45"/>
      <c r="G258" s="79">
        <f t="shared" si="84"/>
        <v>68</v>
      </c>
      <c r="H258" s="79"/>
      <c r="I258" s="20">
        <f t="shared" si="71"/>
        <v>68</v>
      </c>
      <c r="J258" s="79">
        <f t="shared" si="84"/>
        <v>10</v>
      </c>
      <c r="K258" s="79">
        <f t="shared" si="84"/>
        <v>0</v>
      </c>
    </row>
    <row r="259" spans="1:11" ht="12.75" customHeight="1">
      <c r="A259" s="133" t="s">
        <v>46</v>
      </c>
      <c r="B259" s="45" t="s">
        <v>22</v>
      </c>
      <c r="C259" s="45" t="s">
        <v>68</v>
      </c>
      <c r="D259" s="144" t="s">
        <v>630</v>
      </c>
      <c r="E259" s="45" t="s">
        <v>53</v>
      </c>
      <c r="F259" s="45"/>
      <c r="G259" s="79">
        <f t="shared" si="84"/>
        <v>68</v>
      </c>
      <c r="H259" s="79"/>
      <c r="I259" s="20">
        <f t="shared" si="71"/>
        <v>68</v>
      </c>
      <c r="J259" s="79">
        <f t="shared" si="84"/>
        <v>10</v>
      </c>
      <c r="K259" s="79">
        <f t="shared" si="84"/>
        <v>0</v>
      </c>
    </row>
    <row r="260" spans="1:11" ht="12.75" customHeight="1">
      <c r="A260" s="133" t="s">
        <v>16</v>
      </c>
      <c r="B260" s="45" t="s">
        <v>22</v>
      </c>
      <c r="C260" s="45" t="s">
        <v>68</v>
      </c>
      <c r="D260" s="144" t="s">
        <v>630</v>
      </c>
      <c r="E260" s="45" t="s">
        <v>53</v>
      </c>
      <c r="F260" s="45" t="s">
        <v>17</v>
      </c>
      <c r="G260" s="79">
        <v>68</v>
      </c>
      <c r="H260" s="79">
        <f>'[1]поправки  2024-2026 гг  (ноя(2)'!$I$195</f>
        <v>0</v>
      </c>
      <c r="I260" s="20">
        <f t="shared" si="71"/>
        <v>68</v>
      </c>
      <c r="J260" s="22">
        <v>10</v>
      </c>
      <c r="K260" s="22"/>
    </row>
    <row r="261" spans="1:11" ht="51">
      <c r="A261" s="133" t="s">
        <v>650</v>
      </c>
      <c r="B261" s="45" t="s">
        <v>22</v>
      </c>
      <c r="C261" s="45" t="s">
        <v>68</v>
      </c>
      <c r="D261" s="144" t="s">
        <v>631</v>
      </c>
      <c r="E261" s="45"/>
      <c r="F261" s="45"/>
      <c r="G261" s="79">
        <f t="shared" ref="G261:K264" si="85">G262</f>
        <v>4</v>
      </c>
      <c r="H261" s="79"/>
      <c r="I261" s="20">
        <f t="shared" si="71"/>
        <v>4</v>
      </c>
      <c r="J261" s="79">
        <f t="shared" si="85"/>
        <v>2</v>
      </c>
      <c r="K261" s="79">
        <f t="shared" si="85"/>
        <v>4</v>
      </c>
    </row>
    <row r="262" spans="1:11" ht="12.75" customHeight="1">
      <c r="A262" s="133" t="s">
        <v>133</v>
      </c>
      <c r="B262" s="45" t="s">
        <v>22</v>
      </c>
      <c r="C262" s="45" t="s">
        <v>68</v>
      </c>
      <c r="D262" s="144" t="s">
        <v>632</v>
      </c>
      <c r="E262" s="45"/>
      <c r="F262" s="45"/>
      <c r="G262" s="79">
        <f t="shared" si="85"/>
        <v>4</v>
      </c>
      <c r="H262" s="79"/>
      <c r="I262" s="20">
        <f t="shared" si="71"/>
        <v>4</v>
      </c>
      <c r="J262" s="79">
        <f t="shared" si="85"/>
        <v>2</v>
      </c>
      <c r="K262" s="79">
        <f t="shared" si="85"/>
        <v>4</v>
      </c>
    </row>
    <row r="263" spans="1:11" ht="25.5">
      <c r="A263" s="133" t="s">
        <v>44</v>
      </c>
      <c r="B263" s="45" t="s">
        <v>22</v>
      </c>
      <c r="C263" s="45" t="s">
        <v>68</v>
      </c>
      <c r="D263" s="144" t="s">
        <v>632</v>
      </c>
      <c r="E263" s="45" t="s">
        <v>45</v>
      </c>
      <c r="F263" s="45"/>
      <c r="G263" s="79">
        <f t="shared" si="85"/>
        <v>4</v>
      </c>
      <c r="H263" s="79"/>
      <c r="I263" s="20">
        <f t="shared" si="71"/>
        <v>4</v>
      </c>
      <c r="J263" s="79">
        <f t="shared" si="85"/>
        <v>2</v>
      </c>
      <c r="K263" s="79">
        <f t="shared" si="85"/>
        <v>4</v>
      </c>
    </row>
    <row r="264" spans="1:11" ht="38.25">
      <c r="A264" s="133" t="s">
        <v>46</v>
      </c>
      <c r="B264" s="45" t="s">
        <v>22</v>
      </c>
      <c r="C264" s="45" t="s">
        <v>68</v>
      </c>
      <c r="D264" s="144" t="s">
        <v>632</v>
      </c>
      <c r="E264" s="45" t="s">
        <v>53</v>
      </c>
      <c r="F264" s="45"/>
      <c r="G264" s="79">
        <f t="shared" si="85"/>
        <v>4</v>
      </c>
      <c r="H264" s="79"/>
      <c r="I264" s="20">
        <f t="shared" si="71"/>
        <v>4</v>
      </c>
      <c r="J264" s="79">
        <f t="shared" si="85"/>
        <v>2</v>
      </c>
      <c r="K264" s="79">
        <f t="shared" si="85"/>
        <v>4</v>
      </c>
    </row>
    <row r="265" spans="1:11" ht="12.75" customHeight="1">
      <c r="A265" s="133" t="s">
        <v>16</v>
      </c>
      <c r="B265" s="45" t="s">
        <v>22</v>
      </c>
      <c r="C265" s="45" t="s">
        <v>68</v>
      </c>
      <c r="D265" s="144" t="s">
        <v>632</v>
      </c>
      <c r="E265" s="45" t="s">
        <v>53</v>
      </c>
      <c r="F265" s="45" t="s">
        <v>17</v>
      </c>
      <c r="G265" s="79">
        <v>4</v>
      </c>
      <c r="H265" s="79">
        <f>'[1]поправки  2024-2026 гг  (ноя(2)'!$I$200</f>
        <v>0</v>
      </c>
      <c r="I265" s="20">
        <f t="shared" si="71"/>
        <v>4</v>
      </c>
      <c r="J265" s="22">
        <v>2</v>
      </c>
      <c r="K265" s="22">
        <v>4</v>
      </c>
    </row>
    <row r="266" spans="1:11" ht="38.25">
      <c r="A266" s="133" t="s">
        <v>651</v>
      </c>
      <c r="B266" s="45" t="s">
        <v>22</v>
      </c>
      <c r="C266" s="45" t="s">
        <v>68</v>
      </c>
      <c r="D266" s="144" t="s">
        <v>633</v>
      </c>
      <c r="E266" s="45"/>
      <c r="F266" s="45"/>
      <c r="G266" s="79">
        <f>G267</f>
        <v>1</v>
      </c>
      <c r="H266" s="79"/>
      <c r="I266" s="20">
        <f t="shared" si="71"/>
        <v>1</v>
      </c>
      <c r="J266" s="79">
        <f t="shared" ref="J266:K269" si="86">J267</f>
        <v>1</v>
      </c>
      <c r="K266" s="79">
        <f t="shared" si="86"/>
        <v>1</v>
      </c>
    </row>
    <row r="267" spans="1:11" ht="12.75" customHeight="1">
      <c r="A267" s="133" t="s">
        <v>133</v>
      </c>
      <c r="B267" s="45" t="s">
        <v>22</v>
      </c>
      <c r="C267" s="45" t="s">
        <v>68</v>
      </c>
      <c r="D267" s="144" t="s">
        <v>634</v>
      </c>
      <c r="E267" s="45"/>
      <c r="F267" s="45"/>
      <c r="G267" s="79">
        <f>G268</f>
        <v>1</v>
      </c>
      <c r="H267" s="79"/>
      <c r="I267" s="20">
        <f t="shared" si="71"/>
        <v>1</v>
      </c>
      <c r="J267" s="79">
        <f t="shared" si="86"/>
        <v>1</v>
      </c>
      <c r="K267" s="79">
        <f t="shared" si="86"/>
        <v>1</v>
      </c>
    </row>
    <row r="268" spans="1:11" ht="25.5">
      <c r="A268" s="133" t="s">
        <v>44</v>
      </c>
      <c r="B268" s="45" t="s">
        <v>22</v>
      </c>
      <c r="C268" s="45" t="s">
        <v>68</v>
      </c>
      <c r="D268" s="144" t="s">
        <v>634</v>
      </c>
      <c r="E268" s="45" t="s">
        <v>45</v>
      </c>
      <c r="F268" s="45"/>
      <c r="G268" s="79">
        <f>G269</f>
        <v>1</v>
      </c>
      <c r="H268" s="79"/>
      <c r="I268" s="20">
        <f t="shared" si="71"/>
        <v>1</v>
      </c>
      <c r="J268" s="79">
        <f t="shared" si="86"/>
        <v>1</v>
      </c>
      <c r="K268" s="79">
        <f t="shared" si="86"/>
        <v>1</v>
      </c>
    </row>
    <row r="269" spans="1:11" ht="38.25">
      <c r="A269" s="133" t="s">
        <v>46</v>
      </c>
      <c r="B269" s="45" t="s">
        <v>22</v>
      </c>
      <c r="C269" s="45" t="s">
        <v>68</v>
      </c>
      <c r="D269" s="144" t="s">
        <v>634</v>
      </c>
      <c r="E269" s="45" t="s">
        <v>53</v>
      </c>
      <c r="F269" s="45"/>
      <c r="G269" s="79">
        <f>G270</f>
        <v>1</v>
      </c>
      <c r="H269" s="79"/>
      <c r="I269" s="20">
        <f t="shared" si="71"/>
        <v>1</v>
      </c>
      <c r="J269" s="79">
        <f t="shared" si="86"/>
        <v>1</v>
      </c>
      <c r="K269" s="79">
        <f t="shared" si="86"/>
        <v>1</v>
      </c>
    </row>
    <row r="270" spans="1:11" ht="12.75" customHeight="1">
      <c r="A270" s="133" t="s">
        <v>16</v>
      </c>
      <c r="B270" s="45" t="s">
        <v>22</v>
      </c>
      <c r="C270" s="45" t="s">
        <v>68</v>
      </c>
      <c r="D270" s="144" t="s">
        <v>634</v>
      </c>
      <c r="E270" s="45" t="s">
        <v>53</v>
      </c>
      <c r="F270" s="45" t="s">
        <v>17</v>
      </c>
      <c r="G270" s="79">
        <v>1</v>
      </c>
      <c r="H270" s="79">
        <f>'[1]поправки  2024-2026 гг  (ноя(2)'!$I$205</f>
        <v>0</v>
      </c>
      <c r="I270" s="20">
        <f t="shared" si="71"/>
        <v>1</v>
      </c>
      <c r="J270" s="22">
        <v>1</v>
      </c>
      <c r="K270" s="22">
        <v>1</v>
      </c>
    </row>
    <row r="271" spans="1:11" ht="51">
      <c r="A271" s="133" t="s">
        <v>625</v>
      </c>
      <c r="B271" s="45" t="s">
        <v>22</v>
      </c>
      <c r="C271" s="45" t="s">
        <v>68</v>
      </c>
      <c r="D271" s="144" t="s">
        <v>636</v>
      </c>
      <c r="E271" s="45"/>
      <c r="F271" s="45"/>
      <c r="G271" s="79">
        <f>G272</f>
        <v>1</v>
      </c>
      <c r="H271" s="79"/>
      <c r="I271" s="20">
        <f t="shared" si="71"/>
        <v>1</v>
      </c>
      <c r="J271" s="79">
        <f t="shared" ref="J271:K274" si="87">J272</f>
        <v>1</v>
      </c>
      <c r="K271" s="79">
        <f t="shared" si="87"/>
        <v>1</v>
      </c>
    </row>
    <row r="272" spans="1:11" ht="12.75" customHeight="1">
      <c r="A272" s="133" t="s">
        <v>133</v>
      </c>
      <c r="B272" s="45" t="s">
        <v>22</v>
      </c>
      <c r="C272" s="45" t="s">
        <v>68</v>
      </c>
      <c r="D272" s="144" t="s">
        <v>635</v>
      </c>
      <c r="E272" s="45"/>
      <c r="F272" s="45"/>
      <c r="G272" s="79">
        <f>G273</f>
        <v>1</v>
      </c>
      <c r="H272" s="79"/>
      <c r="I272" s="20">
        <f t="shared" si="71"/>
        <v>1</v>
      </c>
      <c r="J272" s="79">
        <f t="shared" si="87"/>
        <v>1</v>
      </c>
      <c r="K272" s="79">
        <f t="shared" si="87"/>
        <v>1</v>
      </c>
    </row>
    <row r="273" spans="1:11" ht="25.5">
      <c r="A273" s="133" t="s">
        <v>44</v>
      </c>
      <c r="B273" s="45" t="s">
        <v>22</v>
      </c>
      <c r="C273" s="45" t="s">
        <v>68</v>
      </c>
      <c r="D273" s="144" t="s">
        <v>635</v>
      </c>
      <c r="E273" s="45" t="s">
        <v>45</v>
      </c>
      <c r="F273" s="45"/>
      <c r="G273" s="79">
        <f>G274</f>
        <v>1</v>
      </c>
      <c r="H273" s="79"/>
      <c r="I273" s="20">
        <f t="shared" si="71"/>
        <v>1</v>
      </c>
      <c r="J273" s="79">
        <f t="shared" si="87"/>
        <v>1</v>
      </c>
      <c r="K273" s="79">
        <f t="shared" si="87"/>
        <v>1</v>
      </c>
    </row>
    <row r="274" spans="1:11" ht="38.25">
      <c r="A274" s="133" t="s">
        <v>46</v>
      </c>
      <c r="B274" s="45" t="s">
        <v>22</v>
      </c>
      <c r="C274" s="45" t="s">
        <v>68</v>
      </c>
      <c r="D274" s="144" t="s">
        <v>635</v>
      </c>
      <c r="E274" s="45" t="s">
        <v>53</v>
      </c>
      <c r="F274" s="45"/>
      <c r="G274" s="79">
        <f>G275</f>
        <v>1</v>
      </c>
      <c r="H274" s="79"/>
      <c r="I274" s="20">
        <f t="shared" si="71"/>
        <v>1</v>
      </c>
      <c r="J274" s="79">
        <f t="shared" si="87"/>
        <v>1</v>
      </c>
      <c r="K274" s="79">
        <f t="shared" si="87"/>
        <v>1</v>
      </c>
    </row>
    <row r="275" spans="1:11" ht="12.75" customHeight="1">
      <c r="A275" s="133" t="s">
        <v>16</v>
      </c>
      <c r="B275" s="45" t="s">
        <v>22</v>
      </c>
      <c r="C275" s="45" t="s">
        <v>68</v>
      </c>
      <c r="D275" s="144" t="s">
        <v>635</v>
      </c>
      <c r="E275" s="45" t="s">
        <v>53</v>
      </c>
      <c r="F275" s="45" t="s">
        <v>17</v>
      </c>
      <c r="G275" s="79">
        <v>1</v>
      </c>
      <c r="H275" s="79">
        <f>'[1]поправки  2024-2026 гг  (ноя(2)'!$I$210</f>
        <v>0</v>
      </c>
      <c r="I275" s="20">
        <f t="shared" si="71"/>
        <v>1</v>
      </c>
      <c r="J275" s="22">
        <v>1</v>
      </c>
      <c r="K275" s="22">
        <v>1</v>
      </c>
    </row>
    <row r="276" spans="1:11" ht="15" customHeight="1">
      <c r="A276" s="32" t="s">
        <v>115</v>
      </c>
      <c r="B276" s="40" t="s">
        <v>116</v>
      </c>
      <c r="C276" s="40"/>
      <c r="D276" s="33"/>
      <c r="E276" s="40"/>
      <c r="F276" s="40"/>
      <c r="G276" s="15">
        <f t="shared" ref="G276:K276" si="88">G278</f>
        <v>1260.0999999999999</v>
      </c>
      <c r="H276" s="15">
        <f t="shared" si="88"/>
        <v>0</v>
      </c>
      <c r="I276" s="12">
        <f t="shared" si="71"/>
        <v>1260.0999999999999</v>
      </c>
      <c r="J276" s="15">
        <f t="shared" si="88"/>
        <v>1386.9</v>
      </c>
      <c r="K276" s="15">
        <f t="shared" si="88"/>
        <v>1517.7</v>
      </c>
    </row>
    <row r="277" spans="1:11">
      <c r="A277" s="32" t="s">
        <v>19</v>
      </c>
      <c r="B277" s="40" t="s">
        <v>116</v>
      </c>
      <c r="C277" s="40"/>
      <c r="D277" s="33"/>
      <c r="E277" s="40"/>
      <c r="F277" s="40"/>
      <c r="G277" s="15">
        <f t="shared" ref="G277:K277" si="89">G284+G289</f>
        <v>1260.0999999999999</v>
      </c>
      <c r="H277" s="15">
        <f t="shared" si="89"/>
        <v>0</v>
      </c>
      <c r="I277" s="12">
        <f t="shared" si="71"/>
        <v>1260.0999999999999</v>
      </c>
      <c r="J277" s="15">
        <f t="shared" si="89"/>
        <v>1386.9</v>
      </c>
      <c r="K277" s="15">
        <f t="shared" si="89"/>
        <v>1517.7</v>
      </c>
    </row>
    <row r="278" spans="1:11" ht="24">
      <c r="A278" s="32" t="s">
        <v>117</v>
      </c>
      <c r="B278" s="40" t="s">
        <v>116</v>
      </c>
      <c r="C278" s="40" t="s">
        <v>118</v>
      </c>
      <c r="D278" s="33"/>
      <c r="E278" s="40"/>
      <c r="F278" s="40"/>
      <c r="G278" s="15">
        <f t="shared" ref="G278:K278" si="90">G279+G285</f>
        <v>1260.0999999999999</v>
      </c>
      <c r="H278" s="15">
        <f t="shared" si="90"/>
        <v>0</v>
      </c>
      <c r="I278" s="12">
        <f t="shared" ref="I278:I341" si="91">G278+H278</f>
        <v>1260.0999999999999</v>
      </c>
      <c r="J278" s="15">
        <f t="shared" si="90"/>
        <v>1386.9</v>
      </c>
      <c r="K278" s="15">
        <f t="shared" si="90"/>
        <v>1517.7</v>
      </c>
    </row>
    <row r="279" spans="1:11" ht="24" hidden="1">
      <c r="A279" s="39" t="s">
        <v>25</v>
      </c>
      <c r="B279" s="40" t="s">
        <v>116</v>
      </c>
      <c r="C279" s="40" t="s">
        <v>118</v>
      </c>
      <c r="D279" s="11" t="s">
        <v>119</v>
      </c>
      <c r="E279" s="40"/>
      <c r="F279" s="40"/>
      <c r="G279" s="15">
        <f t="shared" ref="G279:J281" si="92">G280</f>
        <v>0</v>
      </c>
      <c r="H279" s="15"/>
      <c r="I279" s="20">
        <f t="shared" si="91"/>
        <v>0</v>
      </c>
      <c r="J279" s="15">
        <f t="shared" si="92"/>
        <v>0</v>
      </c>
      <c r="K279" s="26"/>
    </row>
    <row r="280" spans="1:11" ht="48" hidden="1">
      <c r="A280" s="41" t="s">
        <v>120</v>
      </c>
      <c r="B280" s="42" t="s">
        <v>116</v>
      </c>
      <c r="C280" s="42" t="s">
        <v>118</v>
      </c>
      <c r="D280" s="31" t="s">
        <v>121</v>
      </c>
      <c r="E280" s="42"/>
      <c r="F280" s="42"/>
      <c r="G280" s="16">
        <f t="shared" si="92"/>
        <v>0</v>
      </c>
      <c r="H280" s="16"/>
      <c r="I280" s="20">
        <f t="shared" si="91"/>
        <v>0</v>
      </c>
      <c r="J280" s="16">
        <f t="shared" si="92"/>
        <v>0</v>
      </c>
      <c r="K280" s="26"/>
    </row>
    <row r="281" spans="1:11" hidden="1">
      <c r="A281" s="41" t="s">
        <v>122</v>
      </c>
      <c r="B281" s="42" t="s">
        <v>116</v>
      </c>
      <c r="C281" s="42" t="s">
        <v>118</v>
      </c>
      <c r="D281" s="31" t="s">
        <v>121</v>
      </c>
      <c r="E281" s="42" t="s">
        <v>123</v>
      </c>
      <c r="F281" s="42"/>
      <c r="G281" s="16">
        <f t="shared" si="92"/>
        <v>0</v>
      </c>
      <c r="H281" s="16"/>
      <c r="I281" s="20">
        <f t="shared" si="91"/>
        <v>0</v>
      </c>
      <c r="J281" s="16">
        <f t="shared" si="92"/>
        <v>0</v>
      </c>
      <c r="K281" s="26"/>
    </row>
    <row r="282" spans="1:11" hidden="1">
      <c r="A282" s="41" t="s">
        <v>124</v>
      </c>
      <c r="B282" s="42" t="s">
        <v>116</v>
      </c>
      <c r="C282" s="42" t="s">
        <v>118</v>
      </c>
      <c r="D282" s="31" t="s">
        <v>121</v>
      </c>
      <c r="E282" s="42" t="s">
        <v>125</v>
      </c>
      <c r="F282" s="42"/>
      <c r="G282" s="16">
        <f>G283+G284</f>
        <v>0</v>
      </c>
      <c r="H282" s="16"/>
      <c r="I282" s="20">
        <f t="shared" si="91"/>
        <v>0</v>
      </c>
      <c r="J282" s="16">
        <f>J283+J284</f>
        <v>0</v>
      </c>
      <c r="K282" s="26"/>
    </row>
    <row r="283" spans="1:11" hidden="1">
      <c r="A283" s="41" t="s">
        <v>18</v>
      </c>
      <c r="B283" s="42" t="s">
        <v>116</v>
      </c>
      <c r="C283" s="42" t="s">
        <v>118</v>
      </c>
      <c r="D283" s="31" t="s">
        <v>121</v>
      </c>
      <c r="E283" s="42" t="s">
        <v>125</v>
      </c>
      <c r="F283" s="42" t="s">
        <v>10</v>
      </c>
      <c r="G283" s="26"/>
      <c r="H283" s="26"/>
      <c r="I283" s="20">
        <f t="shared" si="91"/>
        <v>0</v>
      </c>
      <c r="J283" s="20"/>
      <c r="K283" s="26"/>
    </row>
    <row r="284" spans="1:11" hidden="1">
      <c r="A284" s="41" t="s">
        <v>19</v>
      </c>
      <c r="B284" s="42" t="s">
        <v>116</v>
      </c>
      <c r="C284" s="42" t="s">
        <v>118</v>
      </c>
      <c r="D284" s="31" t="s">
        <v>121</v>
      </c>
      <c r="E284" s="42" t="s">
        <v>125</v>
      </c>
      <c r="F284" s="42" t="s">
        <v>11</v>
      </c>
      <c r="G284" s="26"/>
      <c r="H284" s="26"/>
      <c r="I284" s="20">
        <f t="shared" si="91"/>
        <v>0</v>
      </c>
      <c r="J284" s="20"/>
      <c r="K284" s="26"/>
    </row>
    <row r="285" spans="1:11" ht="24" customHeight="1">
      <c r="A285" s="39" t="s">
        <v>25</v>
      </c>
      <c r="B285" s="40" t="s">
        <v>116</v>
      </c>
      <c r="C285" s="40" t="s">
        <v>118</v>
      </c>
      <c r="D285" s="11" t="s">
        <v>26</v>
      </c>
      <c r="E285" s="40"/>
      <c r="F285" s="40"/>
      <c r="G285" s="16">
        <f t="shared" ref="G285:K288" si="93">G286</f>
        <v>1260.0999999999999</v>
      </c>
      <c r="H285" s="16">
        <f t="shared" si="93"/>
        <v>0</v>
      </c>
      <c r="I285" s="20">
        <f t="shared" si="91"/>
        <v>1260.0999999999999</v>
      </c>
      <c r="J285" s="16">
        <f t="shared" si="93"/>
        <v>1386.9</v>
      </c>
      <c r="K285" s="16">
        <f t="shared" si="93"/>
        <v>1517.7</v>
      </c>
    </row>
    <row r="286" spans="1:11" ht="48.75" customHeight="1">
      <c r="A286" s="41" t="s">
        <v>120</v>
      </c>
      <c r="B286" s="42" t="s">
        <v>116</v>
      </c>
      <c r="C286" s="42" t="s">
        <v>118</v>
      </c>
      <c r="D286" s="31" t="s">
        <v>126</v>
      </c>
      <c r="E286" s="42"/>
      <c r="F286" s="42"/>
      <c r="G286" s="16">
        <f>G287</f>
        <v>1260.0999999999999</v>
      </c>
      <c r="H286" s="16">
        <f>H287</f>
        <v>0</v>
      </c>
      <c r="I286" s="20">
        <f t="shared" si="91"/>
        <v>1260.0999999999999</v>
      </c>
      <c r="J286" s="16">
        <f t="shared" si="93"/>
        <v>1386.9</v>
      </c>
      <c r="K286" s="16">
        <f t="shared" si="93"/>
        <v>1517.7</v>
      </c>
    </row>
    <row r="287" spans="1:11">
      <c r="A287" s="41" t="s">
        <v>122</v>
      </c>
      <c r="B287" s="42" t="s">
        <v>116</v>
      </c>
      <c r="C287" s="42" t="s">
        <v>118</v>
      </c>
      <c r="D287" s="31" t="s">
        <v>126</v>
      </c>
      <c r="E287" s="42" t="s">
        <v>123</v>
      </c>
      <c r="F287" s="42"/>
      <c r="G287" s="16">
        <f t="shared" si="93"/>
        <v>1260.0999999999999</v>
      </c>
      <c r="H287" s="16">
        <f t="shared" si="93"/>
        <v>0</v>
      </c>
      <c r="I287" s="20">
        <f t="shared" si="91"/>
        <v>1260.0999999999999</v>
      </c>
      <c r="J287" s="16">
        <f t="shared" si="93"/>
        <v>1386.9</v>
      </c>
      <c r="K287" s="16">
        <f t="shared" si="93"/>
        <v>1517.7</v>
      </c>
    </row>
    <row r="288" spans="1:11">
      <c r="A288" s="41" t="s">
        <v>124</v>
      </c>
      <c r="B288" s="42" t="s">
        <v>116</v>
      </c>
      <c r="C288" s="42" t="s">
        <v>118</v>
      </c>
      <c r="D288" s="31" t="s">
        <v>126</v>
      </c>
      <c r="E288" s="42" t="s">
        <v>125</v>
      </c>
      <c r="F288" s="42"/>
      <c r="G288" s="16">
        <f t="shared" si="93"/>
        <v>1260.0999999999999</v>
      </c>
      <c r="H288" s="16">
        <f t="shared" si="93"/>
        <v>0</v>
      </c>
      <c r="I288" s="20">
        <f t="shared" si="91"/>
        <v>1260.0999999999999</v>
      </c>
      <c r="J288" s="16">
        <f t="shared" si="93"/>
        <v>1386.9</v>
      </c>
      <c r="K288" s="16">
        <f t="shared" si="93"/>
        <v>1517.7</v>
      </c>
    </row>
    <row r="289" spans="1:11">
      <c r="A289" s="41" t="s">
        <v>19</v>
      </c>
      <c r="B289" s="42" t="s">
        <v>116</v>
      </c>
      <c r="C289" s="42" t="s">
        <v>118</v>
      </c>
      <c r="D289" s="31" t="s">
        <v>126</v>
      </c>
      <c r="E289" s="42" t="s">
        <v>125</v>
      </c>
      <c r="F289" s="42" t="s">
        <v>11</v>
      </c>
      <c r="G289" s="19">
        <v>1260.0999999999999</v>
      </c>
      <c r="H289" s="19">
        <f>'[1]поправки  2024-2026 гг  (ноя(2)'!$I$592</f>
        <v>0</v>
      </c>
      <c r="I289" s="20">
        <f t="shared" si="91"/>
        <v>1260.0999999999999</v>
      </c>
      <c r="J289" s="20">
        <v>1386.9</v>
      </c>
      <c r="K289" s="19">
        <v>1517.7</v>
      </c>
    </row>
    <row r="290" spans="1:11" ht="37.5" customHeight="1">
      <c r="A290" s="39" t="s">
        <v>127</v>
      </c>
      <c r="B290" s="40" t="s">
        <v>128</v>
      </c>
      <c r="C290" s="40"/>
      <c r="D290" s="33"/>
      <c r="E290" s="40"/>
      <c r="F290" s="40"/>
      <c r="G290" s="15">
        <f t="shared" ref="G290:K290" si="94">G293</f>
        <v>3014.8</v>
      </c>
      <c r="H290" s="15">
        <f t="shared" si="94"/>
        <v>-130.80000000000001</v>
      </c>
      <c r="I290" s="12">
        <f t="shared" si="91"/>
        <v>2884</v>
      </c>
      <c r="J290" s="15">
        <f t="shared" si="94"/>
        <v>2227</v>
      </c>
      <c r="K290" s="15">
        <f t="shared" si="94"/>
        <v>2132</v>
      </c>
    </row>
    <row r="291" spans="1:11">
      <c r="A291" s="10" t="s">
        <v>16</v>
      </c>
      <c r="B291" s="42" t="s">
        <v>128</v>
      </c>
      <c r="C291" s="42"/>
      <c r="D291" s="31"/>
      <c r="E291" s="42"/>
      <c r="F291" s="42" t="s">
        <v>17</v>
      </c>
      <c r="G291" s="16">
        <f>G298+G303+G316+G319+G322+G311+G306+G326+G329</f>
        <v>3014.8</v>
      </c>
      <c r="H291" s="16">
        <f>H298+H303+H316+H319+H322+H311+H306+H326+H329</f>
        <v>-130.80000000000001</v>
      </c>
      <c r="I291" s="20">
        <f>G291+H291</f>
        <v>2884</v>
      </c>
      <c r="J291" s="16">
        <f t="shared" ref="J291:K291" si="95">J298+J303+J316+J319+J322+J311+J306+J326+J329</f>
        <v>2227</v>
      </c>
      <c r="K291" s="16">
        <f t="shared" si="95"/>
        <v>2132</v>
      </c>
    </row>
    <row r="292" spans="1:11" hidden="1">
      <c r="A292" s="10" t="s">
        <v>18</v>
      </c>
      <c r="B292" s="42" t="s">
        <v>128</v>
      </c>
      <c r="C292" s="42"/>
      <c r="D292" s="31"/>
      <c r="E292" s="42"/>
      <c r="F292" s="42" t="s">
        <v>10</v>
      </c>
      <c r="G292" s="26"/>
      <c r="H292" s="26"/>
      <c r="I292" s="20">
        <f t="shared" si="91"/>
        <v>0</v>
      </c>
      <c r="J292" s="12" t="e">
        <f>E292+#REF!</f>
        <v>#REF!</v>
      </c>
      <c r="K292" s="26"/>
    </row>
    <row r="293" spans="1:11" ht="51.75" customHeight="1">
      <c r="A293" s="39" t="s">
        <v>129</v>
      </c>
      <c r="B293" s="42" t="s">
        <v>128</v>
      </c>
      <c r="C293" s="42" t="s">
        <v>130</v>
      </c>
      <c r="D293" s="31"/>
      <c r="E293" s="42"/>
      <c r="F293" s="42"/>
      <c r="G293" s="16">
        <f t="shared" ref="G293:K293" si="96">G294+G299+G312+G307</f>
        <v>3014.8</v>
      </c>
      <c r="H293" s="16">
        <f t="shared" si="96"/>
        <v>-130.80000000000001</v>
      </c>
      <c r="I293" s="20">
        <f t="shared" si="91"/>
        <v>2884</v>
      </c>
      <c r="J293" s="16">
        <f t="shared" si="96"/>
        <v>2227</v>
      </c>
      <c r="K293" s="16">
        <f t="shared" si="96"/>
        <v>2132</v>
      </c>
    </row>
    <row r="294" spans="1:11" ht="60" hidden="1" customHeight="1">
      <c r="A294" s="34" t="s">
        <v>131</v>
      </c>
      <c r="B294" s="18" t="s">
        <v>128</v>
      </c>
      <c r="C294" s="18" t="s">
        <v>130</v>
      </c>
      <c r="D294" s="36" t="s">
        <v>132</v>
      </c>
      <c r="E294" s="43"/>
      <c r="F294" s="43"/>
      <c r="G294" s="16">
        <f t="shared" ref="G294:J297" si="97">G295</f>
        <v>0</v>
      </c>
      <c r="H294" s="16"/>
      <c r="I294" s="20">
        <f t="shared" si="91"/>
        <v>0</v>
      </c>
      <c r="J294" s="16">
        <f t="shared" si="97"/>
        <v>0</v>
      </c>
      <c r="K294" s="26"/>
    </row>
    <row r="295" spans="1:11" hidden="1">
      <c r="A295" s="17" t="s">
        <v>133</v>
      </c>
      <c r="B295" s="18" t="s">
        <v>128</v>
      </c>
      <c r="C295" s="18" t="s">
        <v>130</v>
      </c>
      <c r="D295" s="36" t="s">
        <v>134</v>
      </c>
      <c r="E295" s="42"/>
      <c r="F295" s="42"/>
      <c r="G295" s="16">
        <f t="shared" si="97"/>
        <v>0</v>
      </c>
      <c r="H295" s="16"/>
      <c r="I295" s="20">
        <f t="shared" si="91"/>
        <v>0</v>
      </c>
      <c r="J295" s="16">
        <f t="shared" si="97"/>
        <v>0</v>
      </c>
      <c r="K295" s="26"/>
    </row>
    <row r="296" spans="1:11" ht="26.25" hidden="1" customHeight="1">
      <c r="A296" s="17" t="s">
        <v>44</v>
      </c>
      <c r="B296" s="18" t="s">
        <v>128</v>
      </c>
      <c r="C296" s="18" t="s">
        <v>130</v>
      </c>
      <c r="D296" s="36" t="s">
        <v>134</v>
      </c>
      <c r="E296" s="42" t="s">
        <v>45</v>
      </c>
      <c r="F296" s="42"/>
      <c r="G296" s="16">
        <f t="shared" si="97"/>
        <v>0</v>
      </c>
      <c r="H296" s="16"/>
      <c r="I296" s="20">
        <f t="shared" si="91"/>
        <v>0</v>
      </c>
      <c r="J296" s="16">
        <f t="shared" si="97"/>
        <v>0</v>
      </c>
      <c r="K296" s="26"/>
    </row>
    <row r="297" spans="1:11" ht="36" hidden="1">
      <c r="A297" s="17" t="s">
        <v>46</v>
      </c>
      <c r="B297" s="18" t="s">
        <v>128</v>
      </c>
      <c r="C297" s="18" t="s">
        <v>130</v>
      </c>
      <c r="D297" s="36" t="s">
        <v>134</v>
      </c>
      <c r="E297" s="42" t="s">
        <v>53</v>
      </c>
      <c r="F297" s="42"/>
      <c r="G297" s="16">
        <f t="shared" si="97"/>
        <v>0</v>
      </c>
      <c r="H297" s="16"/>
      <c r="I297" s="20">
        <f t="shared" si="91"/>
        <v>0</v>
      </c>
      <c r="J297" s="16">
        <f t="shared" si="97"/>
        <v>0</v>
      </c>
      <c r="K297" s="26"/>
    </row>
    <row r="298" spans="1:11" hidden="1">
      <c r="A298" s="17" t="s">
        <v>16</v>
      </c>
      <c r="B298" s="18" t="s">
        <v>128</v>
      </c>
      <c r="C298" s="18" t="s">
        <v>130</v>
      </c>
      <c r="D298" s="36" t="s">
        <v>134</v>
      </c>
      <c r="E298" s="42" t="s">
        <v>53</v>
      </c>
      <c r="F298" s="42" t="s">
        <v>17</v>
      </c>
      <c r="G298" s="19"/>
      <c r="H298" s="19"/>
      <c r="I298" s="20">
        <f t="shared" si="91"/>
        <v>0</v>
      </c>
      <c r="J298" s="20"/>
      <c r="K298" s="26"/>
    </row>
    <row r="299" spans="1:11" ht="60" hidden="1">
      <c r="A299" s="13" t="s">
        <v>135</v>
      </c>
      <c r="B299" s="42" t="s">
        <v>128</v>
      </c>
      <c r="C299" s="42" t="s">
        <v>130</v>
      </c>
      <c r="D299" s="31" t="s">
        <v>136</v>
      </c>
      <c r="E299" s="42"/>
      <c r="F299" s="42"/>
      <c r="G299" s="16">
        <f t="shared" ref="G299:K299" si="98">G300</f>
        <v>0</v>
      </c>
      <c r="H299" s="16"/>
      <c r="I299" s="20">
        <f t="shared" si="91"/>
        <v>0</v>
      </c>
      <c r="J299" s="16">
        <f t="shared" si="98"/>
        <v>0</v>
      </c>
      <c r="K299" s="16">
        <f t="shared" si="98"/>
        <v>0</v>
      </c>
    </row>
    <row r="300" spans="1:11" ht="15.75" hidden="1" customHeight="1">
      <c r="A300" s="17" t="s">
        <v>133</v>
      </c>
      <c r="B300" s="43" t="s">
        <v>128</v>
      </c>
      <c r="C300" s="43" t="s">
        <v>130</v>
      </c>
      <c r="D300" s="36" t="s">
        <v>137</v>
      </c>
      <c r="E300" s="43"/>
      <c r="F300" s="43"/>
      <c r="G300" s="37">
        <f t="shared" ref="G300:K300" si="99">G301+G304</f>
        <v>0</v>
      </c>
      <c r="H300" s="37"/>
      <c r="I300" s="20">
        <f t="shared" si="91"/>
        <v>0</v>
      </c>
      <c r="J300" s="37">
        <f t="shared" si="99"/>
        <v>0</v>
      </c>
      <c r="K300" s="37">
        <f t="shared" si="99"/>
        <v>0</v>
      </c>
    </row>
    <row r="301" spans="1:11" ht="27.75" hidden="1" customHeight="1">
      <c r="A301" s="17" t="s">
        <v>44</v>
      </c>
      <c r="B301" s="42" t="s">
        <v>128</v>
      </c>
      <c r="C301" s="42" t="s">
        <v>130</v>
      </c>
      <c r="D301" s="36" t="s">
        <v>137</v>
      </c>
      <c r="E301" s="42" t="s">
        <v>45</v>
      </c>
      <c r="F301" s="42"/>
      <c r="G301" s="16">
        <f t="shared" ref="G301:K302" si="100">G302</f>
        <v>0</v>
      </c>
      <c r="H301" s="16"/>
      <c r="I301" s="20">
        <f t="shared" si="91"/>
        <v>0</v>
      </c>
      <c r="J301" s="16">
        <f t="shared" si="100"/>
        <v>0</v>
      </c>
      <c r="K301" s="16">
        <f t="shared" si="100"/>
        <v>0</v>
      </c>
    </row>
    <row r="302" spans="1:11" ht="36" hidden="1">
      <c r="A302" s="17" t="s">
        <v>46</v>
      </c>
      <c r="B302" s="42" t="s">
        <v>128</v>
      </c>
      <c r="C302" s="42" t="s">
        <v>130</v>
      </c>
      <c r="D302" s="36" t="s">
        <v>137</v>
      </c>
      <c r="E302" s="42" t="s">
        <v>53</v>
      </c>
      <c r="F302" s="42"/>
      <c r="G302" s="16">
        <f t="shared" si="100"/>
        <v>0</v>
      </c>
      <c r="H302" s="16"/>
      <c r="I302" s="20">
        <f t="shared" si="91"/>
        <v>0</v>
      </c>
      <c r="J302" s="16">
        <f t="shared" si="100"/>
        <v>0</v>
      </c>
      <c r="K302" s="16">
        <f t="shared" si="100"/>
        <v>0</v>
      </c>
    </row>
    <row r="303" spans="1:11" hidden="1">
      <c r="A303" s="17" t="s">
        <v>16</v>
      </c>
      <c r="B303" s="42" t="s">
        <v>128</v>
      </c>
      <c r="C303" s="42" t="s">
        <v>130</v>
      </c>
      <c r="D303" s="36" t="s">
        <v>137</v>
      </c>
      <c r="E303" s="42" t="s">
        <v>53</v>
      </c>
      <c r="F303" s="42" t="s">
        <v>17</v>
      </c>
      <c r="G303" s="16"/>
      <c r="H303" s="16"/>
      <c r="I303" s="20">
        <f t="shared" si="91"/>
        <v>0</v>
      </c>
      <c r="J303" s="20"/>
      <c r="K303" s="26"/>
    </row>
    <row r="304" spans="1:11" ht="27.75" hidden="1" customHeight="1">
      <c r="A304" s="44" t="s">
        <v>73</v>
      </c>
      <c r="B304" s="45" t="s">
        <v>128</v>
      </c>
      <c r="C304" s="45" t="s">
        <v>130</v>
      </c>
      <c r="D304" s="46" t="s">
        <v>137</v>
      </c>
      <c r="E304" s="45" t="s">
        <v>74</v>
      </c>
      <c r="F304" s="45"/>
      <c r="G304" s="16">
        <f t="shared" ref="G304:K305" si="101">G305</f>
        <v>0</v>
      </c>
      <c r="H304" s="16"/>
      <c r="I304" s="20">
        <f t="shared" si="91"/>
        <v>0</v>
      </c>
      <c r="J304" s="16">
        <f t="shared" si="101"/>
        <v>0</v>
      </c>
      <c r="K304" s="16">
        <f t="shared" si="101"/>
        <v>0</v>
      </c>
    </row>
    <row r="305" spans="1:11" ht="24.75" hidden="1" customHeight="1">
      <c r="A305" s="44" t="s">
        <v>75</v>
      </c>
      <c r="B305" s="45" t="s">
        <v>128</v>
      </c>
      <c r="C305" s="45" t="s">
        <v>130</v>
      </c>
      <c r="D305" s="46" t="s">
        <v>137</v>
      </c>
      <c r="E305" s="45" t="s">
        <v>76</v>
      </c>
      <c r="F305" s="45"/>
      <c r="G305" s="16">
        <f t="shared" si="101"/>
        <v>0</v>
      </c>
      <c r="H305" s="16"/>
      <c r="I305" s="20">
        <f t="shared" si="91"/>
        <v>0</v>
      </c>
      <c r="J305" s="16">
        <f t="shared" si="101"/>
        <v>0</v>
      </c>
      <c r="K305" s="16">
        <f t="shared" si="101"/>
        <v>0</v>
      </c>
    </row>
    <row r="306" spans="1:11" hidden="1">
      <c r="A306" s="23" t="s">
        <v>16</v>
      </c>
      <c r="B306" s="45" t="s">
        <v>128</v>
      </c>
      <c r="C306" s="45" t="s">
        <v>130</v>
      </c>
      <c r="D306" s="46" t="s">
        <v>137</v>
      </c>
      <c r="E306" s="45" t="s">
        <v>76</v>
      </c>
      <c r="F306" s="45" t="s">
        <v>17</v>
      </c>
      <c r="G306" s="16"/>
      <c r="H306" s="16"/>
      <c r="I306" s="20">
        <f t="shared" si="91"/>
        <v>0</v>
      </c>
      <c r="J306" s="20"/>
      <c r="K306" s="26"/>
    </row>
    <row r="307" spans="1:11" ht="63.75" hidden="1">
      <c r="A307" s="47" t="s">
        <v>138</v>
      </c>
      <c r="B307" s="42" t="s">
        <v>128</v>
      </c>
      <c r="C307" s="42" t="s">
        <v>130</v>
      </c>
      <c r="D307" s="36" t="s">
        <v>139</v>
      </c>
      <c r="E307" s="42"/>
      <c r="F307" s="42"/>
      <c r="G307" s="16">
        <f>G309</f>
        <v>0</v>
      </c>
      <c r="H307" s="16"/>
      <c r="I307" s="20">
        <f t="shared" si="91"/>
        <v>0</v>
      </c>
      <c r="J307" s="16">
        <f>J309</f>
        <v>0</v>
      </c>
      <c r="K307" s="26"/>
    </row>
    <row r="308" spans="1:11" hidden="1">
      <c r="A308" s="23" t="s">
        <v>133</v>
      </c>
      <c r="B308" s="42" t="s">
        <v>128</v>
      </c>
      <c r="C308" s="42" t="s">
        <v>130</v>
      </c>
      <c r="D308" s="36" t="s">
        <v>140</v>
      </c>
      <c r="E308" s="42"/>
      <c r="F308" s="42"/>
      <c r="G308" s="16">
        <f t="shared" ref="G308:J310" si="102">G309</f>
        <v>0</v>
      </c>
      <c r="H308" s="16"/>
      <c r="I308" s="20">
        <f t="shared" si="91"/>
        <v>0</v>
      </c>
      <c r="J308" s="16">
        <f t="shared" si="102"/>
        <v>0</v>
      </c>
      <c r="K308" s="26"/>
    </row>
    <row r="309" spans="1:11" ht="25.5" hidden="1">
      <c r="A309" s="23" t="s">
        <v>44</v>
      </c>
      <c r="B309" s="42" t="s">
        <v>128</v>
      </c>
      <c r="C309" s="42" t="s">
        <v>130</v>
      </c>
      <c r="D309" s="36" t="s">
        <v>140</v>
      </c>
      <c r="E309" s="42" t="s">
        <v>45</v>
      </c>
      <c r="F309" s="42"/>
      <c r="G309" s="16">
        <f t="shared" si="102"/>
        <v>0</v>
      </c>
      <c r="H309" s="16"/>
      <c r="I309" s="20">
        <f t="shared" si="91"/>
        <v>0</v>
      </c>
      <c r="J309" s="16">
        <f t="shared" si="102"/>
        <v>0</v>
      </c>
      <c r="K309" s="26"/>
    </row>
    <row r="310" spans="1:11" ht="38.25" hidden="1">
      <c r="A310" s="23" t="s">
        <v>46</v>
      </c>
      <c r="B310" s="42" t="s">
        <v>128</v>
      </c>
      <c r="C310" s="42" t="s">
        <v>130</v>
      </c>
      <c r="D310" s="36" t="s">
        <v>140</v>
      </c>
      <c r="E310" s="42" t="s">
        <v>53</v>
      </c>
      <c r="F310" s="42"/>
      <c r="G310" s="16">
        <f t="shared" si="102"/>
        <v>0</v>
      </c>
      <c r="H310" s="16"/>
      <c r="I310" s="20">
        <f t="shared" si="91"/>
        <v>0</v>
      </c>
      <c r="J310" s="16">
        <f t="shared" si="102"/>
        <v>0</v>
      </c>
      <c r="K310" s="26"/>
    </row>
    <row r="311" spans="1:11" hidden="1">
      <c r="A311" s="23" t="s">
        <v>16</v>
      </c>
      <c r="B311" s="42" t="s">
        <v>128</v>
      </c>
      <c r="C311" s="42" t="s">
        <v>130</v>
      </c>
      <c r="D311" s="36" t="s">
        <v>140</v>
      </c>
      <c r="E311" s="42" t="s">
        <v>53</v>
      </c>
      <c r="F311" s="42" t="s">
        <v>17</v>
      </c>
      <c r="G311" s="16"/>
      <c r="H311" s="16"/>
      <c r="I311" s="20">
        <f t="shared" si="91"/>
        <v>0</v>
      </c>
      <c r="J311" s="20"/>
      <c r="K311" s="26"/>
    </row>
    <row r="312" spans="1:11" ht="24">
      <c r="A312" s="13" t="s">
        <v>25</v>
      </c>
      <c r="B312" s="42" t="s">
        <v>128</v>
      </c>
      <c r="C312" s="42" t="s">
        <v>130</v>
      </c>
      <c r="D312" s="31" t="s">
        <v>26</v>
      </c>
      <c r="E312" s="42"/>
      <c r="F312" s="42"/>
      <c r="G312" s="16">
        <f>G313+G323</f>
        <v>3014.8</v>
      </c>
      <c r="H312" s="16">
        <f>H313+H323</f>
        <v>-130.80000000000001</v>
      </c>
      <c r="I312" s="20">
        <f t="shared" si="91"/>
        <v>2884</v>
      </c>
      <c r="J312" s="16">
        <f t="shared" ref="J312:K312" si="103">J313+J323</f>
        <v>2227</v>
      </c>
      <c r="K312" s="16">
        <f t="shared" si="103"/>
        <v>2132</v>
      </c>
    </row>
    <row r="313" spans="1:11" ht="36.75" customHeight="1">
      <c r="A313" s="48" t="s">
        <v>141</v>
      </c>
      <c r="B313" s="43" t="s">
        <v>128</v>
      </c>
      <c r="C313" s="43" t="s">
        <v>130</v>
      </c>
      <c r="D313" s="31" t="s">
        <v>142</v>
      </c>
      <c r="E313" s="43"/>
      <c r="F313" s="43"/>
      <c r="G313" s="16">
        <f t="shared" ref="G313:K313" si="104">G314+G317+G320</f>
        <v>2924.8</v>
      </c>
      <c r="H313" s="16">
        <f t="shared" si="104"/>
        <v>-130.80000000000001</v>
      </c>
      <c r="I313" s="20">
        <f t="shared" si="91"/>
        <v>2794</v>
      </c>
      <c r="J313" s="16">
        <f t="shared" si="104"/>
        <v>2187</v>
      </c>
      <c r="K313" s="16">
        <f t="shared" si="104"/>
        <v>2092</v>
      </c>
    </row>
    <row r="314" spans="1:11" ht="72.75" customHeight="1">
      <c r="A314" s="17" t="s">
        <v>29</v>
      </c>
      <c r="B314" s="42" t="s">
        <v>128</v>
      </c>
      <c r="C314" s="42" t="s">
        <v>130</v>
      </c>
      <c r="D314" s="31" t="s">
        <v>142</v>
      </c>
      <c r="E314" s="42" t="s">
        <v>30</v>
      </c>
      <c r="F314" s="42"/>
      <c r="G314" s="16">
        <f t="shared" ref="G314:K315" si="105">G315</f>
        <v>2723.5</v>
      </c>
      <c r="H314" s="16">
        <f t="shared" si="105"/>
        <v>-140.69999999999999</v>
      </c>
      <c r="I314" s="20">
        <f t="shared" si="91"/>
        <v>2582.8000000000002</v>
      </c>
      <c r="J314" s="16">
        <f t="shared" si="105"/>
        <v>1992</v>
      </c>
      <c r="K314" s="16">
        <f t="shared" si="105"/>
        <v>1992</v>
      </c>
    </row>
    <row r="315" spans="1:11" ht="27.75" customHeight="1">
      <c r="A315" s="17" t="s">
        <v>143</v>
      </c>
      <c r="B315" s="42" t="s">
        <v>128</v>
      </c>
      <c r="C315" s="42" t="s">
        <v>130</v>
      </c>
      <c r="D315" s="31" t="s">
        <v>142</v>
      </c>
      <c r="E315" s="42" t="s">
        <v>144</v>
      </c>
      <c r="F315" s="42"/>
      <c r="G315" s="16">
        <f t="shared" si="105"/>
        <v>2723.5</v>
      </c>
      <c r="H315" s="16">
        <f t="shared" si="105"/>
        <v>-140.69999999999999</v>
      </c>
      <c r="I315" s="20">
        <f t="shared" si="91"/>
        <v>2582.8000000000002</v>
      </c>
      <c r="J315" s="16">
        <f t="shared" si="105"/>
        <v>1992</v>
      </c>
      <c r="K315" s="16">
        <f t="shared" si="105"/>
        <v>1992</v>
      </c>
    </row>
    <row r="316" spans="1:11">
      <c r="A316" s="17" t="s">
        <v>16</v>
      </c>
      <c r="B316" s="42" t="s">
        <v>128</v>
      </c>
      <c r="C316" s="42" t="s">
        <v>130</v>
      </c>
      <c r="D316" s="31" t="s">
        <v>142</v>
      </c>
      <c r="E316" s="42" t="s">
        <v>144</v>
      </c>
      <c r="F316" s="42" t="s">
        <v>17</v>
      </c>
      <c r="G316" s="79">
        <v>2723.5</v>
      </c>
      <c r="H316" s="79">
        <f>'[1]поправки декабрь'!$I$216</f>
        <v>-140.69999999999999</v>
      </c>
      <c r="I316" s="20">
        <f t="shared" si="91"/>
        <v>2582.8000000000002</v>
      </c>
      <c r="J316" s="22">
        <v>1992</v>
      </c>
      <c r="K316" s="22">
        <v>1992</v>
      </c>
    </row>
    <row r="317" spans="1:11" ht="27.75" customHeight="1">
      <c r="A317" s="17" t="s">
        <v>44</v>
      </c>
      <c r="B317" s="42" t="s">
        <v>128</v>
      </c>
      <c r="C317" s="42" t="s">
        <v>130</v>
      </c>
      <c r="D317" s="31" t="s">
        <v>142</v>
      </c>
      <c r="E317" s="42" t="s">
        <v>45</v>
      </c>
      <c r="F317" s="42"/>
      <c r="G317" s="16">
        <f t="shared" ref="G317:K318" si="106">G318</f>
        <v>196.3</v>
      </c>
      <c r="H317" s="16">
        <f t="shared" si="106"/>
        <v>6.2</v>
      </c>
      <c r="I317" s="20">
        <f t="shared" si="91"/>
        <v>202.5</v>
      </c>
      <c r="J317" s="16">
        <f>J318</f>
        <v>195</v>
      </c>
      <c r="K317" s="16">
        <f t="shared" ref="K317" si="107">K318</f>
        <v>100</v>
      </c>
    </row>
    <row r="318" spans="1:11" ht="27.75" customHeight="1">
      <c r="A318" s="17" t="s">
        <v>46</v>
      </c>
      <c r="B318" s="42" t="s">
        <v>128</v>
      </c>
      <c r="C318" s="42" t="s">
        <v>130</v>
      </c>
      <c r="D318" s="31" t="s">
        <v>142</v>
      </c>
      <c r="E318" s="42" t="s">
        <v>53</v>
      </c>
      <c r="F318" s="42"/>
      <c r="G318" s="16">
        <f t="shared" si="106"/>
        <v>196.3</v>
      </c>
      <c r="H318" s="16">
        <f t="shared" si="106"/>
        <v>6.2</v>
      </c>
      <c r="I318" s="20">
        <f t="shared" si="91"/>
        <v>202.5</v>
      </c>
      <c r="J318" s="16">
        <f t="shared" si="106"/>
        <v>195</v>
      </c>
      <c r="K318" s="16">
        <f t="shared" si="106"/>
        <v>100</v>
      </c>
    </row>
    <row r="319" spans="1:11">
      <c r="A319" s="17" t="s">
        <v>16</v>
      </c>
      <c r="B319" s="42" t="s">
        <v>128</v>
      </c>
      <c r="C319" s="42" t="s">
        <v>130</v>
      </c>
      <c r="D319" s="31" t="s">
        <v>142</v>
      </c>
      <c r="E319" s="42" t="s">
        <v>53</v>
      </c>
      <c r="F319" s="42" t="s">
        <v>17</v>
      </c>
      <c r="G319" s="79">
        <v>196.3</v>
      </c>
      <c r="H319" s="79">
        <f>'[1]поправки декабрь'!$I$219</f>
        <v>6.2</v>
      </c>
      <c r="I319" s="20">
        <f t="shared" si="91"/>
        <v>202.5</v>
      </c>
      <c r="J319" s="22">
        <v>195</v>
      </c>
      <c r="K319" s="22">
        <v>100</v>
      </c>
    </row>
    <row r="320" spans="1:11">
      <c r="A320" s="17" t="s">
        <v>56</v>
      </c>
      <c r="B320" s="42" t="s">
        <v>128</v>
      </c>
      <c r="C320" s="42" t="s">
        <v>130</v>
      </c>
      <c r="D320" s="31" t="s">
        <v>142</v>
      </c>
      <c r="E320" s="42" t="s">
        <v>57</v>
      </c>
      <c r="F320" s="42"/>
      <c r="G320" s="16">
        <f t="shared" ref="G320:K321" si="108">G321</f>
        <v>5</v>
      </c>
      <c r="H320" s="16">
        <f t="shared" si="108"/>
        <v>3.7</v>
      </c>
      <c r="I320" s="20">
        <f t="shared" si="91"/>
        <v>8.6999999999999993</v>
      </c>
      <c r="J320" s="16">
        <f t="shared" si="108"/>
        <v>0</v>
      </c>
      <c r="K320" s="16">
        <f t="shared" si="108"/>
        <v>0</v>
      </c>
    </row>
    <row r="321" spans="1:17" ht="14.25" customHeight="1">
      <c r="A321" s="17" t="s">
        <v>79</v>
      </c>
      <c r="B321" s="42" t="s">
        <v>128</v>
      </c>
      <c r="C321" s="42" t="s">
        <v>130</v>
      </c>
      <c r="D321" s="31" t="s">
        <v>142</v>
      </c>
      <c r="E321" s="42" t="s">
        <v>80</v>
      </c>
      <c r="F321" s="42"/>
      <c r="G321" s="16">
        <f t="shared" si="108"/>
        <v>5</v>
      </c>
      <c r="H321" s="16">
        <f t="shared" si="108"/>
        <v>3.7</v>
      </c>
      <c r="I321" s="20">
        <f t="shared" si="91"/>
        <v>8.6999999999999993</v>
      </c>
      <c r="J321" s="16">
        <f t="shared" si="108"/>
        <v>0</v>
      </c>
      <c r="K321" s="16">
        <f t="shared" si="108"/>
        <v>0</v>
      </c>
    </row>
    <row r="322" spans="1:17">
      <c r="A322" s="17" t="s">
        <v>81</v>
      </c>
      <c r="B322" s="42" t="s">
        <v>128</v>
      </c>
      <c r="C322" s="42" t="s">
        <v>130</v>
      </c>
      <c r="D322" s="31" t="s">
        <v>142</v>
      </c>
      <c r="E322" s="42" t="s">
        <v>80</v>
      </c>
      <c r="F322" s="42" t="s">
        <v>17</v>
      </c>
      <c r="G322" s="19">
        <v>5</v>
      </c>
      <c r="H322" s="19">
        <f>'[1]поправки декабрь'!$I$222</f>
        <v>3.7</v>
      </c>
      <c r="I322" s="20">
        <f t="shared" si="91"/>
        <v>8.6999999999999993</v>
      </c>
      <c r="J322" s="20"/>
      <c r="K322" s="19"/>
    </row>
    <row r="323" spans="1:17" ht="75" customHeight="1">
      <c r="A323" s="64" t="s">
        <v>228</v>
      </c>
      <c r="B323" s="42" t="s">
        <v>128</v>
      </c>
      <c r="C323" s="42" t="s">
        <v>130</v>
      </c>
      <c r="D323" s="9" t="s">
        <v>229</v>
      </c>
      <c r="E323" s="18"/>
      <c r="F323" s="18"/>
      <c r="G323" s="16">
        <f t="shared" ref="G323:K323" si="109">G327+G324</f>
        <v>90</v>
      </c>
      <c r="H323" s="16"/>
      <c r="I323" s="20">
        <f t="shared" si="91"/>
        <v>90</v>
      </c>
      <c r="J323" s="16">
        <f t="shared" si="109"/>
        <v>40</v>
      </c>
      <c r="K323" s="16">
        <f t="shared" si="109"/>
        <v>40</v>
      </c>
    </row>
    <row r="324" spans="1:17" ht="25.5" customHeight="1">
      <c r="A324" s="27" t="s">
        <v>186</v>
      </c>
      <c r="B324" s="42" t="s">
        <v>128</v>
      </c>
      <c r="C324" s="42" t="s">
        <v>130</v>
      </c>
      <c r="D324" s="9" t="s">
        <v>229</v>
      </c>
      <c r="E324" s="18" t="s">
        <v>45</v>
      </c>
      <c r="F324" s="18"/>
      <c r="G324" s="16">
        <f t="shared" ref="G324:K325" si="110">G325</f>
        <v>30</v>
      </c>
      <c r="H324" s="16"/>
      <c r="I324" s="20">
        <f t="shared" si="91"/>
        <v>30</v>
      </c>
      <c r="J324" s="16">
        <f t="shared" si="110"/>
        <v>40</v>
      </c>
      <c r="K324" s="16">
        <f t="shared" si="110"/>
        <v>40</v>
      </c>
    </row>
    <row r="325" spans="1:17" ht="26.25" customHeight="1">
      <c r="A325" s="27" t="s">
        <v>174</v>
      </c>
      <c r="B325" s="42" t="s">
        <v>128</v>
      </c>
      <c r="C325" s="42" t="s">
        <v>130</v>
      </c>
      <c r="D325" s="9" t="s">
        <v>229</v>
      </c>
      <c r="E325" s="18" t="s">
        <v>53</v>
      </c>
      <c r="F325" s="18"/>
      <c r="G325" s="16">
        <f t="shared" si="110"/>
        <v>30</v>
      </c>
      <c r="H325" s="16"/>
      <c r="I325" s="20">
        <f t="shared" si="91"/>
        <v>30</v>
      </c>
      <c r="J325" s="16">
        <f t="shared" si="110"/>
        <v>40</v>
      </c>
      <c r="K325" s="16">
        <f t="shared" si="110"/>
        <v>40</v>
      </c>
    </row>
    <row r="326" spans="1:17">
      <c r="A326" s="49" t="s">
        <v>16</v>
      </c>
      <c r="B326" s="42" t="s">
        <v>128</v>
      </c>
      <c r="C326" s="42" t="s">
        <v>130</v>
      </c>
      <c r="D326" s="9" t="s">
        <v>229</v>
      </c>
      <c r="E326" s="18" t="s">
        <v>53</v>
      </c>
      <c r="F326" s="18" t="s">
        <v>17</v>
      </c>
      <c r="G326" s="79">
        <v>30</v>
      </c>
      <c r="H326" s="79">
        <f>'[1]поправки  2024-2026 гг  (ноя(2)'!$I$226</f>
        <v>0</v>
      </c>
      <c r="I326" s="20">
        <f t="shared" si="91"/>
        <v>30</v>
      </c>
      <c r="J326" s="22">
        <v>40</v>
      </c>
      <c r="K326" s="22">
        <v>40</v>
      </c>
    </row>
    <row r="327" spans="1:17">
      <c r="A327" s="41" t="s">
        <v>122</v>
      </c>
      <c r="B327" s="42" t="s">
        <v>128</v>
      </c>
      <c r="C327" s="42" t="s">
        <v>130</v>
      </c>
      <c r="D327" s="9" t="s">
        <v>229</v>
      </c>
      <c r="E327" s="18" t="s">
        <v>123</v>
      </c>
      <c r="F327" s="18"/>
      <c r="G327" s="16">
        <f t="shared" ref="G327:K328" si="111">G328</f>
        <v>60</v>
      </c>
      <c r="H327" s="16"/>
      <c r="I327" s="20">
        <f t="shared" si="91"/>
        <v>60</v>
      </c>
      <c r="J327" s="16">
        <f t="shared" si="111"/>
        <v>0</v>
      </c>
      <c r="K327" s="16">
        <f t="shared" si="111"/>
        <v>0</v>
      </c>
    </row>
    <row r="328" spans="1:17">
      <c r="A328" s="41" t="s">
        <v>161</v>
      </c>
      <c r="B328" s="42" t="s">
        <v>128</v>
      </c>
      <c r="C328" s="42" t="s">
        <v>130</v>
      </c>
      <c r="D328" s="9" t="s">
        <v>229</v>
      </c>
      <c r="E328" s="18" t="s">
        <v>162</v>
      </c>
      <c r="F328" s="18"/>
      <c r="G328" s="16">
        <f t="shared" si="111"/>
        <v>60</v>
      </c>
      <c r="H328" s="16"/>
      <c r="I328" s="20">
        <f t="shared" si="91"/>
        <v>60</v>
      </c>
      <c r="J328" s="16">
        <f t="shared" si="111"/>
        <v>0</v>
      </c>
      <c r="K328" s="16">
        <f t="shared" si="111"/>
        <v>0</v>
      </c>
    </row>
    <row r="329" spans="1:17">
      <c r="A329" s="17" t="s">
        <v>16</v>
      </c>
      <c r="B329" s="42" t="s">
        <v>128</v>
      </c>
      <c r="C329" s="42" t="s">
        <v>130</v>
      </c>
      <c r="D329" s="9" t="s">
        <v>229</v>
      </c>
      <c r="E329" s="18" t="s">
        <v>162</v>
      </c>
      <c r="F329" s="18" t="s">
        <v>17</v>
      </c>
      <c r="G329" s="79">
        <v>60</v>
      </c>
      <c r="H329" s="79">
        <f>'[1]поправки  2024-2026 гг  (ноя(2)'!$I$599</f>
        <v>0</v>
      </c>
      <c r="I329" s="20">
        <f t="shared" si="91"/>
        <v>60</v>
      </c>
      <c r="J329" s="22"/>
      <c r="K329" s="22"/>
      <c r="O329" s="136"/>
      <c r="P329" s="136"/>
      <c r="Q329" s="136"/>
    </row>
    <row r="330" spans="1:17" ht="15" customHeight="1">
      <c r="A330" s="13" t="s">
        <v>145</v>
      </c>
      <c r="B330" s="14" t="s">
        <v>146</v>
      </c>
      <c r="C330" s="14"/>
      <c r="D330" s="14"/>
      <c r="E330" s="14"/>
      <c r="F330" s="14"/>
      <c r="G330" s="15">
        <f t="shared" ref="G330:J330" si="112">G331+G332+G333</f>
        <v>26933.100000000002</v>
      </c>
      <c r="H330" s="15">
        <f t="shared" si="112"/>
        <v>935.1</v>
      </c>
      <c r="I330" s="12">
        <f t="shared" si="91"/>
        <v>27868.2</v>
      </c>
      <c r="J330" s="15">
        <f t="shared" si="112"/>
        <v>23682.9</v>
      </c>
      <c r="K330" s="15">
        <f>K331+K332+K333</f>
        <v>24167.300000000003</v>
      </c>
      <c r="L330" s="136">
        <f>G334+G340+G348+G354+G432</f>
        <v>26933.1</v>
      </c>
      <c r="M330" s="136">
        <f t="shared" ref="M330:N330" si="113">J334+J340+J348+J354+J432</f>
        <v>23682.9</v>
      </c>
      <c r="N330" s="136">
        <f t="shared" si="113"/>
        <v>24167.300000000003</v>
      </c>
    </row>
    <row r="331" spans="1:17">
      <c r="A331" s="10" t="s">
        <v>16</v>
      </c>
      <c r="B331" s="14" t="s">
        <v>146</v>
      </c>
      <c r="C331" s="14"/>
      <c r="D331" s="14"/>
      <c r="E331" s="14"/>
      <c r="F331" s="14" t="s">
        <v>17</v>
      </c>
      <c r="G331" s="15">
        <f>G353+G371+G379+G383+G398+G438+G443+G374+G359+G392+G344+G347+G403+G406+G410+G427+G431+G414+0</f>
        <v>20227.900000000001</v>
      </c>
      <c r="H331" s="15">
        <f>H353+H371+H379+H383+H398+H438+H443+H374+H359+H392+H344+H347+H403+H406+H410+H427+H431+H414</f>
        <v>935.1</v>
      </c>
      <c r="I331" s="12">
        <f t="shared" si="91"/>
        <v>21163</v>
      </c>
      <c r="J331" s="15">
        <f t="shared" ref="J331:K331" si="114">J353+J371+J379+J383+J398+J438+J443+J374+J359+J392+J344+J347+J403+J406+J410+J427+J431+J414</f>
        <v>16373.5</v>
      </c>
      <c r="K331" s="15">
        <f t="shared" si="114"/>
        <v>16857.900000000001</v>
      </c>
      <c r="L331" s="136"/>
    </row>
    <row r="332" spans="1:17">
      <c r="A332" s="10" t="s">
        <v>18</v>
      </c>
      <c r="B332" s="14" t="s">
        <v>146</v>
      </c>
      <c r="C332" s="14"/>
      <c r="D332" s="14"/>
      <c r="E332" s="14"/>
      <c r="F332" s="14" t="s">
        <v>10</v>
      </c>
      <c r="G332" s="15">
        <f>G387++G339+G418+G393+G447</f>
        <v>6705.2</v>
      </c>
      <c r="H332" s="15">
        <f t="shared" ref="H332:I332" si="115">H387++H339+H418+H393+H447</f>
        <v>0</v>
      </c>
      <c r="I332" s="15">
        <f t="shared" si="115"/>
        <v>6705.2</v>
      </c>
      <c r="J332" s="15">
        <f t="shared" ref="J332:K332" si="116">J387++J339+J418</f>
        <v>7309.4</v>
      </c>
      <c r="K332" s="15">
        <f t="shared" si="116"/>
        <v>7309.4</v>
      </c>
    </row>
    <row r="333" spans="1:17">
      <c r="A333" s="10" t="s">
        <v>19</v>
      </c>
      <c r="B333" s="14" t="s">
        <v>146</v>
      </c>
      <c r="C333" s="14"/>
      <c r="D333" s="14"/>
      <c r="E333" s="14"/>
      <c r="F333" s="14" t="s">
        <v>11</v>
      </c>
      <c r="G333" s="15"/>
      <c r="H333" s="15"/>
      <c r="I333" s="20">
        <f t="shared" si="91"/>
        <v>0</v>
      </c>
      <c r="J333" s="12"/>
      <c r="K333" s="26"/>
    </row>
    <row r="334" spans="1:17">
      <c r="A334" s="132" t="s">
        <v>526</v>
      </c>
      <c r="B334" s="14" t="s">
        <v>146</v>
      </c>
      <c r="C334" s="14" t="s">
        <v>527</v>
      </c>
      <c r="D334" s="14"/>
      <c r="E334" s="14"/>
      <c r="F334" s="14"/>
      <c r="G334" s="15">
        <f>G335</f>
        <v>309.39999999999998</v>
      </c>
      <c r="H334" s="15"/>
      <c r="I334" s="12">
        <f t="shared" si="91"/>
        <v>309.39999999999998</v>
      </c>
      <c r="J334" s="15">
        <f t="shared" ref="G334:K338" si="117">J335</f>
        <v>309.39999999999998</v>
      </c>
      <c r="K334" s="15">
        <f t="shared" si="117"/>
        <v>309.39999999999998</v>
      </c>
    </row>
    <row r="335" spans="1:17" ht="25.5">
      <c r="A335" s="132" t="s">
        <v>25</v>
      </c>
      <c r="B335" s="18" t="s">
        <v>146</v>
      </c>
      <c r="C335" s="18" t="s">
        <v>527</v>
      </c>
      <c r="D335" s="134" t="s">
        <v>528</v>
      </c>
      <c r="E335" s="134"/>
      <c r="F335" s="134"/>
      <c r="G335" s="16">
        <f t="shared" si="117"/>
        <v>309.39999999999998</v>
      </c>
      <c r="H335" s="16"/>
      <c r="I335" s="20">
        <f t="shared" si="91"/>
        <v>309.39999999999998</v>
      </c>
      <c r="J335" s="16">
        <f t="shared" si="117"/>
        <v>309.39999999999998</v>
      </c>
      <c r="K335" s="16">
        <f t="shared" si="117"/>
        <v>309.39999999999998</v>
      </c>
    </row>
    <row r="336" spans="1:17" ht="38.25">
      <c r="A336" s="133" t="s">
        <v>616</v>
      </c>
      <c r="B336" s="18" t="s">
        <v>146</v>
      </c>
      <c r="C336" s="18" t="s">
        <v>527</v>
      </c>
      <c r="D336" s="218" t="s">
        <v>617</v>
      </c>
      <c r="E336" s="167"/>
      <c r="F336" s="167"/>
      <c r="G336" s="160">
        <f>G337</f>
        <v>309.39999999999998</v>
      </c>
      <c r="H336" s="160"/>
      <c r="I336" s="20">
        <f t="shared" si="91"/>
        <v>309.39999999999998</v>
      </c>
      <c r="J336" s="160">
        <f t="shared" si="117"/>
        <v>309.39999999999998</v>
      </c>
      <c r="K336" s="160">
        <f t="shared" si="117"/>
        <v>309.39999999999998</v>
      </c>
    </row>
    <row r="337" spans="1:11" ht="25.5">
      <c r="A337" s="133" t="s">
        <v>44</v>
      </c>
      <c r="B337" s="18" t="s">
        <v>146</v>
      </c>
      <c r="C337" s="18" t="s">
        <v>527</v>
      </c>
      <c r="D337" s="218" t="s">
        <v>617</v>
      </c>
      <c r="E337" s="167" t="s">
        <v>45</v>
      </c>
      <c r="F337" s="167"/>
      <c r="G337" s="160">
        <f>G338</f>
        <v>309.39999999999998</v>
      </c>
      <c r="H337" s="160"/>
      <c r="I337" s="20">
        <f t="shared" si="91"/>
        <v>309.39999999999998</v>
      </c>
      <c r="J337" s="160">
        <f t="shared" si="117"/>
        <v>309.39999999999998</v>
      </c>
      <c r="K337" s="160">
        <f t="shared" si="117"/>
        <v>309.39999999999998</v>
      </c>
    </row>
    <row r="338" spans="1:11" ht="38.25">
      <c r="A338" s="133" t="s">
        <v>46</v>
      </c>
      <c r="B338" s="18" t="s">
        <v>146</v>
      </c>
      <c r="C338" s="18" t="s">
        <v>527</v>
      </c>
      <c r="D338" s="218" t="s">
        <v>617</v>
      </c>
      <c r="E338" s="167" t="s">
        <v>53</v>
      </c>
      <c r="F338" s="167"/>
      <c r="G338" s="160">
        <f>G339</f>
        <v>309.39999999999998</v>
      </c>
      <c r="H338" s="160"/>
      <c r="I338" s="20">
        <f t="shared" si="91"/>
        <v>309.39999999999998</v>
      </c>
      <c r="J338" s="160">
        <f t="shared" si="117"/>
        <v>309.39999999999998</v>
      </c>
      <c r="K338" s="160">
        <f t="shared" si="117"/>
        <v>309.39999999999998</v>
      </c>
    </row>
    <row r="339" spans="1:11">
      <c r="A339" s="133" t="s">
        <v>18</v>
      </c>
      <c r="B339" s="18" t="s">
        <v>146</v>
      </c>
      <c r="C339" s="18" t="s">
        <v>527</v>
      </c>
      <c r="D339" s="218" t="s">
        <v>617</v>
      </c>
      <c r="E339" s="167" t="s">
        <v>53</v>
      </c>
      <c r="F339" s="167" t="s">
        <v>10</v>
      </c>
      <c r="G339" s="160">
        <v>309.39999999999998</v>
      </c>
      <c r="H339" s="160">
        <f>'[1]поправки  2024-2026 гг  (ноя(2)'!$I$247</f>
        <v>0</v>
      </c>
      <c r="I339" s="20">
        <f t="shared" si="91"/>
        <v>309.39999999999998</v>
      </c>
      <c r="J339" s="160">
        <v>309.39999999999998</v>
      </c>
      <c r="K339" s="160">
        <v>309.39999999999998</v>
      </c>
    </row>
    <row r="340" spans="1:11">
      <c r="A340" s="137" t="s">
        <v>531</v>
      </c>
      <c r="B340" s="137" t="s">
        <v>146</v>
      </c>
      <c r="C340" s="138" t="s">
        <v>533</v>
      </c>
      <c r="D340" s="139"/>
      <c r="E340" s="139"/>
      <c r="F340" s="139"/>
      <c r="G340" s="19">
        <f>G341</f>
        <v>76</v>
      </c>
      <c r="H340" s="19">
        <f>H341</f>
        <v>-55.1</v>
      </c>
      <c r="I340" s="20">
        <f t="shared" si="91"/>
        <v>20.9</v>
      </c>
      <c r="J340" s="19">
        <f t="shared" ref="J340:K343" si="118">J341</f>
        <v>76</v>
      </c>
      <c r="K340" s="19">
        <f t="shared" si="118"/>
        <v>76</v>
      </c>
    </row>
    <row r="341" spans="1:11" ht="49.5" customHeight="1">
      <c r="A341" s="127" t="s">
        <v>532</v>
      </c>
      <c r="B341" s="127" t="s">
        <v>146</v>
      </c>
      <c r="C341" s="140" t="s">
        <v>533</v>
      </c>
      <c r="D341" s="62" t="s">
        <v>534</v>
      </c>
      <c r="E341" s="139"/>
      <c r="F341" s="139"/>
      <c r="G341" s="19">
        <f>G342+G345</f>
        <v>76</v>
      </c>
      <c r="H341" s="19">
        <f>H342+H345</f>
        <v>-55.1</v>
      </c>
      <c r="I341" s="20">
        <f t="shared" si="91"/>
        <v>20.9</v>
      </c>
      <c r="J341" s="19">
        <f t="shared" ref="J341:K341" si="119">J342+J345</f>
        <v>76</v>
      </c>
      <c r="K341" s="19">
        <f t="shared" si="119"/>
        <v>76</v>
      </c>
    </row>
    <row r="342" spans="1:11" ht="25.5">
      <c r="A342" s="50" t="s">
        <v>44</v>
      </c>
      <c r="B342" s="127" t="s">
        <v>146</v>
      </c>
      <c r="C342" s="140" t="s">
        <v>533</v>
      </c>
      <c r="D342" s="62" t="s">
        <v>534</v>
      </c>
      <c r="E342" s="62" t="s">
        <v>45</v>
      </c>
      <c r="F342" s="62"/>
      <c r="G342" s="19">
        <f>G343</f>
        <v>76</v>
      </c>
      <c r="H342" s="19">
        <f>H343</f>
        <v>-55.1</v>
      </c>
      <c r="I342" s="20">
        <f t="shared" ref="I342:I406" si="120">G342+H342</f>
        <v>20.9</v>
      </c>
      <c r="J342" s="19">
        <f t="shared" si="118"/>
        <v>76</v>
      </c>
      <c r="K342" s="19">
        <f t="shared" si="118"/>
        <v>76</v>
      </c>
    </row>
    <row r="343" spans="1:11" ht="25.5">
      <c r="A343" s="50" t="s">
        <v>155</v>
      </c>
      <c r="B343" s="127" t="s">
        <v>146</v>
      </c>
      <c r="C343" s="140" t="s">
        <v>533</v>
      </c>
      <c r="D343" s="62" t="s">
        <v>534</v>
      </c>
      <c r="E343" s="62" t="s">
        <v>47</v>
      </c>
      <c r="F343" s="62"/>
      <c r="G343" s="19">
        <f>G344</f>
        <v>76</v>
      </c>
      <c r="H343" s="19">
        <f>H344</f>
        <v>-55.1</v>
      </c>
      <c r="I343" s="20">
        <f t="shared" si="120"/>
        <v>20.9</v>
      </c>
      <c r="J343" s="19">
        <f t="shared" si="118"/>
        <v>76</v>
      </c>
      <c r="K343" s="19">
        <f t="shared" si="118"/>
        <v>76</v>
      </c>
    </row>
    <row r="344" spans="1:11">
      <c r="A344" s="51" t="s">
        <v>16</v>
      </c>
      <c r="B344" s="127" t="s">
        <v>146</v>
      </c>
      <c r="C344" s="140" t="s">
        <v>533</v>
      </c>
      <c r="D344" s="62" t="s">
        <v>534</v>
      </c>
      <c r="E344" s="62" t="s">
        <v>47</v>
      </c>
      <c r="F344" s="62" t="s">
        <v>17</v>
      </c>
      <c r="G344" s="123">
        <v>76</v>
      </c>
      <c r="H344" s="123">
        <f>'[1]поправки декабрь'!$I$1534</f>
        <v>-55.1</v>
      </c>
      <c r="I344" s="20">
        <f t="shared" si="120"/>
        <v>20.9</v>
      </c>
      <c r="J344" s="123">
        <v>76</v>
      </c>
      <c r="K344" s="123">
        <v>76</v>
      </c>
    </row>
    <row r="345" spans="1:11" hidden="1">
      <c r="A345" s="133" t="s">
        <v>56</v>
      </c>
      <c r="B345" s="127" t="s">
        <v>146</v>
      </c>
      <c r="C345" s="140" t="s">
        <v>533</v>
      </c>
      <c r="D345" s="62" t="s">
        <v>534</v>
      </c>
      <c r="E345" s="62" t="s">
        <v>57</v>
      </c>
      <c r="F345" s="62"/>
      <c r="G345" s="19">
        <f>G346</f>
        <v>0</v>
      </c>
      <c r="H345" s="19"/>
      <c r="I345" s="20">
        <f t="shared" si="120"/>
        <v>0</v>
      </c>
      <c r="J345" s="19">
        <f t="shared" ref="J345:K346" si="121">J346</f>
        <v>0</v>
      </c>
      <c r="K345" s="19">
        <f t="shared" si="121"/>
        <v>0</v>
      </c>
    </row>
    <row r="346" spans="1:11" hidden="1">
      <c r="A346" s="133" t="s">
        <v>79</v>
      </c>
      <c r="B346" s="127" t="s">
        <v>146</v>
      </c>
      <c r="C346" s="140" t="s">
        <v>533</v>
      </c>
      <c r="D346" s="62" t="s">
        <v>534</v>
      </c>
      <c r="E346" s="62" t="s">
        <v>80</v>
      </c>
      <c r="F346" s="62"/>
      <c r="G346" s="19">
        <f>G347</f>
        <v>0</v>
      </c>
      <c r="H346" s="19"/>
      <c r="I346" s="20">
        <f t="shared" si="120"/>
        <v>0</v>
      </c>
      <c r="J346" s="19">
        <f t="shared" si="121"/>
        <v>0</v>
      </c>
      <c r="K346" s="19">
        <f t="shared" si="121"/>
        <v>0</v>
      </c>
    </row>
    <row r="347" spans="1:11" hidden="1">
      <c r="A347" s="51" t="s">
        <v>16</v>
      </c>
      <c r="B347" s="127" t="s">
        <v>146</v>
      </c>
      <c r="C347" s="140" t="s">
        <v>533</v>
      </c>
      <c r="D347" s="62" t="s">
        <v>534</v>
      </c>
      <c r="E347" s="62" t="s">
        <v>80</v>
      </c>
      <c r="F347" s="62" t="s">
        <v>17</v>
      </c>
      <c r="G347" s="19"/>
      <c r="H347" s="19"/>
      <c r="I347" s="20">
        <f t="shared" si="120"/>
        <v>0</v>
      </c>
      <c r="J347" s="20"/>
      <c r="K347" s="19"/>
    </row>
    <row r="348" spans="1:11">
      <c r="A348" s="13" t="s">
        <v>147</v>
      </c>
      <c r="B348" s="14" t="s">
        <v>146</v>
      </c>
      <c r="C348" s="14" t="s">
        <v>148</v>
      </c>
      <c r="D348" s="14"/>
      <c r="E348" s="14"/>
      <c r="F348" s="14"/>
      <c r="G348" s="15">
        <f t="shared" ref="G348:K352" si="122">G349</f>
        <v>3211.9</v>
      </c>
      <c r="H348" s="15"/>
      <c r="I348" s="12">
        <f t="shared" si="120"/>
        <v>3211.9</v>
      </c>
      <c r="J348" s="15">
        <f t="shared" si="122"/>
        <v>2500</v>
      </c>
      <c r="K348" s="15">
        <f t="shared" si="122"/>
        <v>2500</v>
      </c>
    </row>
    <row r="349" spans="1:11" ht="24">
      <c r="A349" s="13" t="s">
        <v>25</v>
      </c>
      <c r="B349" s="18" t="s">
        <v>146</v>
      </c>
      <c r="C349" s="18" t="s">
        <v>148</v>
      </c>
      <c r="D349" s="18" t="s">
        <v>26</v>
      </c>
      <c r="E349" s="18"/>
      <c r="F349" s="18"/>
      <c r="G349" s="16">
        <f t="shared" si="122"/>
        <v>3211.9</v>
      </c>
      <c r="H349" s="16"/>
      <c r="I349" s="20">
        <f t="shared" si="120"/>
        <v>3211.9</v>
      </c>
      <c r="J349" s="16">
        <f t="shared" si="122"/>
        <v>2500</v>
      </c>
      <c r="K349" s="16">
        <f t="shared" si="122"/>
        <v>2500</v>
      </c>
    </row>
    <row r="350" spans="1:11" ht="24">
      <c r="A350" s="49" t="s">
        <v>149</v>
      </c>
      <c r="B350" s="18" t="s">
        <v>146</v>
      </c>
      <c r="C350" s="18" t="s">
        <v>148</v>
      </c>
      <c r="D350" s="31" t="s">
        <v>150</v>
      </c>
      <c r="E350" s="18"/>
      <c r="F350" s="18"/>
      <c r="G350" s="16">
        <f t="shared" si="122"/>
        <v>3211.9</v>
      </c>
      <c r="H350" s="16"/>
      <c r="I350" s="20">
        <f t="shared" si="120"/>
        <v>3211.9</v>
      </c>
      <c r="J350" s="16">
        <f t="shared" si="122"/>
        <v>2500</v>
      </c>
      <c r="K350" s="16">
        <f t="shared" si="122"/>
        <v>2500</v>
      </c>
    </row>
    <row r="351" spans="1:11" ht="26.25" customHeight="1">
      <c r="A351" s="17" t="s">
        <v>44</v>
      </c>
      <c r="B351" s="18" t="s">
        <v>146</v>
      </c>
      <c r="C351" s="18" t="s">
        <v>148</v>
      </c>
      <c r="D351" s="31" t="s">
        <v>150</v>
      </c>
      <c r="E351" s="42" t="s">
        <v>45</v>
      </c>
      <c r="F351" s="42"/>
      <c r="G351" s="16">
        <f t="shared" si="122"/>
        <v>3211.9</v>
      </c>
      <c r="H351" s="16"/>
      <c r="I351" s="20">
        <f t="shared" si="120"/>
        <v>3211.9</v>
      </c>
      <c r="J351" s="16">
        <f t="shared" si="122"/>
        <v>2500</v>
      </c>
      <c r="K351" s="16">
        <f t="shared" si="122"/>
        <v>2500</v>
      </c>
    </row>
    <row r="352" spans="1:11" ht="37.5" customHeight="1">
      <c r="A352" s="17" t="s">
        <v>46</v>
      </c>
      <c r="B352" s="18" t="s">
        <v>146</v>
      </c>
      <c r="C352" s="18" t="s">
        <v>148</v>
      </c>
      <c r="D352" s="31" t="s">
        <v>150</v>
      </c>
      <c r="E352" s="42" t="s">
        <v>53</v>
      </c>
      <c r="F352" s="42"/>
      <c r="G352" s="16">
        <f t="shared" si="122"/>
        <v>3211.9</v>
      </c>
      <c r="H352" s="16"/>
      <c r="I352" s="20">
        <f t="shared" si="120"/>
        <v>3211.9</v>
      </c>
      <c r="J352" s="16">
        <f t="shared" si="122"/>
        <v>2500</v>
      </c>
      <c r="K352" s="16">
        <f t="shared" si="122"/>
        <v>2500</v>
      </c>
    </row>
    <row r="353" spans="1:11">
      <c r="A353" s="17" t="s">
        <v>16</v>
      </c>
      <c r="B353" s="18" t="s">
        <v>146</v>
      </c>
      <c r="C353" s="18" t="s">
        <v>148</v>
      </c>
      <c r="D353" s="31" t="s">
        <v>150</v>
      </c>
      <c r="E353" s="42" t="s">
        <v>53</v>
      </c>
      <c r="F353" s="42" t="s">
        <v>17</v>
      </c>
      <c r="G353" s="79">
        <v>3211.9</v>
      </c>
      <c r="H353" s="79">
        <f>'[1]поправки  2024-2026 гг  (ноя(2)'!$I$272</f>
        <v>0</v>
      </c>
      <c r="I353" s="20">
        <f t="shared" si="120"/>
        <v>3211.9</v>
      </c>
      <c r="J353" s="22">
        <v>2500</v>
      </c>
      <c r="K353" s="22">
        <v>2500</v>
      </c>
    </row>
    <row r="354" spans="1:11">
      <c r="A354" s="32" t="s">
        <v>151</v>
      </c>
      <c r="B354" s="33" t="s">
        <v>146</v>
      </c>
      <c r="C354" s="33" t="s">
        <v>152</v>
      </c>
      <c r="D354" s="33"/>
      <c r="E354" s="33"/>
      <c r="F354" s="33"/>
      <c r="G354" s="15">
        <f>G366+G355+G399</f>
        <v>23113.8</v>
      </c>
      <c r="H354" s="15">
        <f>H366+H355+H399</f>
        <v>1083.2</v>
      </c>
      <c r="I354" s="20">
        <f t="shared" si="120"/>
        <v>24197</v>
      </c>
      <c r="J354" s="15">
        <f t="shared" ref="J354:K354" si="123">J366+J355+J399</f>
        <v>20692.5</v>
      </c>
      <c r="K354" s="15">
        <f t="shared" si="123"/>
        <v>21176.9</v>
      </c>
    </row>
    <row r="355" spans="1:11" ht="27.75" hidden="1" customHeight="1">
      <c r="A355" s="13" t="s">
        <v>25</v>
      </c>
      <c r="B355" s="33" t="s">
        <v>146</v>
      </c>
      <c r="C355" s="33" t="s">
        <v>152</v>
      </c>
      <c r="D355" s="33" t="s">
        <v>26</v>
      </c>
      <c r="E355" s="33"/>
      <c r="F355" s="33"/>
      <c r="G355" s="15">
        <f t="shared" ref="G355:K358" si="124">G356</f>
        <v>0</v>
      </c>
      <c r="H355" s="15"/>
      <c r="I355" s="20">
        <f t="shared" si="120"/>
        <v>0</v>
      </c>
      <c r="J355" s="15">
        <f t="shared" si="124"/>
        <v>0</v>
      </c>
      <c r="K355" s="15">
        <f t="shared" si="124"/>
        <v>0</v>
      </c>
    </row>
    <row r="356" spans="1:11" ht="24" hidden="1" customHeight="1">
      <c r="A356" s="69" t="s">
        <v>153</v>
      </c>
      <c r="B356" s="33" t="s">
        <v>146</v>
      </c>
      <c r="C356" s="33" t="s">
        <v>152</v>
      </c>
      <c r="D356" s="42" t="s">
        <v>154</v>
      </c>
      <c r="E356" s="42"/>
      <c r="F356" s="42"/>
      <c r="G356" s="16">
        <f t="shared" si="124"/>
        <v>0</v>
      </c>
      <c r="H356" s="16"/>
      <c r="I356" s="20">
        <f t="shared" si="120"/>
        <v>0</v>
      </c>
      <c r="J356" s="16">
        <f t="shared" si="124"/>
        <v>0</v>
      </c>
      <c r="K356" s="16">
        <f t="shared" si="124"/>
        <v>0</v>
      </c>
    </row>
    <row r="357" spans="1:11" ht="24.75" hidden="1" customHeight="1">
      <c r="A357" s="41" t="s">
        <v>44</v>
      </c>
      <c r="B357" s="33" t="s">
        <v>146</v>
      </c>
      <c r="C357" s="33" t="s">
        <v>152</v>
      </c>
      <c r="D357" s="42" t="s">
        <v>154</v>
      </c>
      <c r="E357" s="42">
        <v>200</v>
      </c>
      <c r="F357" s="42"/>
      <c r="G357" s="16">
        <f t="shared" si="124"/>
        <v>0</v>
      </c>
      <c r="H357" s="16"/>
      <c r="I357" s="20">
        <f t="shared" si="120"/>
        <v>0</v>
      </c>
      <c r="J357" s="16">
        <f t="shared" si="124"/>
        <v>0</v>
      </c>
      <c r="K357" s="16">
        <f t="shared" si="124"/>
        <v>0</v>
      </c>
    </row>
    <row r="358" spans="1:11" ht="27.75" hidden="1" customHeight="1">
      <c r="A358" s="41" t="s">
        <v>155</v>
      </c>
      <c r="B358" s="33" t="s">
        <v>146</v>
      </c>
      <c r="C358" s="33" t="s">
        <v>152</v>
      </c>
      <c r="D358" s="42" t="s">
        <v>154</v>
      </c>
      <c r="E358" s="42">
        <v>240</v>
      </c>
      <c r="F358" s="42"/>
      <c r="G358" s="16">
        <f t="shared" si="124"/>
        <v>0</v>
      </c>
      <c r="H358" s="16"/>
      <c r="I358" s="20">
        <f t="shared" si="120"/>
        <v>0</v>
      </c>
      <c r="J358" s="16">
        <f t="shared" si="124"/>
        <v>0</v>
      </c>
      <c r="K358" s="16">
        <f t="shared" si="124"/>
        <v>0</v>
      </c>
    </row>
    <row r="359" spans="1:11" ht="13.5" hidden="1" customHeight="1">
      <c r="A359" s="70" t="s">
        <v>16</v>
      </c>
      <c r="B359" s="33" t="s">
        <v>146</v>
      </c>
      <c r="C359" s="33" t="s">
        <v>152</v>
      </c>
      <c r="D359" s="42" t="s">
        <v>154</v>
      </c>
      <c r="E359" s="42">
        <v>240</v>
      </c>
      <c r="F359" s="42">
        <v>1</v>
      </c>
      <c r="G359" s="16"/>
      <c r="H359" s="16"/>
      <c r="I359" s="20">
        <f t="shared" si="120"/>
        <v>0</v>
      </c>
      <c r="J359" s="16"/>
      <c r="K359" s="19"/>
    </row>
    <row r="360" spans="1:11" ht="50.25" hidden="1" customHeight="1">
      <c r="A360" s="34" t="s">
        <v>156</v>
      </c>
      <c r="B360" s="31" t="s">
        <v>146</v>
      </c>
      <c r="C360" s="31" t="s">
        <v>152</v>
      </c>
      <c r="D360" s="36" t="s">
        <v>157</v>
      </c>
      <c r="E360" s="35"/>
      <c r="F360" s="35"/>
      <c r="G360" s="16">
        <f>G361</f>
        <v>0</v>
      </c>
      <c r="H360" s="16"/>
      <c r="I360" s="20">
        <f t="shared" si="120"/>
        <v>0</v>
      </c>
      <c r="J360" s="20" t="e">
        <f>E360+#REF!</f>
        <v>#REF!</v>
      </c>
      <c r="K360" s="26"/>
    </row>
    <row r="361" spans="1:11" ht="48" hidden="1">
      <c r="A361" s="17" t="s">
        <v>158</v>
      </c>
      <c r="B361" s="31" t="s">
        <v>146</v>
      </c>
      <c r="C361" s="31" t="s">
        <v>152</v>
      </c>
      <c r="D361" s="31" t="s">
        <v>159</v>
      </c>
      <c r="E361" s="18"/>
      <c r="F361" s="18"/>
      <c r="G361" s="16">
        <f>G362</f>
        <v>0</v>
      </c>
      <c r="H361" s="16"/>
      <c r="I361" s="20">
        <f t="shared" si="120"/>
        <v>0</v>
      </c>
      <c r="J361" s="20" t="e">
        <f>E361+#REF!</f>
        <v>#REF!</v>
      </c>
      <c r="K361" s="26"/>
    </row>
    <row r="362" spans="1:11" hidden="1">
      <c r="A362" s="17" t="s">
        <v>133</v>
      </c>
      <c r="B362" s="31" t="s">
        <v>146</v>
      </c>
      <c r="C362" s="31" t="s">
        <v>152</v>
      </c>
      <c r="D362" s="31" t="s">
        <v>160</v>
      </c>
      <c r="E362" s="18"/>
      <c r="F362" s="18"/>
      <c r="G362" s="16">
        <f>G363</f>
        <v>0</v>
      </c>
      <c r="H362" s="16"/>
      <c r="I362" s="20">
        <f t="shared" si="120"/>
        <v>0</v>
      </c>
      <c r="J362" s="20" t="e">
        <f>E362+#REF!</f>
        <v>#REF!</v>
      </c>
      <c r="K362" s="26"/>
    </row>
    <row r="363" spans="1:11" hidden="1">
      <c r="A363" s="49" t="s">
        <v>122</v>
      </c>
      <c r="B363" s="31" t="s">
        <v>146</v>
      </c>
      <c r="C363" s="31" t="s">
        <v>152</v>
      </c>
      <c r="D363" s="31" t="s">
        <v>160</v>
      </c>
      <c r="E363" s="18" t="s">
        <v>123</v>
      </c>
      <c r="F363" s="18"/>
      <c r="G363" s="16">
        <f>G364</f>
        <v>0</v>
      </c>
      <c r="H363" s="16"/>
      <c r="I363" s="20">
        <f t="shared" si="120"/>
        <v>0</v>
      </c>
      <c r="J363" s="20" t="e">
        <f>E363+#REF!</f>
        <v>#REF!</v>
      </c>
      <c r="K363" s="26"/>
    </row>
    <row r="364" spans="1:11" hidden="1">
      <c r="A364" s="49" t="s">
        <v>161</v>
      </c>
      <c r="B364" s="31" t="s">
        <v>146</v>
      </c>
      <c r="C364" s="31" t="s">
        <v>152</v>
      </c>
      <c r="D364" s="31" t="s">
        <v>160</v>
      </c>
      <c r="E364" s="18" t="s">
        <v>162</v>
      </c>
      <c r="F364" s="18"/>
      <c r="G364" s="16">
        <f>G365</f>
        <v>0</v>
      </c>
      <c r="H364" s="16"/>
      <c r="I364" s="20">
        <f t="shared" si="120"/>
        <v>0</v>
      </c>
      <c r="J364" s="20" t="e">
        <f>E364+#REF!</f>
        <v>#REF!</v>
      </c>
      <c r="K364" s="26"/>
    </row>
    <row r="365" spans="1:11" hidden="1">
      <c r="A365" s="49" t="s">
        <v>16</v>
      </c>
      <c r="B365" s="31" t="s">
        <v>146</v>
      </c>
      <c r="C365" s="31" t="s">
        <v>152</v>
      </c>
      <c r="D365" s="31" t="s">
        <v>160</v>
      </c>
      <c r="E365" s="18" t="s">
        <v>162</v>
      </c>
      <c r="F365" s="18" t="s">
        <v>17</v>
      </c>
      <c r="G365" s="16"/>
      <c r="H365" s="16"/>
      <c r="I365" s="20">
        <f t="shared" si="120"/>
        <v>0</v>
      </c>
      <c r="J365" s="20" t="e">
        <f>E365+#REF!</f>
        <v>#REF!</v>
      </c>
      <c r="K365" s="26"/>
    </row>
    <row r="366" spans="1:11" ht="84">
      <c r="A366" s="13" t="s">
        <v>525</v>
      </c>
      <c r="B366" s="33" t="s">
        <v>146</v>
      </c>
      <c r="C366" s="33" t="s">
        <v>152</v>
      </c>
      <c r="D366" s="26">
        <v>6100000000</v>
      </c>
      <c r="E366" s="33"/>
      <c r="F366" s="33"/>
      <c r="G366" s="15">
        <f>G367+G375+G394</f>
        <v>22813.8</v>
      </c>
      <c r="H366" s="15">
        <f>H367+H375+H394</f>
        <v>1083.2</v>
      </c>
      <c r="I366" s="12">
        <f t="shared" si="120"/>
        <v>23897</v>
      </c>
      <c r="J366" s="15">
        <f t="shared" ref="J366:K366" si="125">J367+J375+J394</f>
        <v>0</v>
      </c>
      <c r="K366" s="15">
        <f t="shared" si="125"/>
        <v>0</v>
      </c>
    </row>
    <row r="367" spans="1:11" ht="35.25" customHeight="1">
      <c r="A367" s="52" t="s">
        <v>163</v>
      </c>
      <c r="B367" s="31" t="s">
        <v>146</v>
      </c>
      <c r="C367" s="31" t="s">
        <v>152</v>
      </c>
      <c r="D367" s="53" t="s">
        <v>164</v>
      </c>
      <c r="E367" s="31"/>
      <c r="F367" s="31"/>
      <c r="G367" s="16">
        <f>G368</f>
        <v>9986.7999999999993</v>
      </c>
      <c r="H367" s="16">
        <f>H368</f>
        <v>1083.2</v>
      </c>
      <c r="I367" s="20">
        <f t="shared" si="120"/>
        <v>11070</v>
      </c>
      <c r="J367" s="16">
        <f t="shared" ref="J367:K367" si="126">J368</f>
        <v>0</v>
      </c>
      <c r="K367" s="16">
        <f t="shared" si="126"/>
        <v>0</v>
      </c>
    </row>
    <row r="368" spans="1:11" ht="15.75" customHeight="1">
      <c r="A368" s="54" t="s">
        <v>133</v>
      </c>
      <c r="B368" s="31" t="s">
        <v>146</v>
      </c>
      <c r="C368" s="31" t="s">
        <v>152</v>
      </c>
      <c r="D368" s="26">
        <v>6100182130</v>
      </c>
      <c r="E368" s="31"/>
      <c r="F368" s="31"/>
      <c r="G368" s="16">
        <f>G369+G372</f>
        <v>9986.7999999999993</v>
      </c>
      <c r="H368" s="16">
        <f>H369+H372</f>
        <v>1083.2</v>
      </c>
      <c r="I368" s="20">
        <f t="shared" si="120"/>
        <v>11070</v>
      </c>
      <c r="J368" s="16">
        <f t="shared" ref="J368:K368" si="127">J369+J372</f>
        <v>0</v>
      </c>
      <c r="K368" s="16">
        <f t="shared" si="127"/>
        <v>0</v>
      </c>
    </row>
    <row r="369" spans="1:11" ht="26.25" customHeight="1">
      <c r="A369" s="27" t="s">
        <v>165</v>
      </c>
      <c r="B369" s="31" t="s">
        <v>146</v>
      </c>
      <c r="C369" s="31" t="s">
        <v>152</v>
      </c>
      <c r="D369" s="26">
        <v>6100182130</v>
      </c>
      <c r="E369" s="31" t="s">
        <v>45</v>
      </c>
      <c r="F369" s="31"/>
      <c r="G369" s="16">
        <f t="shared" ref="G369:K370" si="128">G370</f>
        <v>3750</v>
      </c>
      <c r="H369" s="16">
        <f t="shared" si="128"/>
        <v>492.8</v>
      </c>
      <c r="I369" s="20">
        <f t="shared" si="120"/>
        <v>4242.8</v>
      </c>
      <c r="J369" s="16">
        <f t="shared" si="128"/>
        <v>0</v>
      </c>
      <c r="K369" s="16">
        <f t="shared" si="128"/>
        <v>0</v>
      </c>
    </row>
    <row r="370" spans="1:11" ht="21.75" customHeight="1">
      <c r="A370" s="27" t="s">
        <v>155</v>
      </c>
      <c r="B370" s="31" t="s">
        <v>146</v>
      </c>
      <c r="C370" s="31" t="s">
        <v>152</v>
      </c>
      <c r="D370" s="26">
        <v>6100182130</v>
      </c>
      <c r="E370" s="31" t="s">
        <v>53</v>
      </c>
      <c r="F370" s="31"/>
      <c r="G370" s="16">
        <f t="shared" si="128"/>
        <v>3750</v>
      </c>
      <c r="H370" s="16">
        <f t="shared" si="128"/>
        <v>492.8</v>
      </c>
      <c r="I370" s="20">
        <f t="shared" si="120"/>
        <v>4242.8</v>
      </c>
      <c r="J370" s="16">
        <f t="shared" si="128"/>
        <v>0</v>
      </c>
      <c r="K370" s="16">
        <f t="shared" si="128"/>
        <v>0</v>
      </c>
    </row>
    <row r="371" spans="1:11">
      <c r="A371" s="49" t="s">
        <v>81</v>
      </c>
      <c r="B371" s="31" t="s">
        <v>146</v>
      </c>
      <c r="C371" s="31" t="s">
        <v>152</v>
      </c>
      <c r="D371" s="26">
        <v>6100182130</v>
      </c>
      <c r="E371" s="31" t="s">
        <v>53</v>
      </c>
      <c r="F371" s="31" t="s">
        <v>17</v>
      </c>
      <c r="G371" s="130">
        <v>3750</v>
      </c>
      <c r="H371" s="130">
        <f>'[1]поправки декабрь'!$I$307</f>
        <v>492.8</v>
      </c>
      <c r="I371" s="20">
        <f t="shared" si="120"/>
        <v>4242.8</v>
      </c>
      <c r="J371" s="19"/>
      <c r="K371" s="19"/>
    </row>
    <row r="372" spans="1:11" ht="14.25" customHeight="1">
      <c r="A372" s="55" t="s">
        <v>122</v>
      </c>
      <c r="B372" s="31" t="s">
        <v>146</v>
      </c>
      <c r="C372" s="31" t="s">
        <v>152</v>
      </c>
      <c r="D372" s="26">
        <v>6100182130</v>
      </c>
      <c r="E372" s="31" t="s">
        <v>123</v>
      </c>
      <c r="F372" s="31"/>
      <c r="G372" s="16">
        <f t="shared" ref="G372:K373" si="129">G373</f>
        <v>6236.8</v>
      </c>
      <c r="H372" s="16">
        <f t="shared" si="129"/>
        <v>590.4</v>
      </c>
      <c r="I372" s="20">
        <f t="shared" si="120"/>
        <v>6827.2</v>
      </c>
      <c r="J372" s="16">
        <f t="shared" si="129"/>
        <v>0</v>
      </c>
      <c r="K372" s="16">
        <f t="shared" si="129"/>
        <v>0</v>
      </c>
    </row>
    <row r="373" spans="1:11" ht="14.25" customHeight="1">
      <c r="A373" s="55" t="s">
        <v>161</v>
      </c>
      <c r="B373" s="31" t="s">
        <v>146</v>
      </c>
      <c r="C373" s="31" t="s">
        <v>152</v>
      </c>
      <c r="D373" s="26">
        <v>6100182130</v>
      </c>
      <c r="E373" s="31" t="s">
        <v>162</v>
      </c>
      <c r="F373" s="31"/>
      <c r="G373" s="16">
        <f t="shared" si="129"/>
        <v>6236.8</v>
      </c>
      <c r="H373" s="16">
        <f t="shared" si="129"/>
        <v>590.4</v>
      </c>
      <c r="I373" s="20">
        <f t="shared" si="120"/>
        <v>6827.2</v>
      </c>
      <c r="J373" s="16">
        <f t="shared" si="129"/>
        <v>0</v>
      </c>
      <c r="K373" s="16">
        <f t="shared" si="129"/>
        <v>0</v>
      </c>
    </row>
    <row r="374" spans="1:11">
      <c r="A374" s="55" t="s">
        <v>16</v>
      </c>
      <c r="B374" s="31" t="s">
        <v>146</v>
      </c>
      <c r="C374" s="31" t="s">
        <v>152</v>
      </c>
      <c r="D374" s="26">
        <v>6100182130</v>
      </c>
      <c r="E374" s="31" t="s">
        <v>162</v>
      </c>
      <c r="F374" s="31" t="s">
        <v>17</v>
      </c>
      <c r="G374" s="182">
        <v>6236.8</v>
      </c>
      <c r="H374" s="182">
        <f>'[1]поправки декабрь'!$I$606</f>
        <v>590.4</v>
      </c>
      <c r="I374" s="20">
        <f t="shared" si="120"/>
        <v>6827.2</v>
      </c>
      <c r="J374" s="26"/>
      <c r="K374" s="26"/>
    </row>
    <row r="375" spans="1:11" ht="33" customHeight="1">
      <c r="A375" s="49" t="s">
        <v>166</v>
      </c>
      <c r="B375" s="31" t="s">
        <v>146</v>
      </c>
      <c r="C375" s="31" t="s">
        <v>152</v>
      </c>
      <c r="D375" s="26">
        <v>6100200000</v>
      </c>
      <c r="E375" s="31"/>
      <c r="F375" s="31"/>
      <c r="G375" s="16">
        <f>G376+G380+G384+G388</f>
        <v>12786</v>
      </c>
      <c r="H375" s="16">
        <f>H376+H380+H384+H388</f>
        <v>0</v>
      </c>
      <c r="I375" s="20">
        <f t="shared" si="120"/>
        <v>12786</v>
      </c>
      <c r="J375" s="16">
        <f t="shared" ref="J375:K375" si="130">J376+J380+J384+J388</f>
        <v>0</v>
      </c>
      <c r="K375" s="16">
        <f t="shared" si="130"/>
        <v>0</v>
      </c>
    </row>
    <row r="376" spans="1:11" ht="14.25" customHeight="1">
      <c r="A376" s="49" t="s">
        <v>133</v>
      </c>
      <c r="B376" s="31" t="s">
        <v>146</v>
      </c>
      <c r="C376" s="31" t="s">
        <v>152</v>
      </c>
      <c r="D376" s="26">
        <v>6100282130</v>
      </c>
      <c r="E376" s="31"/>
      <c r="F376" s="31"/>
      <c r="G376" s="16">
        <f>G377</f>
        <v>6336.5</v>
      </c>
      <c r="H376" s="16">
        <f>H377</f>
        <v>0</v>
      </c>
      <c r="I376" s="20">
        <f t="shared" si="120"/>
        <v>6336.5</v>
      </c>
      <c r="J376" s="16">
        <f t="shared" ref="G376:K378" si="131">J377</f>
        <v>0</v>
      </c>
      <c r="K376" s="16">
        <f t="shared" si="131"/>
        <v>0</v>
      </c>
    </row>
    <row r="377" spans="1:11" ht="27" customHeight="1">
      <c r="A377" s="27" t="s">
        <v>165</v>
      </c>
      <c r="B377" s="31" t="s">
        <v>146</v>
      </c>
      <c r="C377" s="31" t="s">
        <v>152</v>
      </c>
      <c r="D377" s="26">
        <v>6100282130</v>
      </c>
      <c r="E377" s="31" t="s">
        <v>45</v>
      </c>
      <c r="F377" s="31"/>
      <c r="G377" s="16">
        <f t="shared" si="131"/>
        <v>6336.5</v>
      </c>
      <c r="H377" s="16">
        <f t="shared" si="131"/>
        <v>0</v>
      </c>
      <c r="I377" s="20">
        <f t="shared" si="120"/>
        <v>6336.5</v>
      </c>
      <c r="J377" s="16">
        <f t="shared" si="131"/>
        <v>0</v>
      </c>
      <c r="K377" s="16">
        <f t="shared" si="131"/>
        <v>0</v>
      </c>
    </row>
    <row r="378" spans="1:11" ht="21.75" customHeight="1">
      <c r="A378" s="27" t="s">
        <v>155</v>
      </c>
      <c r="B378" s="31" t="s">
        <v>146</v>
      </c>
      <c r="C378" s="31" t="s">
        <v>152</v>
      </c>
      <c r="D378" s="26">
        <v>6100282130</v>
      </c>
      <c r="E378" s="31" t="s">
        <v>53</v>
      </c>
      <c r="F378" s="31"/>
      <c r="G378" s="16">
        <f t="shared" si="131"/>
        <v>6336.5</v>
      </c>
      <c r="H378" s="16">
        <f t="shared" si="131"/>
        <v>0</v>
      </c>
      <c r="I378" s="20">
        <f t="shared" si="120"/>
        <v>6336.5</v>
      </c>
      <c r="J378" s="16">
        <f t="shared" si="131"/>
        <v>0</v>
      </c>
      <c r="K378" s="16">
        <f t="shared" si="131"/>
        <v>0</v>
      </c>
    </row>
    <row r="379" spans="1:11">
      <c r="A379" s="49" t="s">
        <v>81</v>
      </c>
      <c r="B379" s="31" t="s">
        <v>146</v>
      </c>
      <c r="C379" s="31" t="s">
        <v>152</v>
      </c>
      <c r="D379" s="26">
        <v>6100282130</v>
      </c>
      <c r="E379" s="31" t="s">
        <v>53</v>
      </c>
      <c r="F379" s="31" t="s">
        <v>17</v>
      </c>
      <c r="G379" s="160">
        <v>6336.5</v>
      </c>
      <c r="H379" s="160">
        <f>'[1]поправки  2024-2026 гг  (ноя(2)'!$I$312</f>
        <v>0</v>
      </c>
      <c r="I379" s="20">
        <f t="shared" si="120"/>
        <v>6336.5</v>
      </c>
      <c r="J379" s="26"/>
      <c r="K379" s="26"/>
    </row>
    <row r="380" spans="1:11" ht="24" hidden="1" customHeight="1">
      <c r="A380" s="49" t="s">
        <v>167</v>
      </c>
      <c r="B380" s="31" t="s">
        <v>146</v>
      </c>
      <c r="C380" s="31" t="s">
        <v>152</v>
      </c>
      <c r="D380" s="31" t="s">
        <v>168</v>
      </c>
      <c r="E380" s="31"/>
      <c r="F380" s="31"/>
      <c r="G380" s="16">
        <f t="shared" ref="G380:K382" si="132">G381</f>
        <v>0</v>
      </c>
      <c r="H380" s="16">
        <f t="shared" si="132"/>
        <v>0</v>
      </c>
      <c r="I380" s="20">
        <f t="shared" si="120"/>
        <v>0</v>
      </c>
      <c r="J380" s="16">
        <f t="shared" si="132"/>
        <v>0</v>
      </c>
      <c r="K380" s="16">
        <f t="shared" si="132"/>
        <v>0</v>
      </c>
    </row>
    <row r="381" spans="1:11" ht="21.75" hidden="1" customHeight="1">
      <c r="A381" s="27" t="s">
        <v>165</v>
      </c>
      <c r="B381" s="31" t="s">
        <v>146</v>
      </c>
      <c r="C381" s="31" t="s">
        <v>152</v>
      </c>
      <c r="D381" s="31" t="s">
        <v>168</v>
      </c>
      <c r="E381" s="31" t="s">
        <v>45</v>
      </c>
      <c r="F381" s="31"/>
      <c r="G381" s="16">
        <f t="shared" si="132"/>
        <v>0</v>
      </c>
      <c r="H381" s="16">
        <f t="shared" si="132"/>
        <v>0</v>
      </c>
      <c r="I381" s="20">
        <f t="shared" si="120"/>
        <v>0</v>
      </c>
      <c r="J381" s="16">
        <f t="shared" si="132"/>
        <v>0</v>
      </c>
      <c r="K381" s="16">
        <f t="shared" si="132"/>
        <v>0</v>
      </c>
    </row>
    <row r="382" spans="1:11" ht="24" hidden="1">
      <c r="A382" s="27" t="s">
        <v>155</v>
      </c>
      <c r="B382" s="31" t="s">
        <v>146</v>
      </c>
      <c r="C382" s="31" t="s">
        <v>152</v>
      </c>
      <c r="D382" s="31" t="s">
        <v>168</v>
      </c>
      <c r="E382" s="31" t="s">
        <v>53</v>
      </c>
      <c r="F382" s="31"/>
      <c r="G382" s="16">
        <f t="shared" si="132"/>
        <v>0</v>
      </c>
      <c r="H382" s="16">
        <f t="shared" si="132"/>
        <v>0</v>
      </c>
      <c r="I382" s="20">
        <f t="shared" si="120"/>
        <v>0</v>
      </c>
      <c r="J382" s="16">
        <f t="shared" si="132"/>
        <v>0</v>
      </c>
      <c r="K382" s="16">
        <f t="shared" si="132"/>
        <v>0</v>
      </c>
    </row>
    <row r="383" spans="1:11" hidden="1">
      <c r="A383" s="49" t="s">
        <v>16</v>
      </c>
      <c r="B383" s="31" t="s">
        <v>146</v>
      </c>
      <c r="C383" s="31" t="s">
        <v>152</v>
      </c>
      <c r="D383" s="31" t="s">
        <v>168</v>
      </c>
      <c r="E383" s="31" t="s">
        <v>53</v>
      </c>
      <c r="F383" s="31" t="s">
        <v>17</v>
      </c>
      <c r="G383" s="19">
        <v>0</v>
      </c>
      <c r="H383" s="19">
        <v>0</v>
      </c>
      <c r="I383" s="20">
        <f t="shared" si="120"/>
        <v>0</v>
      </c>
      <c r="J383" s="20"/>
      <c r="K383" s="26"/>
    </row>
    <row r="384" spans="1:11" ht="36" hidden="1">
      <c r="A384" s="49" t="s">
        <v>169</v>
      </c>
      <c r="B384" s="31" t="s">
        <v>146</v>
      </c>
      <c r="C384" s="31" t="s">
        <v>152</v>
      </c>
      <c r="D384" s="31" t="s">
        <v>170</v>
      </c>
      <c r="E384" s="31"/>
      <c r="F384" s="31"/>
      <c r="G384" s="16">
        <f t="shared" ref="G384:K386" si="133">G385</f>
        <v>0</v>
      </c>
      <c r="H384" s="16">
        <f t="shared" si="133"/>
        <v>0</v>
      </c>
      <c r="I384" s="20">
        <f t="shared" si="120"/>
        <v>0</v>
      </c>
      <c r="J384" s="16">
        <f t="shared" si="133"/>
        <v>0</v>
      </c>
      <c r="K384" s="16">
        <f t="shared" si="133"/>
        <v>0</v>
      </c>
    </row>
    <row r="385" spans="1:11" ht="26.25" hidden="1" customHeight="1">
      <c r="A385" s="27" t="s">
        <v>165</v>
      </c>
      <c r="B385" s="31" t="s">
        <v>146</v>
      </c>
      <c r="C385" s="31" t="s">
        <v>152</v>
      </c>
      <c r="D385" s="31" t="s">
        <v>170</v>
      </c>
      <c r="E385" s="31" t="s">
        <v>45</v>
      </c>
      <c r="F385" s="31"/>
      <c r="G385" s="16">
        <f t="shared" si="133"/>
        <v>0</v>
      </c>
      <c r="H385" s="16">
        <f t="shared" si="133"/>
        <v>0</v>
      </c>
      <c r="I385" s="20">
        <f t="shared" si="120"/>
        <v>0</v>
      </c>
      <c r="J385" s="16">
        <f t="shared" si="133"/>
        <v>0</v>
      </c>
      <c r="K385" s="16">
        <f t="shared" si="133"/>
        <v>0</v>
      </c>
    </row>
    <row r="386" spans="1:11" ht="24" hidden="1">
      <c r="A386" s="27" t="s">
        <v>155</v>
      </c>
      <c r="B386" s="31" t="s">
        <v>146</v>
      </c>
      <c r="C386" s="31" t="s">
        <v>152</v>
      </c>
      <c r="D386" s="31" t="s">
        <v>170</v>
      </c>
      <c r="E386" s="31" t="s">
        <v>53</v>
      </c>
      <c r="F386" s="31"/>
      <c r="G386" s="16">
        <f t="shared" si="133"/>
        <v>0</v>
      </c>
      <c r="H386" s="16">
        <f t="shared" si="133"/>
        <v>0</v>
      </c>
      <c r="I386" s="20">
        <f t="shared" si="120"/>
        <v>0</v>
      </c>
      <c r="J386" s="16">
        <f t="shared" si="133"/>
        <v>0</v>
      </c>
      <c r="K386" s="16">
        <f t="shared" si="133"/>
        <v>0</v>
      </c>
    </row>
    <row r="387" spans="1:11" ht="15.75" hidden="1" customHeight="1">
      <c r="A387" s="27" t="s">
        <v>18</v>
      </c>
      <c r="B387" s="31" t="s">
        <v>146</v>
      </c>
      <c r="C387" s="31" t="s">
        <v>152</v>
      </c>
      <c r="D387" s="31" t="s">
        <v>170</v>
      </c>
      <c r="E387" s="31" t="s">
        <v>53</v>
      </c>
      <c r="F387" s="31" t="s">
        <v>10</v>
      </c>
      <c r="G387" s="16">
        <v>0</v>
      </c>
      <c r="H387" s="16">
        <v>0</v>
      </c>
      <c r="I387" s="20">
        <f t="shared" si="120"/>
        <v>0</v>
      </c>
      <c r="J387" s="20"/>
      <c r="K387" s="19"/>
    </row>
    <row r="388" spans="1:11" ht="35.25" customHeight="1">
      <c r="A388" s="49" t="s">
        <v>169</v>
      </c>
      <c r="B388" s="31" t="s">
        <v>146</v>
      </c>
      <c r="C388" s="31" t="s">
        <v>152</v>
      </c>
      <c r="D388" s="144" t="s">
        <v>694</v>
      </c>
      <c r="E388" s="31"/>
      <c r="F388" s="31"/>
      <c r="G388" s="16">
        <f t="shared" ref="G388:J391" si="134">G389</f>
        <v>6449.5</v>
      </c>
      <c r="H388" s="16">
        <f t="shared" si="134"/>
        <v>0</v>
      </c>
      <c r="I388" s="20">
        <f t="shared" si="120"/>
        <v>6449.5</v>
      </c>
      <c r="J388" s="16">
        <f t="shared" si="134"/>
        <v>0</v>
      </c>
      <c r="K388" s="26"/>
    </row>
    <row r="389" spans="1:11" ht="0.75" customHeight="1">
      <c r="A389" s="55" t="s">
        <v>133</v>
      </c>
      <c r="B389" s="31" t="s">
        <v>146</v>
      </c>
      <c r="C389" s="31" t="s">
        <v>152</v>
      </c>
      <c r="D389" s="144" t="s">
        <v>694</v>
      </c>
      <c r="E389" s="31"/>
      <c r="F389" s="31"/>
      <c r="G389" s="16">
        <f t="shared" si="134"/>
        <v>6449.5</v>
      </c>
      <c r="H389" s="16">
        <f t="shared" si="134"/>
        <v>0</v>
      </c>
      <c r="I389" s="20">
        <f t="shared" si="120"/>
        <v>6449.5</v>
      </c>
      <c r="J389" s="16">
        <f t="shared" si="134"/>
        <v>0</v>
      </c>
      <c r="K389" s="26"/>
    </row>
    <row r="390" spans="1:11" ht="24" customHeight="1">
      <c r="A390" s="44" t="s">
        <v>165</v>
      </c>
      <c r="B390" s="31" t="s">
        <v>146</v>
      </c>
      <c r="C390" s="31" t="s">
        <v>152</v>
      </c>
      <c r="D390" s="144" t="s">
        <v>694</v>
      </c>
      <c r="E390" s="31" t="s">
        <v>45</v>
      </c>
      <c r="F390" s="31"/>
      <c r="G390" s="16">
        <f t="shared" si="134"/>
        <v>6449.5</v>
      </c>
      <c r="H390" s="16">
        <f t="shared" si="134"/>
        <v>0</v>
      </c>
      <c r="I390" s="20">
        <f t="shared" si="120"/>
        <v>6449.5</v>
      </c>
      <c r="J390" s="16">
        <f t="shared" si="134"/>
        <v>0</v>
      </c>
      <c r="K390" s="26"/>
    </row>
    <row r="391" spans="1:11" ht="27.75" customHeight="1">
      <c r="A391" s="44" t="s">
        <v>174</v>
      </c>
      <c r="B391" s="31" t="s">
        <v>146</v>
      </c>
      <c r="C391" s="31" t="s">
        <v>152</v>
      </c>
      <c r="D391" s="144" t="s">
        <v>694</v>
      </c>
      <c r="E391" s="31" t="s">
        <v>53</v>
      </c>
      <c r="F391" s="31"/>
      <c r="G391" s="16">
        <f>G392+G393</f>
        <v>6449.5</v>
      </c>
      <c r="H391" s="16">
        <f>H392+H393</f>
        <v>0</v>
      </c>
      <c r="I391" s="20">
        <f t="shared" si="120"/>
        <v>6449.5</v>
      </c>
      <c r="J391" s="16">
        <f t="shared" si="134"/>
        <v>0</v>
      </c>
      <c r="K391" s="26"/>
    </row>
    <row r="392" spans="1:11" ht="19.5" customHeight="1">
      <c r="A392" s="55" t="s">
        <v>175</v>
      </c>
      <c r="B392" s="31" t="s">
        <v>146</v>
      </c>
      <c r="C392" s="31" t="s">
        <v>152</v>
      </c>
      <c r="D392" s="144" t="s">
        <v>694</v>
      </c>
      <c r="E392" s="31" t="s">
        <v>53</v>
      </c>
      <c r="F392" s="31" t="s">
        <v>17</v>
      </c>
      <c r="G392" s="16">
        <v>70.7</v>
      </c>
      <c r="H392" s="16">
        <f>'[1]поправки  2024-2026 гг  (ноя(2)'!$I$325</f>
        <v>0</v>
      </c>
      <c r="I392" s="20">
        <f t="shared" si="120"/>
        <v>70.7</v>
      </c>
      <c r="J392" s="20"/>
      <c r="K392" s="26"/>
    </row>
    <row r="393" spans="1:11" ht="19.5" customHeight="1">
      <c r="A393" s="27" t="s">
        <v>18</v>
      </c>
      <c r="B393" s="31" t="s">
        <v>146</v>
      </c>
      <c r="C393" s="31" t="s">
        <v>152</v>
      </c>
      <c r="D393" s="144" t="s">
        <v>694</v>
      </c>
      <c r="E393" s="31" t="s">
        <v>53</v>
      </c>
      <c r="F393" s="31" t="s">
        <v>10</v>
      </c>
      <c r="G393" s="16">
        <v>6378.8</v>
      </c>
      <c r="H393" s="16">
        <f>'[1]поправки  2024-2026 гг  (ноя(2)'!$I$326</f>
        <v>0</v>
      </c>
      <c r="I393" s="20">
        <f t="shared" si="120"/>
        <v>6378.8</v>
      </c>
      <c r="J393" s="20"/>
      <c r="K393" s="26"/>
    </row>
    <row r="394" spans="1:11" s="57" customFormat="1" ht="36.75" customHeight="1">
      <c r="A394" s="49" t="s">
        <v>176</v>
      </c>
      <c r="B394" s="31" t="s">
        <v>146</v>
      </c>
      <c r="C394" s="31" t="s">
        <v>152</v>
      </c>
      <c r="D394" s="31" t="s">
        <v>177</v>
      </c>
      <c r="E394" s="31"/>
      <c r="F394" s="31"/>
      <c r="G394" s="16">
        <f t="shared" ref="G394:K397" si="135">G395</f>
        <v>41</v>
      </c>
      <c r="H394" s="16"/>
      <c r="I394" s="20">
        <f t="shared" si="120"/>
        <v>41</v>
      </c>
      <c r="J394" s="16">
        <f t="shared" si="135"/>
        <v>0</v>
      </c>
      <c r="K394" s="16">
        <f t="shared" si="135"/>
        <v>0</v>
      </c>
    </row>
    <row r="395" spans="1:11">
      <c r="A395" s="54" t="s">
        <v>133</v>
      </c>
      <c r="B395" s="31" t="s">
        <v>146</v>
      </c>
      <c r="C395" s="31" t="s">
        <v>152</v>
      </c>
      <c r="D395" s="31" t="s">
        <v>178</v>
      </c>
      <c r="E395" s="31"/>
      <c r="F395" s="31"/>
      <c r="G395" s="16">
        <f t="shared" si="135"/>
        <v>41</v>
      </c>
      <c r="H395" s="16"/>
      <c r="I395" s="20">
        <f t="shared" si="120"/>
        <v>41</v>
      </c>
      <c r="J395" s="16">
        <f t="shared" si="135"/>
        <v>0</v>
      </c>
      <c r="K395" s="16">
        <f t="shared" si="135"/>
        <v>0</v>
      </c>
    </row>
    <row r="396" spans="1:11" ht="24.75" customHeight="1">
      <c r="A396" s="27" t="s">
        <v>165</v>
      </c>
      <c r="B396" s="31" t="s">
        <v>146</v>
      </c>
      <c r="C396" s="31" t="s">
        <v>152</v>
      </c>
      <c r="D396" s="31" t="s">
        <v>178</v>
      </c>
      <c r="E396" s="31" t="s">
        <v>45</v>
      </c>
      <c r="F396" s="31"/>
      <c r="G396" s="16">
        <f t="shared" si="135"/>
        <v>41</v>
      </c>
      <c r="H396" s="16"/>
      <c r="I396" s="20">
        <f t="shared" si="120"/>
        <v>41</v>
      </c>
      <c r="J396" s="16">
        <f t="shared" si="135"/>
        <v>0</v>
      </c>
      <c r="K396" s="16">
        <f t="shared" si="135"/>
        <v>0</v>
      </c>
    </row>
    <row r="397" spans="1:11" ht="24.75" customHeight="1">
      <c r="A397" s="27" t="s">
        <v>155</v>
      </c>
      <c r="B397" s="31" t="s">
        <v>146</v>
      </c>
      <c r="C397" s="31" t="s">
        <v>152</v>
      </c>
      <c r="D397" s="31" t="s">
        <v>178</v>
      </c>
      <c r="E397" s="31" t="s">
        <v>53</v>
      </c>
      <c r="F397" s="31"/>
      <c r="G397" s="16">
        <f t="shared" si="135"/>
        <v>41</v>
      </c>
      <c r="H397" s="16"/>
      <c r="I397" s="20">
        <f t="shared" si="120"/>
        <v>41</v>
      </c>
      <c r="J397" s="16">
        <f t="shared" si="135"/>
        <v>0</v>
      </c>
      <c r="K397" s="16">
        <f t="shared" si="135"/>
        <v>0</v>
      </c>
    </row>
    <row r="398" spans="1:11">
      <c r="A398" s="49" t="s">
        <v>16</v>
      </c>
      <c r="B398" s="31" t="s">
        <v>146</v>
      </c>
      <c r="C398" s="31" t="s">
        <v>152</v>
      </c>
      <c r="D398" s="31" t="s">
        <v>178</v>
      </c>
      <c r="E398" s="31" t="s">
        <v>53</v>
      </c>
      <c r="F398" s="31" t="s">
        <v>17</v>
      </c>
      <c r="G398" s="16">
        <v>41</v>
      </c>
      <c r="H398" s="16">
        <f>'[1]поправки  2024-2026 гг  (ноя(2)'!$I$331</f>
        <v>0</v>
      </c>
      <c r="I398" s="20">
        <f t="shared" si="120"/>
        <v>41</v>
      </c>
      <c r="J398" s="20"/>
      <c r="K398" s="19"/>
    </row>
    <row r="399" spans="1:11" ht="25.5">
      <c r="A399" s="132" t="s">
        <v>25</v>
      </c>
      <c r="B399" s="144" t="s">
        <v>146</v>
      </c>
      <c r="C399" s="144" t="s">
        <v>152</v>
      </c>
      <c r="D399" s="144" t="s">
        <v>26</v>
      </c>
      <c r="E399" s="143"/>
      <c r="F399" s="143"/>
      <c r="G399" s="16">
        <f>G400+G407+G424+G428+G411+G415</f>
        <v>300</v>
      </c>
      <c r="H399" s="16"/>
      <c r="I399" s="20">
        <f t="shared" si="120"/>
        <v>300</v>
      </c>
      <c r="J399" s="16">
        <f>J400+J407+J424+J428+J411+J415</f>
        <v>20692.5</v>
      </c>
      <c r="K399" s="16">
        <f t="shared" ref="K399" si="136">K400+K407+K424+K428+K411+K415</f>
        <v>21176.9</v>
      </c>
    </row>
    <row r="400" spans="1:11" ht="25.5">
      <c r="A400" s="161" t="s">
        <v>583</v>
      </c>
      <c r="B400" s="144" t="s">
        <v>146</v>
      </c>
      <c r="C400" s="144" t="s">
        <v>152</v>
      </c>
      <c r="D400" s="144" t="s">
        <v>588</v>
      </c>
      <c r="E400" s="144"/>
      <c r="F400" s="144"/>
      <c r="G400" s="16">
        <f>G401+G404</f>
        <v>0</v>
      </c>
      <c r="H400" s="16"/>
      <c r="I400" s="20">
        <f t="shared" si="120"/>
        <v>0</v>
      </c>
      <c r="J400" s="16">
        <f>J401+J404</f>
        <v>7081</v>
      </c>
      <c r="K400" s="16">
        <f t="shared" ref="K400" si="137">K401+K404</f>
        <v>7081</v>
      </c>
    </row>
    <row r="401" spans="1:11" ht="25.5">
      <c r="A401" s="152" t="s">
        <v>165</v>
      </c>
      <c r="B401" s="144" t="s">
        <v>146</v>
      </c>
      <c r="C401" s="144" t="s">
        <v>152</v>
      </c>
      <c r="D401" s="144" t="s">
        <v>588</v>
      </c>
      <c r="E401" s="144" t="s">
        <v>45</v>
      </c>
      <c r="F401" s="144"/>
      <c r="G401" s="16">
        <f t="shared" ref="G401:G402" si="138">G402+G405</f>
        <v>0</v>
      </c>
      <c r="H401" s="16"/>
      <c r="I401" s="20">
        <f t="shared" si="120"/>
        <v>0</v>
      </c>
      <c r="J401" s="16">
        <f t="shared" ref="J401:K402" si="139">J402</f>
        <v>3000</v>
      </c>
      <c r="K401" s="16">
        <f t="shared" si="139"/>
        <v>3000</v>
      </c>
    </row>
    <row r="402" spans="1:11" ht="25.5">
      <c r="A402" s="152" t="s">
        <v>174</v>
      </c>
      <c r="B402" s="144" t="s">
        <v>146</v>
      </c>
      <c r="C402" s="144" t="s">
        <v>152</v>
      </c>
      <c r="D402" s="144" t="s">
        <v>588</v>
      </c>
      <c r="E402" s="144" t="s">
        <v>45</v>
      </c>
      <c r="F402" s="144"/>
      <c r="G402" s="16">
        <f t="shared" si="138"/>
        <v>0</v>
      </c>
      <c r="H402" s="16"/>
      <c r="I402" s="20">
        <f t="shared" si="120"/>
        <v>0</v>
      </c>
      <c r="J402" s="16">
        <f t="shared" si="139"/>
        <v>3000</v>
      </c>
      <c r="K402" s="16">
        <f t="shared" si="139"/>
        <v>3000</v>
      </c>
    </row>
    <row r="403" spans="1:11">
      <c r="A403" s="135" t="s">
        <v>175</v>
      </c>
      <c r="B403" s="144" t="s">
        <v>146</v>
      </c>
      <c r="C403" s="144" t="s">
        <v>152</v>
      </c>
      <c r="D403" s="144" t="s">
        <v>588</v>
      </c>
      <c r="E403" s="143" t="s">
        <v>53</v>
      </c>
      <c r="F403" s="143" t="s">
        <v>17</v>
      </c>
      <c r="G403" s="16"/>
      <c r="H403" s="16"/>
      <c r="I403" s="20">
        <f t="shared" si="120"/>
        <v>0</v>
      </c>
      <c r="J403" s="19">
        <v>3000</v>
      </c>
      <c r="K403" s="19">
        <v>3000</v>
      </c>
    </row>
    <row r="404" spans="1:11">
      <c r="A404" s="55" t="s">
        <v>122</v>
      </c>
      <c r="B404" s="31" t="s">
        <v>146</v>
      </c>
      <c r="C404" s="31" t="s">
        <v>152</v>
      </c>
      <c r="D404" s="179">
        <v>6500082132</v>
      </c>
      <c r="E404" s="31" t="s">
        <v>123</v>
      </c>
      <c r="F404" s="31"/>
      <c r="G404" s="16">
        <f>G405</f>
        <v>0</v>
      </c>
      <c r="H404" s="16"/>
      <c r="I404" s="20">
        <f t="shared" si="120"/>
        <v>0</v>
      </c>
      <c r="J404" s="16">
        <f t="shared" ref="J404:K405" si="140">J405</f>
        <v>4081</v>
      </c>
      <c r="K404" s="16">
        <f t="shared" si="140"/>
        <v>4081</v>
      </c>
    </row>
    <row r="405" spans="1:11">
      <c r="A405" s="55" t="s">
        <v>161</v>
      </c>
      <c r="B405" s="31" t="s">
        <v>146</v>
      </c>
      <c r="C405" s="31" t="s">
        <v>152</v>
      </c>
      <c r="D405" s="179">
        <v>6500082132</v>
      </c>
      <c r="E405" s="31" t="s">
        <v>162</v>
      </c>
      <c r="F405" s="31"/>
      <c r="G405" s="16">
        <f>G406</f>
        <v>0</v>
      </c>
      <c r="H405" s="16"/>
      <c r="I405" s="20">
        <f t="shared" si="120"/>
        <v>0</v>
      </c>
      <c r="J405" s="16">
        <f t="shared" si="140"/>
        <v>4081</v>
      </c>
      <c r="K405" s="16">
        <f t="shared" si="140"/>
        <v>4081</v>
      </c>
    </row>
    <row r="406" spans="1:11">
      <c r="A406" s="55" t="s">
        <v>16</v>
      </c>
      <c r="B406" s="31" t="s">
        <v>146</v>
      </c>
      <c r="C406" s="31" t="s">
        <v>152</v>
      </c>
      <c r="D406" s="179">
        <v>6500082132</v>
      </c>
      <c r="E406" s="31" t="s">
        <v>162</v>
      </c>
      <c r="F406" s="31" t="s">
        <v>17</v>
      </c>
      <c r="G406" s="16">
        <v>0</v>
      </c>
      <c r="H406" s="16">
        <v>0</v>
      </c>
      <c r="I406" s="20">
        <f t="shared" si="120"/>
        <v>0</v>
      </c>
      <c r="J406" s="20">
        <v>4081</v>
      </c>
      <c r="K406" s="19">
        <v>4081</v>
      </c>
    </row>
    <row r="407" spans="1:11" ht="25.5">
      <c r="A407" s="135" t="s">
        <v>584</v>
      </c>
      <c r="B407" s="144" t="s">
        <v>146</v>
      </c>
      <c r="C407" s="144" t="s">
        <v>152</v>
      </c>
      <c r="D407" s="144" t="s">
        <v>154</v>
      </c>
      <c r="E407" s="143"/>
      <c r="F407" s="143"/>
      <c r="G407" s="16">
        <f>G408</f>
        <v>0</v>
      </c>
      <c r="H407" s="16"/>
      <c r="I407" s="20">
        <f t="shared" ref="I407:I474" si="141">G407+H407</f>
        <v>0</v>
      </c>
      <c r="J407" s="16">
        <f t="shared" ref="J407:K409" si="142">J408</f>
        <v>6199.8</v>
      </c>
      <c r="K407" s="16">
        <f t="shared" si="142"/>
        <v>6684.2</v>
      </c>
    </row>
    <row r="408" spans="1:11" ht="25.5">
      <c r="A408" s="152" t="s">
        <v>165</v>
      </c>
      <c r="B408" s="144" t="s">
        <v>146</v>
      </c>
      <c r="C408" s="144" t="s">
        <v>152</v>
      </c>
      <c r="D408" s="144" t="s">
        <v>154</v>
      </c>
      <c r="E408" s="144" t="s">
        <v>45</v>
      </c>
      <c r="F408" s="143"/>
      <c r="G408" s="16">
        <f>G409</f>
        <v>0</v>
      </c>
      <c r="H408" s="16"/>
      <c r="I408" s="20">
        <f t="shared" si="141"/>
        <v>0</v>
      </c>
      <c r="J408" s="16">
        <f t="shared" si="142"/>
        <v>6199.8</v>
      </c>
      <c r="K408" s="16">
        <f t="shared" si="142"/>
        <v>6684.2</v>
      </c>
    </row>
    <row r="409" spans="1:11" ht="25.5">
      <c r="A409" s="152" t="s">
        <v>174</v>
      </c>
      <c r="B409" s="144" t="s">
        <v>146</v>
      </c>
      <c r="C409" s="144" t="s">
        <v>152</v>
      </c>
      <c r="D409" s="144" t="s">
        <v>154</v>
      </c>
      <c r="E409" s="144" t="s">
        <v>53</v>
      </c>
      <c r="F409" s="143"/>
      <c r="G409" s="16">
        <f>G410</f>
        <v>0</v>
      </c>
      <c r="H409" s="16"/>
      <c r="I409" s="20">
        <f t="shared" si="141"/>
        <v>0</v>
      </c>
      <c r="J409" s="16">
        <f t="shared" si="142"/>
        <v>6199.8</v>
      </c>
      <c r="K409" s="16">
        <f t="shared" si="142"/>
        <v>6684.2</v>
      </c>
    </row>
    <row r="410" spans="1:11">
      <c r="A410" s="135" t="s">
        <v>16</v>
      </c>
      <c r="B410" s="144" t="s">
        <v>146</v>
      </c>
      <c r="C410" s="144" t="s">
        <v>152</v>
      </c>
      <c r="D410" s="144" t="s">
        <v>154</v>
      </c>
      <c r="E410" s="144" t="s">
        <v>53</v>
      </c>
      <c r="F410" s="143" t="s">
        <v>17</v>
      </c>
      <c r="G410" s="16"/>
      <c r="H410" s="16"/>
      <c r="I410" s="20">
        <f t="shared" si="141"/>
        <v>0</v>
      </c>
      <c r="J410" s="26">
        <v>6199.8</v>
      </c>
      <c r="K410" s="19">
        <v>6684.2</v>
      </c>
    </row>
    <row r="411" spans="1:11" ht="38.25">
      <c r="A411" s="135" t="s">
        <v>585</v>
      </c>
      <c r="B411" s="144" t="s">
        <v>146</v>
      </c>
      <c r="C411" s="144" t="s">
        <v>152</v>
      </c>
      <c r="D411" s="144" t="s">
        <v>614</v>
      </c>
      <c r="E411" s="144"/>
      <c r="F411" s="143"/>
      <c r="G411" s="16">
        <f>G412</f>
        <v>0</v>
      </c>
      <c r="H411" s="16"/>
      <c r="I411" s="20">
        <f t="shared" si="141"/>
        <v>0</v>
      </c>
      <c r="J411" s="16">
        <f t="shared" ref="J411:K413" si="143">J412</f>
        <v>70.7</v>
      </c>
      <c r="K411" s="16">
        <f t="shared" si="143"/>
        <v>70.7</v>
      </c>
    </row>
    <row r="412" spans="1:11" ht="25.5">
      <c r="A412" s="152" t="s">
        <v>165</v>
      </c>
      <c r="B412" s="144" t="s">
        <v>146</v>
      </c>
      <c r="C412" s="144" t="s">
        <v>152</v>
      </c>
      <c r="D412" s="144" t="s">
        <v>614</v>
      </c>
      <c r="E412" s="144" t="s">
        <v>45</v>
      </c>
      <c r="F412" s="143"/>
      <c r="G412" s="16">
        <f>G413</f>
        <v>0</v>
      </c>
      <c r="H412" s="16"/>
      <c r="I412" s="20">
        <f t="shared" si="141"/>
        <v>0</v>
      </c>
      <c r="J412" s="16">
        <f t="shared" si="143"/>
        <v>70.7</v>
      </c>
      <c r="K412" s="16">
        <f t="shared" si="143"/>
        <v>70.7</v>
      </c>
    </row>
    <row r="413" spans="1:11" ht="25.5">
      <c r="A413" s="162" t="s">
        <v>174</v>
      </c>
      <c r="B413" s="144" t="s">
        <v>146</v>
      </c>
      <c r="C413" s="144" t="s">
        <v>152</v>
      </c>
      <c r="D413" s="144" t="s">
        <v>614</v>
      </c>
      <c r="E413" s="144" t="s">
        <v>53</v>
      </c>
      <c r="F413" s="143"/>
      <c r="G413" s="16">
        <f>G414</f>
        <v>0</v>
      </c>
      <c r="H413" s="16"/>
      <c r="I413" s="20">
        <f t="shared" si="141"/>
        <v>0</v>
      </c>
      <c r="J413" s="16">
        <f t="shared" si="143"/>
        <v>70.7</v>
      </c>
      <c r="K413" s="16">
        <f t="shared" si="143"/>
        <v>70.7</v>
      </c>
    </row>
    <row r="414" spans="1:11">
      <c r="A414" s="135" t="s">
        <v>16</v>
      </c>
      <c r="B414" s="144" t="s">
        <v>146</v>
      </c>
      <c r="C414" s="144" t="s">
        <v>152</v>
      </c>
      <c r="D414" s="144" t="s">
        <v>614</v>
      </c>
      <c r="E414" s="144" t="s">
        <v>53</v>
      </c>
      <c r="F414" s="143" t="s">
        <v>17</v>
      </c>
      <c r="G414" s="16"/>
      <c r="H414" s="16"/>
      <c r="I414" s="20">
        <f t="shared" si="141"/>
        <v>0</v>
      </c>
      <c r="J414" s="20">
        <v>70.7</v>
      </c>
      <c r="K414" s="19">
        <v>70.7</v>
      </c>
    </row>
    <row r="415" spans="1:11" ht="38.25">
      <c r="A415" s="135" t="s">
        <v>586</v>
      </c>
      <c r="B415" s="144" t="s">
        <v>146</v>
      </c>
      <c r="C415" s="144" t="s">
        <v>152</v>
      </c>
      <c r="D415" s="144" t="s">
        <v>615</v>
      </c>
      <c r="E415" s="144"/>
      <c r="F415" s="143"/>
      <c r="G415" s="16">
        <f>G416</f>
        <v>0</v>
      </c>
      <c r="H415" s="16"/>
      <c r="I415" s="20">
        <f t="shared" si="141"/>
        <v>0</v>
      </c>
      <c r="J415" s="16">
        <f t="shared" ref="J415:K417" si="144">J416</f>
        <v>7000</v>
      </c>
      <c r="K415" s="16">
        <f t="shared" si="144"/>
        <v>7000</v>
      </c>
    </row>
    <row r="416" spans="1:11" ht="25.5">
      <c r="A416" s="152" t="s">
        <v>165</v>
      </c>
      <c r="B416" s="144" t="s">
        <v>146</v>
      </c>
      <c r="C416" s="144" t="s">
        <v>152</v>
      </c>
      <c r="D416" s="144" t="s">
        <v>615</v>
      </c>
      <c r="E416" s="144" t="s">
        <v>45</v>
      </c>
      <c r="F416" s="143"/>
      <c r="G416" s="16">
        <f>G417</f>
        <v>0</v>
      </c>
      <c r="H416" s="16"/>
      <c r="I416" s="20">
        <f t="shared" si="141"/>
        <v>0</v>
      </c>
      <c r="J416" s="16">
        <f t="shared" si="144"/>
        <v>7000</v>
      </c>
      <c r="K416" s="16">
        <f t="shared" si="144"/>
        <v>7000</v>
      </c>
    </row>
    <row r="417" spans="1:11" ht="25.5">
      <c r="A417" s="152" t="s">
        <v>174</v>
      </c>
      <c r="B417" s="144" t="s">
        <v>146</v>
      </c>
      <c r="C417" s="144" t="s">
        <v>152</v>
      </c>
      <c r="D417" s="144" t="s">
        <v>615</v>
      </c>
      <c r="E417" s="144" t="s">
        <v>53</v>
      </c>
      <c r="F417" s="143"/>
      <c r="G417" s="16">
        <f>G418</f>
        <v>0</v>
      </c>
      <c r="H417" s="16"/>
      <c r="I417" s="20">
        <f t="shared" si="141"/>
        <v>0</v>
      </c>
      <c r="J417" s="16">
        <f t="shared" si="144"/>
        <v>7000</v>
      </c>
      <c r="K417" s="16">
        <f t="shared" si="144"/>
        <v>7000</v>
      </c>
    </row>
    <row r="418" spans="1:11">
      <c r="A418" s="135" t="s">
        <v>110</v>
      </c>
      <c r="B418" s="144" t="s">
        <v>146</v>
      </c>
      <c r="C418" s="144" t="s">
        <v>152</v>
      </c>
      <c r="D418" s="144" t="s">
        <v>615</v>
      </c>
      <c r="E418" s="144" t="s">
        <v>53</v>
      </c>
      <c r="F418" s="143" t="s">
        <v>10</v>
      </c>
      <c r="G418" s="16">
        <v>0</v>
      </c>
      <c r="H418" s="16">
        <v>0</v>
      </c>
      <c r="I418" s="20">
        <f t="shared" si="141"/>
        <v>0</v>
      </c>
      <c r="J418" s="20">
        <v>7000</v>
      </c>
      <c r="K418" s="19">
        <v>7000</v>
      </c>
    </row>
    <row r="419" spans="1:11" ht="102" hidden="1">
      <c r="A419" s="56" t="s">
        <v>171</v>
      </c>
      <c r="B419" s="144" t="s">
        <v>146</v>
      </c>
      <c r="C419" s="144" t="s">
        <v>152</v>
      </c>
      <c r="D419" s="144" t="s">
        <v>172</v>
      </c>
      <c r="E419" s="144"/>
      <c r="F419" s="143"/>
      <c r="G419" s="16">
        <f>G420</f>
        <v>0</v>
      </c>
      <c r="H419" s="16"/>
      <c r="I419" s="20">
        <f t="shared" si="141"/>
        <v>0</v>
      </c>
      <c r="J419" s="16">
        <f t="shared" ref="J419:K422" si="145">J420</f>
        <v>0</v>
      </c>
      <c r="K419" s="16">
        <f t="shared" si="145"/>
        <v>0</v>
      </c>
    </row>
    <row r="420" spans="1:11" hidden="1">
      <c r="A420" s="135" t="s">
        <v>133</v>
      </c>
      <c r="B420" s="144" t="s">
        <v>146</v>
      </c>
      <c r="C420" s="144" t="s">
        <v>152</v>
      </c>
      <c r="D420" s="144" t="s">
        <v>173</v>
      </c>
      <c r="E420" s="144"/>
      <c r="F420" s="143"/>
      <c r="G420" s="16">
        <f>G421</f>
        <v>0</v>
      </c>
      <c r="H420" s="16"/>
      <c r="I420" s="20">
        <f t="shared" si="141"/>
        <v>0</v>
      </c>
      <c r="J420" s="16">
        <f t="shared" si="145"/>
        <v>0</v>
      </c>
      <c r="K420" s="16">
        <f t="shared" si="145"/>
        <v>0</v>
      </c>
    </row>
    <row r="421" spans="1:11" ht="25.5" hidden="1">
      <c r="A421" s="152" t="s">
        <v>165</v>
      </c>
      <c r="B421" s="144" t="s">
        <v>146</v>
      </c>
      <c r="C421" s="144" t="s">
        <v>152</v>
      </c>
      <c r="D421" s="144" t="s">
        <v>173</v>
      </c>
      <c r="E421" s="144" t="s">
        <v>45</v>
      </c>
      <c r="F421" s="143"/>
      <c r="G421" s="16">
        <f>G422</f>
        <v>0</v>
      </c>
      <c r="H421" s="16"/>
      <c r="I421" s="20">
        <f t="shared" si="141"/>
        <v>0</v>
      </c>
      <c r="J421" s="16">
        <f t="shared" si="145"/>
        <v>0</v>
      </c>
      <c r="K421" s="16">
        <f t="shared" si="145"/>
        <v>0</v>
      </c>
    </row>
    <row r="422" spans="1:11" ht="25.5" hidden="1">
      <c r="A422" s="152" t="s">
        <v>174</v>
      </c>
      <c r="B422" s="144" t="s">
        <v>146</v>
      </c>
      <c r="C422" s="144" t="s">
        <v>152</v>
      </c>
      <c r="D422" s="144" t="s">
        <v>173</v>
      </c>
      <c r="E422" s="144" t="s">
        <v>53</v>
      </c>
      <c r="F422" s="143"/>
      <c r="G422" s="16">
        <f>G423</f>
        <v>0</v>
      </c>
      <c r="H422" s="16"/>
      <c r="I422" s="20">
        <f t="shared" si="141"/>
        <v>0</v>
      </c>
      <c r="J422" s="16">
        <f t="shared" si="145"/>
        <v>0</v>
      </c>
      <c r="K422" s="16">
        <f t="shared" si="145"/>
        <v>0</v>
      </c>
    </row>
    <row r="423" spans="1:11" hidden="1">
      <c r="A423" s="135" t="s">
        <v>175</v>
      </c>
      <c r="B423" s="144" t="s">
        <v>146</v>
      </c>
      <c r="C423" s="144" t="s">
        <v>152</v>
      </c>
      <c r="D423" s="144" t="s">
        <v>173</v>
      </c>
      <c r="E423" s="144" t="s">
        <v>53</v>
      </c>
      <c r="F423" s="143" t="s">
        <v>17</v>
      </c>
      <c r="G423" s="16"/>
      <c r="H423" s="16"/>
      <c r="I423" s="20">
        <f t="shared" si="141"/>
        <v>0</v>
      </c>
      <c r="J423" s="20"/>
      <c r="K423" s="19"/>
    </row>
    <row r="424" spans="1:11" ht="38.25">
      <c r="A424" s="135" t="s">
        <v>587</v>
      </c>
      <c r="B424" s="144" t="s">
        <v>146</v>
      </c>
      <c r="C424" s="144" t="s">
        <v>152</v>
      </c>
      <c r="D424" s="144" t="s">
        <v>589</v>
      </c>
      <c r="E424" s="143"/>
      <c r="F424" s="143"/>
      <c r="G424" s="16">
        <f>G425</f>
        <v>0</v>
      </c>
      <c r="H424" s="16"/>
      <c r="I424" s="20">
        <f t="shared" si="141"/>
        <v>0</v>
      </c>
      <c r="J424" s="16">
        <f t="shared" ref="J424:K426" si="146">J425</f>
        <v>41</v>
      </c>
      <c r="K424" s="16">
        <f t="shared" si="146"/>
        <v>41</v>
      </c>
    </row>
    <row r="425" spans="1:11" ht="25.5">
      <c r="A425" s="152" t="s">
        <v>165</v>
      </c>
      <c r="B425" s="144" t="s">
        <v>146</v>
      </c>
      <c r="C425" s="144" t="s">
        <v>152</v>
      </c>
      <c r="D425" s="144" t="s">
        <v>589</v>
      </c>
      <c r="E425" s="143" t="s">
        <v>45</v>
      </c>
      <c r="F425" s="143"/>
      <c r="G425" s="16">
        <f t="shared" ref="G425:G426" si="147">G426</f>
        <v>0</v>
      </c>
      <c r="H425" s="16"/>
      <c r="I425" s="20">
        <f t="shared" si="141"/>
        <v>0</v>
      </c>
      <c r="J425" s="16">
        <f t="shared" si="146"/>
        <v>41</v>
      </c>
      <c r="K425" s="16">
        <f t="shared" si="146"/>
        <v>41</v>
      </c>
    </row>
    <row r="426" spans="1:11" ht="25.5">
      <c r="A426" s="152" t="s">
        <v>174</v>
      </c>
      <c r="B426" s="144" t="s">
        <v>146</v>
      </c>
      <c r="C426" s="144" t="s">
        <v>152</v>
      </c>
      <c r="D426" s="144" t="s">
        <v>589</v>
      </c>
      <c r="E426" s="143" t="s">
        <v>53</v>
      </c>
      <c r="F426" s="143"/>
      <c r="G426" s="16">
        <f t="shared" si="147"/>
        <v>0</v>
      </c>
      <c r="H426" s="16"/>
      <c r="I426" s="20">
        <f t="shared" si="141"/>
        <v>0</v>
      </c>
      <c r="J426" s="16">
        <f t="shared" si="146"/>
        <v>41</v>
      </c>
      <c r="K426" s="16">
        <f t="shared" si="146"/>
        <v>41</v>
      </c>
    </row>
    <row r="427" spans="1:11">
      <c r="A427" s="135" t="s">
        <v>175</v>
      </c>
      <c r="B427" s="144" t="s">
        <v>146</v>
      </c>
      <c r="C427" s="144" t="s">
        <v>152</v>
      </c>
      <c r="D427" s="144" t="s">
        <v>589</v>
      </c>
      <c r="E427" s="143" t="s">
        <v>53</v>
      </c>
      <c r="F427" s="143" t="s">
        <v>17</v>
      </c>
      <c r="G427" s="16"/>
      <c r="H427" s="16"/>
      <c r="I427" s="20">
        <f t="shared" si="141"/>
        <v>0</v>
      </c>
      <c r="J427" s="20">
        <v>41</v>
      </c>
      <c r="K427" s="19">
        <v>41</v>
      </c>
    </row>
    <row r="428" spans="1:11" ht="25.5" customHeight="1">
      <c r="A428" s="163" t="s">
        <v>153</v>
      </c>
      <c r="B428" s="45" t="s">
        <v>146</v>
      </c>
      <c r="C428" s="45" t="s">
        <v>152</v>
      </c>
      <c r="D428" s="45" t="s">
        <v>154</v>
      </c>
      <c r="E428" s="45"/>
      <c r="F428" s="45"/>
      <c r="G428" s="16">
        <f>G429</f>
        <v>300</v>
      </c>
      <c r="H428" s="16"/>
      <c r="I428" s="20">
        <f t="shared" si="141"/>
        <v>300</v>
      </c>
      <c r="J428" s="16">
        <f t="shared" ref="J428:K430" si="148">J429</f>
        <v>300</v>
      </c>
      <c r="K428" s="16">
        <f t="shared" si="148"/>
        <v>300</v>
      </c>
    </row>
    <row r="429" spans="1:11" ht="25.5">
      <c r="A429" s="50" t="s">
        <v>44</v>
      </c>
      <c r="B429" s="45" t="s">
        <v>146</v>
      </c>
      <c r="C429" s="45" t="s">
        <v>152</v>
      </c>
      <c r="D429" s="45" t="s">
        <v>154</v>
      </c>
      <c r="E429" s="45">
        <v>200</v>
      </c>
      <c r="F429" s="45"/>
      <c r="G429" s="16">
        <f>G430</f>
        <v>300</v>
      </c>
      <c r="H429" s="16"/>
      <c r="I429" s="20">
        <f t="shared" si="141"/>
        <v>300</v>
      </c>
      <c r="J429" s="16">
        <f t="shared" si="148"/>
        <v>300</v>
      </c>
      <c r="K429" s="16">
        <f t="shared" si="148"/>
        <v>300</v>
      </c>
    </row>
    <row r="430" spans="1:11" ht="25.5">
      <c r="A430" s="50" t="s">
        <v>155</v>
      </c>
      <c r="B430" s="45" t="s">
        <v>146</v>
      </c>
      <c r="C430" s="45" t="s">
        <v>152</v>
      </c>
      <c r="D430" s="45" t="s">
        <v>154</v>
      </c>
      <c r="E430" s="45">
        <v>240</v>
      </c>
      <c r="F430" s="45"/>
      <c r="G430" s="16">
        <f>G431</f>
        <v>300</v>
      </c>
      <c r="H430" s="16"/>
      <c r="I430" s="20">
        <f t="shared" si="141"/>
        <v>300</v>
      </c>
      <c r="J430" s="16">
        <f t="shared" si="148"/>
        <v>300</v>
      </c>
      <c r="K430" s="16">
        <f t="shared" si="148"/>
        <v>300</v>
      </c>
    </row>
    <row r="431" spans="1:11">
      <c r="A431" s="51" t="s">
        <v>16</v>
      </c>
      <c r="B431" s="45" t="s">
        <v>146</v>
      </c>
      <c r="C431" s="45" t="s">
        <v>152</v>
      </c>
      <c r="D431" s="45" t="s">
        <v>154</v>
      </c>
      <c r="E431" s="45">
        <v>240</v>
      </c>
      <c r="F431" s="45">
        <v>1</v>
      </c>
      <c r="G431" s="16">
        <v>300</v>
      </c>
      <c r="H431" s="16">
        <f>'[1]поправки  2024-2026 гг  (ноя(2)'!$I$1540</f>
        <v>0</v>
      </c>
      <c r="I431" s="20">
        <f t="shared" si="141"/>
        <v>300</v>
      </c>
      <c r="J431" s="20">
        <v>300</v>
      </c>
      <c r="K431" s="19">
        <v>300</v>
      </c>
    </row>
    <row r="432" spans="1:11" ht="24">
      <c r="A432" s="13" t="s">
        <v>179</v>
      </c>
      <c r="B432" s="14" t="s">
        <v>146</v>
      </c>
      <c r="C432" s="14" t="s">
        <v>180</v>
      </c>
      <c r="D432" s="14"/>
      <c r="E432" s="14"/>
      <c r="F432" s="14"/>
      <c r="G432" s="15">
        <f t="shared" ref="G432:K432" si="149">G433+G439</f>
        <v>222</v>
      </c>
      <c r="H432" s="15">
        <f t="shared" si="149"/>
        <v>-93</v>
      </c>
      <c r="I432" s="12">
        <f t="shared" si="141"/>
        <v>129</v>
      </c>
      <c r="J432" s="15">
        <f t="shared" si="149"/>
        <v>105</v>
      </c>
      <c r="K432" s="15">
        <f t="shared" si="149"/>
        <v>105</v>
      </c>
    </row>
    <row r="433" spans="1:14" ht="48" hidden="1">
      <c r="A433" s="17" t="s">
        <v>181</v>
      </c>
      <c r="B433" s="18" t="s">
        <v>146</v>
      </c>
      <c r="C433" s="18" t="s">
        <v>180</v>
      </c>
      <c r="D433" s="31" t="s">
        <v>182</v>
      </c>
      <c r="E433" s="18"/>
      <c r="F433" s="18"/>
      <c r="G433" s="16">
        <f>G436</f>
        <v>0</v>
      </c>
      <c r="H433" s="16">
        <f>H436</f>
        <v>0</v>
      </c>
      <c r="I433" s="20">
        <f t="shared" si="141"/>
        <v>0</v>
      </c>
      <c r="J433" s="16">
        <f>J436</f>
        <v>0</v>
      </c>
      <c r="K433" s="26"/>
    </row>
    <row r="434" spans="1:14" ht="35.25" hidden="1" customHeight="1">
      <c r="A434" s="17" t="s">
        <v>183</v>
      </c>
      <c r="B434" s="18" t="s">
        <v>146</v>
      </c>
      <c r="C434" s="18" t="s">
        <v>180</v>
      </c>
      <c r="D434" s="31" t="s">
        <v>184</v>
      </c>
      <c r="E434" s="18"/>
      <c r="F434" s="18"/>
      <c r="G434" s="16">
        <f t="shared" ref="G434:J437" si="150">G435</f>
        <v>0</v>
      </c>
      <c r="H434" s="16">
        <f t="shared" si="150"/>
        <v>0</v>
      </c>
      <c r="I434" s="20">
        <f t="shared" si="141"/>
        <v>0</v>
      </c>
      <c r="J434" s="16">
        <f t="shared" si="150"/>
        <v>0</v>
      </c>
      <c r="K434" s="26"/>
    </row>
    <row r="435" spans="1:14" hidden="1">
      <c r="A435" s="17" t="s">
        <v>133</v>
      </c>
      <c r="B435" s="18" t="s">
        <v>146</v>
      </c>
      <c r="C435" s="18" t="s">
        <v>180</v>
      </c>
      <c r="D435" s="31" t="s">
        <v>185</v>
      </c>
      <c r="E435" s="18"/>
      <c r="F435" s="18"/>
      <c r="G435" s="16">
        <f t="shared" si="150"/>
        <v>0</v>
      </c>
      <c r="H435" s="16">
        <f t="shared" si="150"/>
        <v>0</v>
      </c>
      <c r="I435" s="20">
        <f t="shared" si="141"/>
        <v>0</v>
      </c>
      <c r="J435" s="16">
        <f t="shared" si="150"/>
        <v>0</v>
      </c>
      <c r="K435" s="26"/>
    </row>
    <row r="436" spans="1:14" ht="25.5" hidden="1" customHeight="1">
      <c r="A436" s="27" t="s">
        <v>186</v>
      </c>
      <c r="B436" s="18" t="s">
        <v>146</v>
      </c>
      <c r="C436" s="18" t="s">
        <v>180</v>
      </c>
      <c r="D436" s="31" t="s">
        <v>185</v>
      </c>
      <c r="E436" s="18" t="s">
        <v>45</v>
      </c>
      <c r="F436" s="35"/>
      <c r="G436" s="37">
        <f t="shared" si="150"/>
        <v>0</v>
      </c>
      <c r="H436" s="37">
        <f t="shared" si="150"/>
        <v>0</v>
      </c>
      <c r="I436" s="20">
        <f t="shared" si="141"/>
        <v>0</v>
      </c>
      <c r="J436" s="37">
        <f t="shared" si="150"/>
        <v>0</v>
      </c>
      <c r="K436" s="26"/>
    </row>
    <row r="437" spans="1:14" ht="24" hidden="1" customHeight="1">
      <c r="A437" s="27" t="s">
        <v>155</v>
      </c>
      <c r="B437" s="18" t="s">
        <v>146</v>
      </c>
      <c r="C437" s="18" t="s">
        <v>180</v>
      </c>
      <c r="D437" s="31" t="s">
        <v>185</v>
      </c>
      <c r="E437" s="18" t="s">
        <v>53</v>
      </c>
      <c r="F437" s="35"/>
      <c r="G437" s="37">
        <f t="shared" si="150"/>
        <v>0</v>
      </c>
      <c r="H437" s="37">
        <f t="shared" si="150"/>
        <v>0</v>
      </c>
      <c r="I437" s="20">
        <f t="shared" si="141"/>
        <v>0</v>
      </c>
      <c r="J437" s="37">
        <f t="shared" si="150"/>
        <v>0</v>
      </c>
      <c r="K437" s="26"/>
    </row>
    <row r="438" spans="1:14" hidden="1">
      <c r="A438" s="17" t="s">
        <v>16</v>
      </c>
      <c r="B438" s="18" t="s">
        <v>146</v>
      </c>
      <c r="C438" s="18" t="s">
        <v>180</v>
      </c>
      <c r="D438" s="31" t="s">
        <v>185</v>
      </c>
      <c r="E438" s="18" t="s">
        <v>53</v>
      </c>
      <c r="F438" s="18" t="s">
        <v>17</v>
      </c>
      <c r="G438" s="19"/>
      <c r="H438" s="19"/>
      <c r="I438" s="20">
        <f t="shared" si="141"/>
        <v>0</v>
      </c>
      <c r="J438" s="20"/>
      <c r="K438" s="26"/>
    </row>
    <row r="439" spans="1:14" ht="27" customHeight="1">
      <c r="A439" s="13" t="s">
        <v>25</v>
      </c>
      <c r="B439" s="14" t="s">
        <v>146</v>
      </c>
      <c r="C439" s="14" t="s">
        <v>180</v>
      </c>
      <c r="D439" s="14" t="s">
        <v>187</v>
      </c>
      <c r="E439" s="14"/>
      <c r="F439" s="14"/>
      <c r="G439" s="16">
        <f t="shared" ref="G439:K439" si="151">G440+G444</f>
        <v>222</v>
      </c>
      <c r="H439" s="16">
        <f t="shared" si="151"/>
        <v>-93</v>
      </c>
      <c r="I439" s="20">
        <f t="shared" si="141"/>
        <v>129</v>
      </c>
      <c r="J439" s="16">
        <f t="shared" si="151"/>
        <v>105</v>
      </c>
      <c r="K439" s="16">
        <f t="shared" si="151"/>
        <v>105</v>
      </c>
    </row>
    <row r="440" spans="1:14" ht="24">
      <c r="A440" s="49" t="s">
        <v>188</v>
      </c>
      <c r="B440" s="18" t="s">
        <v>146</v>
      </c>
      <c r="C440" s="18" t="s">
        <v>180</v>
      </c>
      <c r="D440" s="31" t="s">
        <v>189</v>
      </c>
      <c r="E440" s="18"/>
      <c r="F440" s="18"/>
      <c r="G440" s="16">
        <f t="shared" ref="G440:K442" si="152">G441</f>
        <v>205</v>
      </c>
      <c r="H440" s="16">
        <f t="shared" si="152"/>
        <v>-93</v>
      </c>
      <c r="I440" s="20">
        <f t="shared" si="141"/>
        <v>112</v>
      </c>
      <c r="J440" s="16">
        <f t="shared" si="152"/>
        <v>105</v>
      </c>
      <c r="K440" s="16">
        <f t="shared" si="152"/>
        <v>105</v>
      </c>
    </row>
    <row r="441" spans="1:14" ht="27" customHeight="1">
      <c r="A441" s="27" t="s">
        <v>165</v>
      </c>
      <c r="B441" s="18" t="s">
        <v>146</v>
      </c>
      <c r="C441" s="18" t="s">
        <v>180</v>
      </c>
      <c r="D441" s="31" t="s">
        <v>189</v>
      </c>
      <c r="E441" s="18" t="s">
        <v>45</v>
      </c>
      <c r="F441" s="18"/>
      <c r="G441" s="16">
        <f t="shared" si="152"/>
        <v>205</v>
      </c>
      <c r="H441" s="16">
        <f t="shared" si="152"/>
        <v>-93</v>
      </c>
      <c r="I441" s="20">
        <f t="shared" si="141"/>
        <v>112</v>
      </c>
      <c r="J441" s="16">
        <f t="shared" si="152"/>
        <v>105</v>
      </c>
      <c r="K441" s="16">
        <f t="shared" si="152"/>
        <v>105</v>
      </c>
    </row>
    <row r="442" spans="1:14" ht="24" customHeight="1">
      <c r="A442" s="27" t="s">
        <v>174</v>
      </c>
      <c r="B442" s="18" t="s">
        <v>146</v>
      </c>
      <c r="C442" s="18" t="s">
        <v>180</v>
      </c>
      <c r="D442" s="31" t="s">
        <v>189</v>
      </c>
      <c r="E442" s="18" t="s">
        <v>53</v>
      </c>
      <c r="F442" s="18"/>
      <c r="G442" s="16">
        <f t="shared" si="152"/>
        <v>205</v>
      </c>
      <c r="H442" s="16">
        <f t="shared" si="152"/>
        <v>-93</v>
      </c>
      <c r="I442" s="20">
        <f t="shared" si="141"/>
        <v>112</v>
      </c>
      <c r="J442" s="16">
        <f t="shared" si="152"/>
        <v>105</v>
      </c>
      <c r="K442" s="16">
        <f t="shared" si="152"/>
        <v>105</v>
      </c>
    </row>
    <row r="443" spans="1:14">
      <c r="A443" s="49" t="s">
        <v>16</v>
      </c>
      <c r="B443" s="18" t="s">
        <v>146</v>
      </c>
      <c r="C443" s="18" t="s">
        <v>180</v>
      </c>
      <c r="D443" s="31" t="s">
        <v>189</v>
      </c>
      <c r="E443" s="18" t="s">
        <v>53</v>
      </c>
      <c r="F443" s="18" t="s">
        <v>17</v>
      </c>
      <c r="G443" s="19">
        <v>205</v>
      </c>
      <c r="H443" s="19">
        <f>'[1]поправки декабрь'!$I$1551</f>
        <v>-93</v>
      </c>
      <c r="I443" s="20">
        <f t="shared" si="141"/>
        <v>112</v>
      </c>
      <c r="J443" s="20">
        <v>105</v>
      </c>
      <c r="K443" s="19">
        <v>105</v>
      </c>
    </row>
    <row r="444" spans="1:14" ht="76.5">
      <c r="A444" s="211" t="s">
        <v>695</v>
      </c>
      <c r="B444" s="18" t="s">
        <v>146</v>
      </c>
      <c r="C444" s="18" t="s">
        <v>180</v>
      </c>
      <c r="D444" s="38" t="s">
        <v>696</v>
      </c>
      <c r="E444" s="24"/>
      <c r="F444" s="24"/>
      <c r="G444" s="16">
        <f t="shared" ref="G444:H446" si="153">G445</f>
        <v>17</v>
      </c>
      <c r="H444" s="16">
        <f t="shared" si="153"/>
        <v>0</v>
      </c>
      <c r="I444" s="20">
        <f t="shared" si="141"/>
        <v>17</v>
      </c>
      <c r="J444" s="16">
        <f t="shared" ref="J444:J446" si="154">J445</f>
        <v>0</v>
      </c>
      <c r="K444" s="26"/>
    </row>
    <row r="445" spans="1:14" ht="25.5">
      <c r="A445" s="44" t="s">
        <v>186</v>
      </c>
      <c r="B445" s="18" t="s">
        <v>146</v>
      </c>
      <c r="C445" s="18" t="s">
        <v>180</v>
      </c>
      <c r="D445" s="38" t="s">
        <v>696</v>
      </c>
      <c r="E445" s="24" t="s">
        <v>45</v>
      </c>
      <c r="F445" s="24"/>
      <c r="G445" s="16">
        <f t="shared" si="153"/>
        <v>17</v>
      </c>
      <c r="H445" s="16">
        <f t="shared" si="153"/>
        <v>0</v>
      </c>
      <c r="I445" s="20">
        <f t="shared" si="141"/>
        <v>17</v>
      </c>
      <c r="J445" s="16">
        <f t="shared" si="154"/>
        <v>0</v>
      </c>
      <c r="K445" s="26"/>
    </row>
    <row r="446" spans="1:14" ht="25.5">
      <c r="A446" s="44" t="s">
        <v>174</v>
      </c>
      <c r="B446" s="18" t="s">
        <v>146</v>
      </c>
      <c r="C446" s="18" t="s">
        <v>180</v>
      </c>
      <c r="D446" s="38" t="s">
        <v>696</v>
      </c>
      <c r="E446" s="24" t="s">
        <v>53</v>
      </c>
      <c r="F446" s="24"/>
      <c r="G446" s="16">
        <f t="shared" si="153"/>
        <v>17</v>
      </c>
      <c r="H446" s="16">
        <f>H447</f>
        <v>0</v>
      </c>
      <c r="I446" s="20">
        <f t="shared" si="141"/>
        <v>17</v>
      </c>
      <c r="J446" s="16">
        <f t="shared" si="154"/>
        <v>0</v>
      </c>
      <c r="K446" s="26"/>
    </row>
    <row r="447" spans="1:14">
      <c r="A447" s="23" t="s">
        <v>110</v>
      </c>
      <c r="B447" s="18" t="s">
        <v>146</v>
      </c>
      <c r="C447" s="18" t="s">
        <v>180</v>
      </c>
      <c r="D447" s="38" t="s">
        <v>696</v>
      </c>
      <c r="E447" s="24" t="s">
        <v>53</v>
      </c>
      <c r="F447" s="24" t="s">
        <v>10</v>
      </c>
      <c r="G447" s="19">
        <v>17</v>
      </c>
      <c r="H447" s="19">
        <f>'[1]поправки  2024-2026 гг  (ноя(2)'!$I$369</f>
        <v>0</v>
      </c>
      <c r="I447" s="20">
        <f t="shared" si="141"/>
        <v>17</v>
      </c>
      <c r="J447" s="20"/>
      <c r="K447" s="26"/>
    </row>
    <row r="448" spans="1:14" ht="23.25" customHeight="1">
      <c r="A448" s="58" t="s">
        <v>192</v>
      </c>
      <c r="B448" s="14" t="s">
        <v>193</v>
      </c>
      <c r="C448" s="14"/>
      <c r="D448" s="14"/>
      <c r="E448" s="14"/>
      <c r="F448" s="14"/>
      <c r="G448" s="15">
        <f>G449+G450+G451+G452</f>
        <v>23931.200000000001</v>
      </c>
      <c r="H448" s="15">
        <f>H449+H450+H451+H452</f>
        <v>0</v>
      </c>
      <c r="I448" s="12">
        <f t="shared" si="141"/>
        <v>23931.200000000001</v>
      </c>
      <c r="J448" s="15">
        <f t="shared" ref="J448:K448" si="155">J449+J450+J451+J452</f>
        <v>795.6</v>
      </c>
      <c r="K448" s="15">
        <f t="shared" si="155"/>
        <v>770.5</v>
      </c>
      <c r="L448" s="136">
        <f>G453+G491+G463</f>
        <v>3118.3</v>
      </c>
      <c r="M448" s="136">
        <f>J453+J491+J463</f>
        <v>795.6</v>
      </c>
      <c r="N448" s="136">
        <f>K453+K491+K463</f>
        <v>770.5</v>
      </c>
    </row>
    <row r="449" spans="1:11">
      <c r="A449" s="10" t="s">
        <v>16</v>
      </c>
      <c r="B449" s="14" t="s">
        <v>193</v>
      </c>
      <c r="C449" s="14"/>
      <c r="D449" s="14"/>
      <c r="E449" s="14"/>
      <c r="F449" s="14" t="s">
        <v>17</v>
      </c>
      <c r="G449" s="15">
        <f>G458+G467+G485+G517+G524+G531+G536+G474+G477+G498+G502+G482+G514+G521+G528+G490+G542</f>
        <v>5337.2</v>
      </c>
      <c r="H449" s="15">
        <f>H458+H467+H485+H517+H524+H531+H536+H474+H477+H498+H502+H482+H514+H521+H528+H490+H542</f>
        <v>0</v>
      </c>
      <c r="I449" s="12">
        <f t="shared" si="141"/>
        <v>5337.2</v>
      </c>
      <c r="J449" s="15">
        <f>J458+J467+J485+J517+J524+J531+J536+J474+J477+J498+J502+J482+J514+J521+J528+J490+J542</f>
        <v>795.6</v>
      </c>
      <c r="K449" s="15">
        <f>K458+K467+K485+K517+K524+K531+K536+K474+K477+K498+K502+K482+K514+K521+K528+K490+K542</f>
        <v>770.5</v>
      </c>
    </row>
    <row r="450" spans="1:11">
      <c r="A450" s="10" t="s">
        <v>18</v>
      </c>
      <c r="B450" s="14" t="s">
        <v>193</v>
      </c>
      <c r="C450" s="14"/>
      <c r="D450" s="14"/>
      <c r="E450" s="14"/>
      <c r="F450" s="14" t="s">
        <v>10</v>
      </c>
      <c r="G450" s="15">
        <f>G503+G510+G547+G462</f>
        <v>2811</v>
      </c>
      <c r="H450" s="15">
        <f>H503+H510+H547+H462</f>
        <v>0</v>
      </c>
      <c r="I450" s="12">
        <f t="shared" si="141"/>
        <v>2811</v>
      </c>
      <c r="J450" s="15">
        <f t="shared" ref="J450:K450" si="156">J503+J510+J547</f>
        <v>0</v>
      </c>
      <c r="K450" s="15">
        <f t="shared" si="156"/>
        <v>0</v>
      </c>
    </row>
    <row r="451" spans="1:11">
      <c r="A451" s="10" t="s">
        <v>19</v>
      </c>
      <c r="B451" s="14" t="s">
        <v>193</v>
      </c>
      <c r="C451" s="14"/>
      <c r="D451" s="14"/>
      <c r="E451" s="14"/>
      <c r="F451" s="14" t="s">
        <v>11</v>
      </c>
      <c r="G451" s="15">
        <f>G504+G551</f>
        <v>15783</v>
      </c>
      <c r="H451" s="15">
        <f>H504+H551</f>
        <v>0</v>
      </c>
      <c r="I451" s="12">
        <f t="shared" si="141"/>
        <v>15783</v>
      </c>
      <c r="J451" s="15">
        <f t="shared" ref="J451:K451" si="157">J504+J551</f>
        <v>0</v>
      </c>
      <c r="K451" s="15">
        <f t="shared" si="157"/>
        <v>0</v>
      </c>
    </row>
    <row r="452" spans="1:11" hidden="1">
      <c r="A452" s="10" t="s">
        <v>20</v>
      </c>
      <c r="B452" s="14" t="s">
        <v>193</v>
      </c>
      <c r="C452" s="14"/>
      <c r="D452" s="14"/>
      <c r="E452" s="14"/>
      <c r="F452" s="14" t="s">
        <v>12</v>
      </c>
      <c r="G452" s="15">
        <f t="shared" ref="G452:K452" si="158">G505</f>
        <v>0</v>
      </c>
      <c r="H452" s="15"/>
      <c r="I452" s="12">
        <f t="shared" si="141"/>
        <v>0</v>
      </c>
      <c r="J452" s="15">
        <f t="shared" si="158"/>
        <v>0</v>
      </c>
      <c r="K452" s="15">
        <f t="shared" si="158"/>
        <v>0</v>
      </c>
    </row>
    <row r="453" spans="1:11">
      <c r="A453" s="58" t="s">
        <v>194</v>
      </c>
      <c r="B453" s="14" t="s">
        <v>193</v>
      </c>
      <c r="C453" s="14" t="s">
        <v>195</v>
      </c>
      <c r="D453" s="11"/>
      <c r="E453" s="14"/>
      <c r="F453" s="14"/>
      <c r="G453" s="15">
        <f>G454</f>
        <v>1908.5</v>
      </c>
      <c r="H453" s="15">
        <f>H454</f>
        <v>0</v>
      </c>
      <c r="I453" s="12">
        <f t="shared" si="141"/>
        <v>1908.5</v>
      </c>
      <c r="J453" s="15">
        <f t="shared" ref="G453:K457" si="159">J454</f>
        <v>181.1</v>
      </c>
      <c r="K453" s="15">
        <f t="shared" si="159"/>
        <v>181.1</v>
      </c>
    </row>
    <row r="454" spans="1:11" ht="26.25" customHeight="1">
      <c r="A454" s="13" t="s">
        <v>25</v>
      </c>
      <c r="B454" s="14" t="s">
        <v>193</v>
      </c>
      <c r="C454" s="14" t="s">
        <v>195</v>
      </c>
      <c r="D454" s="11" t="s">
        <v>26</v>
      </c>
      <c r="E454" s="14"/>
      <c r="F454" s="14"/>
      <c r="G454" s="16">
        <f>G455+G459</f>
        <v>1908.5</v>
      </c>
      <c r="H454" s="16">
        <f>H455+H459</f>
        <v>0</v>
      </c>
      <c r="I454" s="20">
        <f t="shared" si="141"/>
        <v>1908.5</v>
      </c>
      <c r="J454" s="16">
        <f t="shared" si="159"/>
        <v>181.1</v>
      </c>
      <c r="K454" s="16">
        <f t="shared" si="159"/>
        <v>181.1</v>
      </c>
    </row>
    <row r="455" spans="1:11" ht="35.25" customHeight="1">
      <c r="A455" s="59" t="s">
        <v>196</v>
      </c>
      <c r="B455" s="18" t="s">
        <v>193</v>
      </c>
      <c r="C455" s="18" t="s">
        <v>195</v>
      </c>
      <c r="D455" s="9" t="s">
        <v>197</v>
      </c>
      <c r="E455" s="18"/>
      <c r="F455" s="18"/>
      <c r="G455" s="16">
        <f t="shared" si="159"/>
        <v>658.5</v>
      </c>
      <c r="H455" s="16">
        <f t="shared" si="159"/>
        <v>0</v>
      </c>
      <c r="I455" s="20">
        <f t="shared" si="141"/>
        <v>658.5</v>
      </c>
      <c r="J455" s="16">
        <f t="shared" si="159"/>
        <v>181.1</v>
      </c>
      <c r="K455" s="16">
        <f t="shared" si="159"/>
        <v>181.1</v>
      </c>
    </row>
    <row r="456" spans="1:11" ht="22.5" customHeight="1">
      <c r="A456" s="27" t="s">
        <v>186</v>
      </c>
      <c r="B456" s="18" t="s">
        <v>193</v>
      </c>
      <c r="C456" s="18" t="s">
        <v>195</v>
      </c>
      <c r="D456" s="9" t="s">
        <v>197</v>
      </c>
      <c r="E456" s="18" t="s">
        <v>45</v>
      </c>
      <c r="F456" s="18"/>
      <c r="G456" s="16">
        <f t="shared" si="159"/>
        <v>658.5</v>
      </c>
      <c r="H456" s="16">
        <f t="shared" si="159"/>
        <v>0</v>
      </c>
      <c r="I456" s="20">
        <f t="shared" si="141"/>
        <v>658.5</v>
      </c>
      <c r="J456" s="16">
        <f t="shared" si="159"/>
        <v>181.1</v>
      </c>
      <c r="K456" s="16">
        <f t="shared" si="159"/>
        <v>181.1</v>
      </c>
    </row>
    <row r="457" spans="1:11" ht="27" customHeight="1">
      <c r="A457" s="27" t="s">
        <v>174</v>
      </c>
      <c r="B457" s="18" t="s">
        <v>193</v>
      </c>
      <c r="C457" s="18" t="s">
        <v>195</v>
      </c>
      <c r="D457" s="9" t="s">
        <v>197</v>
      </c>
      <c r="E457" s="18" t="s">
        <v>53</v>
      </c>
      <c r="F457" s="18"/>
      <c r="G457" s="16">
        <f t="shared" si="159"/>
        <v>658.5</v>
      </c>
      <c r="H457" s="16">
        <f t="shared" si="159"/>
        <v>0</v>
      </c>
      <c r="I457" s="20">
        <f t="shared" si="141"/>
        <v>658.5</v>
      </c>
      <c r="J457" s="16">
        <f t="shared" si="159"/>
        <v>181.1</v>
      </c>
      <c r="K457" s="16">
        <f t="shared" si="159"/>
        <v>181.1</v>
      </c>
    </row>
    <row r="458" spans="1:11">
      <c r="A458" s="49" t="s">
        <v>16</v>
      </c>
      <c r="B458" s="18" t="s">
        <v>193</v>
      </c>
      <c r="C458" s="18" t="s">
        <v>195</v>
      </c>
      <c r="D458" s="9" t="s">
        <v>197</v>
      </c>
      <c r="E458" s="18" t="s">
        <v>53</v>
      </c>
      <c r="F458" s="18" t="s">
        <v>17</v>
      </c>
      <c r="G458" s="79">
        <v>658.5</v>
      </c>
      <c r="H458" s="79">
        <f>'[1]поправки  2024-2026 гг  (ноя(2)'!$I$1558</f>
        <v>0</v>
      </c>
      <c r="I458" s="20">
        <f t="shared" si="141"/>
        <v>658.5</v>
      </c>
      <c r="J458" s="22">
        <v>181.1</v>
      </c>
      <c r="K458" s="22">
        <v>181.1</v>
      </c>
    </row>
    <row r="459" spans="1:11" ht="48">
      <c r="A459" s="205" t="s">
        <v>692</v>
      </c>
      <c r="B459" s="204" t="s">
        <v>193</v>
      </c>
      <c r="C459" s="204" t="s">
        <v>195</v>
      </c>
      <c r="D459" s="204" t="s">
        <v>693</v>
      </c>
      <c r="E459" s="204"/>
      <c r="F459" s="204"/>
      <c r="G459" s="20">
        <f t="shared" ref="G459:H461" si="160">G460</f>
        <v>1250</v>
      </c>
      <c r="H459" s="20">
        <f t="shared" si="160"/>
        <v>0</v>
      </c>
      <c r="I459" s="20">
        <f t="shared" si="141"/>
        <v>1250</v>
      </c>
      <c r="J459" s="22"/>
      <c r="K459" s="22"/>
    </row>
    <row r="460" spans="1:11" ht="48">
      <c r="A460" s="206" t="s">
        <v>444</v>
      </c>
      <c r="B460" s="204" t="s">
        <v>193</v>
      </c>
      <c r="C460" s="204" t="s">
        <v>195</v>
      </c>
      <c r="D460" s="204" t="s">
        <v>693</v>
      </c>
      <c r="E460" s="204" t="s">
        <v>211</v>
      </c>
      <c r="F460" s="204"/>
      <c r="G460" s="20">
        <f t="shared" si="160"/>
        <v>1250</v>
      </c>
      <c r="H460" s="20">
        <f t="shared" si="160"/>
        <v>0</v>
      </c>
      <c r="I460" s="20">
        <f t="shared" si="141"/>
        <v>1250</v>
      </c>
      <c r="J460" s="22"/>
      <c r="K460" s="22"/>
    </row>
    <row r="461" spans="1:11">
      <c r="A461" s="207" t="s">
        <v>212</v>
      </c>
      <c r="B461" s="204" t="s">
        <v>193</v>
      </c>
      <c r="C461" s="204" t="s">
        <v>195</v>
      </c>
      <c r="D461" s="204" t="s">
        <v>693</v>
      </c>
      <c r="E461" s="204" t="s">
        <v>443</v>
      </c>
      <c r="F461" s="204"/>
      <c r="G461" s="20">
        <f t="shared" si="160"/>
        <v>1250</v>
      </c>
      <c r="H461" s="20">
        <f t="shared" si="160"/>
        <v>0</v>
      </c>
      <c r="I461" s="20">
        <f t="shared" si="141"/>
        <v>1250</v>
      </c>
      <c r="J461" s="22"/>
      <c r="K461" s="22"/>
    </row>
    <row r="462" spans="1:11">
      <c r="A462" s="208" t="s">
        <v>18</v>
      </c>
      <c r="B462" s="204" t="s">
        <v>193</v>
      </c>
      <c r="C462" s="204" t="s">
        <v>195</v>
      </c>
      <c r="D462" s="204" t="s">
        <v>693</v>
      </c>
      <c r="E462" s="204" t="s">
        <v>443</v>
      </c>
      <c r="F462" s="204" t="s">
        <v>10</v>
      </c>
      <c r="G462" s="20">
        <v>1250</v>
      </c>
      <c r="H462" s="79">
        <f>'[1]поправки  2024-2026 гг  (ноя(2)'!$I$377</f>
        <v>0</v>
      </c>
      <c r="I462" s="20">
        <f t="shared" si="141"/>
        <v>1250</v>
      </c>
      <c r="J462" s="22"/>
      <c r="K462" s="22"/>
    </row>
    <row r="463" spans="1:11" ht="14.25" customHeight="1">
      <c r="A463" s="58" t="s">
        <v>198</v>
      </c>
      <c r="B463" s="14" t="s">
        <v>193</v>
      </c>
      <c r="C463" s="14" t="s">
        <v>199</v>
      </c>
      <c r="D463" s="14"/>
      <c r="E463" s="14"/>
      <c r="F463" s="14"/>
      <c r="G463" s="15">
        <f>G468+G478+G490</f>
        <v>110</v>
      </c>
      <c r="H463" s="15"/>
      <c r="I463" s="12">
        <f t="shared" si="141"/>
        <v>110</v>
      </c>
      <c r="J463" s="15">
        <f t="shared" ref="J463:K463" si="161">J468+J478+J490</f>
        <v>85</v>
      </c>
      <c r="K463" s="15">
        <f t="shared" si="161"/>
        <v>60</v>
      </c>
    </row>
    <row r="464" spans="1:11" ht="24" hidden="1">
      <c r="A464" s="60" t="s">
        <v>200</v>
      </c>
      <c r="B464" s="18" t="s">
        <v>193</v>
      </c>
      <c r="C464" s="18" t="s">
        <v>199</v>
      </c>
      <c r="D464" s="9" t="s">
        <v>201</v>
      </c>
      <c r="E464" s="18"/>
      <c r="F464" s="18"/>
      <c r="G464" s="16">
        <f t="shared" ref="G464:J466" si="162">G465</f>
        <v>0</v>
      </c>
      <c r="H464" s="16"/>
      <c r="I464" s="20">
        <f t="shared" si="141"/>
        <v>0</v>
      </c>
      <c r="J464" s="16">
        <f t="shared" si="162"/>
        <v>0</v>
      </c>
      <c r="K464" s="26"/>
    </row>
    <row r="465" spans="1:11" ht="24.75" hidden="1" customHeight="1">
      <c r="A465" s="27" t="s">
        <v>186</v>
      </c>
      <c r="B465" s="18" t="s">
        <v>193</v>
      </c>
      <c r="C465" s="18" t="s">
        <v>199</v>
      </c>
      <c r="D465" s="9" t="s">
        <v>201</v>
      </c>
      <c r="E465" s="18" t="s">
        <v>45</v>
      </c>
      <c r="F465" s="18"/>
      <c r="G465" s="16">
        <f t="shared" si="162"/>
        <v>0</v>
      </c>
      <c r="H465" s="16"/>
      <c r="I465" s="20">
        <f t="shared" si="141"/>
        <v>0</v>
      </c>
      <c r="J465" s="16">
        <f t="shared" si="162"/>
        <v>0</v>
      </c>
      <c r="K465" s="26"/>
    </row>
    <row r="466" spans="1:11" ht="27" hidden="1" customHeight="1">
      <c r="A466" s="27" t="s">
        <v>155</v>
      </c>
      <c r="B466" s="18" t="s">
        <v>193</v>
      </c>
      <c r="C466" s="18" t="s">
        <v>199</v>
      </c>
      <c r="D466" s="9" t="s">
        <v>201</v>
      </c>
      <c r="E466" s="18" t="s">
        <v>53</v>
      </c>
      <c r="F466" s="18"/>
      <c r="G466" s="16">
        <f t="shared" si="162"/>
        <v>0</v>
      </c>
      <c r="H466" s="16"/>
      <c r="I466" s="20">
        <f t="shared" si="141"/>
        <v>0</v>
      </c>
      <c r="J466" s="16">
        <f t="shared" si="162"/>
        <v>0</v>
      </c>
      <c r="K466" s="26"/>
    </row>
    <row r="467" spans="1:11" ht="12" hidden="1" customHeight="1">
      <c r="A467" s="17" t="s">
        <v>16</v>
      </c>
      <c r="B467" s="18" t="s">
        <v>193</v>
      </c>
      <c r="C467" s="18" t="s">
        <v>199</v>
      </c>
      <c r="D467" s="9" t="s">
        <v>201</v>
      </c>
      <c r="E467" s="18" t="s">
        <v>53</v>
      </c>
      <c r="F467" s="18" t="s">
        <v>17</v>
      </c>
      <c r="G467" s="16"/>
      <c r="H467" s="16"/>
      <c r="I467" s="20">
        <f t="shared" si="141"/>
        <v>0</v>
      </c>
      <c r="J467" s="16"/>
      <c r="K467" s="26"/>
    </row>
    <row r="468" spans="1:11" ht="28.5" hidden="1" customHeight="1">
      <c r="A468" s="47" t="s">
        <v>202</v>
      </c>
      <c r="B468" s="61" t="s">
        <v>193</v>
      </c>
      <c r="C468" s="61" t="s">
        <v>199</v>
      </c>
      <c r="D468" s="24" t="s">
        <v>203</v>
      </c>
      <c r="E468" s="61"/>
      <c r="F468" s="61"/>
      <c r="G468" s="16">
        <f t="shared" ref="G468:K469" si="163">G469</f>
        <v>0</v>
      </c>
      <c r="H468" s="16"/>
      <c r="I468" s="20">
        <f t="shared" si="141"/>
        <v>0</v>
      </c>
      <c r="J468" s="16">
        <f t="shared" si="163"/>
        <v>0</v>
      </c>
      <c r="K468" s="16">
        <f t="shared" si="163"/>
        <v>0</v>
      </c>
    </row>
    <row r="469" spans="1:11" ht="41.25" hidden="1" customHeight="1">
      <c r="A469" s="47" t="s">
        <v>204</v>
      </c>
      <c r="B469" s="61" t="s">
        <v>193</v>
      </c>
      <c r="C469" s="61" t="s">
        <v>199</v>
      </c>
      <c r="D469" s="24" t="s">
        <v>205</v>
      </c>
      <c r="E469" s="61"/>
      <c r="F469" s="61"/>
      <c r="G469" s="16">
        <f t="shared" si="163"/>
        <v>0</v>
      </c>
      <c r="H469" s="16"/>
      <c r="I469" s="20">
        <f t="shared" si="141"/>
        <v>0</v>
      </c>
      <c r="J469" s="16">
        <f t="shared" si="163"/>
        <v>0</v>
      </c>
      <c r="K469" s="16">
        <f t="shared" si="163"/>
        <v>0</v>
      </c>
    </row>
    <row r="470" spans="1:11" ht="89.25" hidden="1" customHeight="1">
      <c r="A470" s="23" t="s">
        <v>206</v>
      </c>
      <c r="B470" s="24" t="s">
        <v>193</v>
      </c>
      <c r="C470" s="24" t="s">
        <v>199</v>
      </c>
      <c r="D470" s="62" t="s">
        <v>207</v>
      </c>
      <c r="E470" s="24"/>
      <c r="F470" s="24"/>
      <c r="G470" s="16">
        <f>G471</f>
        <v>0</v>
      </c>
      <c r="H470" s="16"/>
      <c r="I470" s="20">
        <f t="shared" si="141"/>
        <v>0</v>
      </c>
      <c r="J470" s="16">
        <f t="shared" ref="J470:K470" si="164">J471+J475</f>
        <v>0</v>
      </c>
      <c r="K470" s="16">
        <f t="shared" si="164"/>
        <v>0</v>
      </c>
    </row>
    <row r="471" spans="1:11" ht="15" hidden="1" customHeight="1">
      <c r="A471" s="23" t="s">
        <v>208</v>
      </c>
      <c r="B471" s="24" t="s">
        <v>193</v>
      </c>
      <c r="C471" s="24" t="s">
        <v>199</v>
      </c>
      <c r="D471" s="62" t="s">
        <v>209</v>
      </c>
      <c r="E471" s="24"/>
      <c r="F471" s="24"/>
      <c r="G471" s="16">
        <f>G472+G475</f>
        <v>0</v>
      </c>
      <c r="H471" s="16"/>
      <c r="I471" s="20">
        <f t="shared" si="141"/>
        <v>0</v>
      </c>
      <c r="J471" s="16">
        <f t="shared" ref="G471:K473" si="165">J472</f>
        <v>0</v>
      </c>
      <c r="K471" s="16">
        <f t="shared" si="165"/>
        <v>0</v>
      </c>
    </row>
    <row r="472" spans="1:11" ht="24.75" hidden="1" customHeight="1">
      <c r="A472" s="44" t="s">
        <v>186</v>
      </c>
      <c r="B472" s="24" t="s">
        <v>193</v>
      </c>
      <c r="C472" s="24" t="s">
        <v>199</v>
      </c>
      <c r="D472" s="62" t="s">
        <v>209</v>
      </c>
      <c r="E472" s="24" t="s">
        <v>45</v>
      </c>
      <c r="F472" s="24"/>
      <c r="G472" s="16">
        <f t="shared" si="165"/>
        <v>0</v>
      </c>
      <c r="H472" s="16"/>
      <c r="I472" s="20">
        <f t="shared" si="141"/>
        <v>0</v>
      </c>
      <c r="J472" s="16">
        <f t="shared" si="165"/>
        <v>0</v>
      </c>
      <c r="K472" s="16">
        <f t="shared" si="165"/>
        <v>0</v>
      </c>
    </row>
    <row r="473" spans="1:11" ht="22.5" hidden="1" customHeight="1">
      <c r="A473" s="44" t="s">
        <v>174</v>
      </c>
      <c r="B473" s="24" t="s">
        <v>193</v>
      </c>
      <c r="C473" s="24" t="s">
        <v>199</v>
      </c>
      <c r="D473" s="62" t="s">
        <v>209</v>
      </c>
      <c r="E473" s="24" t="s">
        <v>53</v>
      </c>
      <c r="F473" s="24"/>
      <c r="G473" s="16">
        <f t="shared" si="165"/>
        <v>0</v>
      </c>
      <c r="H473" s="16"/>
      <c r="I473" s="20">
        <f t="shared" si="141"/>
        <v>0</v>
      </c>
      <c r="J473" s="16">
        <f t="shared" si="165"/>
        <v>0</v>
      </c>
      <c r="K473" s="16">
        <f t="shared" si="165"/>
        <v>0</v>
      </c>
    </row>
    <row r="474" spans="1:11" ht="12" hidden="1" customHeight="1">
      <c r="A474" s="23" t="s">
        <v>16</v>
      </c>
      <c r="B474" s="24" t="s">
        <v>193</v>
      </c>
      <c r="C474" s="24" t="s">
        <v>199</v>
      </c>
      <c r="D474" s="62" t="s">
        <v>209</v>
      </c>
      <c r="E474" s="24" t="s">
        <v>53</v>
      </c>
      <c r="F474" s="24" t="s">
        <v>17</v>
      </c>
      <c r="G474" s="16"/>
      <c r="H474" s="16"/>
      <c r="I474" s="20">
        <f t="shared" si="141"/>
        <v>0</v>
      </c>
      <c r="J474" s="16"/>
      <c r="K474" s="26"/>
    </row>
    <row r="475" spans="1:11" ht="36.75" hidden="1" customHeight="1">
      <c r="A475" s="51" t="s">
        <v>210</v>
      </c>
      <c r="B475" s="24" t="s">
        <v>193</v>
      </c>
      <c r="C475" s="24" t="s">
        <v>199</v>
      </c>
      <c r="D475" s="62" t="s">
        <v>209</v>
      </c>
      <c r="E475" s="24" t="s">
        <v>211</v>
      </c>
      <c r="F475" s="24"/>
      <c r="G475" s="16">
        <f t="shared" ref="G475:K476" si="166">G476</f>
        <v>0</v>
      </c>
      <c r="H475" s="16"/>
      <c r="I475" s="20">
        <f t="shared" ref="I475:I538" si="167">G475+H475</f>
        <v>0</v>
      </c>
      <c r="J475" s="16">
        <f t="shared" si="166"/>
        <v>0</v>
      </c>
      <c r="K475" s="16">
        <f t="shared" si="166"/>
        <v>0</v>
      </c>
    </row>
    <row r="476" spans="1:11" hidden="1">
      <c r="A476" s="51" t="s">
        <v>212</v>
      </c>
      <c r="B476" s="24" t="s">
        <v>193</v>
      </c>
      <c r="C476" s="24" t="s">
        <v>199</v>
      </c>
      <c r="D476" s="62" t="s">
        <v>209</v>
      </c>
      <c r="E476" s="24" t="s">
        <v>213</v>
      </c>
      <c r="F476" s="24"/>
      <c r="G476" s="16">
        <f t="shared" si="166"/>
        <v>0</v>
      </c>
      <c r="H476" s="16"/>
      <c r="I476" s="20">
        <f t="shared" si="167"/>
        <v>0</v>
      </c>
      <c r="J476" s="16">
        <f t="shared" si="166"/>
        <v>0</v>
      </c>
      <c r="K476" s="16">
        <f t="shared" si="166"/>
        <v>0</v>
      </c>
    </row>
    <row r="477" spans="1:11" ht="12" hidden="1" customHeight="1">
      <c r="A477" s="23" t="s">
        <v>16</v>
      </c>
      <c r="B477" s="24" t="s">
        <v>193</v>
      </c>
      <c r="C477" s="24" t="s">
        <v>199</v>
      </c>
      <c r="D477" s="62" t="s">
        <v>209</v>
      </c>
      <c r="E477" s="24" t="s">
        <v>213</v>
      </c>
      <c r="F477" s="24" t="s">
        <v>17</v>
      </c>
      <c r="G477" s="16">
        <v>0</v>
      </c>
      <c r="H477" s="16"/>
      <c r="I477" s="20">
        <f t="shared" si="167"/>
        <v>0</v>
      </c>
      <c r="J477" s="16"/>
      <c r="K477" s="26"/>
    </row>
    <row r="478" spans="1:11" ht="12" hidden="1" customHeight="1">
      <c r="A478" s="13" t="s">
        <v>25</v>
      </c>
      <c r="B478" s="14" t="s">
        <v>193</v>
      </c>
      <c r="C478" s="14" t="s">
        <v>199</v>
      </c>
      <c r="D478" s="11" t="s">
        <v>26</v>
      </c>
      <c r="E478" s="14"/>
      <c r="F478" s="14"/>
      <c r="G478" s="16">
        <f t="shared" ref="G478:K478" si="168">G479</f>
        <v>0</v>
      </c>
      <c r="H478" s="16"/>
      <c r="I478" s="20">
        <f t="shared" si="167"/>
        <v>0</v>
      </c>
      <c r="J478" s="16">
        <f t="shared" si="168"/>
        <v>0</v>
      </c>
      <c r="K478" s="16">
        <f t="shared" si="168"/>
        <v>0</v>
      </c>
    </row>
    <row r="479" spans="1:11" ht="25.5" hidden="1" customHeight="1">
      <c r="A479" s="60" t="s">
        <v>214</v>
      </c>
      <c r="B479" s="18" t="s">
        <v>193</v>
      </c>
      <c r="C479" s="18" t="s">
        <v>199</v>
      </c>
      <c r="D479" s="9" t="s">
        <v>215</v>
      </c>
      <c r="E479" s="18"/>
      <c r="F479" s="18"/>
      <c r="G479" s="16">
        <f t="shared" ref="G479:K479" si="169">G480+G483</f>
        <v>0</v>
      </c>
      <c r="H479" s="16"/>
      <c r="I479" s="20">
        <f t="shared" si="167"/>
        <v>0</v>
      </c>
      <c r="J479" s="16">
        <f t="shared" si="169"/>
        <v>0</v>
      </c>
      <c r="K479" s="16">
        <f t="shared" si="169"/>
        <v>0</v>
      </c>
    </row>
    <row r="480" spans="1:11" ht="25.5" hidden="1" customHeight="1">
      <c r="A480" s="27" t="s">
        <v>186</v>
      </c>
      <c r="B480" s="18" t="s">
        <v>193</v>
      </c>
      <c r="C480" s="18" t="s">
        <v>199</v>
      </c>
      <c r="D480" s="9" t="s">
        <v>215</v>
      </c>
      <c r="E480" s="18" t="s">
        <v>45</v>
      </c>
      <c r="F480" s="18"/>
      <c r="G480" s="16">
        <f t="shared" ref="G480:K481" si="170">G481</f>
        <v>0</v>
      </c>
      <c r="H480" s="16"/>
      <c r="I480" s="20">
        <f t="shared" si="167"/>
        <v>0</v>
      </c>
      <c r="J480" s="16">
        <f t="shared" si="170"/>
        <v>0</v>
      </c>
      <c r="K480" s="16">
        <f t="shared" si="170"/>
        <v>0</v>
      </c>
    </row>
    <row r="481" spans="1:11" ht="21.75" hidden="1" customHeight="1">
      <c r="A481" s="27" t="s">
        <v>155</v>
      </c>
      <c r="B481" s="18" t="s">
        <v>193</v>
      </c>
      <c r="C481" s="18" t="s">
        <v>199</v>
      </c>
      <c r="D481" s="9" t="s">
        <v>215</v>
      </c>
      <c r="E481" s="18" t="s">
        <v>53</v>
      </c>
      <c r="F481" s="18"/>
      <c r="G481" s="16">
        <f t="shared" si="170"/>
        <v>0</v>
      </c>
      <c r="H481" s="16"/>
      <c r="I481" s="20">
        <f t="shared" si="167"/>
        <v>0</v>
      </c>
      <c r="J481" s="16">
        <f t="shared" si="170"/>
        <v>0</v>
      </c>
      <c r="K481" s="16">
        <f t="shared" si="170"/>
        <v>0</v>
      </c>
    </row>
    <row r="482" spans="1:11" ht="9" hidden="1" customHeight="1">
      <c r="A482" s="17" t="s">
        <v>16</v>
      </c>
      <c r="B482" s="18" t="s">
        <v>193</v>
      </c>
      <c r="C482" s="18" t="s">
        <v>199</v>
      </c>
      <c r="D482" s="9" t="s">
        <v>215</v>
      </c>
      <c r="E482" s="18" t="s">
        <v>53</v>
      </c>
      <c r="F482" s="18" t="s">
        <v>17</v>
      </c>
      <c r="G482" s="19"/>
      <c r="H482" s="19"/>
      <c r="I482" s="20">
        <f t="shared" si="167"/>
        <v>0</v>
      </c>
      <c r="J482" s="20"/>
      <c r="K482" s="19"/>
    </row>
    <row r="483" spans="1:11" ht="12" hidden="1" customHeight="1">
      <c r="A483" s="41" t="s">
        <v>122</v>
      </c>
      <c r="B483" s="18" t="s">
        <v>193</v>
      </c>
      <c r="C483" s="18" t="s">
        <v>199</v>
      </c>
      <c r="D483" s="9" t="s">
        <v>215</v>
      </c>
      <c r="E483" s="18" t="s">
        <v>123</v>
      </c>
      <c r="F483" s="18"/>
      <c r="G483" s="16">
        <f t="shared" ref="G483:K484" si="171">G484</f>
        <v>0</v>
      </c>
      <c r="H483" s="16"/>
      <c r="I483" s="20">
        <f t="shared" si="167"/>
        <v>0</v>
      </c>
      <c r="J483" s="16">
        <f t="shared" si="171"/>
        <v>0</v>
      </c>
      <c r="K483" s="16">
        <f t="shared" si="171"/>
        <v>0</v>
      </c>
    </row>
    <row r="484" spans="1:11" ht="12.75" hidden="1" customHeight="1">
      <c r="A484" s="41" t="s">
        <v>161</v>
      </c>
      <c r="B484" s="18" t="s">
        <v>193</v>
      </c>
      <c r="C484" s="18" t="s">
        <v>199</v>
      </c>
      <c r="D484" s="9" t="s">
        <v>215</v>
      </c>
      <c r="E484" s="18" t="s">
        <v>162</v>
      </c>
      <c r="F484" s="18"/>
      <c r="G484" s="16">
        <f t="shared" si="171"/>
        <v>0</v>
      </c>
      <c r="H484" s="16"/>
      <c r="I484" s="20">
        <f t="shared" si="167"/>
        <v>0</v>
      </c>
      <c r="J484" s="16">
        <f t="shared" si="171"/>
        <v>0</v>
      </c>
      <c r="K484" s="16">
        <f t="shared" si="171"/>
        <v>0</v>
      </c>
    </row>
    <row r="485" spans="1:11" ht="10.5" hidden="1" customHeight="1">
      <c r="A485" s="41" t="s">
        <v>16</v>
      </c>
      <c r="B485" s="18" t="s">
        <v>193</v>
      </c>
      <c r="C485" s="18" t="s">
        <v>199</v>
      </c>
      <c r="D485" s="9" t="s">
        <v>215</v>
      </c>
      <c r="E485" s="18" t="s">
        <v>162</v>
      </c>
      <c r="F485" s="18" t="s">
        <v>17</v>
      </c>
      <c r="G485" s="19"/>
      <c r="H485" s="19"/>
      <c r="I485" s="20">
        <f t="shared" si="167"/>
        <v>0</v>
      </c>
      <c r="J485" s="20"/>
      <c r="K485" s="19"/>
    </row>
    <row r="486" spans="1:11" ht="53.25" customHeight="1">
      <c r="A486" s="180" t="s">
        <v>652</v>
      </c>
      <c r="B486" s="18" t="s">
        <v>193</v>
      </c>
      <c r="C486" s="18" t="s">
        <v>199</v>
      </c>
      <c r="D486" s="167" t="s">
        <v>637</v>
      </c>
      <c r="E486" s="167"/>
      <c r="F486" s="167"/>
      <c r="G486" s="160">
        <f t="shared" ref="G486:K489" si="172">G487</f>
        <v>110</v>
      </c>
      <c r="H486" s="160"/>
      <c r="I486" s="20">
        <f t="shared" si="167"/>
        <v>110</v>
      </c>
      <c r="J486" s="160">
        <f t="shared" si="172"/>
        <v>85</v>
      </c>
      <c r="K486" s="160">
        <f t="shared" si="172"/>
        <v>60</v>
      </c>
    </row>
    <row r="487" spans="1:11">
      <c r="A487" s="180" t="s">
        <v>133</v>
      </c>
      <c r="B487" s="18" t="s">
        <v>193</v>
      </c>
      <c r="C487" s="18" t="s">
        <v>199</v>
      </c>
      <c r="D487" s="167" t="s">
        <v>638</v>
      </c>
      <c r="E487" s="167"/>
      <c r="F487" s="167"/>
      <c r="G487" s="160">
        <f t="shared" si="172"/>
        <v>110</v>
      </c>
      <c r="H487" s="160"/>
      <c r="I487" s="20">
        <f t="shared" si="167"/>
        <v>110</v>
      </c>
      <c r="J487" s="160">
        <f t="shared" si="172"/>
        <v>85</v>
      </c>
      <c r="K487" s="160">
        <f t="shared" si="172"/>
        <v>60</v>
      </c>
    </row>
    <row r="488" spans="1:11" ht="25.5">
      <c r="A488" s="152" t="s">
        <v>44</v>
      </c>
      <c r="B488" s="18" t="s">
        <v>193</v>
      </c>
      <c r="C488" s="18" t="s">
        <v>199</v>
      </c>
      <c r="D488" s="167" t="s">
        <v>638</v>
      </c>
      <c r="E488" s="167" t="s">
        <v>45</v>
      </c>
      <c r="F488" s="167"/>
      <c r="G488" s="160">
        <f t="shared" si="172"/>
        <v>110</v>
      </c>
      <c r="H488" s="160"/>
      <c r="I488" s="20">
        <f t="shared" si="167"/>
        <v>110</v>
      </c>
      <c r="J488" s="160">
        <f t="shared" si="172"/>
        <v>85</v>
      </c>
      <c r="K488" s="160">
        <f t="shared" si="172"/>
        <v>60</v>
      </c>
    </row>
    <row r="489" spans="1:11" ht="25.5">
      <c r="A489" s="152" t="s">
        <v>174</v>
      </c>
      <c r="B489" s="18" t="s">
        <v>193</v>
      </c>
      <c r="C489" s="18" t="s">
        <v>199</v>
      </c>
      <c r="D489" s="167" t="s">
        <v>638</v>
      </c>
      <c r="E489" s="167" t="s">
        <v>53</v>
      </c>
      <c r="F489" s="167"/>
      <c r="G489" s="160">
        <f t="shared" si="172"/>
        <v>110</v>
      </c>
      <c r="H489" s="160"/>
      <c r="I489" s="20">
        <f t="shared" si="167"/>
        <v>110</v>
      </c>
      <c r="J489" s="160">
        <f t="shared" si="172"/>
        <v>85</v>
      </c>
      <c r="K489" s="160">
        <f t="shared" si="172"/>
        <v>60</v>
      </c>
    </row>
    <row r="490" spans="1:11">
      <c r="A490" s="133" t="s">
        <v>16</v>
      </c>
      <c r="B490" s="18" t="s">
        <v>193</v>
      </c>
      <c r="C490" s="18" t="s">
        <v>199</v>
      </c>
      <c r="D490" s="167" t="s">
        <v>638</v>
      </c>
      <c r="E490" s="167" t="s">
        <v>53</v>
      </c>
      <c r="F490" s="167" t="s">
        <v>17</v>
      </c>
      <c r="G490" s="160">
        <v>110</v>
      </c>
      <c r="H490" s="160">
        <f>'[1]поправки  2024-2026 гг  (ноя(2)'!$I$383</f>
        <v>0</v>
      </c>
      <c r="I490" s="20">
        <f t="shared" si="167"/>
        <v>110</v>
      </c>
      <c r="J490" s="160">
        <v>85</v>
      </c>
      <c r="K490" s="160">
        <v>60</v>
      </c>
    </row>
    <row r="491" spans="1:11">
      <c r="A491" s="63" t="s">
        <v>216</v>
      </c>
      <c r="B491" s="14" t="s">
        <v>193</v>
      </c>
      <c r="C491" s="14" t="s">
        <v>217</v>
      </c>
      <c r="D491" s="11"/>
      <c r="E491" s="14"/>
      <c r="F491" s="14"/>
      <c r="G491" s="15">
        <f>G492+G506+G532</f>
        <v>1099.8</v>
      </c>
      <c r="H491" s="15">
        <f>H492+H506+H532</f>
        <v>0</v>
      </c>
      <c r="I491" s="12">
        <f t="shared" si="167"/>
        <v>1099.8</v>
      </c>
      <c r="J491" s="15">
        <f>J492+J506+J532</f>
        <v>529.5</v>
      </c>
      <c r="K491" s="15">
        <f t="shared" ref="K491" si="173">K492+K506+K532</f>
        <v>529.4</v>
      </c>
    </row>
    <row r="492" spans="1:11" ht="26.25" hidden="1" customHeight="1">
      <c r="A492" s="47" t="s">
        <v>202</v>
      </c>
      <c r="B492" s="18" t="s">
        <v>193</v>
      </c>
      <c r="C492" s="18" t="s">
        <v>217</v>
      </c>
      <c r="D492" s="24" t="s">
        <v>203</v>
      </c>
      <c r="E492" s="18"/>
      <c r="F492" s="18"/>
      <c r="G492" s="16">
        <f t="shared" ref="G492:K493" si="174">G493</f>
        <v>0</v>
      </c>
      <c r="H492" s="16"/>
      <c r="I492" s="12">
        <f t="shared" si="167"/>
        <v>0</v>
      </c>
      <c r="J492" s="16">
        <f t="shared" si="174"/>
        <v>0</v>
      </c>
      <c r="K492" s="16">
        <f t="shared" si="174"/>
        <v>0</v>
      </c>
    </row>
    <row r="493" spans="1:11" ht="38.25" hidden="1">
      <c r="A493" s="47" t="s">
        <v>204</v>
      </c>
      <c r="B493" s="18" t="s">
        <v>193</v>
      </c>
      <c r="C493" s="18" t="s">
        <v>217</v>
      </c>
      <c r="D493" s="24" t="s">
        <v>205</v>
      </c>
      <c r="E493" s="18"/>
      <c r="F493" s="18"/>
      <c r="G493" s="16">
        <f t="shared" si="174"/>
        <v>0</v>
      </c>
      <c r="H493" s="16"/>
      <c r="I493" s="12">
        <f t="shared" si="167"/>
        <v>0</v>
      </c>
      <c r="J493" s="16">
        <f t="shared" si="174"/>
        <v>0</v>
      </c>
      <c r="K493" s="16">
        <f t="shared" si="174"/>
        <v>0</v>
      </c>
    </row>
    <row r="494" spans="1:11" ht="38.25" hidden="1">
      <c r="A494" s="47" t="s">
        <v>218</v>
      </c>
      <c r="B494" s="18" t="s">
        <v>193</v>
      </c>
      <c r="C494" s="18" t="s">
        <v>217</v>
      </c>
      <c r="D494" s="24" t="s">
        <v>219</v>
      </c>
      <c r="E494" s="18"/>
      <c r="F494" s="18"/>
      <c r="G494" s="16">
        <f t="shared" ref="G494:K494" si="175">G495+G499</f>
        <v>0</v>
      </c>
      <c r="H494" s="16"/>
      <c r="I494" s="12">
        <f t="shared" si="167"/>
        <v>0</v>
      </c>
      <c r="J494" s="16">
        <f t="shared" si="175"/>
        <v>0</v>
      </c>
      <c r="K494" s="16">
        <f t="shared" si="175"/>
        <v>0</v>
      </c>
    </row>
    <row r="495" spans="1:11" ht="15.75" hidden="1" customHeight="1">
      <c r="A495" s="47" t="s">
        <v>133</v>
      </c>
      <c r="B495" s="18" t="s">
        <v>193</v>
      </c>
      <c r="C495" s="18" t="s">
        <v>217</v>
      </c>
      <c r="D495" s="24" t="s">
        <v>220</v>
      </c>
      <c r="E495" s="18"/>
      <c r="F495" s="18"/>
      <c r="G495" s="16">
        <f t="shared" ref="G495:K497" si="176">G496</f>
        <v>0</v>
      </c>
      <c r="H495" s="16"/>
      <c r="I495" s="12">
        <f t="shared" si="167"/>
        <v>0</v>
      </c>
      <c r="J495" s="16">
        <f t="shared" si="176"/>
        <v>0</v>
      </c>
      <c r="K495" s="16">
        <f t="shared" si="176"/>
        <v>0</v>
      </c>
    </row>
    <row r="496" spans="1:11" ht="27" hidden="1" customHeight="1">
      <c r="A496" s="44" t="s">
        <v>44</v>
      </c>
      <c r="B496" s="18" t="s">
        <v>193</v>
      </c>
      <c r="C496" s="18" t="s">
        <v>217</v>
      </c>
      <c r="D496" s="24" t="s">
        <v>220</v>
      </c>
      <c r="E496" s="18" t="s">
        <v>45</v>
      </c>
      <c r="F496" s="18"/>
      <c r="G496" s="16">
        <f t="shared" si="176"/>
        <v>0</v>
      </c>
      <c r="H496" s="16"/>
      <c r="I496" s="12">
        <f t="shared" si="167"/>
        <v>0</v>
      </c>
      <c r="J496" s="16">
        <f t="shared" si="176"/>
        <v>0</v>
      </c>
      <c r="K496" s="16">
        <f t="shared" si="176"/>
        <v>0</v>
      </c>
    </row>
    <row r="497" spans="1:11" ht="24.75" hidden="1" customHeight="1">
      <c r="A497" s="44" t="s">
        <v>174</v>
      </c>
      <c r="B497" s="18" t="s">
        <v>193</v>
      </c>
      <c r="C497" s="18" t="s">
        <v>217</v>
      </c>
      <c r="D497" s="24" t="s">
        <v>220</v>
      </c>
      <c r="E497" s="18" t="s">
        <v>53</v>
      </c>
      <c r="F497" s="18"/>
      <c r="G497" s="16">
        <f t="shared" si="176"/>
        <v>0</v>
      </c>
      <c r="H497" s="16"/>
      <c r="I497" s="12">
        <f t="shared" si="167"/>
        <v>0</v>
      </c>
      <c r="J497" s="16">
        <f t="shared" si="176"/>
        <v>0</v>
      </c>
      <c r="K497" s="16">
        <f t="shared" si="176"/>
        <v>0</v>
      </c>
    </row>
    <row r="498" spans="1:11" ht="13.5" hidden="1" customHeight="1">
      <c r="A498" s="23" t="s">
        <v>16</v>
      </c>
      <c r="B498" s="18" t="s">
        <v>193</v>
      </c>
      <c r="C498" s="18" t="s">
        <v>217</v>
      </c>
      <c r="D498" s="24" t="s">
        <v>220</v>
      </c>
      <c r="E498" s="18" t="s">
        <v>53</v>
      </c>
      <c r="F498" s="18" t="s">
        <v>17</v>
      </c>
      <c r="G498" s="16"/>
      <c r="H498" s="16"/>
      <c r="I498" s="12">
        <f t="shared" si="167"/>
        <v>0</v>
      </c>
      <c r="J498" s="16"/>
      <c r="K498" s="26"/>
    </row>
    <row r="499" spans="1:11" ht="16.5" hidden="1" customHeight="1">
      <c r="A499" s="133" t="s">
        <v>569</v>
      </c>
      <c r="B499" s="18" t="s">
        <v>193</v>
      </c>
      <c r="C499" s="18" t="s">
        <v>217</v>
      </c>
      <c r="D499" s="24" t="s">
        <v>220</v>
      </c>
      <c r="E499" s="18"/>
      <c r="F499" s="18"/>
      <c r="G499" s="16"/>
      <c r="H499" s="16"/>
      <c r="I499" s="12">
        <f t="shared" si="167"/>
        <v>0</v>
      </c>
      <c r="J499" s="16">
        <f>J500</f>
        <v>0</v>
      </c>
      <c r="K499" s="26"/>
    </row>
    <row r="500" spans="1:11" ht="24" hidden="1" customHeight="1">
      <c r="A500" s="44" t="s">
        <v>44</v>
      </c>
      <c r="B500" s="18" t="s">
        <v>193</v>
      </c>
      <c r="C500" s="18" t="s">
        <v>217</v>
      </c>
      <c r="D500" s="24" t="s">
        <v>220</v>
      </c>
      <c r="E500" s="18" t="s">
        <v>45</v>
      </c>
      <c r="F500" s="18"/>
      <c r="G500" s="16"/>
      <c r="H500" s="16"/>
      <c r="I500" s="12">
        <f t="shared" si="167"/>
        <v>0</v>
      </c>
      <c r="J500" s="16">
        <f>J501</f>
        <v>0</v>
      </c>
      <c r="K500" s="26"/>
    </row>
    <row r="501" spans="1:11" ht="27" hidden="1" customHeight="1">
      <c r="A501" s="44" t="s">
        <v>174</v>
      </c>
      <c r="B501" s="18" t="s">
        <v>193</v>
      </c>
      <c r="C501" s="18" t="s">
        <v>217</v>
      </c>
      <c r="D501" s="24" t="s">
        <v>220</v>
      </c>
      <c r="E501" s="18" t="s">
        <v>53</v>
      </c>
      <c r="F501" s="18"/>
      <c r="G501" s="16"/>
      <c r="H501" s="16"/>
      <c r="I501" s="12">
        <f t="shared" si="167"/>
        <v>0</v>
      </c>
      <c r="J501" s="16">
        <f>J502+J503+J504+J505</f>
        <v>0</v>
      </c>
      <c r="K501" s="26"/>
    </row>
    <row r="502" spans="1:11" hidden="1">
      <c r="A502" s="23" t="s">
        <v>16</v>
      </c>
      <c r="B502" s="18" t="s">
        <v>193</v>
      </c>
      <c r="C502" s="18" t="s">
        <v>217</v>
      </c>
      <c r="D502" s="24" t="s">
        <v>220</v>
      </c>
      <c r="E502" s="18" t="s">
        <v>53</v>
      </c>
      <c r="F502" s="18" t="s">
        <v>17</v>
      </c>
      <c r="G502" s="16"/>
      <c r="H502" s="16"/>
      <c r="I502" s="12">
        <f t="shared" si="167"/>
        <v>0</v>
      </c>
      <c r="J502" s="16"/>
      <c r="K502" s="26"/>
    </row>
    <row r="503" spans="1:11" hidden="1">
      <c r="A503" s="23" t="s">
        <v>18</v>
      </c>
      <c r="B503" s="18" t="s">
        <v>193</v>
      </c>
      <c r="C503" s="18" t="s">
        <v>217</v>
      </c>
      <c r="D503" s="24" t="s">
        <v>220</v>
      </c>
      <c r="E503" s="18" t="s">
        <v>53</v>
      </c>
      <c r="F503" s="18" t="s">
        <v>10</v>
      </c>
      <c r="G503" s="16"/>
      <c r="H503" s="16"/>
      <c r="I503" s="12">
        <f t="shared" si="167"/>
        <v>0</v>
      </c>
      <c r="J503" s="16"/>
      <c r="K503" s="26"/>
    </row>
    <row r="504" spans="1:11" hidden="1">
      <c r="A504" s="23" t="s">
        <v>19</v>
      </c>
      <c r="B504" s="18" t="s">
        <v>193</v>
      </c>
      <c r="C504" s="18" t="s">
        <v>217</v>
      </c>
      <c r="D504" s="24" t="s">
        <v>222</v>
      </c>
      <c r="E504" s="18" t="s">
        <v>53</v>
      </c>
      <c r="F504" s="18" t="s">
        <v>11</v>
      </c>
      <c r="G504" s="16"/>
      <c r="H504" s="16"/>
      <c r="I504" s="12">
        <f t="shared" si="167"/>
        <v>0</v>
      </c>
      <c r="J504" s="16"/>
      <c r="K504" s="26"/>
    </row>
    <row r="505" spans="1:11" hidden="1">
      <c r="A505" s="23" t="s">
        <v>20</v>
      </c>
      <c r="B505" s="18" t="s">
        <v>193</v>
      </c>
      <c r="C505" s="18" t="s">
        <v>217</v>
      </c>
      <c r="D505" s="24" t="s">
        <v>222</v>
      </c>
      <c r="E505" s="18" t="s">
        <v>53</v>
      </c>
      <c r="F505" s="18" t="s">
        <v>12</v>
      </c>
      <c r="G505" s="16"/>
      <c r="H505" s="16"/>
      <c r="I505" s="12">
        <f t="shared" si="167"/>
        <v>0</v>
      </c>
      <c r="J505" s="16"/>
      <c r="K505" s="26"/>
    </row>
    <row r="506" spans="1:11" ht="27" customHeight="1">
      <c r="A506" s="13" t="s">
        <v>25</v>
      </c>
      <c r="B506" s="14" t="s">
        <v>193</v>
      </c>
      <c r="C506" s="14" t="s">
        <v>217</v>
      </c>
      <c r="D506" s="11" t="s">
        <v>26</v>
      </c>
      <c r="E506" s="14"/>
      <c r="F506" s="14"/>
      <c r="G506" s="15">
        <f>G507+G511+G518+G525</f>
        <v>599.79999999999995</v>
      </c>
      <c r="H506" s="15">
        <f>H507+H511+H518+H525</f>
        <v>0</v>
      </c>
      <c r="I506" s="12">
        <f t="shared" si="167"/>
        <v>599.79999999999995</v>
      </c>
      <c r="J506" s="15">
        <f t="shared" ref="J506:K506" si="177">J507+J511+J518+J525</f>
        <v>529.5</v>
      </c>
      <c r="K506" s="15">
        <f t="shared" si="177"/>
        <v>529.4</v>
      </c>
    </row>
    <row r="507" spans="1:11" ht="17.25" hidden="1" customHeight="1">
      <c r="A507" s="23" t="s">
        <v>221</v>
      </c>
      <c r="B507" s="18" t="s">
        <v>193</v>
      </c>
      <c r="C507" s="18" t="s">
        <v>217</v>
      </c>
      <c r="D507" s="62" t="s">
        <v>223</v>
      </c>
      <c r="E507" s="18"/>
      <c r="F507" s="18"/>
      <c r="G507" s="16">
        <f t="shared" ref="G507:J509" si="178">G508</f>
        <v>0</v>
      </c>
      <c r="H507" s="16"/>
      <c r="I507" s="20">
        <f t="shared" si="167"/>
        <v>0</v>
      </c>
      <c r="J507" s="16">
        <f t="shared" si="178"/>
        <v>0</v>
      </c>
      <c r="K507" s="26"/>
    </row>
    <row r="508" spans="1:11" ht="25.5" hidden="1" customHeight="1">
      <c r="A508" s="44" t="s">
        <v>186</v>
      </c>
      <c r="B508" s="18" t="s">
        <v>193</v>
      </c>
      <c r="C508" s="18" t="s">
        <v>217</v>
      </c>
      <c r="D508" s="62" t="s">
        <v>223</v>
      </c>
      <c r="E508" s="18" t="s">
        <v>45</v>
      </c>
      <c r="F508" s="18"/>
      <c r="G508" s="16">
        <f t="shared" si="178"/>
        <v>0</v>
      </c>
      <c r="H508" s="16"/>
      <c r="I508" s="20">
        <f t="shared" si="167"/>
        <v>0</v>
      </c>
      <c r="J508" s="16">
        <f t="shared" si="178"/>
        <v>0</v>
      </c>
      <c r="K508" s="26"/>
    </row>
    <row r="509" spans="1:11" ht="29.25" hidden="1" customHeight="1">
      <c r="A509" s="44" t="s">
        <v>155</v>
      </c>
      <c r="B509" s="18" t="s">
        <v>193</v>
      </c>
      <c r="C509" s="18" t="s">
        <v>217</v>
      </c>
      <c r="D509" s="62" t="s">
        <v>223</v>
      </c>
      <c r="E509" s="18" t="s">
        <v>53</v>
      </c>
      <c r="F509" s="18"/>
      <c r="G509" s="16">
        <f t="shared" si="178"/>
        <v>0</v>
      </c>
      <c r="H509" s="16"/>
      <c r="I509" s="20">
        <f t="shared" si="167"/>
        <v>0</v>
      </c>
      <c r="J509" s="16">
        <f t="shared" si="178"/>
        <v>0</v>
      </c>
      <c r="K509" s="26"/>
    </row>
    <row r="510" spans="1:11" hidden="1">
      <c r="A510" s="23" t="s">
        <v>224</v>
      </c>
      <c r="B510" s="18" t="s">
        <v>193</v>
      </c>
      <c r="C510" s="18" t="s">
        <v>217</v>
      </c>
      <c r="D510" s="62" t="s">
        <v>223</v>
      </c>
      <c r="E510" s="18" t="s">
        <v>53</v>
      </c>
      <c r="F510" s="18" t="s">
        <v>10</v>
      </c>
      <c r="G510" s="16"/>
      <c r="H510" s="16"/>
      <c r="I510" s="20">
        <f t="shared" si="167"/>
        <v>0</v>
      </c>
      <c r="J510" s="16"/>
      <c r="K510" s="26"/>
    </row>
    <row r="511" spans="1:11" ht="24" customHeight="1">
      <c r="A511" s="34" t="s">
        <v>522</v>
      </c>
      <c r="B511" s="18" t="s">
        <v>193</v>
      </c>
      <c r="C511" s="18" t="s">
        <v>217</v>
      </c>
      <c r="D511" s="9" t="s">
        <v>225</v>
      </c>
      <c r="E511" s="14"/>
      <c r="F511" s="14"/>
      <c r="G511" s="16">
        <f t="shared" ref="G511:K511" si="179">G515+G512</f>
        <v>137</v>
      </c>
      <c r="H511" s="16"/>
      <c r="I511" s="20">
        <f t="shared" si="167"/>
        <v>137</v>
      </c>
      <c r="J511" s="16">
        <f t="shared" si="179"/>
        <v>137</v>
      </c>
      <c r="K511" s="16">
        <f t="shared" si="179"/>
        <v>137</v>
      </c>
    </row>
    <row r="512" spans="1:11" ht="24.75" customHeight="1">
      <c r="A512" s="27" t="s">
        <v>186</v>
      </c>
      <c r="B512" s="18" t="s">
        <v>193</v>
      </c>
      <c r="C512" s="18" t="s">
        <v>217</v>
      </c>
      <c r="D512" s="9" t="s">
        <v>225</v>
      </c>
      <c r="E512" s="18" t="s">
        <v>45</v>
      </c>
      <c r="F512" s="14"/>
      <c r="G512" s="16">
        <f t="shared" ref="G512:K513" si="180">G513</f>
        <v>50</v>
      </c>
      <c r="H512" s="16"/>
      <c r="I512" s="20">
        <f t="shared" si="167"/>
        <v>50</v>
      </c>
      <c r="J512" s="16">
        <f t="shared" si="180"/>
        <v>50</v>
      </c>
      <c r="K512" s="16">
        <f t="shared" si="180"/>
        <v>50</v>
      </c>
    </row>
    <row r="513" spans="1:11" ht="25.5" customHeight="1">
      <c r="A513" s="27" t="s">
        <v>174</v>
      </c>
      <c r="B513" s="18" t="s">
        <v>193</v>
      </c>
      <c r="C513" s="18" t="s">
        <v>217</v>
      </c>
      <c r="D513" s="9" t="s">
        <v>225</v>
      </c>
      <c r="E513" s="18" t="s">
        <v>53</v>
      </c>
      <c r="F513" s="14"/>
      <c r="G513" s="16">
        <f t="shared" si="180"/>
        <v>50</v>
      </c>
      <c r="H513" s="16"/>
      <c r="I513" s="20">
        <f t="shared" si="167"/>
        <v>50</v>
      </c>
      <c r="J513" s="16">
        <f t="shared" si="180"/>
        <v>50</v>
      </c>
      <c r="K513" s="16">
        <f t="shared" si="180"/>
        <v>50</v>
      </c>
    </row>
    <row r="514" spans="1:11" ht="13.5" customHeight="1">
      <c r="A514" s="49" t="s">
        <v>16</v>
      </c>
      <c r="B514" s="18" t="s">
        <v>193</v>
      </c>
      <c r="C514" s="18" t="s">
        <v>217</v>
      </c>
      <c r="D514" s="9" t="s">
        <v>225</v>
      </c>
      <c r="E514" s="18" t="s">
        <v>53</v>
      </c>
      <c r="F514" s="18" t="s">
        <v>17</v>
      </c>
      <c r="G514" s="79">
        <v>50</v>
      </c>
      <c r="H514" s="79">
        <f>'[1]поправки  2024-2026 гг  (ноя(2)'!$I$412</f>
        <v>0</v>
      </c>
      <c r="I514" s="20">
        <f t="shared" si="167"/>
        <v>50</v>
      </c>
      <c r="J514" s="22">
        <v>50</v>
      </c>
      <c r="K514" s="22">
        <v>50</v>
      </c>
    </row>
    <row r="515" spans="1:11">
      <c r="A515" s="41" t="s">
        <v>122</v>
      </c>
      <c r="B515" s="18" t="s">
        <v>193</v>
      </c>
      <c r="C515" s="18" t="s">
        <v>217</v>
      </c>
      <c r="D515" s="9" t="s">
        <v>225</v>
      </c>
      <c r="E515" s="18" t="s">
        <v>123</v>
      </c>
      <c r="F515" s="18"/>
      <c r="G515" s="16">
        <f t="shared" ref="G515:K516" si="181">G516</f>
        <v>87</v>
      </c>
      <c r="H515" s="16"/>
      <c r="I515" s="20">
        <f t="shared" si="167"/>
        <v>87</v>
      </c>
      <c r="J515" s="16">
        <f t="shared" si="181"/>
        <v>87</v>
      </c>
      <c r="K515" s="16">
        <f t="shared" si="181"/>
        <v>87</v>
      </c>
    </row>
    <row r="516" spans="1:11" ht="15.75" customHeight="1">
      <c r="A516" s="41" t="s">
        <v>161</v>
      </c>
      <c r="B516" s="18" t="s">
        <v>193</v>
      </c>
      <c r="C516" s="18" t="s">
        <v>217</v>
      </c>
      <c r="D516" s="9" t="s">
        <v>225</v>
      </c>
      <c r="E516" s="18" t="s">
        <v>162</v>
      </c>
      <c r="F516" s="18"/>
      <c r="G516" s="16">
        <f t="shared" si="181"/>
        <v>87</v>
      </c>
      <c r="H516" s="16"/>
      <c r="I516" s="20">
        <f t="shared" si="167"/>
        <v>87</v>
      </c>
      <c r="J516" s="16">
        <f t="shared" si="181"/>
        <v>87</v>
      </c>
      <c r="K516" s="16">
        <f t="shared" si="181"/>
        <v>87</v>
      </c>
    </row>
    <row r="517" spans="1:11">
      <c r="A517" s="17" t="s">
        <v>16</v>
      </c>
      <c r="B517" s="18" t="s">
        <v>193</v>
      </c>
      <c r="C517" s="18" t="s">
        <v>217</v>
      </c>
      <c r="D517" s="9" t="s">
        <v>225</v>
      </c>
      <c r="E517" s="18" t="s">
        <v>162</v>
      </c>
      <c r="F517" s="18" t="s">
        <v>17</v>
      </c>
      <c r="G517" s="79">
        <v>87</v>
      </c>
      <c r="H517" s="79">
        <f>'[1]поправки  2024-2026 гг  (ноя(2)'!$I$640</f>
        <v>0</v>
      </c>
      <c r="I517" s="20">
        <f t="shared" si="167"/>
        <v>87</v>
      </c>
      <c r="J517" s="22">
        <v>87</v>
      </c>
      <c r="K517" s="22">
        <v>87</v>
      </c>
    </row>
    <row r="518" spans="1:11" ht="75" customHeight="1">
      <c r="A518" s="64" t="s">
        <v>523</v>
      </c>
      <c r="B518" s="18" t="s">
        <v>193</v>
      </c>
      <c r="C518" s="18" t="s">
        <v>217</v>
      </c>
      <c r="D518" s="9" t="s">
        <v>226</v>
      </c>
      <c r="E518" s="18"/>
      <c r="F518" s="18"/>
      <c r="G518" s="16">
        <f t="shared" ref="G518:K518" si="182">G522+G519</f>
        <v>168.7</v>
      </c>
      <c r="H518" s="16">
        <f t="shared" si="182"/>
        <v>0</v>
      </c>
      <c r="I518" s="20">
        <f t="shared" si="167"/>
        <v>168.7</v>
      </c>
      <c r="J518" s="16">
        <f t="shared" si="182"/>
        <v>162.5</v>
      </c>
      <c r="K518" s="16">
        <f t="shared" si="182"/>
        <v>162.4</v>
      </c>
    </row>
    <row r="519" spans="1:11" ht="23.25" customHeight="1">
      <c r="A519" s="27" t="s">
        <v>186</v>
      </c>
      <c r="B519" s="18" t="s">
        <v>193</v>
      </c>
      <c r="C519" s="18" t="s">
        <v>217</v>
      </c>
      <c r="D519" s="9" t="s">
        <v>226</v>
      </c>
      <c r="E519" s="18" t="s">
        <v>45</v>
      </c>
      <c r="F519" s="18"/>
      <c r="G519" s="16">
        <f t="shared" ref="G519:K520" si="183">G520</f>
        <v>56.2</v>
      </c>
      <c r="H519" s="16">
        <f t="shared" si="183"/>
        <v>0</v>
      </c>
      <c r="I519" s="20">
        <f t="shared" si="167"/>
        <v>56.2</v>
      </c>
      <c r="J519" s="16">
        <f t="shared" si="183"/>
        <v>50</v>
      </c>
      <c r="K519" s="16">
        <f t="shared" si="183"/>
        <v>50</v>
      </c>
    </row>
    <row r="520" spans="1:11" ht="27.75" customHeight="1">
      <c r="A520" s="27" t="s">
        <v>174</v>
      </c>
      <c r="B520" s="18" t="s">
        <v>193</v>
      </c>
      <c r="C520" s="18" t="s">
        <v>217</v>
      </c>
      <c r="D520" s="9" t="s">
        <v>226</v>
      </c>
      <c r="E520" s="18" t="s">
        <v>53</v>
      </c>
      <c r="F520" s="18"/>
      <c r="G520" s="16">
        <f t="shared" si="183"/>
        <v>56.2</v>
      </c>
      <c r="H520" s="16">
        <f t="shared" si="183"/>
        <v>0</v>
      </c>
      <c r="I520" s="20">
        <f t="shared" si="167"/>
        <v>56.2</v>
      </c>
      <c r="J520" s="16">
        <f t="shared" si="183"/>
        <v>50</v>
      </c>
      <c r="K520" s="16">
        <f t="shared" si="183"/>
        <v>50</v>
      </c>
    </row>
    <row r="521" spans="1:11" ht="12.75" customHeight="1">
      <c r="A521" s="49" t="s">
        <v>16</v>
      </c>
      <c r="B521" s="18" t="s">
        <v>193</v>
      </c>
      <c r="C521" s="18" t="s">
        <v>217</v>
      </c>
      <c r="D521" s="9" t="s">
        <v>226</v>
      </c>
      <c r="E521" s="18" t="s">
        <v>53</v>
      </c>
      <c r="F521" s="18" t="s">
        <v>17</v>
      </c>
      <c r="G521" s="160">
        <v>56.2</v>
      </c>
      <c r="H521" s="160">
        <v>0</v>
      </c>
      <c r="I521" s="20">
        <f t="shared" si="167"/>
        <v>56.2</v>
      </c>
      <c r="J521" s="22">
        <v>50</v>
      </c>
      <c r="K521" s="22">
        <v>50</v>
      </c>
    </row>
    <row r="522" spans="1:11">
      <c r="A522" s="41" t="s">
        <v>122</v>
      </c>
      <c r="B522" s="18" t="s">
        <v>193</v>
      </c>
      <c r="C522" s="18" t="s">
        <v>217</v>
      </c>
      <c r="D522" s="9" t="s">
        <v>226</v>
      </c>
      <c r="E522" s="18" t="s">
        <v>123</v>
      </c>
      <c r="F522" s="18"/>
      <c r="G522" s="16">
        <f t="shared" ref="G522:K523" si="184">G523</f>
        <v>112.5</v>
      </c>
      <c r="H522" s="16"/>
      <c r="I522" s="20">
        <f t="shared" si="167"/>
        <v>112.5</v>
      </c>
      <c r="J522" s="16">
        <f t="shared" si="184"/>
        <v>112.5</v>
      </c>
      <c r="K522" s="16">
        <f t="shared" si="184"/>
        <v>112.4</v>
      </c>
    </row>
    <row r="523" spans="1:11">
      <c r="A523" s="41" t="s">
        <v>161</v>
      </c>
      <c r="B523" s="18" t="s">
        <v>193</v>
      </c>
      <c r="C523" s="18" t="s">
        <v>217</v>
      </c>
      <c r="D523" s="9" t="s">
        <v>226</v>
      </c>
      <c r="E523" s="18" t="s">
        <v>162</v>
      </c>
      <c r="F523" s="18"/>
      <c r="G523" s="16">
        <f t="shared" si="184"/>
        <v>112.5</v>
      </c>
      <c r="H523" s="16"/>
      <c r="I523" s="20">
        <f t="shared" si="167"/>
        <v>112.5</v>
      </c>
      <c r="J523" s="16">
        <f t="shared" si="184"/>
        <v>112.5</v>
      </c>
      <c r="K523" s="16">
        <f t="shared" si="184"/>
        <v>112.4</v>
      </c>
    </row>
    <row r="524" spans="1:11">
      <c r="A524" s="17" t="s">
        <v>16</v>
      </c>
      <c r="B524" s="18" t="s">
        <v>193</v>
      </c>
      <c r="C524" s="18" t="s">
        <v>217</v>
      </c>
      <c r="D524" s="9" t="s">
        <v>226</v>
      </c>
      <c r="E524" s="18" t="s">
        <v>162</v>
      </c>
      <c r="F524" s="18" t="s">
        <v>17</v>
      </c>
      <c r="G524" s="181">
        <v>112.5</v>
      </c>
      <c r="H524" s="181">
        <f>'[1]поправки  2024-2026 гг  (ноя(2)'!$I$624</f>
        <v>0</v>
      </c>
      <c r="I524" s="20">
        <f t="shared" si="167"/>
        <v>112.5</v>
      </c>
      <c r="J524" s="19">
        <v>112.5</v>
      </c>
      <c r="K524" s="19">
        <v>112.4</v>
      </c>
    </row>
    <row r="525" spans="1:11" ht="24.75" customHeight="1">
      <c r="A525" s="64" t="s">
        <v>524</v>
      </c>
      <c r="B525" s="18" t="s">
        <v>193</v>
      </c>
      <c r="C525" s="18" t="s">
        <v>217</v>
      </c>
      <c r="D525" s="9" t="s">
        <v>227</v>
      </c>
      <c r="E525" s="18"/>
      <c r="F525" s="18"/>
      <c r="G525" s="16">
        <f t="shared" ref="G525:K525" si="185">G529+G526</f>
        <v>294.10000000000002</v>
      </c>
      <c r="H525" s="16"/>
      <c r="I525" s="20">
        <f t="shared" si="167"/>
        <v>294.10000000000002</v>
      </c>
      <c r="J525" s="16">
        <f t="shared" si="185"/>
        <v>230</v>
      </c>
      <c r="K525" s="16">
        <f t="shared" si="185"/>
        <v>230</v>
      </c>
    </row>
    <row r="526" spans="1:11" ht="24.75" customHeight="1">
      <c r="A526" s="27" t="s">
        <v>186</v>
      </c>
      <c r="B526" s="18" t="s">
        <v>193</v>
      </c>
      <c r="C526" s="18" t="s">
        <v>217</v>
      </c>
      <c r="D526" s="9" t="s">
        <v>227</v>
      </c>
      <c r="E526" s="18" t="s">
        <v>45</v>
      </c>
      <c r="F526" s="18"/>
      <c r="G526" s="16">
        <f t="shared" ref="G526:K527" si="186">G527</f>
        <v>104.1</v>
      </c>
      <c r="H526" s="16"/>
      <c r="I526" s="20">
        <f t="shared" si="167"/>
        <v>104.1</v>
      </c>
      <c r="J526" s="16">
        <f t="shared" si="186"/>
        <v>40</v>
      </c>
      <c r="K526" s="16">
        <f t="shared" si="186"/>
        <v>40</v>
      </c>
    </row>
    <row r="527" spans="1:11" ht="25.5" customHeight="1">
      <c r="A527" s="27" t="s">
        <v>174</v>
      </c>
      <c r="B527" s="18" t="s">
        <v>193</v>
      </c>
      <c r="C527" s="18" t="s">
        <v>217</v>
      </c>
      <c r="D527" s="9" t="s">
        <v>227</v>
      </c>
      <c r="E527" s="18" t="s">
        <v>53</v>
      </c>
      <c r="F527" s="18"/>
      <c r="G527" s="16">
        <f t="shared" si="186"/>
        <v>104.1</v>
      </c>
      <c r="H527" s="16"/>
      <c r="I527" s="20">
        <f t="shared" si="167"/>
        <v>104.1</v>
      </c>
      <c r="J527" s="16">
        <f t="shared" si="186"/>
        <v>40</v>
      </c>
      <c r="K527" s="16">
        <f t="shared" si="186"/>
        <v>40</v>
      </c>
    </row>
    <row r="528" spans="1:11" ht="13.5" customHeight="1">
      <c r="A528" s="49" t="s">
        <v>16</v>
      </c>
      <c r="B528" s="18" t="s">
        <v>193</v>
      </c>
      <c r="C528" s="18" t="s">
        <v>217</v>
      </c>
      <c r="D528" s="9" t="s">
        <v>227</v>
      </c>
      <c r="E528" s="18" t="s">
        <v>53</v>
      </c>
      <c r="F528" s="18" t="s">
        <v>17</v>
      </c>
      <c r="G528" s="160">
        <v>104.1</v>
      </c>
      <c r="H528" s="160">
        <f>'[1]поправки  2024-2026 гг  (ноя(2)'!$I$408</f>
        <v>0</v>
      </c>
      <c r="I528" s="20">
        <f t="shared" si="167"/>
        <v>104.1</v>
      </c>
      <c r="J528" s="22">
        <v>40</v>
      </c>
      <c r="K528" s="22">
        <v>40</v>
      </c>
    </row>
    <row r="529" spans="1:11">
      <c r="A529" s="41" t="s">
        <v>122</v>
      </c>
      <c r="B529" s="18" t="s">
        <v>193</v>
      </c>
      <c r="C529" s="18" t="s">
        <v>217</v>
      </c>
      <c r="D529" s="9" t="s">
        <v>227</v>
      </c>
      <c r="E529" s="18" t="s">
        <v>123</v>
      </c>
      <c r="F529" s="18"/>
      <c r="G529" s="16">
        <f t="shared" ref="G529:K530" si="187">G530</f>
        <v>190</v>
      </c>
      <c r="H529" s="16"/>
      <c r="I529" s="20">
        <f t="shared" si="167"/>
        <v>190</v>
      </c>
      <c r="J529" s="16">
        <f t="shared" si="187"/>
        <v>190</v>
      </c>
      <c r="K529" s="16">
        <f t="shared" si="187"/>
        <v>190</v>
      </c>
    </row>
    <row r="530" spans="1:11" ht="12.75" customHeight="1">
      <c r="A530" s="41" t="s">
        <v>161</v>
      </c>
      <c r="B530" s="18" t="s">
        <v>193</v>
      </c>
      <c r="C530" s="18" t="s">
        <v>217</v>
      </c>
      <c r="D530" s="9" t="s">
        <v>227</v>
      </c>
      <c r="E530" s="18" t="s">
        <v>162</v>
      </c>
      <c r="F530" s="18"/>
      <c r="G530" s="16">
        <f t="shared" si="187"/>
        <v>190</v>
      </c>
      <c r="H530" s="16"/>
      <c r="I530" s="20">
        <f t="shared" si="167"/>
        <v>190</v>
      </c>
      <c r="J530" s="16">
        <f t="shared" si="187"/>
        <v>190</v>
      </c>
      <c r="K530" s="16">
        <f t="shared" si="187"/>
        <v>190</v>
      </c>
    </row>
    <row r="531" spans="1:11">
      <c r="A531" s="17" t="s">
        <v>16</v>
      </c>
      <c r="B531" s="18" t="s">
        <v>193</v>
      </c>
      <c r="C531" s="18" t="s">
        <v>217</v>
      </c>
      <c r="D531" s="9" t="s">
        <v>227</v>
      </c>
      <c r="E531" s="18" t="s">
        <v>162</v>
      </c>
      <c r="F531" s="18" t="s">
        <v>17</v>
      </c>
      <c r="G531" s="160">
        <v>190</v>
      </c>
      <c r="H531" s="160">
        <f>'[1]поправки  2024-2026 гг  (ноя(2)'!$I$632</f>
        <v>0</v>
      </c>
      <c r="I531" s="20">
        <f t="shared" si="167"/>
        <v>190</v>
      </c>
      <c r="J531" s="22">
        <v>190</v>
      </c>
      <c r="K531" s="22">
        <v>190</v>
      </c>
    </row>
    <row r="532" spans="1:11" ht="60.75" customHeight="1">
      <c r="A532" s="146" t="s">
        <v>539</v>
      </c>
      <c r="B532" s="29" t="s">
        <v>193</v>
      </c>
      <c r="C532" s="29" t="s">
        <v>217</v>
      </c>
      <c r="D532" s="147" t="s">
        <v>540</v>
      </c>
      <c r="E532" s="29"/>
      <c r="F532" s="29"/>
      <c r="G532" s="16">
        <f>G534</f>
        <v>500</v>
      </c>
      <c r="H532" s="16"/>
      <c r="I532" s="20">
        <f t="shared" si="167"/>
        <v>500</v>
      </c>
      <c r="J532" s="16">
        <f t="shared" ref="J532:K532" si="188">J534</f>
        <v>0</v>
      </c>
      <c r="K532" s="16">
        <f t="shared" si="188"/>
        <v>0</v>
      </c>
    </row>
    <row r="533" spans="1:11" ht="15.75" customHeight="1">
      <c r="A533" s="146" t="s">
        <v>133</v>
      </c>
      <c r="B533" s="29" t="s">
        <v>193</v>
      </c>
      <c r="C533" s="29" t="s">
        <v>217</v>
      </c>
      <c r="D533" s="147" t="s">
        <v>541</v>
      </c>
      <c r="E533" s="29"/>
      <c r="F533" s="29"/>
      <c r="G533" s="16">
        <f>G534</f>
        <v>500</v>
      </c>
      <c r="H533" s="16"/>
      <c r="I533" s="20">
        <f t="shared" si="167"/>
        <v>500</v>
      </c>
      <c r="J533" s="16">
        <f t="shared" ref="J533:K533" si="189">J534</f>
        <v>0</v>
      </c>
      <c r="K533" s="16">
        <f t="shared" si="189"/>
        <v>0</v>
      </c>
    </row>
    <row r="534" spans="1:11" ht="22.5" customHeight="1">
      <c r="A534" s="27" t="s">
        <v>186</v>
      </c>
      <c r="B534" s="24" t="s">
        <v>193</v>
      </c>
      <c r="C534" s="24" t="s">
        <v>217</v>
      </c>
      <c r="D534" s="148" t="s">
        <v>541</v>
      </c>
      <c r="E534" s="24" t="s">
        <v>45</v>
      </c>
      <c r="F534" s="24"/>
      <c r="G534" s="16">
        <f t="shared" ref="G534:K535" si="190">G535</f>
        <v>500</v>
      </c>
      <c r="H534" s="16"/>
      <c r="I534" s="20">
        <f t="shared" si="167"/>
        <v>500</v>
      </c>
      <c r="J534" s="16">
        <f t="shared" si="190"/>
        <v>0</v>
      </c>
      <c r="K534" s="16">
        <f t="shared" si="190"/>
        <v>0</v>
      </c>
    </row>
    <row r="535" spans="1:11" ht="21.75" customHeight="1">
      <c r="A535" s="27" t="s">
        <v>155</v>
      </c>
      <c r="B535" s="24" t="s">
        <v>193</v>
      </c>
      <c r="C535" s="24" t="s">
        <v>217</v>
      </c>
      <c r="D535" s="148" t="s">
        <v>541</v>
      </c>
      <c r="E535" s="24" t="s">
        <v>53</v>
      </c>
      <c r="F535" s="24"/>
      <c r="G535" s="16">
        <f t="shared" si="190"/>
        <v>500</v>
      </c>
      <c r="H535" s="16"/>
      <c r="I535" s="20">
        <f t="shared" si="167"/>
        <v>500</v>
      </c>
      <c r="J535" s="16">
        <f t="shared" si="190"/>
        <v>0</v>
      </c>
      <c r="K535" s="16">
        <f t="shared" si="190"/>
        <v>0</v>
      </c>
    </row>
    <row r="536" spans="1:11">
      <c r="A536" s="17" t="s">
        <v>16</v>
      </c>
      <c r="B536" s="24" t="s">
        <v>193</v>
      </c>
      <c r="C536" s="24" t="s">
        <v>217</v>
      </c>
      <c r="D536" s="148" t="s">
        <v>541</v>
      </c>
      <c r="E536" s="24" t="s">
        <v>53</v>
      </c>
      <c r="F536" s="24" t="s">
        <v>17</v>
      </c>
      <c r="G536" s="19">
        <v>500</v>
      </c>
      <c r="H536" s="19">
        <f>'[1]поправки  2024-2026 гг  (ноя(2)'!$I$449</f>
        <v>0</v>
      </c>
      <c r="I536" s="20">
        <f t="shared" si="167"/>
        <v>500</v>
      </c>
      <c r="J536" s="20"/>
      <c r="K536" s="26"/>
    </row>
    <row r="537" spans="1:11" ht="25.5">
      <c r="A537" s="189" t="s">
        <v>664</v>
      </c>
      <c r="B537" s="24" t="s">
        <v>193</v>
      </c>
      <c r="C537" s="24" t="s">
        <v>676</v>
      </c>
      <c r="D537" s="167"/>
      <c r="E537" s="167" t="s">
        <v>672</v>
      </c>
      <c r="F537" s="167"/>
      <c r="G537" s="19">
        <f>G538</f>
        <v>20812.900000000001</v>
      </c>
      <c r="H537" s="19">
        <f>H538</f>
        <v>0</v>
      </c>
      <c r="I537" s="20">
        <f t="shared" si="167"/>
        <v>20812.900000000001</v>
      </c>
      <c r="J537" s="20"/>
      <c r="K537" s="26"/>
    </row>
    <row r="538" spans="1:11" ht="38.25">
      <c r="A538" s="133" t="s">
        <v>665</v>
      </c>
      <c r="B538" s="24" t="s">
        <v>193</v>
      </c>
      <c r="C538" s="24" t="s">
        <v>676</v>
      </c>
      <c r="D538" s="167" t="s">
        <v>205</v>
      </c>
      <c r="E538" s="167"/>
      <c r="F538" s="167"/>
      <c r="G538" s="19">
        <f>G539+G543+G548</f>
        <v>20812.900000000001</v>
      </c>
      <c r="H538" s="19">
        <f>H539+H543+H548</f>
        <v>0</v>
      </c>
      <c r="I538" s="20">
        <f t="shared" si="167"/>
        <v>20812.900000000001</v>
      </c>
      <c r="J538" s="19">
        <f t="shared" ref="J538:K538" si="191">J539+J543+J548</f>
        <v>0</v>
      </c>
      <c r="K538" s="19">
        <f t="shared" si="191"/>
        <v>0</v>
      </c>
    </row>
    <row r="539" spans="1:11" ht="51">
      <c r="A539" s="133" t="s">
        <v>666</v>
      </c>
      <c r="B539" s="24" t="s">
        <v>193</v>
      </c>
      <c r="C539" s="24" t="s">
        <v>676</v>
      </c>
      <c r="D539" s="9" t="s">
        <v>207</v>
      </c>
      <c r="E539" s="167"/>
      <c r="F539" s="167"/>
      <c r="G539" s="19">
        <f t="shared" ref="G539:H541" si="192">G540</f>
        <v>3468.9</v>
      </c>
      <c r="H539" s="19">
        <f t="shared" si="192"/>
        <v>0</v>
      </c>
      <c r="I539" s="20">
        <f t="shared" ref="I539:I602" si="193">G539+H539</f>
        <v>3468.9</v>
      </c>
      <c r="J539" s="19">
        <f t="shared" ref="J539:K541" si="194">J540</f>
        <v>0</v>
      </c>
      <c r="K539" s="19">
        <f t="shared" si="194"/>
        <v>0</v>
      </c>
    </row>
    <row r="540" spans="1:11" ht="51">
      <c r="A540" s="133" t="s">
        <v>667</v>
      </c>
      <c r="B540" s="24" t="s">
        <v>193</v>
      </c>
      <c r="C540" s="24" t="s">
        <v>676</v>
      </c>
      <c r="D540" s="9" t="s">
        <v>673</v>
      </c>
      <c r="E540" s="24" t="s">
        <v>211</v>
      </c>
      <c r="F540" s="24"/>
      <c r="G540" s="19">
        <f t="shared" si="192"/>
        <v>3468.9</v>
      </c>
      <c r="H540" s="19">
        <f t="shared" si="192"/>
        <v>0</v>
      </c>
      <c r="I540" s="20">
        <f t="shared" si="193"/>
        <v>3468.9</v>
      </c>
      <c r="J540" s="19">
        <f t="shared" si="194"/>
        <v>0</v>
      </c>
      <c r="K540" s="19">
        <f t="shared" si="194"/>
        <v>0</v>
      </c>
    </row>
    <row r="541" spans="1:11" ht="36">
      <c r="A541" s="27" t="s">
        <v>442</v>
      </c>
      <c r="B541" s="24" t="s">
        <v>193</v>
      </c>
      <c r="C541" s="24" t="s">
        <v>676</v>
      </c>
      <c r="D541" s="9" t="s">
        <v>673</v>
      </c>
      <c r="E541" s="24" t="s">
        <v>443</v>
      </c>
      <c r="F541" s="24"/>
      <c r="G541" s="19">
        <f t="shared" si="192"/>
        <v>3468.9</v>
      </c>
      <c r="H541" s="19">
        <f t="shared" si="192"/>
        <v>0</v>
      </c>
      <c r="I541" s="20">
        <f t="shared" si="193"/>
        <v>3468.9</v>
      </c>
      <c r="J541" s="19">
        <f t="shared" si="194"/>
        <v>0</v>
      </c>
      <c r="K541" s="19">
        <f t="shared" si="194"/>
        <v>0</v>
      </c>
    </row>
    <row r="542" spans="1:11">
      <c r="A542" s="27" t="s">
        <v>212</v>
      </c>
      <c r="B542" s="24" t="s">
        <v>193</v>
      </c>
      <c r="C542" s="24" t="s">
        <v>676</v>
      </c>
      <c r="D542" s="9" t="s">
        <v>673</v>
      </c>
      <c r="E542" s="24" t="s">
        <v>213</v>
      </c>
      <c r="F542" s="24" t="s">
        <v>17</v>
      </c>
      <c r="G542" s="190">
        <v>3468.9</v>
      </c>
      <c r="H542" s="190">
        <f>'[1]поправки  2024-2026 гг  (ноя(2)'!$I$426</f>
        <v>0</v>
      </c>
      <c r="I542" s="209">
        <f t="shared" si="193"/>
        <v>3468.9</v>
      </c>
      <c r="J542" s="20"/>
      <c r="K542" s="26"/>
    </row>
    <row r="543" spans="1:11">
      <c r="A543" s="66" t="s">
        <v>16</v>
      </c>
      <c r="B543" s="24" t="s">
        <v>193</v>
      </c>
      <c r="C543" s="24" t="s">
        <v>676</v>
      </c>
      <c r="D543" s="148"/>
      <c r="E543" s="24"/>
      <c r="F543" s="24"/>
      <c r="G543" s="19">
        <f t="shared" ref="G543:H546" si="195">G544</f>
        <v>1561</v>
      </c>
      <c r="H543" s="19">
        <f t="shared" si="195"/>
        <v>0</v>
      </c>
      <c r="I543" s="20">
        <f t="shared" si="193"/>
        <v>1561</v>
      </c>
      <c r="J543" s="19">
        <f t="shared" ref="J543:K546" si="196">J544</f>
        <v>0</v>
      </c>
      <c r="K543" s="19">
        <f t="shared" si="196"/>
        <v>0</v>
      </c>
    </row>
    <row r="544" spans="1:11" ht="51">
      <c r="A544" s="133" t="s">
        <v>668</v>
      </c>
      <c r="B544" s="24" t="s">
        <v>193</v>
      </c>
      <c r="C544" s="24" t="s">
        <v>676</v>
      </c>
      <c r="D544" s="9" t="s">
        <v>674</v>
      </c>
      <c r="E544" s="167"/>
      <c r="F544" s="167"/>
      <c r="G544" s="19">
        <f t="shared" si="195"/>
        <v>1561</v>
      </c>
      <c r="H544" s="19">
        <f t="shared" si="195"/>
        <v>0</v>
      </c>
      <c r="I544" s="20">
        <f t="shared" si="193"/>
        <v>1561</v>
      </c>
      <c r="J544" s="19">
        <f t="shared" si="196"/>
        <v>0</v>
      </c>
      <c r="K544" s="19">
        <f t="shared" si="196"/>
        <v>0</v>
      </c>
    </row>
    <row r="545" spans="1:14" ht="36">
      <c r="A545" s="27" t="s">
        <v>442</v>
      </c>
      <c r="B545" s="24" t="s">
        <v>193</v>
      </c>
      <c r="C545" s="24" t="s">
        <v>676</v>
      </c>
      <c r="D545" s="9" t="s">
        <v>674</v>
      </c>
      <c r="E545" s="24" t="s">
        <v>211</v>
      </c>
      <c r="F545" s="24"/>
      <c r="G545" s="19">
        <f t="shared" si="195"/>
        <v>1561</v>
      </c>
      <c r="H545" s="19">
        <f t="shared" si="195"/>
        <v>0</v>
      </c>
      <c r="I545" s="20">
        <f t="shared" si="193"/>
        <v>1561</v>
      </c>
      <c r="J545" s="19">
        <f t="shared" si="196"/>
        <v>0</v>
      </c>
      <c r="K545" s="19">
        <f t="shared" si="196"/>
        <v>0</v>
      </c>
    </row>
    <row r="546" spans="1:14">
      <c r="A546" s="27" t="s">
        <v>212</v>
      </c>
      <c r="B546" s="24" t="s">
        <v>193</v>
      </c>
      <c r="C546" s="24" t="s">
        <v>676</v>
      </c>
      <c r="D546" s="9" t="s">
        <v>674</v>
      </c>
      <c r="E546" s="24" t="s">
        <v>443</v>
      </c>
      <c r="F546" s="24"/>
      <c r="G546" s="19">
        <f t="shared" si="195"/>
        <v>1561</v>
      </c>
      <c r="H546" s="19">
        <f t="shared" si="195"/>
        <v>0</v>
      </c>
      <c r="I546" s="20">
        <f t="shared" si="193"/>
        <v>1561</v>
      </c>
      <c r="J546" s="19">
        <f t="shared" si="196"/>
        <v>0</v>
      </c>
      <c r="K546" s="19">
        <f t="shared" si="196"/>
        <v>0</v>
      </c>
    </row>
    <row r="547" spans="1:14">
      <c r="A547" s="66" t="s">
        <v>669</v>
      </c>
      <c r="B547" s="24" t="s">
        <v>193</v>
      </c>
      <c r="C547" s="24" t="s">
        <v>676</v>
      </c>
      <c r="D547" s="9" t="s">
        <v>674</v>
      </c>
      <c r="E547" s="24" t="s">
        <v>213</v>
      </c>
      <c r="F547" s="24" t="s">
        <v>10</v>
      </c>
      <c r="G547" s="191">
        <v>1561</v>
      </c>
      <c r="H547" s="191">
        <f>'[1]поправки  2024-2026 гг  (ноя(2)'!$I$430</f>
        <v>0</v>
      </c>
      <c r="I547" s="209">
        <f t="shared" si="193"/>
        <v>1561</v>
      </c>
      <c r="J547" s="20"/>
      <c r="K547" s="26"/>
    </row>
    <row r="548" spans="1:14" ht="63.75">
      <c r="A548" s="133" t="s">
        <v>670</v>
      </c>
      <c r="B548" s="24" t="s">
        <v>193</v>
      </c>
      <c r="C548" s="24" t="s">
        <v>676</v>
      </c>
      <c r="D548" s="9" t="s">
        <v>675</v>
      </c>
      <c r="E548" s="167"/>
      <c r="F548" s="167"/>
      <c r="G548" s="19">
        <f t="shared" ref="G548:H550" si="197">G549</f>
        <v>15783</v>
      </c>
      <c r="H548" s="19">
        <f t="shared" si="197"/>
        <v>0</v>
      </c>
      <c r="I548" s="20">
        <f t="shared" si="193"/>
        <v>15783</v>
      </c>
      <c r="J548" s="19">
        <f t="shared" ref="J548:K550" si="198">J549</f>
        <v>0</v>
      </c>
      <c r="K548" s="19">
        <f t="shared" si="198"/>
        <v>0</v>
      </c>
    </row>
    <row r="549" spans="1:14" ht="36">
      <c r="A549" s="27" t="s">
        <v>442</v>
      </c>
      <c r="B549" s="24" t="s">
        <v>193</v>
      </c>
      <c r="C549" s="24" t="s">
        <v>676</v>
      </c>
      <c r="D549" s="9" t="s">
        <v>675</v>
      </c>
      <c r="E549" s="24" t="s">
        <v>211</v>
      </c>
      <c r="F549" s="24"/>
      <c r="G549" s="19">
        <f t="shared" si="197"/>
        <v>15783</v>
      </c>
      <c r="H549" s="19">
        <f t="shared" si="197"/>
        <v>0</v>
      </c>
      <c r="I549" s="20">
        <f t="shared" si="193"/>
        <v>15783</v>
      </c>
      <c r="J549" s="19">
        <f t="shared" si="198"/>
        <v>0</v>
      </c>
      <c r="K549" s="19">
        <f t="shared" si="198"/>
        <v>0</v>
      </c>
    </row>
    <row r="550" spans="1:14">
      <c r="A550" s="27" t="s">
        <v>212</v>
      </c>
      <c r="B550" s="24" t="s">
        <v>193</v>
      </c>
      <c r="C550" s="24" t="s">
        <v>676</v>
      </c>
      <c r="D550" s="9" t="s">
        <v>675</v>
      </c>
      <c r="E550" s="24" t="s">
        <v>443</v>
      </c>
      <c r="F550" s="24"/>
      <c r="G550" s="19">
        <f t="shared" si="197"/>
        <v>15783</v>
      </c>
      <c r="H550" s="19">
        <f t="shared" si="197"/>
        <v>0</v>
      </c>
      <c r="I550" s="20">
        <f t="shared" si="193"/>
        <v>15783</v>
      </c>
      <c r="J550" s="19">
        <f t="shared" si="198"/>
        <v>0</v>
      </c>
      <c r="K550" s="19">
        <f t="shared" si="198"/>
        <v>0</v>
      </c>
    </row>
    <row r="551" spans="1:14">
      <c r="A551" s="66" t="s">
        <v>671</v>
      </c>
      <c r="B551" s="24" t="s">
        <v>193</v>
      </c>
      <c r="C551" s="24" t="s">
        <v>676</v>
      </c>
      <c r="D551" s="9" t="s">
        <v>675</v>
      </c>
      <c r="E551" s="24" t="s">
        <v>213</v>
      </c>
      <c r="F551" s="24" t="s">
        <v>11</v>
      </c>
      <c r="G551" s="190">
        <v>15783</v>
      </c>
      <c r="H551" s="190">
        <f>'[1]поправки  2024-2026 гг  (ноя(2)'!$I$434</f>
        <v>0</v>
      </c>
      <c r="I551" s="209">
        <f t="shared" si="193"/>
        <v>15783</v>
      </c>
      <c r="J551" s="20"/>
      <c r="K551" s="26"/>
    </row>
    <row r="552" spans="1:14" ht="21" hidden="1">
      <c r="A552" s="65" t="s">
        <v>231</v>
      </c>
      <c r="B552" s="24" t="s">
        <v>232</v>
      </c>
      <c r="C552" s="24" t="s">
        <v>233</v>
      </c>
      <c r="D552" s="9" t="s">
        <v>234</v>
      </c>
      <c r="E552" s="24"/>
      <c r="F552" s="24"/>
      <c r="G552" s="16">
        <f t="shared" ref="G552:J555" si="199">G553+G554+G555</f>
        <v>0</v>
      </c>
      <c r="H552" s="16"/>
      <c r="I552" s="20">
        <f t="shared" si="193"/>
        <v>0</v>
      </c>
      <c r="J552" s="16">
        <f t="shared" si="199"/>
        <v>0</v>
      </c>
      <c r="K552" s="26"/>
    </row>
    <row r="553" spans="1:14" ht="83.45" hidden="1" customHeight="1">
      <c r="A553" s="66" t="s">
        <v>653</v>
      </c>
      <c r="B553" s="24" t="s">
        <v>232</v>
      </c>
      <c r="C553" s="24" t="s">
        <v>233</v>
      </c>
      <c r="D553" s="9" t="s">
        <v>235</v>
      </c>
      <c r="E553" s="24"/>
      <c r="F553" s="24"/>
      <c r="G553" s="16">
        <f t="shared" si="199"/>
        <v>0</v>
      </c>
      <c r="H553" s="16"/>
      <c r="I553" s="20">
        <f t="shared" si="193"/>
        <v>0</v>
      </c>
      <c r="J553" s="16">
        <f t="shared" si="199"/>
        <v>0</v>
      </c>
      <c r="K553" s="26"/>
    </row>
    <row r="554" spans="1:14" ht="33.75" hidden="1">
      <c r="A554" s="66" t="s">
        <v>236</v>
      </c>
      <c r="B554" s="24" t="s">
        <v>232</v>
      </c>
      <c r="C554" s="24" t="s">
        <v>233</v>
      </c>
      <c r="D554" s="9" t="s">
        <v>237</v>
      </c>
      <c r="E554" s="24" t="s">
        <v>45</v>
      </c>
      <c r="F554" s="24"/>
      <c r="G554" s="16">
        <f t="shared" si="199"/>
        <v>0</v>
      </c>
      <c r="H554" s="16"/>
      <c r="I554" s="20">
        <f t="shared" si="193"/>
        <v>0</v>
      </c>
      <c r="J554" s="16">
        <f t="shared" si="199"/>
        <v>0</v>
      </c>
      <c r="K554" s="26"/>
    </row>
    <row r="555" spans="1:14" hidden="1">
      <c r="A555" s="66" t="s">
        <v>238</v>
      </c>
      <c r="B555" s="24" t="s">
        <v>232</v>
      </c>
      <c r="C555" s="24" t="s">
        <v>233</v>
      </c>
      <c r="D555" s="9" t="s">
        <v>239</v>
      </c>
      <c r="E555" s="24" t="s">
        <v>53</v>
      </c>
      <c r="F555" s="24"/>
      <c r="G555" s="16">
        <f t="shared" si="199"/>
        <v>0</v>
      </c>
      <c r="H555" s="16"/>
      <c r="I555" s="20">
        <f t="shared" si="193"/>
        <v>0</v>
      </c>
      <c r="J555" s="16">
        <f t="shared" si="199"/>
        <v>0</v>
      </c>
      <c r="K555" s="26"/>
    </row>
    <row r="556" spans="1:14" hidden="1">
      <c r="A556" s="66" t="s">
        <v>16</v>
      </c>
      <c r="B556" s="24" t="s">
        <v>232</v>
      </c>
      <c r="C556" s="24" t="s">
        <v>233</v>
      </c>
      <c r="D556" s="9" t="s">
        <v>240</v>
      </c>
      <c r="E556" s="24" t="s">
        <v>53</v>
      </c>
      <c r="F556" s="24" t="s">
        <v>17</v>
      </c>
      <c r="G556" s="19"/>
      <c r="H556" s="19"/>
      <c r="I556" s="20">
        <f t="shared" si="193"/>
        <v>0</v>
      </c>
      <c r="J556" s="20"/>
      <c r="K556" s="26"/>
    </row>
    <row r="557" spans="1:14" hidden="1">
      <c r="A557" s="66" t="s">
        <v>18</v>
      </c>
      <c r="B557" s="24" t="s">
        <v>232</v>
      </c>
      <c r="C557" s="24" t="s">
        <v>233</v>
      </c>
      <c r="D557" s="9" t="s">
        <v>241</v>
      </c>
      <c r="E557" s="24" t="s">
        <v>53</v>
      </c>
      <c r="F557" s="24" t="s">
        <v>10</v>
      </c>
      <c r="G557" s="19"/>
      <c r="H557" s="19"/>
      <c r="I557" s="20">
        <f t="shared" si="193"/>
        <v>0</v>
      </c>
      <c r="J557" s="20"/>
      <c r="K557" s="26"/>
    </row>
    <row r="558" spans="1:14" hidden="1">
      <c r="A558" s="67" t="s">
        <v>242</v>
      </c>
      <c r="B558" s="24" t="s">
        <v>232</v>
      </c>
      <c r="C558" s="24" t="s">
        <v>233</v>
      </c>
      <c r="D558" s="9" t="s">
        <v>243</v>
      </c>
      <c r="E558" s="24" t="s">
        <v>53</v>
      </c>
      <c r="F558" s="24" t="s">
        <v>11</v>
      </c>
      <c r="G558" s="19"/>
      <c r="H558" s="19"/>
      <c r="I558" s="20">
        <f t="shared" si="193"/>
        <v>0</v>
      </c>
      <c r="J558" s="20"/>
      <c r="K558" s="26"/>
    </row>
    <row r="559" spans="1:14">
      <c r="A559" s="13" t="s">
        <v>244</v>
      </c>
      <c r="B559" s="14" t="s">
        <v>245</v>
      </c>
      <c r="C559" s="14"/>
      <c r="D559" s="14"/>
      <c r="E559" s="14"/>
      <c r="F559" s="14"/>
      <c r="G559" s="15">
        <f>G560+G561+G562+G563</f>
        <v>222789.80000000002</v>
      </c>
      <c r="H559" s="15">
        <f>H560+H561+H562+H563</f>
        <v>2039.8000000000002</v>
      </c>
      <c r="I559" s="12">
        <f t="shared" si="193"/>
        <v>224829.6</v>
      </c>
      <c r="J559" s="15">
        <f t="shared" ref="J559:K559" si="200">J560+J561+J562+J563</f>
        <v>148264.5</v>
      </c>
      <c r="K559" s="15">
        <f t="shared" si="200"/>
        <v>148481.69999999998</v>
      </c>
      <c r="L559" s="136">
        <f>G564+G619+G811+G893+G955</f>
        <v>222972.1</v>
      </c>
      <c r="M559" s="136">
        <f>J564+J619+J811+J893+J955</f>
        <v>148264.5</v>
      </c>
      <c r="N559" s="136">
        <f>K564+K619+K811+K893+K955</f>
        <v>148481.69999999998</v>
      </c>
    </row>
    <row r="560" spans="1:14">
      <c r="A560" s="13" t="s">
        <v>16</v>
      </c>
      <c r="B560" s="14" t="s">
        <v>245</v>
      </c>
      <c r="C560" s="14"/>
      <c r="D560" s="14"/>
      <c r="E560" s="14"/>
      <c r="F560" s="14" t="s">
        <v>17</v>
      </c>
      <c r="G560" s="15">
        <f>G579++G583+G588+G592+G640+G645+G649+G653+G657+G675+G679+G707+G822+G878+G901+G910+G916+G922+G928+G940+G975+G986+G720+G669+G636+G892+G882+G848+G661+G727+G834+G836+G838+G840+G843+G605+G610+G614+G618+G750+G755+G759+G763+G767+G771+G775+G779+G791+G826+G830+G863+G867+G871+G945+G954+G962+G966</f>
        <v>89324.6</v>
      </c>
      <c r="H560" s="15">
        <f>H579++H583+H588+H592+H640+H645+H649+H653+H657+H675+H679+H707+H822+H878+H901+H910+H916+H922+H928+H940+H975+H986+H720+H669+H636+H892+H882+H848+H661+H727+H834+H836+H838+H840+H843+H605+H610+H614+H618+H750+H755+H759+H763+H767+H771+H775+H779+H791+H826+H830+H863+H867+H871+H945+H954+H962+H966</f>
        <v>2018.2000000000003</v>
      </c>
      <c r="I560" s="15">
        <f t="shared" ref="I560:K560" si="201">I579++I583+I588+I592+I640+I645+I649+I653+I657+I675+I679+I707+I822+I878+I901+I910+I916+I922+I928+I940+I975+I986+I720+I669+I636+I892+I882+I848+I661+I727+I834+I836+I838+I840+I843+I605+I610+I614+I618+I750+I755+I759+I763+I767+I771+I775+I779+I791+I826+I830+I863+I867+I871+I945+I954+I962+I966</f>
        <v>91342.799999999988</v>
      </c>
      <c r="J560" s="15">
        <f t="shared" si="201"/>
        <v>64177.7</v>
      </c>
      <c r="K560" s="15">
        <f t="shared" si="201"/>
        <v>68359.799999999988</v>
      </c>
    </row>
    <row r="561" spans="1:14">
      <c r="A561" s="13" t="s">
        <v>18</v>
      </c>
      <c r="B561" s="14" t="s">
        <v>245</v>
      </c>
      <c r="C561" s="14"/>
      <c r="D561" s="14"/>
      <c r="E561" s="14"/>
      <c r="F561" s="14" t="s">
        <v>10</v>
      </c>
      <c r="G561" s="15">
        <f>G571+G665+G683+G696+G905+G575+G626+G721+G716+G670+G584+G854+G883+G888+G849+G597+G783+G787+G792++G692+G818+G859+G983+G797+G810+G687+G805+G731</f>
        <v>115924.5</v>
      </c>
      <c r="H561" s="15">
        <f>H571+H665+H683+H696+H905+H575+H626+H721+H716+H670+H584+H854+H883+H888+H849+H597+H783+H787+H792++H692+H818+H859+H983+H797+H810+H687+H805+H731</f>
        <v>21.6</v>
      </c>
      <c r="I561" s="12">
        <f t="shared" si="193"/>
        <v>115946.1</v>
      </c>
      <c r="J561" s="15">
        <f t="shared" ref="J561:K561" si="202">J571+J665+J683+J696+J905+J575+J626+J721+J716+J670+J584+J854+J883+J888+J849+J597+J783+J787+J792++J692+J818+J859+J983+J797+J810+J687+J805</f>
        <v>73354.2</v>
      </c>
      <c r="K561" s="15">
        <f t="shared" si="202"/>
        <v>69301.3</v>
      </c>
    </row>
    <row r="562" spans="1:14">
      <c r="A562" s="13" t="s">
        <v>19</v>
      </c>
      <c r="B562" s="14" t="s">
        <v>245</v>
      </c>
      <c r="C562" s="14"/>
      <c r="D562" s="14"/>
      <c r="E562" s="14"/>
      <c r="F562" s="14" t="s">
        <v>11</v>
      </c>
      <c r="G562" s="15">
        <f>G700+G671+G884+G971+G850+G793+G801+G688+G806+G712</f>
        <v>17540.7</v>
      </c>
      <c r="H562" s="15">
        <f>H700+H671+H884+H971+H850+H793+H801+H688+H806+H712</f>
        <v>0</v>
      </c>
      <c r="I562" s="15">
        <f t="shared" ref="I562:K562" si="203">I700+I671+I884+I971+I850+I793+I801+I688+I806+I712</f>
        <v>17540.7</v>
      </c>
      <c r="J562" s="15">
        <f t="shared" si="203"/>
        <v>10732.6</v>
      </c>
      <c r="K562" s="15">
        <f t="shared" si="203"/>
        <v>10820.599999999999</v>
      </c>
    </row>
    <row r="563" spans="1:14" hidden="1">
      <c r="A563" s="13" t="s">
        <v>20</v>
      </c>
      <c r="B563" s="14" t="s">
        <v>245</v>
      </c>
      <c r="C563" s="14"/>
      <c r="D563" s="14"/>
      <c r="E563" s="14"/>
      <c r="F563" s="14" t="s">
        <v>12</v>
      </c>
      <c r="G563" s="15">
        <f t="shared" ref="G563:K563" si="204">G722</f>
        <v>0</v>
      </c>
      <c r="H563" s="15"/>
      <c r="I563" s="12">
        <f t="shared" si="193"/>
        <v>0</v>
      </c>
      <c r="J563" s="15">
        <f t="shared" si="204"/>
        <v>0</v>
      </c>
      <c r="K563" s="15">
        <f t="shared" si="204"/>
        <v>0</v>
      </c>
    </row>
    <row r="564" spans="1:14">
      <c r="A564" s="13" t="s">
        <v>246</v>
      </c>
      <c r="B564" s="14" t="s">
        <v>245</v>
      </c>
      <c r="C564" s="14" t="s">
        <v>247</v>
      </c>
      <c r="D564" s="14"/>
      <c r="E564" s="14"/>
      <c r="F564" s="14"/>
      <c r="G564" s="15">
        <f>G565+G593</f>
        <v>17696.500000000004</v>
      </c>
      <c r="H564" s="15">
        <f>H565+H593</f>
        <v>0</v>
      </c>
      <c r="I564" s="12">
        <f t="shared" si="193"/>
        <v>17696.500000000004</v>
      </c>
      <c r="J564" s="15">
        <f t="shared" ref="J564:K564" si="205">J565+J593</f>
        <v>13056.2</v>
      </c>
      <c r="K564" s="15">
        <f t="shared" si="205"/>
        <v>13497.1</v>
      </c>
      <c r="N564" s="136">
        <f>K602+K607+K611+K615</f>
        <v>7281</v>
      </c>
    </row>
    <row r="565" spans="1:14" ht="24" customHeight="1">
      <c r="A565" s="13" t="s">
        <v>248</v>
      </c>
      <c r="B565" s="14" t="s">
        <v>245</v>
      </c>
      <c r="C565" s="14" t="s">
        <v>247</v>
      </c>
      <c r="D565" s="14" t="s">
        <v>249</v>
      </c>
      <c r="E565" s="14"/>
      <c r="F565" s="14"/>
      <c r="G565" s="16">
        <f>G566</f>
        <v>17696.500000000004</v>
      </c>
      <c r="H565" s="16">
        <f>H566</f>
        <v>0</v>
      </c>
      <c r="I565" s="20">
        <f t="shared" si="193"/>
        <v>17696.500000000004</v>
      </c>
      <c r="J565" s="16">
        <f t="shared" ref="J565:K566" si="206">J566</f>
        <v>0</v>
      </c>
      <c r="K565" s="16">
        <f t="shared" si="206"/>
        <v>0</v>
      </c>
      <c r="L565" s="136">
        <f>G565+G619+G812+G894</f>
        <v>209554.69999999998</v>
      </c>
    </row>
    <row r="566" spans="1:14" ht="37.5" customHeight="1">
      <c r="A566" s="68" t="s">
        <v>250</v>
      </c>
      <c r="B566" s="25" t="s">
        <v>245</v>
      </c>
      <c r="C566" s="25" t="s">
        <v>247</v>
      </c>
      <c r="D566" s="25" t="s">
        <v>251</v>
      </c>
      <c r="E566" s="25"/>
      <c r="F566" s="25"/>
      <c r="G566" s="16">
        <f>G567</f>
        <v>17696.500000000004</v>
      </c>
      <c r="H566" s="16">
        <f>H567</f>
        <v>0</v>
      </c>
      <c r="I566" s="20">
        <f t="shared" si="193"/>
        <v>17696.500000000004</v>
      </c>
      <c r="J566" s="16">
        <f t="shared" si="206"/>
        <v>0</v>
      </c>
      <c r="K566" s="16">
        <f t="shared" si="206"/>
        <v>0</v>
      </c>
      <c r="N566" s="136">
        <f>G559+G987+G1124+G1248</f>
        <v>244162.94</v>
      </c>
    </row>
    <row r="567" spans="1:14" ht="36" customHeight="1">
      <c r="A567" s="64" t="s">
        <v>252</v>
      </c>
      <c r="B567" s="18" t="s">
        <v>245</v>
      </c>
      <c r="C567" s="18" t="s">
        <v>247</v>
      </c>
      <c r="D567" s="31" t="s">
        <v>253</v>
      </c>
      <c r="E567" s="18"/>
      <c r="F567" s="18"/>
      <c r="G567" s="16">
        <f>G568+G576+G580+G585+G589+G572</f>
        <v>17696.500000000004</v>
      </c>
      <c r="H567" s="16">
        <f>H568+H576+H580+H585+H589+H572</f>
        <v>0</v>
      </c>
      <c r="I567" s="20">
        <f t="shared" si="193"/>
        <v>17696.500000000004</v>
      </c>
      <c r="J567" s="16">
        <f>J568+J576+J580+J585+J589+J572</f>
        <v>0</v>
      </c>
      <c r="K567" s="16">
        <f>K568+K576+K580+K585+K589+K572</f>
        <v>0</v>
      </c>
    </row>
    <row r="568" spans="1:14" ht="63" customHeight="1">
      <c r="A568" s="64" t="s">
        <v>254</v>
      </c>
      <c r="B568" s="18" t="s">
        <v>245</v>
      </c>
      <c r="C568" s="18" t="s">
        <v>247</v>
      </c>
      <c r="D568" s="31" t="s">
        <v>255</v>
      </c>
      <c r="E568" s="18"/>
      <c r="F568" s="18"/>
      <c r="G568" s="16">
        <f t="shared" ref="G568:K570" si="207">G569</f>
        <v>9126.1</v>
      </c>
      <c r="H568" s="16"/>
      <c r="I568" s="20">
        <f t="shared" si="193"/>
        <v>9126.1</v>
      </c>
      <c r="J568" s="16">
        <f t="shared" si="207"/>
        <v>0</v>
      </c>
      <c r="K568" s="16">
        <f t="shared" si="207"/>
        <v>0</v>
      </c>
    </row>
    <row r="569" spans="1:14" ht="36.75" customHeight="1">
      <c r="A569" s="49" t="s">
        <v>388</v>
      </c>
      <c r="B569" s="18" t="s">
        <v>245</v>
      </c>
      <c r="C569" s="18" t="s">
        <v>247</v>
      </c>
      <c r="D569" s="31" t="s">
        <v>255</v>
      </c>
      <c r="E569" s="18" t="s">
        <v>256</v>
      </c>
      <c r="F569" s="18"/>
      <c r="G569" s="16">
        <f t="shared" si="207"/>
        <v>9126.1</v>
      </c>
      <c r="H569" s="16"/>
      <c r="I569" s="20">
        <f t="shared" si="193"/>
        <v>9126.1</v>
      </c>
      <c r="J569" s="16">
        <f t="shared" si="207"/>
        <v>0</v>
      </c>
      <c r="K569" s="16">
        <f t="shared" si="207"/>
        <v>0</v>
      </c>
    </row>
    <row r="570" spans="1:14">
      <c r="A570" s="49" t="s">
        <v>257</v>
      </c>
      <c r="B570" s="18" t="s">
        <v>245</v>
      </c>
      <c r="C570" s="18" t="s">
        <v>247</v>
      </c>
      <c r="D570" s="31" t="s">
        <v>255</v>
      </c>
      <c r="E570" s="18" t="s">
        <v>258</v>
      </c>
      <c r="F570" s="18"/>
      <c r="G570" s="16">
        <f t="shared" si="207"/>
        <v>9126.1</v>
      </c>
      <c r="H570" s="16"/>
      <c r="I570" s="20">
        <f t="shared" si="193"/>
        <v>9126.1</v>
      </c>
      <c r="J570" s="16">
        <f t="shared" si="207"/>
        <v>0</v>
      </c>
      <c r="K570" s="16">
        <f t="shared" si="207"/>
        <v>0</v>
      </c>
    </row>
    <row r="571" spans="1:14">
      <c r="A571" s="49" t="s">
        <v>18</v>
      </c>
      <c r="B571" s="18" t="s">
        <v>245</v>
      </c>
      <c r="C571" s="18" t="s">
        <v>247</v>
      </c>
      <c r="D571" s="31" t="s">
        <v>255</v>
      </c>
      <c r="E571" s="18" t="s">
        <v>258</v>
      </c>
      <c r="F571" s="18" t="s">
        <v>10</v>
      </c>
      <c r="G571" s="182">
        <v>9126.1</v>
      </c>
      <c r="H571" s="182">
        <f>'[1]поправки  2024-2026 гг  (ноя(2)'!$I$753</f>
        <v>0</v>
      </c>
      <c r="I571" s="20">
        <f t="shared" si="193"/>
        <v>9126.1</v>
      </c>
      <c r="J571" s="20"/>
      <c r="K571" s="26"/>
    </row>
    <row r="572" spans="1:14" ht="59.25" hidden="1" customHeight="1">
      <c r="A572" s="17" t="s">
        <v>259</v>
      </c>
      <c r="B572" s="18" t="s">
        <v>245</v>
      </c>
      <c r="C572" s="18" t="s">
        <v>247</v>
      </c>
      <c r="D572" s="31" t="s">
        <v>260</v>
      </c>
      <c r="E572" s="18"/>
      <c r="F572" s="18"/>
      <c r="G572" s="16">
        <f t="shared" ref="G572:J574" si="208">G573</f>
        <v>0</v>
      </c>
      <c r="H572" s="16"/>
      <c r="I572" s="20">
        <f t="shared" si="193"/>
        <v>0</v>
      </c>
      <c r="J572" s="16">
        <f t="shared" si="208"/>
        <v>0</v>
      </c>
      <c r="K572" s="26"/>
    </row>
    <row r="573" spans="1:14" ht="36" hidden="1">
      <c r="A573" s="49" t="s">
        <v>261</v>
      </c>
      <c r="B573" s="18" t="s">
        <v>245</v>
      </c>
      <c r="C573" s="18" t="s">
        <v>247</v>
      </c>
      <c r="D573" s="31" t="s">
        <v>260</v>
      </c>
      <c r="E573" s="18" t="s">
        <v>256</v>
      </c>
      <c r="F573" s="18"/>
      <c r="G573" s="16">
        <f t="shared" si="208"/>
        <v>0</v>
      </c>
      <c r="H573" s="16"/>
      <c r="I573" s="20">
        <f t="shared" si="193"/>
        <v>0</v>
      </c>
      <c r="J573" s="16">
        <f t="shared" si="208"/>
        <v>0</v>
      </c>
      <c r="K573" s="26"/>
    </row>
    <row r="574" spans="1:14" hidden="1">
      <c r="A574" s="49" t="s">
        <v>257</v>
      </c>
      <c r="B574" s="18" t="s">
        <v>245</v>
      </c>
      <c r="C574" s="18" t="s">
        <v>247</v>
      </c>
      <c r="D574" s="31" t="s">
        <v>260</v>
      </c>
      <c r="E574" s="18" t="s">
        <v>258</v>
      </c>
      <c r="F574" s="18"/>
      <c r="G574" s="16">
        <f t="shared" si="208"/>
        <v>0</v>
      </c>
      <c r="H574" s="16"/>
      <c r="I574" s="20">
        <f t="shared" si="193"/>
        <v>0</v>
      </c>
      <c r="J574" s="16">
        <f t="shared" si="208"/>
        <v>0</v>
      </c>
      <c r="K574" s="26"/>
    </row>
    <row r="575" spans="1:14" hidden="1">
      <c r="A575" s="49" t="s">
        <v>18</v>
      </c>
      <c r="B575" s="18" t="s">
        <v>245</v>
      </c>
      <c r="C575" s="18" t="s">
        <v>247</v>
      </c>
      <c r="D575" s="31" t="s">
        <v>260</v>
      </c>
      <c r="E575" s="18" t="s">
        <v>258</v>
      </c>
      <c r="F575" s="18" t="s">
        <v>10</v>
      </c>
      <c r="G575" s="19"/>
      <c r="H575" s="19"/>
      <c r="I575" s="20">
        <f t="shared" si="193"/>
        <v>0</v>
      </c>
      <c r="J575" s="20"/>
      <c r="K575" s="26"/>
    </row>
    <row r="576" spans="1:14" ht="25.5" customHeight="1">
      <c r="A576" s="49" t="s">
        <v>262</v>
      </c>
      <c r="B576" s="18" t="s">
        <v>245</v>
      </c>
      <c r="C576" s="18" t="s">
        <v>247</v>
      </c>
      <c r="D576" s="31" t="s">
        <v>263</v>
      </c>
      <c r="E576" s="18" t="s">
        <v>64</v>
      </c>
      <c r="F576" s="18"/>
      <c r="G576" s="16">
        <f t="shared" ref="G576:K578" si="209">G577</f>
        <v>952.2</v>
      </c>
      <c r="H576" s="16">
        <f t="shared" si="209"/>
        <v>0</v>
      </c>
      <c r="I576" s="20">
        <f t="shared" si="193"/>
        <v>952.2</v>
      </c>
      <c r="J576" s="16">
        <f t="shared" si="209"/>
        <v>0</v>
      </c>
      <c r="K576" s="16">
        <f t="shared" si="209"/>
        <v>0</v>
      </c>
    </row>
    <row r="577" spans="1:11" ht="36">
      <c r="A577" s="49" t="s">
        <v>308</v>
      </c>
      <c r="B577" s="18" t="s">
        <v>245</v>
      </c>
      <c r="C577" s="18" t="s">
        <v>247</v>
      </c>
      <c r="D577" s="31" t="s">
        <v>263</v>
      </c>
      <c r="E577" s="18" t="s">
        <v>264</v>
      </c>
      <c r="F577" s="18"/>
      <c r="G577" s="16">
        <f t="shared" si="209"/>
        <v>952.2</v>
      </c>
      <c r="H577" s="16">
        <f t="shared" si="209"/>
        <v>0</v>
      </c>
      <c r="I577" s="20">
        <f t="shared" si="193"/>
        <v>952.2</v>
      </c>
      <c r="J577" s="16">
        <f t="shared" si="209"/>
        <v>0</v>
      </c>
      <c r="K577" s="16">
        <f t="shared" si="209"/>
        <v>0</v>
      </c>
    </row>
    <row r="578" spans="1:11">
      <c r="A578" s="49" t="s">
        <v>257</v>
      </c>
      <c r="B578" s="18" t="s">
        <v>245</v>
      </c>
      <c r="C578" s="18" t="s">
        <v>247</v>
      </c>
      <c r="D578" s="31" t="s">
        <v>263</v>
      </c>
      <c r="E578" s="18" t="s">
        <v>258</v>
      </c>
      <c r="F578" s="18"/>
      <c r="G578" s="16">
        <f t="shared" si="209"/>
        <v>952.2</v>
      </c>
      <c r="H578" s="16">
        <f t="shared" si="209"/>
        <v>0</v>
      </c>
      <c r="I578" s="20">
        <f t="shared" si="193"/>
        <v>952.2</v>
      </c>
      <c r="J578" s="16">
        <f t="shared" si="209"/>
        <v>0</v>
      </c>
      <c r="K578" s="16">
        <f t="shared" si="209"/>
        <v>0</v>
      </c>
    </row>
    <row r="579" spans="1:11">
      <c r="A579" s="49" t="s">
        <v>16</v>
      </c>
      <c r="B579" s="18" t="s">
        <v>245</v>
      </c>
      <c r="C579" s="18" t="s">
        <v>247</v>
      </c>
      <c r="D579" s="31" t="s">
        <v>263</v>
      </c>
      <c r="E579" s="18" t="s">
        <v>258</v>
      </c>
      <c r="F579" s="18" t="s">
        <v>17</v>
      </c>
      <c r="G579" s="19">
        <v>952.2</v>
      </c>
      <c r="H579" s="19">
        <f>'[1]поправки  2024-2026 гг  (ноя(2)'!$I$770</f>
        <v>0</v>
      </c>
      <c r="I579" s="20">
        <f t="shared" si="193"/>
        <v>952.2</v>
      </c>
      <c r="J579" s="20"/>
      <c r="K579" s="19"/>
    </row>
    <row r="580" spans="1:11" ht="25.5">
      <c r="A580" s="55" t="s">
        <v>265</v>
      </c>
      <c r="B580" s="18" t="s">
        <v>245</v>
      </c>
      <c r="C580" s="18" t="s">
        <v>247</v>
      </c>
      <c r="D580" s="38" t="s">
        <v>266</v>
      </c>
      <c r="E580" s="18"/>
      <c r="F580" s="18"/>
      <c r="G580" s="16">
        <f t="shared" ref="G580:K581" si="210">G581</f>
        <v>5123.8</v>
      </c>
      <c r="H580" s="16">
        <f t="shared" si="210"/>
        <v>0</v>
      </c>
      <c r="I580" s="20">
        <f t="shared" si="193"/>
        <v>5123.8</v>
      </c>
      <c r="J580" s="16">
        <f t="shared" si="210"/>
        <v>0</v>
      </c>
      <c r="K580" s="16">
        <f t="shared" si="210"/>
        <v>0</v>
      </c>
    </row>
    <row r="581" spans="1:11" ht="36.75" customHeight="1">
      <c r="A581" s="55" t="s">
        <v>308</v>
      </c>
      <c r="B581" s="18" t="s">
        <v>245</v>
      </c>
      <c r="C581" s="18" t="s">
        <v>247</v>
      </c>
      <c r="D581" s="38" t="s">
        <v>266</v>
      </c>
      <c r="E581" s="18" t="s">
        <v>256</v>
      </c>
      <c r="F581" s="18"/>
      <c r="G581" s="16">
        <f t="shared" si="210"/>
        <v>5123.8</v>
      </c>
      <c r="H581" s="16">
        <f t="shared" si="210"/>
        <v>0</v>
      </c>
      <c r="I581" s="20">
        <f t="shared" si="193"/>
        <v>5123.8</v>
      </c>
      <c r="J581" s="16">
        <f t="shared" si="210"/>
        <v>0</v>
      </c>
      <c r="K581" s="16">
        <f t="shared" si="210"/>
        <v>0</v>
      </c>
    </row>
    <row r="582" spans="1:11" ht="14.25" customHeight="1">
      <c r="A582" s="55" t="s">
        <v>257</v>
      </c>
      <c r="B582" s="18" t="s">
        <v>245</v>
      </c>
      <c r="C582" s="18" t="s">
        <v>247</v>
      </c>
      <c r="D582" s="38" t="s">
        <v>266</v>
      </c>
      <c r="E582" s="18" t="s">
        <v>258</v>
      </c>
      <c r="F582" s="18"/>
      <c r="G582" s="16">
        <f t="shared" ref="G582:K582" si="211">G583+G584</f>
        <v>5123.8</v>
      </c>
      <c r="H582" s="16">
        <f t="shared" si="211"/>
        <v>0</v>
      </c>
      <c r="I582" s="20">
        <f t="shared" si="193"/>
        <v>5123.8</v>
      </c>
      <c r="J582" s="16">
        <f t="shared" si="211"/>
        <v>0</v>
      </c>
      <c r="K582" s="16">
        <f t="shared" si="211"/>
        <v>0</v>
      </c>
    </row>
    <row r="583" spans="1:11">
      <c r="A583" s="55" t="s">
        <v>16</v>
      </c>
      <c r="B583" s="18" t="s">
        <v>245</v>
      </c>
      <c r="C583" s="18" t="s">
        <v>247</v>
      </c>
      <c r="D583" s="38" t="s">
        <v>266</v>
      </c>
      <c r="E583" s="18" t="s">
        <v>258</v>
      </c>
      <c r="F583" s="18" t="s">
        <v>17</v>
      </c>
      <c r="G583" s="19">
        <v>5123.8</v>
      </c>
      <c r="H583" s="19">
        <v>0</v>
      </c>
      <c r="I583" s="20">
        <f t="shared" si="193"/>
        <v>5123.8</v>
      </c>
      <c r="J583" s="20"/>
      <c r="K583" s="19"/>
    </row>
    <row r="584" spans="1:11" hidden="1">
      <c r="A584" s="55" t="s">
        <v>18</v>
      </c>
      <c r="B584" s="18" t="s">
        <v>245</v>
      </c>
      <c r="C584" s="18" t="s">
        <v>247</v>
      </c>
      <c r="D584" s="38" t="s">
        <v>266</v>
      </c>
      <c r="E584" s="18" t="s">
        <v>258</v>
      </c>
      <c r="F584" s="18" t="s">
        <v>10</v>
      </c>
      <c r="G584" s="19"/>
      <c r="H584" s="19"/>
      <c r="I584" s="20">
        <f t="shared" si="193"/>
        <v>0</v>
      </c>
      <c r="J584" s="20"/>
      <c r="K584" s="26"/>
    </row>
    <row r="585" spans="1:11" ht="12" customHeight="1">
      <c r="A585" s="55" t="s">
        <v>267</v>
      </c>
      <c r="B585" s="18" t="s">
        <v>245</v>
      </c>
      <c r="C585" s="18" t="s">
        <v>247</v>
      </c>
      <c r="D585" s="38" t="s">
        <v>268</v>
      </c>
      <c r="E585" s="18"/>
      <c r="F585" s="18"/>
      <c r="G585" s="16">
        <f t="shared" ref="G585:K587" si="212">G586</f>
        <v>2294.4</v>
      </c>
      <c r="H585" s="16">
        <f t="shared" si="212"/>
        <v>0</v>
      </c>
      <c r="I585" s="20">
        <f t="shared" si="193"/>
        <v>2294.4</v>
      </c>
      <c r="J585" s="16">
        <f t="shared" si="212"/>
        <v>0</v>
      </c>
      <c r="K585" s="16">
        <f t="shared" si="212"/>
        <v>0</v>
      </c>
    </row>
    <row r="586" spans="1:11" ht="35.25" customHeight="1">
      <c r="A586" s="55" t="s">
        <v>308</v>
      </c>
      <c r="B586" s="18" t="s">
        <v>245</v>
      </c>
      <c r="C586" s="18" t="s">
        <v>247</v>
      </c>
      <c r="D586" s="38" t="s">
        <v>268</v>
      </c>
      <c r="E586" s="18" t="s">
        <v>256</v>
      </c>
      <c r="F586" s="18"/>
      <c r="G586" s="16">
        <f t="shared" si="212"/>
        <v>2294.4</v>
      </c>
      <c r="H586" s="16">
        <f t="shared" si="212"/>
        <v>0</v>
      </c>
      <c r="I586" s="20">
        <f t="shared" si="193"/>
        <v>2294.4</v>
      </c>
      <c r="J586" s="16">
        <f t="shared" si="212"/>
        <v>0</v>
      </c>
      <c r="K586" s="16">
        <f t="shared" si="212"/>
        <v>0</v>
      </c>
    </row>
    <row r="587" spans="1:11">
      <c r="A587" s="55" t="s">
        <v>257</v>
      </c>
      <c r="B587" s="18" t="s">
        <v>245</v>
      </c>
      <c r="C587" s="18" t="s">
        <v>247</v>
      </c>
      <c r="D587" s="38" t="s">
        <v>268</v>
      </c>
      <c r="E587" s="18" t="s">
        <v>258</v>
      </c>
      <c r="F587" s="18"/>
      <c r="G587" s="16">
        <f t="shared" si="212"/>
        <v>2294.4</v>
      </c>
      <c r="H587" s="16">
        <f t="shared" si="212"/>
        <v>0</v>
      </c>
      <c r="I587" s="20">
        <f t="shared" si="193"/>
        <v>2294.4</v>
      </c>
      <c r="J587" s="16">
        <f t="shared" si="212"/>
        <v>0</v>
      </c>
      <c r="K587" s="16">
        <f t="shared" si="212"/>
        <v>0</v>
      </c>
    </row>
    <row r="588" spans="1:11">
      <c r="A588" s="55" t="s">
        <v>16</v>
      </c>
      <c r="B588" s="18" t="s">
        <v>245</v>
      </c>
      <c r="C588" s="18" t="s">
        <v>247</v>
      </c>
      <c r="D588" s="38" t="s">
        <v>268</v>
      </c>
      <c r="E588" s="18" t="s">
        <v>258</v>
      </c>
      <c r="F588" s="18" t="s">
        <v>17</v>
      </c>
      <c r="G588" s="19">
        <v>2294.4</v>
      </c>
      <c r="H588" s="19">
        <f>'[1]поправки  2024-2026 гг  (ноя(2)'!$I$766</f>
        <v>0</v>
      </c>
      <c r="I588" s="20">
        <f t="shared" si="193"/>
        <v>2294.4</v>
      </c>
      <c r="J588" s="20"/>
      <c r="K588" s="19"/>
    </row>
    <row r="589" spans="1:11" ht="24">
      <c r="A589" s="69" t="s">
        <v>269</v>
      </c>
      <c r="B589" s="18" t="s">
        <v>245</v>
      </c>
      <c r="C589" s="18" t="s">
        <v>247</v>
      </c>
      <c r="D589" s="31" t="s">
        <v>270</v>
      </c>
      <c r="E589" s="18"/>
      <c r="F589" s="18"/>
      <c r="G589" s="16">
        <f t="shared" ref="G589:K591" si="213">G590</f>
        <v>200</v>
      </c>
      <c r="H589" s="16"/>
      <c r="I589" s="20">
        <f t="shared" si="193"/>
        <v>200</v>
      </c>
      <c r="J589" s="16">
        <f t="shared" si="213"/>
        <v>0</v>
      </c>
      <c r="K589" s="16">
        <f t="shared" si="213"/>
        <v>0</v>
      </c>
    </row>
    <row r="590" spans="1:11" ht="38.25" customHeight="1">
      <c r="A590" s="70" t="s">
        <v>261</v>
      </c>
      <c r="B590" s="18" t="s">
        <v>245</v>
      </c>
      <c r="C590" s="18" t="s">
        <v>247</v>
      </c>
      <c r="D590" s="31" t="s">
        <v>270</v>
      </c>
      <c r="E590" s="18" t="s">
        <v>264</v>
      </c>
      <c r="F590" s="18"/>
      <c r="G590" s="16">
        <f t="shared" si="213"/>
        <v>200</v>
      </c>
      <c r="H590" s="16"/>
      <c r="I590" s="20">
        <f t="shared" si="193"/>
        <v>200</v>
      </c>
      <c r="J590" s="16">
        <f t="shared" si="213"/>
        <v>0</v>
      </c>
      <c r="K590" s="16">
        <f t="shared" si="213"/>
        <v>0</v>
      </c>
    </row>
    <row r="591" spans="1:11" ht="15" customHeight="1">
      <c r="A591" s="70" t="s">
        <v>257</v>
      </c>
      <c r="B591" s="18" t="s">
        <v>245</v>
      </c>
      <c r="C591" s="18" t="s">
        <v>247</v>
      </c>
      <c r="D591" s="31" t="s">
        <v>270</v>
      </c>
      <c r="E591" s="18" t="s">
        <v>258</v>
      </c>
      <c r="F591" s="18"/>
      <c r="G591" s="16">
        <f t="shared" si="213"/>
        <v>200</v>
      </c>
      <c r="H591" s="16"/>
      <c r="I591" s="20">
        <f t="shared" si="193"/>
        <v>200</v>
      </c>
      <c r="J591" s="16">
        <f t="shared" si="213"/>
        <v>0</v>
      </c>
      <c r="K591" s="16">
        <f t="shared" si="213"/>
        <v>0</v>
      </c>
    </row>
    <row r="592" spans="1:11">
      <c r="A592" s="70" t="s">
        <v>16</v>
      </c>
      <c r="B592" s="18" t="s">
        <v>245</v>
      </c>
      <c r="C592" s="18" t="s">
        <v>247</v>
      </c>
      <c r="D592" s="31" t="s">
        <v>270</v>
      </c>
      <c r="E592" s="18" t="s">
        <v>258</v>
      </c>
      <c r="F592" s="18" t="s">
        <v>17</v>
      </c>
      <c r="G592" s="19">
        <v>200</v>
      </c>
      <c r="H592" s="19">
        <f>'[1]поправки  2024-2026 гг  (ноя(2)'!$I$774</f>
        <v>0</v>
      </c>
      <c r="I592" s="20">
        <f t="shared" si="193"/>
        <v>200</v>
      </c>
      <c r="J592" s="20"/>
      <c r="K592" s="19"/>
    </row>
    <row r="593" spans="1:11" ht="27">
      <c r="A593" s="164" t="s">
        <v>25</v>
      </c>
      <c r="B593" s="166" t="s">
        <v>245</v>
      </c>
      <c r="C593" s="166" t="s">
        <v>247</v>
      </c>
      <c r="D593" s="166" t="s">
        <v>251</v>
      </c>
      <c r="E593" s="166"/>
      <c r="F593" s="166"/>
      <c r="G593" s="79">
        <f>G594+G602+G607+G611+G615</f>
        <v>0</v>
      </c>
      <c r="H593" s="79"/>
      <c r="I593" s="20">
        <f t="shared" si="193"/>
        <v>0</v>
      </c>
      <c r="J593" s="79">
        <f>J594+J602+J607+J611+J615</f>
        <v>13056.2</v>
      </c>
      <c r="K593" s="79">
        <f>K594+K602+K607+K611+K615</f>
        <v>13497.1</v>
      </c>
    </row>
    <row r="594" spans="1:11" ht="76.5">
      <c r="A594" s="165" t="s">
        <v>254</v>
      </c>
      <c r="B594" s="167" t="s">
        <v>245</v>
      </c>
      <c r="C594" s="167" t="s">
        <v>247</v>
      </c>
      <c r="D594" s="144" t="s">
        <v>590</v>
      </c>
      <c r="E594" s="167"/>
      <c r="F594" s="167"/>
      <c r="G594" s="79">
        <f>G595+G603+G608+G612+G616</f>
        <v>0</v>
      </c>
      <c r="H594" s="79"/>
      <c r="I594" s="20">
        <f t="shared" si="193"/>
        <v>0</v>
      </c>
      <c r="J594" s="79">
        <f t="shared" ref="J594:K596" si="214">J595</f>
        <v>6375.2</v>
      </c>
      <c r="K594" s="79">
        <f t="shared" si="214"/>
        <v>6216.1</v>
      </c>
    </row>
    <row r="595" spans="1:11" ht="38.25">
      <c r="A595" s="135" t="s">
        <v>388</v>
      </c>
      <c r="B595" s="167" t="s">
        <v>245</v>
      </c>
      <c r="C595" s="167" t="s">
        <v>247</v>
      </c>
      <c r="D595" s="144" t="s">
        <v>590</v>
      </c>
      <c r="E595" s="167" t="s">
        <v>256</v>
      </c>
      <c r="F595" s="167"/>
      <c r="G595" s="79">
        <f>G596+G604+G609+G613+G617</f>
        <v>0</v>
      </c>
      <c r="H595" s="79"/>
      <c r="I595" s="20">
        <f t="shared" si="193"/>
        <v>0</v>
      </c>
      <c r="J595" s="79">
        <f t="shared" si="214"/>
        <v>6375.2</v>
      </c>
      <c r="K595" s="79">
        <f t="shared" si="214"/>
        <v>6216.1</v>
      </c>
    </row>
    <row r="596" spans="1:11">
      <c r="A596" s="135" t="s">
        <v>257</v>
      </c>
      <c r="B596" s="167" t="s">
        <v>245</v>
      </c>
      <c r="C596" s="167" t="s">
        <v>247</v>
      </c>
      <c r="D596" s="144" t="s">
        <v>590</v>
      </c>
      <c r="E596" s="167" t="s">
        <v>258</v>
      </c>
      <c r="F596" s="167"/>
      <c r="G596" s="79">
        <f>G597+G605+G610+G614+G618</f>
        <v>0</v>
      </c>
      <c r="H596" s="79"/>
      <c r="I596" s="20">
        <f t="shared" si="193"/>
        <v>0</v>
      </c>
      <c r="J596" s="79">
        <f t="shared" si="214"/>
        <v>6375.2</v>
      </c>
      <c r="K596" s="79">
        <f t="shared" si="214"/>
        <v>6216.1</v>
      </c>
    </row>
    <row r="597" spans="1:11">
      <c r="A597" s="135" t="s">
        <v>18</v>
      </c>
      <c r="B597" s="167" t="s">
        <v>245</v>
      </c>
      <c r="C597" s="167" t="s">
        <v>247</v>
      </c>
      <c r="D597" s="144" t="s">
        <v>590</v>
      </c>
      <c r="E597" s="167" t="s">
        <v>258</v>
      </c>
      <c r="F597" s="167" t="s">
        <v>10</v>
      </c>
      <c r="G597" s="79">
        <v>0</v>
      </c>
      <c r="H597" s="79">
        <v>0</v>
      </c>
      <c r="I597" s="20">
        <f t="shared" si="193"/>
        <v>0</v>
      </c>
      <c r="J597" s="184">
        <v>6375.2</v>
      </c>
      <c r="K597" s="184">
        <v>6216.1</v>
      </c>
    </row>
    <row r="598" spans="1:11" ht="63.75" hidden="1">
      <c r="A598" s="157" t="s">
        <v>259</v>
      </c>
      <c r="B598" s="167" t="s">
        <v>245</v>
      </c>
      <c r="C598" s="167" t="s">
        <v>247</v>
      </c>
      <c r="D598" s="144" t="s">
        <v>260</v>
      </c>
      <c r="E598" s="167"/>
      <c r="F598" s="167"/>
      <c r="G598" s="79"/>
      <c r="H598" s="79"/>
      <c r="I598" s="20">
        <f t="shared" si="193"/>
        <v>0</v>
      </c>
      <c r="J598" s="22"/>
      <c r="K598" s="22"/>
    </row>
    <row r="599" spans="1:11" ht="51" hidden="1">
      <c r="A599" s="135" t="s">
        <v>261</v>
      </c>
      <c r="B599" s="167" t="s">
        <v>245</v>
      </c>
      <c r="C599" s="167" t="s">
        <v>247</v>
      </c>
      <c r="D599" s="144" t="s">
        <v>260</v>
      </c>
      <c r="E599" s="167" t="s">
        <v>256</v>
      </c>
      <c r="F599" s="167"/>
      <c r="G599" s="79"/>
      <c r="H599" s="79"/>
      <c r="I599" s="20">
        <f t="shared" si="193"/>
        <v>0</v>
      </c>
      <c r="J599" s="22"/>
      <c r="K599" s="22"/>
    </row>
    <row r="600" spans="1:11" hidden="1">
      <c r="A600" s="135" t="s">
        <v>257</v>
      </c>
      <c r="B600" s="167" t="s">
        <v>245</v>
      </c>
      <c r="C600" s="167" t="s">
        <v>247</v>
      </c>
      <c r="D600" s="144" t="s">
        <v>260</v>
      </c>
      <c r="E600" s="167" t="s">
        <v>258</v>
      </c>
      <c r="F600" s="167"/>
      <c r="G600" s="79"/>
      <c r="H600" s="79"/>
      <c r="I600" s="20">
        <f t="shared" si="193"/>
        <v>0</v>
      </c>
      <c r="J600" s="22"/>
      <c r="K600" s="22"/>
    </row>
    <row r="601" spans="1:11" hidden="1">
      <c r="A601" s="135" t="s">
        <v>18</v>
      </c>
      <c r="B601" s="167" t="s">
        <v>245</v>
      </c>
      <c r="C601" s="167" t="s">
        <v>247</v>
      </c>
      <c r="D601" s="144" t="s">
        <v>260</v>
      </c>
      <c r="E601" s="167" t="s">
        <v>258</v>
      </c>
      <c r="F601" s="167" t="s">
        <v>10</v>
      </c>
      <c r="G601" s="79"/>
      <c r="H601" s="79"/>
      <c r="I601" s="20">
        <f t="shared" si="193"/>
        <v>0</v>
      </c>
      <c r="J601" s="22"/>
      <c r="K601" s="22"/>
    </row>
    <row r="602" spans="1:11" ht="25.5">
      <c r="A602" s="135" t="s">
        <v>265</v>
      </c>
      <c r="B602" s="167" t="s">
        <v>245</v>
      </c>
      <c r="C602" s="167" t="s">
        <v>247</v>
      </c>
      <c r="D602" s="144" t="s">
        <v>591</v>
      </c>
      <c r="E602" s="167"/>
      <c r="F602" s="167"/>
      <c r="G602" s="79">
        <f t="shared" ref="G602:K603" si="215">G603</f>
        <v>0</v>
      </c>
      <c r="H602" s="79"/>
      <c r="I602" s="20">
        <f t="shared" si="193"/>
        <v>0</v>
      </c>
      <c r="J602" s="79">
        <f t="shared" si="215"/>
        <v>4250</v>
      </c>
      <c r="K602" s="79">
        <f t="shared" si="215"/>
        <v>4952</v>
      </c>
    </row>
    <row r="603" spans="1:11" ht="38.25">
      <c r="A603" s="135" t="s">
        <v>308</v>
      </c>
      <c r="B603" s="167" t="s">
        <v>245</v>
      </c>
      <c r="C603" s="167" t="s">
        <v>247</v>
      </c>
      <c r="D603" s="144" t="s">
        <v>591</v>
      </c>
      <c r="E603" s="167" t="s">
        <v>256</v>
      </c>
      <c r="F603" s="167"/>
      <c r="G603" s="79">
        <f t="shared" si="215"/>
        <v>0</v>
      </c>
      <c r="H603" s="79"/>
      <c r="I603" s="20">
        <f t="shared" ref="I603:I666" si="216">G603+H603</f>
        <v>0</v>
      </c>
      <c r="J603" s="79">
        <f t="shared" si="215"/>
        <v>4250</v>
      </c>
      <c r="K603" s="79">
        <f t="shared" si="215"/>
        <v>4952</v>
      </c>
    </row>
    <row r="604" spans="1:11">
      <c r="A604" s="135" t="s">
        <v>257</v>
      </c>
      <c r="B604" s="167" t="s">
        <v>245</v>
      </c>
      <c r="C604" s="167" t="s">
        <v>247</v>
      </c>
      <c r="D604" s="144" t="s">
        <v>591</v>
      </c>
      <c r="E604" s="167" t="s">
        <v>258</v>
      </c>
      <c r="F604" s="167"/>
      <c r="G604" s="79">
        <f>G605</f>
        <v>0</v>
      </c>
      <c r="H604" s="79"/>
      <c r="I604" s="20">
        <f t="shared" si="216"/>
        <v>0</v>
      </c>
      <c r="J604" s="79">
        <f>J605+J606</f>
        <v>4250</v>
      </c>
      <c r="K604" s="79">
        <f>K605+K606</f>
        <v>4952</v>
      </c>
    </row>
    <row r="605" spans="1:11">
      <c r="A605" s="135" t="s">
        <v>16</v>
      </c>
      <c r="B605" s="167" t="s">
        <v>245</v>
      </c>
      <c r="C605" s="167" t="s">
        <v>247</v>
      </c>
      <c r="D605" s="144" t="s">
        <v>591</v>
      </c>
      <c r="E605" s="167" t="s">
        <v>258</v>
      </c>
      <c r="F605" s="167" t="s">
        <v>17</v>
      </c>
      <c r="G605" s="79">
        <v>0</v>
      </c>
      <c r="H605" s="79">
        <v>0</v>
      </c>
      <c r="I605" s="20">
        <f t="shared" si="216"/>
        <v>0</v>
      </c>
      <c r="J605" s="22">
        <v>4250</v>
      </c>
      <c r="K605" s="22">
        <v>4952</v>
      </c>
    </row>
    <row r="606" spans="1:11" hidden="1">
      <c r="A606" s="135" t="s">
        <v>18</v>
      </c>
      <c r="B606" s="167" t="s">
        <v>245</v>
      </c>
      <c r="C606" s="167" t="s">
        <v>247</v>
      </c>
      <c r="D606" s="144" t="s">
        <v>591</v>
      </c>
      <c r="E606" s="167" t="s">
        <v>258</v>
      </c>
      <c r="F606" s="167" t="s">
        <v>10</v>
      </c>
      <c r="G606" s="79"/>
      <c r="H606" s="79"/>
      <c r="I606" s="20">
        <f t="shared" si="216"/>
        <v>0</v>
      </c>
      <c r="J606" s="22"/>
      <c r="K606" s="22"/>
    </row>
    <row r="607" spans="1:11" ht="21.75" customHeight="1">
      <c r="A607" s="135" t="s">
        <v>267</v>
      </c>
      <c r="B607" s="167" t="s">
        <v>245</v>
      </c>
      <c r="C607" s="167" t="s">
        <v>247</v>
      </c>
      <c r="D607" s="144" t="s">
        <v>592</v>
      </c>
      <c r="E607" s="167"/>
      <c r="F607" s="167"/>
      <c r="G607" s="79">
        <f t="shared" ref="G607:K609" si="217">G608</f>
        <v>0</v>
      </c>
      <c r="H607" s="79"/>
      <c r="I607" s="20">
        <f t="shared" si="216"/>
        <v>0</v>
      </c>
      <c r="J607" s="79">
        <f t="shared" si="217"/>
        <v>1445</v>
      </c>
      <c r="K607" s="79">
        <f t="shared" si="217"/>
        <v>1343</v>
      </c>
    </row>
    <row r="608" spans="1:11" ht="38.25">
      <c r="A608" s="135" t="s">
        <v>308</v>
      </c>
      <c r="B608" s="167" t="s">
        <v>245</v>
      </c>
      <c r="C608" s="167" t="s">
        <v>247</v>
      </c>
      <c r="D608" s="144" t="s">
        <v>592</v>
      </c>
      <c r="E608" s="167" t="s">
        <v>256</v>
      </c>
      <c r="F608" s="167"/>
      <c r="G608" s="79">
        <f t="shared" si="217"/>
        <v>0</v>
      </c>
      <c r="H608" s="79"/>
      <c r="I608" s="20">
        <f t="shared" si="216"/>
        <v>0</v>
      </c>
      <c r="J608" s="79">
        <f t="shared" si="217"/>
        <v>1445</v>
      </c>
      <c r="K608" s="79">
        <f t="shared" si="217"/>
        <v>1343</v>
      </c>
    </row>
    <row r="609" spans="1:11">
      <c r="A609" s="135" t="s">
        <v>257</v>
      </c>
      <c r="B609" s="167" t="s">
        <v>245</v>
      </c>
      <c r="C609" s="167" t="s">
        <v>247</v>
      </c>
      <c r="D609" s="144" t="s">
        <v>592</v>
      </c>
      <c r="E609" s="167" t="s">
        <v>258</v>
      </c>
      <c r="F609" s="167"/>
      <c r="G609" s="79">
        <f t="shared" si="217"/>
        <v>0</v>
      </c>
      <c r="H609" s="79"/>
      <c r="I609" s="20">
        <f t="shared" si="216"/>
        <v>0</v>
      </c>
      <c r="J609" s="79">
        <f t="shared" si="217"/>
        <v>1445</v>
      </c>
      <c r="K609" s="79">
        <f t="shared" si="217"/>
        <v>1343</v>
      </c>
    </row>
    <row r="610" spans="1:11">
      <c r="A610" s="135" t="s">
        <v>16</v>
      </c>
      <c r="B610" s="167" t="s">
        <v>245</v>
      </c>
      <c r="C610" s="167" t="s">
        <v>247</v>
      </c>
      <c r="D610" s="144" t="s">
        <v>592</v>
      </c>
      <c r="E610" s="167" t="s">
        <v>258</v>
      </c>
      <c r="F610" s="167" t="s">
        <v>17</v>
      </c>
      <c r="G610" s="79">
        <v>0</v>
      </c>
      <c r="H610" s="79">
        <v>0</v>
      </c>
      <c r="I610" s="20">
        <f t="shared" si="216"/>
        <v>0</v>
      </c>
      <c r="J610" s="22">
        <v>1445</v>
      </c>
      <c r="K610" s="22">
        <v>1343</v>
      </c>
    </row>
    <row r="611" spans="1:11" ht="25.5">
      <c r="A611" s="135" t="s">
        <v>262</v>
      </c>
      <c r="B611" s="167" t="s">
        <v>245</v>
      </c>
      <c r="C611" s="167" t="s">
        <v>247</v>
      </c>
      <c r="D611" s="144" t="s">
        <v>354</v>
      </c>
      <c r="E611" s="167" t="s">
        <v>64</v>
      </c>
      <c r="F611" s="167"/>
      <c r="G611" s="79">
        <f t="shared" ref="G611:K613" si="218">G612</f>
        <v>0</v>
      </c>
      <c r="H611" s="79"/>
      <c r="I611" s="20">
        <f t="shared" si="216"/>
        <v>0</v>
      </c>
      <c r="J611" s="79">
        <f t="shared" si="218"/>
        <v>765</v>
      </c>
      <c r="K611" s="79">
        <f t="shared" si="218"/>
        <v>765</v>
      </c>
    </row>
    <row r="612" spans="1:11" ht="38.25">
      <c r="A612" s="135" t="s">
        <v>308</v>
      </c>
      <c r="B612" s="167" t="s">
        <v>245</v>
      </c>
      <c r="C612" s="167" t="s">
        <v>247</v>
      </c>
      <c r="D612" s="144" t="s">
        <v>354</v>
      </c>
      <c r="E612" s="167" t="s">
        <v>264</v>
      </c>
      <c r="F612" s="167"/>
      <c r="G612" s="79">
        <f t="shared" si="218"/>
        <v>0</v>
      </c>
      <c r="H612" s="79"/>
      <c r="I612" s="20">
        <f t="shared" si="216"/>
        <v>0</v>
      </c>
      <c r="J612" s="79">
        <f t="shared" si="218"/>
        <v>765</v>
      </c>
      <c r="K612" s="79">
        <f t="shared" si="218"/>
        <v>765</v>
      </c>
    </row>
    <row r="613" spans="1:11">
      <c r="A613" s="135" t="s">
        <v>257</v>
      </c>
      <c r="B613" s="167" t="s">
        <v>245</v>
      </c>
      <c r="C613" s="167" t="s">
        <v>247</v>
      </c>
      <c r="D613" s="144" t="s">
        <v>354</v>
      </c>
      <c r="E613" s="167" t="s">
        <v>258</v>
      </c>
      <c r="F613" s="167"/>
      <c r="G613" s="79">
        <f t="shared" si="218"/>
        <v>0</v>
      </c>
      <c r="H613" s="79"/>
      <c r="I613" s="20">
        <f t="shared" si="216"/>
        <v>0</v>
      </c>
      <c r="J613" s="79">
        <f t="shared" si="218"/>
        <v>765</v>
      </c>
      <c r="K613" s="79">
        <f t="shared" si="218"/>
        <v>765</v>
      </c>
    </row>
    <row r="614" spans="1:11">
      <c r="A614" s="135" t="s">
        <v>16</v>
      </c>
      <c r="B614" s="167" t="s">
        <v>245</v>
      </c>
      <c r="C614" s="167" t="s">
        <v>247</v>
      </c>
      <c r="D614" s="144" t="s">
        <v>354</v>
      </c>
      <c r="E614" s="167" t="s">
        <v>258</v>
      </c>
      <c r="F614" s="167" t="s">
        <v>17</v>
      </c>
      <c r="G614" s="79">
        <v>0</v>
      </c>
      <c r="H614" s="79">
        <v>0</v>
      </c>
      <c r="I614" s="20">
        <f t="shared" si="216"/>
        <v>0</v>
      </c>
      <c r="J614" s="22">
        <v>765</v>
      </c>
      <c r="K614" s="22">
        <v>765</v>
      </c>
    </row>
    <row r="615" spans="1:11" ht="25.5">
      <c r="A615" s="163" t="s">
        <v>269</v>
      </c>
      <c r="B615" s="167" t="s">
        <v>245</v>
      </c>
      <c r="C615" s="167" t="s">
        <v>247</v>
      </c>
      <c r="D615" s="144" t="s">
        <v>593</v>
      </c>
      <c r="E615" s="167"/>
      <c r="F615" s="167"/>
      <c r="G615" s="79">
        <f>G616</f>
        <v>0</v>
      </c>
      <c r="H615" s="79"/>
      <c r="I615" s="20">
        <f t="shared" si="216"/>
        <v>0</v>
      </c>
      <c r="J615" s="79">
        <f>J616</f>
        <v>221</v>
      </c>
      <c r="K615" s="79">
        <f>K616</f>
        <v>221</v>
      </c>
    </row>
    <row r="616" spans="1:11" ht="39.75" customHeight="1">
      <c r="A616" s="51" t="s">
        <v>261</v>
      </c>
      <c r="B616" s="167" t="s">
        <v>245</v>
      </c>
      <c r="C616" s="167" t="s">
        <v>247</v>
      </c>
      <c r="D616" s="144" t="s">
        <v>593</v>
      </c>
      <c r="E616" s="167" t="s">
        <v>264</v>
      </c>
      <c r="F616" s="167"/>
      <c r="G616" s="79">
        <f>G617</f>
        <v>0</v>
      </c>
      <c r="H616" s="79"/>
      <c r="I616" s="20">
        <f t="shared" si="216"/>
        <v>0</v>
      </c>
      <c r="J616" s="79">
        <f t="shared" ref="J616:K616" si="219">J617</f>
        <v>221</v>
      </c>
      <c r="K616" s="79">
        <f t="shared" si="219"/>
        <v>221</v>
      </c>
    </row>
    <row r="617" spans="1:11">
      <c r="A617" s="51" t="s">
        <v>257</v>
      </c>
      <c r="B617" s="167" t="s">
        <v>245</v>
      </c>
      <c r="C617" s="167" t="s">
        <v>247</v>
      </c>
      <c r="D617" s="144" t="s">
        <v>593</v>
      </c>
      <c r="E617" s="167" t="s">
        <v>258</v>
      </c>
      <c r="F617" s="167"/>
      <c r="G617" s="79">
        <f>G618</f>
        <v>0</v>
      </c>
      <c r="H617" s="79"/>
      <c r="I617" s="20">
        <f t="shared" si="216"/>
        <v>0</v>
      </c>
      <c r="J617" s="79">
        <f>J618</f>
        <v>221</v>
      </c>
      <c r="K617" s="79">
        <f>K618</f>
        <v>221</v>
      </c>
    </row>
    <row r="618" spans="1:11">
      <c r="A618" s="51" t="s">
        <v>16</v>
      </c>
      <c r="B618" s="167" t="s">
        <v>245</v>
      </c>
      <c r="C618" s="167" t="s">
        <v>247</v>
      </c>
      <c r="D618" s="144" t="s">
        <v>593</v>
      </c>
      <c r="E618" s="167" t="s">
        <v>258</v>
      </c>
      <c r="F618" s="167" t="s">
        <v>17</v>
      </c>
      <c r="G618" s="79">
        <v>0</v>
      </c>
      <c r="H618" s="79">
        <v>0</v>
      </c>
      <c r="I618" s="20">
        <f t="shared" si="216"/>
        <v>0</v>
      </c>
      <c r="J618" s="22">
        <v>221</v>
      </c>
      <c r="K618" s="22">
        <v>221</v>
      </c>
    </row>
    <row r="619" spans="1:11">
      <c r="A619" s="13" t="s">
        <v>271</v>
      </c>
      <c r="B619" s="14" t="s">
        <v>245</v>
      </c>
      <c r="C619" s="14" t="s">
        <v>272</v>
      </c>
      <c r="D619" s="14"/>
      <c r="E619" s="14"/>
      <c r="F619" s="14"/>
      <c r="G619" s="15">
        <f>G620+G708+G723+G732</f>
        <v>184105.69999999998</v>
      </c>
      <c r="H619" s="15">
        <f>H620+H708+H723+H732</f>
        <v>1467.7</v>
      </c>
      <c r="I619" s="12">
        <f t="shared" si="216"/>
        <v>185573.4</v>
      </c>
      <c r="J619" s="15">
        <f>J620+J708+J723+J732</f>
        <v>118229.5</v>
      </c>
      <c r="K619" s="15">
        <f>K620+K708+K723+K732</f>
        <v>118095.79999999999</v>
      </c>
    </row>
    <row r="620" spans="1:11" ht="27" customHeight="1">
      <c r="A620" s="13" t="s">
        <v>248</v>
      </c>
      <c r="B620" s="14" t="s">
        <v>245</v>
      </c>
      <c r="C620" s="14" t="s">
        <v>272</v>
      </c>
      <c r="D620" s="14" t="s">
        <v>249</v>
      </c>
      <c r="E620" s="14"/>
      <c r="F620" s="25"/>
      <c r="G620" s="16">
        <f t="shared" ref="G620:K621" si="220">G621</f>
        <v>183923.4</v>
      </c>
      <c r="H620" s="16">
        <f t="shared" si="220"/>
        <v>1467.7</v>
      </c>
      <c r="I620" s="20">
        <f t="shared" si="216"/>
        <v>185391.1</v>
      </c>
      <c r="J620" s="16">
        <f t="shared" si="220"/>
        <v>0</v>
      </c>
      <c r="K620" s="16">
        <f t="shared" si="220"/>
        <v>0</v>
      </c>
    </row>
    <row r="621" spans="1:11" ht="36.75" customHeight="1">
      <c r="A621" s="13" t="s">
        <v>273</v>
      </c>
      <c r="B621" s="14" t="s">
        <v>245</v>
      </c>
      <c r="C621" s="14" t="s">
        <v>272</v>
      </c>
      <c r="D621" s="33" t="s">
        <v>251</v>
      </c>
      <c r="E621" s="14"/>
      <c r="F621" s="25"/>
      <c r="G621" s="16">
        <f>G622</f>
        <v>183923.4</v>
      </c>
      <c r="H621" s="16">
        <f>H622</f>
        <v>1467.7</v>
      </c>
      <c r="I621" s="20">
        <f t="shared" si="216"/>
        <v>185391.1</v>
      </c>
      <c r="J621" s="16">
        <f t="shared" si="220"/>
        <v>0</v>
      </c>
      <c r="K621" s="16">
        <f t="shared" si="220"/>
        <v>0</v>
      </c>
    </row>
    <row r="622" spans="1:11" ht="48" customHeight="1">
      <c r="A622" s="34" t="s">
        <v>570</v>
      </c>
      <c r="B622" s="35" t="s">
        <v>245</v>
      </c>
      <c r="C622" s="35" t="s">
        <v>272</v>
      </c>
      <c r="D622" s="36" t="s">
        <v>274</v>
      </c>
      <c r="E622" s="35"/>
      <c r="F622" s="35"/>
      <c r="G622" s="16">
        <f>G623+G627+G637+G641+G646+G650+G654+G662+G672+G676+G680+G693+G633+G697+G666+G658+G689+G684+G728+G709</f>
        <v>183923.4</v>
      </c>
      <c r="H622" s="16">
        <f>H623+H627+H637+H641+H646+H650+H654+H662+H672+H676+H680+H693+H633+H697+H666+H658+H689+H684+H728+H709</f>
        <v>1467.7</v>
      </c>
      <c r="I622" s="16">
        <f t="shared" ref="I622" si="221">I623+I627+I637+I641+I646+I650+I654+I662+I672+I676+I680+I693+I633+I697+I666+I658+I689+I684+I728+I709</f>
        <v>185391.09999999998</v>
      </c>
      <c r="J622" s="16">
        <f t="shared" ref="J622:K622" si="222">J623+J627+J637+J641+J646+J650+J654+J662+J672+J676+J680+J693+J633+J697+J666+J658+J689+J684</f>
        <v>0</v>
      </c>
      <c r="K622" s="16">
        <f t="shared" si="222"/>
        <v>0</v>
      </c>
    </row>
    <row r="623" spans="1:11" ht="50.25" customHeight="1">
      <c r="A623" s="17" t="s">
        <v>259</v>
      </c>
      <c r="B623" s="18" t="s">
        <v>245</v>
      </c>
      <c r="C623" s="18" t="s">
        <v>272</v>
      </c>
      <c r="D623" s="31" t="s">
        <v>275</v>
      </c>
      <c r="E623" s="18"/>
      <c r="F623" s="18"/>
      <c r="G623" s="16">
        <f t="shared" ref="G623:J625" si="223">G624</f>
        <v>0</v>
      </c>
      <c r="H623" s="16"/>
      <c r="I623" s="20">
        <f t="shared" si="216"/>
        <v>0</v>
      </c>
      <c r="J623" s="16">
        <f t="shared" si="223"/>
        <v>0</v>
      </c>
      <c r="K623" s="26"/>
    </row>
    <row r="624" spans="1:11" ht="36" customHeight="1">
      <c r="A624" s="49" t="s">
        <v>261</v>
      </c>
      <c r="B624" s="18" t="s">
        <v>245</v>
      </c>
      <c r="C624" s="18" t="s">
        <v>272</v>
      </c>
      <c r="D624" s="31" t="s">
        <v>275</v>
      </c>
      <c r="E624" s="18" t="s">
        <v>256</v>
      </c>
      <c r="F624" s="18"/>
      <c r="G624" s="16">
        <f t="shared" si="223"/>
        <v>0</v>
      </c>
      <c r="H624" s="16"/>
      <c r="I624" s="20">
        <f t="shared" si="216"/>
        <v>0</v>
      </c>
      <c r="J624" s="16">
        <f t="shared" si="223"/>
        <v>0</v>
      </c>
      <c r="K624" s="26"/>
    </row>
    <row r="625" spans="1:11">
      <c r="A625" s="49" t="s">
        <v>257</v>
      </c>
      <c r="B625" s="18" t="s">
        <v>245</v>
      </c>
      <c r="C625" s="18" t="s">
        <v>272</v>
      </c>
      <c r="D625" s="31" t="s">
        <v>275</v>
      </c>
      <c r="E625" s="18" t="s">
        <v>258</v>
      </c>
      <c r="F625" s="18"/>
      <c r="G625" s="16">
        <f t="shared" si="223"/>
        <v>0</v>
      </c>
      <c r="H625" s="16"/>
      <c r="I625" s="20">
        <f t="shared" si="216"/>
        <v>0</v>
      </c>
      <c r="J625" s="16">
        <f t="shared" si="223"/>
        <v>0</v>
      </c>
      <c r="K625" s="26"/>
    </row>
    <row r="626" spans="1:11">
      <c r="A626" s="49" t="s">
        <v>18</v>
      </c>
      <c r="B626" s="18" t="s">
        <v>245</v>
      </c>
      <c r="C626" s="18" t="s">
        <v>272</v>
      </c>
      <c r="D626" s="31" t="s">
        <v>275</v>
      </c>
      <c r="E626" s="18" t="s">
        <v>258</v>
      </c>
      <c r="F626" s="18" t="s">
        <v>10</v>
      </c>
      <c r="G626" s="19">
        <v>0</v>
      </c>
      <c r="H626" s="19">
        <v>0</v>
      </c>
      <c r="I626" s="20">
        <f t="shared" si="216"/>
        <v>0</v>
      </c>
      <c r="J626" s="20"/>
      <c r="K626" s="26"/>
    </row>
    <row r="627" spans="1:11" s="75" customFormat="1" ht="61.5" hidden="1" customHeight="1">
      <c r="A627" s="71" t="s">
        <v>276</v>
      </c>
      <c r="B627" s="72" t="s">
        <v>245</v>
      </c>
      <c r="C627" s="72" t="s">
        <v>272</v>
      </c>
      <c r="D627" s="73" t="s">
        <v>277</v>
      </c>
      <c r="E627" s="72"/>
      <c r="F627" s="72"/>
      <c r="G627" s="74">
        <f>G628</f>
        <v>0</v>
      </c>
      <c r="H627" s="74"/>
      <c r="I627" s="20">
        <f t="shared" si="216"/>
        <v>0</v>
      </c>
      <c r="J627" s="74">
        <f>J628</f>
        <v>0</v>
      </c>
      <c r="K627" s="128"/>
    </row>
    <row r="628" spans="1:11" ht="36" hidden="1">
      <c r="A628" s="49" t="s">
        <v>261</v>
      </c>
      <c r="B628" s="18" t="s">
        <v>245</v>
      </c>
      <c r="C628" s="18" t="s">
        <v>272</v>
      </c>
      <c r="D628" s="31" t="s">
        <v>277</v>
      </c>
      <c r="E628" s="18" t="s">
        <v>256</v>
      </c>
      <c r="F628" s="18"/>
      <c r="G628" s="16">
        <f>G629</f>
        <v>0</v>
      </c>
      <c r="H628" s="16"/>
      <c r="I628" s="20">
        <f t="shared" si="216"/>
        <v>0</v>
      </c>
      <c r="J628" s="16">
        <f>J629</f>
        <v>0</v>
      </c>
      <c r="K628" s="26"/>
    </row>
    <row r="629" spans="1:11" hidden="1">
      <c r="A629" s="49" t="s">
        <v>257</v>
      </c>
      <c r="B629" s="18" t="s">
        <v>245</v>
      </c>
      <c r="C629" s="18" t="s">
        <v>272</v>
      </c>
      <c r="D629" s="31" t="s">
        <v>277</v>
      </c>
      <c r="E629" s="18" t="s">
        <v>258</v>
      </c>
      <c r="F629" s="18"/>
      <c r="G629" s="16">
        <f>G630+G631+G632</f>
        <v>0</v>
      </c>
      <c r="H629" s="16"/>
      <c r="I629" s="20">
        <f t="shared" si="216"/>
        <v>0</v>
      </c>
      <c r="J629" s="16">
        <f>J630+J631+J632</f>
        <v>0</v>
      </c>
      <c r="K629" s="26"/>
    </row>
    <row r="630" spans="1:11" hidden="1">
      <c r="A630" s="49" t="s">
        <v>16</v>
      </c>
      <c r="B630" s="18" t="s">
        <v>245</v>
      </c>
      <c r="C630" s="18" t="s">
        <v>272</v>
      </c>
      <c r="D630" s="31" t="s">
        <v>277</v>
      </c>
      <c r="E630" s="18" t="s">
        <v>258</v>
      </c>
      <c r="F630" s="18" t="s">
        <v>17</v>
      </c>
      <c r="G630" s="19"/>
      <c r="H630" s="19"/>
      <c r="I630" s="20">
        <f t="shared" si="216"/>
        <v>0</v>
      </c>
      <c r="J630" s="20"/>
      <c r="K630" s="26"/>
    </row>
    <row r="631" spans="1:11" hidden="1">
      <c r="A631" s="49" t="s">
        <v>18</v>
      </c>
      <c r="B631" s="18" t="s">
        <v>245</v>
      </c>
      <c r="C631" s="18" t="s">
        <v>272</v>
      </c>
      <c r="D631" s="31" t="s">
        <v>277</v>
      </c>
      <c r="E631" s="18" t="s">
        <v>258</v>
      </c>
      <c r="F631" s="18" t="s">
        <v>10</v>
      </c>
      <c r="G631" s="19"/>
      <c r="H631" s="19"/>
      <c r="I631" s="20">
        <f t="shared" si="216"/>
        <v>0</v>
      </c>
      <c r="J631" s="20"/>
      <c r="K631" s="26"/>
    </row>
    <row r="632" spans="1:11" hidden="1">
      <c r="A632" s="49" t="s">
        <v>19</v>
      </c>
      <c r="B632" s="18" t="s">
        <v>245</v>
      </c>
      <c r="C632" s="18" t="s">
        <v>272</v>
      </c>
      <c r="D632" s="31" t="s">
        <v>277</v>
      </c>
      <c r="E632" s="18" t="s">
        <v>258</v>
      </c>
      <c r="F632" s="18" t="s">
        <v>11</v>
      </c>
      <c r="G632" s="19"/>
      <c r="H632" s="19"/>
      <c r="I632" s="20">
        <f t="shared" si="216"/>
        <v>0</v>
      </c>
      <c r="J632" s="20"/>
      <c r="K632" s="26"/>
    </row>
    <row r="633" spans="1:11" ht="38.25">
      <c r="A633" s="76" t="s">
        <v>82</v>
      </c>
      <c r="B633" s="18" t="s">
        <v>245</v>
      </c>
      <c r="C633" s="18" t="s">
        <v>272</v>
      </c>
      <c r="D633" s="38" t="s">
        <v>581</v>
      </c>
      <c r="E633" s="18"/>
      <c r="F633" s="18"/>
      <c r="G633" s="16">
        <f t="shared" ref="G633:K635" si="224">G634</f>
        <v>120</v>
      </c>
      <c r="H633" s="16">
        <f t="shared" si="224"/>
        <v>0</v>
      </c>
      <c r="I633" s="20">
        <f t="shared" si="216"/>
        <v>120</v>
      </c>
      <c r="J633" s="16">
        <f t="shared" si="224"/>
        <v>0</v>
      </c>
      <c r="K633" s="16">
        <f t="shared" si="224"/>
        <v>0</v>
      </c>
    </row>
    <row r="634" spans="1:11" ht="38.25">
      <c r="A634" s="55" t="s">
        <v>388</v>
      </c>
      <c r="B634" s="18" t="s">
        <v>245</v>
      </c>
      <c r="C634" s="18" t="s">
        <v>272</v>
      </c>
      <c r="D634" s="38" t="s">
        <v>581</v>
      </c>
      <c r="E634" s="18" t="s">
        <v>256</v>
      </c>
      <c r="F634" s="18"/>
      <c r="G634" s="16">
        <f t="shared" si="224"/>
        <v>120</v>
      </c>
      <c r="H634" s="16">
        <f t="shared" si="224"/>
        <v>0</v>
      </c>
      <c r="I634" s="20">
        <f t="shared" si="216"/>
        <v>120</v>
      </c>
      <c r="J634" s="16">
        <f t="shared" si="224"/>
        <v>0</v>
      </c>
      <c r="K634" s="16">
        <f t="shared" si="224"/>
        <v>0</v>
      </c>
    </row>
    <row r="635" spans="1:11" ht="11.25" customHeight="1">
      <c r="A635" s="55" t="s">
        <v>257</v>
      </c>
      <c r="B635" s="18" t="s">
        <v>245</v>
      </c>
      <c r="C635" s="18" t="s">
        <v>272</v>
      </c>
      <c r="D635" s="38" t="s">
        <v>581</v>
      </c>
      <c r="E635" s="18" t="s">
        <v>258</v>
      </c>
      <c r="F635" s="18"/>
      <c r="G635" s="16">
        <f t="shared" si="224"/>
        <v>120</v>
      </c>
      <c r="H635" s="16">
        <f t="shared" si="224"/>
        <v>0</v>
      </c>
      <c r="I635" s="20">
        <f t="shared" si="216"/>
        <v>120</v>
      </c>
      <c r="J635" s="16">
        <f t="shared" si="224"/>
        <v>0</v>
      </c>
      <c r="K635" s="16">
        <f t="shared" si="224"/>
        <v>0</v>
      </c>
    </row>
    <row r="636" spans="1:11">
      <c r="A636" s="23" t="s">
        <v>278</v>
      </c>
      <c r="B636" s="18" t="s">
        <v>245</v>
      </c>
      <c r="C636" s="18" t="s">
        <v>272</v>
      </c>
      <c r="D636" s="38" t="s">
        <v>581</v>
      </c>
      <c r="E636" s="18" t="s">
        <v>258</v>
      </c>
      <c r="F636" s="18" t="s">
        <v>17</v>
      </c>
      <c r="G636" s="19">
        <v>120</v>
      </c>
      <c r="H636" s="19">
        <f>'[1]поправки  2024-2026 гг  (ноя(2)'!$I$808</f>
        <v>0</v>
      </c>
      <c r="I636" s="20">
        <f t="shared" si="216"/>
        <v>120</v>
      </c>
      <c r="J636" s="20"/>
      <c r="K636" s="26"/>
    </row>
    <row r="637" spans="1:11" ht="37.5" customHeight="1">
      <c r="A637" s="34" t="s">
        <v>279</v>
      </c>
      <c r="B637" s="35" t="s">
        <v>245</v>
      </c>
      <c r="C637" s="35" t="s">
        <v>272</v>
      </c>
      <c r="D637" s="36" t="s">
        <v>280</v>
      </c>
      <c r="E637" s="35"/>
      <c r="F637" s="35"/>
      <c r="G637" s="16">
        <f t="shared" ref="G637:K639" si="225">G638</f>
        <v>215.3</v>
      </c>
      <c r="H637" s="16">
        <f t="shared" si="225"/>
        <v>0</v>
      </c>
      <c r="I637" s="20">
        <f t="shared" si="216"/>
        <v>215.3</v>
      </c>
      <c r="J637" s="16">
        <f t="shared" si="225"/>
        <v>0</v>
      </c>
      <c r="K637" s="16">
        <f t="shared" si="225"/>
        <v>0</v>
      </c>
    </row>
    <row r="638" spans="1:11" ht="24.75" customHeight="1">
      <c r="A638" s="17" t="s">
        <v>44</v>
      </c>
      <c r="B638" s="18" t="s">
        <v>245</v>
      </c>
      <c r="C638" s="18" t="s">
        <v>272</v>
      </c>
      <c r="D638" s="36" t="s">
        <v>280</v>
      </c>
      <c r="E638" s="18" t="s">
        <v>45</v>
      </c>
      <c r="F638" s="18"/>
      <c r="G638" s="16">
        <f t="shared" si="225"/>
        <v>215.3</v>
      </c>
      <c r="H638" s="16">
        <f t="shared" si="225"/>
        <v>0</v>
      </c>
      <c r="I638" s="20">
        <f t="shared" si="216"/>
        <v>215.3</v>
      </c>
      <c r="J638" s="16">
        <f t="shared" si="225"/>
        <v>0</v>
      </c>
      <c r="K638" s="16">
        <f t="shared" si="225"/>
        <v>0</v>
      </c>
    </row>
    <row r="639" spans="1:11" ht="39.75" customHeight="1">
      <c r="A639" s="17" t="s">
        <v>46</v>
      </c>
      <c r="B639" s="18" t="s">
        <v>245</v>
      </c>
      <c r="C639" s="18" t="s">
        <v>272</v>
      </c>
      <c r="D639" s="36" t="s">
        <v>280</v>
      </c>
      <c r="E639" s="18" t="s">
        <v>53</v>
      </c>
      <c r="F639" s="18"/>
      <c r="G639" s="16">
        <f t="shared" si="225"/>
        <v>215.3</v>
      </c>
      <c r="H639" s="16">
        <f t="shared" si="225"/>
        <v>0</v>
      </c>
      <c r="I639" s="20">
        <f t="shared" si="216"/>
        <v>215.3</v>
      </c>
      <c r="J639" s="16">
        <f t="shared" si="225"/>
        <v>0</v>
      </c>
      <c r="K639" s="16">
        <f t="shared" si="225"/>
        <v>0</v>
      </c>
    </row>
    <row r="640" spans="1:11">
      <c r="A640" s="17" t="s">
        <v>16</v>
      </c>
      <c r="B640" s="18" t="s">
        <v>245</v>
      </c>
      <c r="C640" s="18" t="s">
        <v>272</v>
      </c>
      <c r="D640" s="36" t="s">
        <v>280</v>
      </c>
      <c r="E640" s="18" t="s">
        <v>53</v>
      </c>
      <c r="F640" s="18" t="s">
        <v>17</v>
      </c>
      <c r="G640" s="19">
        <v>215.3</v>
      </c>
      <c r="H640" s="19">
        <f>'[1]поправки  2024-2026 гг  (ноя(2)'!$I$822</f>
        <v>0</v>
      </c>
      <c r="I640" s="20">
        <f t="shared" si="216"/>
        <v>215.3</v>
      </c>
      <c r="J640" s="20"/>
      <c r="K640" s="19"/>
    </row>
    <row r="641" spans="1:11" ht="38.25" customHeight="1">
      <c r="A641" s="77" t="s">
        <v>571</v>
      </c>
      <c r="B641" s="18" t="s">
        <v>245</v>
      </c>
      <c r="C641" s="18" t="s">
        <v>272</v>
      </c>
      <c r="D641" s="31" t="s">
        <v>281</v>
      </c>
      <c r="E641" s="18"/>
      <c r="F641" s="35"/>
      <c r="G641" s="16">
        <f t="shared" ref="G641:K644" si="226">G642</f>
        <v>6713.1</v>
      </c>
      <c r="H641" s="16">
        <f t="shared" si="226"/>
        <v>0</v>
      </c>
      <c r="I641" s="20">
        <f t="shared" si="216"/>
        <v>6713.1</v>
      </c>
      <c r="J641" s="16">
        <f t="shared" si="226"/>
        <v>0</v>
      </c>
      <c r="K641" s="16">
        <f t="shared" si="226"/>
        <v>0</v>
      </c>
    </row>
    <row r="642" spans="1:11" ht="27" customHeight="1">
      <c r="A642" s="49" t="s">
        <v>282</v>
      </c>
      <c r="B642" s="35" t="s">
        <v>245</v>
      </c>
      <c r="C642" s="35" t="s">
        <v>272</v>
      </c>
      <c r="D642" s="31" t="s">
        <v>281</v>
      </c>
      <c r="E642" s="35"/>
      <c r="F642" s="35"/>
      <c r="G642" s="16">
        <f t="shared" si="226"/>
        <v>6713.1</v>
      </c>
      <c r="H642" s="16">
        <f t="shared" si="226"/>
        <v>0</v>
      </c>
      <c r="I642" s="20">
        <f t="shared" si="216"/>
        <v>6713.1</v>
      </c>
      <c r="J642" s="16">
        <f t="shared" si="226"/>
        <v>0</v>
      </c>
      <c r="K642" s="16">
        <f t="shared" si="226"/>
        <v>0</v>
      </c>
    </row>
    <row r="643" spans="1:11" ht="36.75" customHeight="1">
      <c r="A643" s="49" t="s">
        <v>261</v>
      </c>
      <c r="B643" s="18" t="s">
        <v>245</v>
      </c>
      <c r="C643" s="18" t="s">
        <v>272</v>
      </c>
      <c r="D643" s="31" t="s">
        <v>281</v>
      </c>
      <c r="E643" s="18" t="s">
        <v>256</v>
      </c>
      <c r="F643" s="18"/>
      <c r="G643" s="16">
        <f t="shared" si="226"/>
        <v>6713.1</v>
      </c>
      <c r="H643" s="16">
        <f t="shared" si="226"/>
        <v>0</v>
      </c>
      <c r="I643" s="20">
        <f t="shared" si="216"/>
        <v>6713.1</v>
      </c>
      <c r="J643" s="16">
        <f t="shared" si="226"/>
        <v>0</v>
      </c>
      <c r="K643" s="16">
        <f t="shared" si="226"/>
        <v>0</v>
      </c>
    </row>
    <row r="644" spans="1:11" ht="14.25" customHeight="1">
      <c r="A644" s="49" t="s">
        <v>257</v>
      </c>
      <c r="B644" s="18" t="s">
        <v>245</v>
      </c>
      <c r="C644" s="18" t="s">
        <v>272</v>
      </c>
      <c r="D644" s="31" t="s">
        <v>281</v>
      </c>
      <c r="E644" s="18" t="s">
        <v>258</v>
      </c>
      <c r="F644" s="18"/>
      <c r="G644" s="16">
        <f t="shared" si="226"/>
        <v>6713.1</v>
      </c>
      <c r="H644" s="16">
        <f t="shared" si="226"/>
        <v>0</v>
      </c>
      <c r="I644" s="20">
        <f t="shared" si="216"/>
        <v>6713.1</v>
      </c>
      <c r="J644" s="16">
        <f t="shared" si="226"/>
        <v>0</v>
      </c>
      <c r="K644" s="16">
        <f t="shared" si="226"/>
        <v>0</v>
      </c>
    </row>
    <row r="645" spans="1:11">
      <c r="A645" s="49" t="s">
        <v>16</v>
      </c>
      <c r="B645" s="18" t="s">
        <v>245</v>
      </c>
      <c r="C645" s="18" t="s">
        <v>272</v>
      </c>
      <c r="D645" s="31" t="s">
        <v>281</v>
      </c>
      <c r="E645" s="18" t="s">
        <v>258</v>
      </c>
      <c r="F645" s="18" t="s">
        <v>17</v>
      </c>
      <c r="G645" s="215">
        <v>6713.1</v>
      </c>
      <c r="H645" s="19">
        <v>0</v>
      </c>
      <c r="I645" s="20">
        <f t="shared" si="216"/>
        <v>6713.1</v>
      </c>
      <c r="J645" s="20"/>
      <c r="K645" s="19"/>
    </row>
    <row r="646" spans="1:11" ht="27" customHeight="1">
      <c r="A646" s="55" t="s">
        <v>265</v>
      </c>
      <c r="B646" s="18" t="s">
        <v>245</v>
      </c>
      <c r="C646" s="18" t="s">
        <v>272</v>
      </c>
      <c r="D646" s="38" t="s">
        <v>283</v>
      </c>
      <c r="E646" s="18"/>
      <c r="F646" s="18"/>
      <c r="G646" s="16">
        <f t="shared" ref="G646:K648" si="227">G647</f>
        <v>35606.699999999997</v>
      </c>
      <c r="H646" s="16">
        <f t="shared" si="227"/>
        <v>1446.1000000000001</v>
      </c>
      <c r="I646" s="20">
        <f t="shared" si="216"/>
        <v>37052.799999999996</v>
      </c>
      <c r="J646" s="16">
        <f t="shared" si="227"/>
        <v>0</v>
      </c>
      <c r="K646" s="16">
        <f t="shared" si="227"/>
        <v>0</v>
      </c>
    </row>
    <row r="647" spans="1:11" ht="38.25" customHeight="1">
      <c r="A647" s="55" t="s">
        <v>308</v>
      </c>
      <c r="B647" s="18" t="s">
        <v>245</v>
      </c>
      <c r="C647" s="18" t="s">
        <v>272</v>
      </c>
      <c r="D647" s="38" t="s">
        <v>283</v>
      </c>
      <c r="E647" s="18" t="s">
        <v>256</v>
      </c>
      <c r="F647" s="18"/>
      <c r="G647" s="16">
        <f t="shared" si="227"/>
        <v>35606.699999999997</v>
      </c>
      <c r="H647" s="16">
        <f t="shared" si="227"/>
        <v>1446.1000000000001</v>
      </c>
      <c r="I647" s="20">
        <f t="shared" si="216"/>
        <v>37052.799999999996</v>
      </c>
      <c r="J647" s="16">
        <f t="shared" si="227"/>
        <v>0</v>
      </c>
      <c r="K647" s="16">
        <f t="shared" si="227"/>
        <v>0</v>
      </c>
    </row>
    <row r="648" spans="1:11" ht="11.25" customHeight="1">
      <c r="A648" s="55" t="s">
        <v>257</v>
      </c>
      <c r="B648" s="18" t="s">
        <v>245</v>
      </c>
      <c r="C648" s="18" t="s">
        <v>272</v>
      </c>
      <c r="D648" s="38" t="s">
        <v>283</v>
      </c>
      <c r="E648" s="18" t="s">
        <v>258</v>
      </c>
      <c r="F648" s="18"/>
      <c r="G648" s="16">
        <f t="shared" si="227"/>
        <v>35606.699999999997</v>
      </c>
      <c r="H648" s="16">
        <f t="shared" si="227"/>
        <v>1446.1000000000001</v>
      </c>
      <c r="I648" s="20">
        <f t="shared" si="216"/>
        <v>37052.799999999996</v>
      </c>
      <c r="J648" s="16">
        <f t="shared" si="227"/>
        <v>0</v>
      </c>
      <c r="K648" s="16">
        <f t="shared" si="227"/>
        <v>0</v>
      </c>
    </row>
    <row r="649" spans="1:11">
      <c r="A649" s="55" t="s">
        <v>16</v>
      </c>
      <c r="B649" s="18" t="s">
        <v>245</v>
      </c>
      <c r="C649" s="18" t="s">
        <v>272</v>
      </c>
      <c r="D649" s="38" t="s">
        <v>283</v>
      </c>
      <c r="E649" s="18" t="s">
        <v>258</v>
      </c>
      <c r="F649" s="18" t="s">
        <v>17</v>
      </c>
      <c r="G649" s="224">
        <v>35606.699999999997</v>
      </c>
      <c r="H649" s="20">
        <f>'[1]поправки декабрь'!$I$831</f>
        <v>1446.1000000000001</v>
      </c>
      <c r="I649" s="20">
        <f t="shared" si="216"/>
        <v>37052.799999999996</v>
      </c>
      <c r="J649" s="21"/>
      <c r="K649" s="19"/>
    </row>
    <row r="650" spans="1:11" ht="16.5" customHeight="1">
      <c r="A650" s="49" t="s">
        <v>267</v>
      </c>
      <c r="B650" s="18" t="s">
        <v>245</v>
      </c>
      <c r="C650" s="18" t="s">
        <v>272</v>
      </c>
      <c r="D650" s="31" t="s">
        <v>284</v>
      </c>
      <c r="E650" s="18"/>
      <c r="F650" s="18"/>
      <c r="G650" s="16">
        <f t="shared" ref="G650:K652" si="228">G651</f>
        <v>12464.8</v>
      </c>
      <c r="H650" s="16">
        <f t="shared" si="228"/>
        <v>0</v>
      </c>
      <c r="I650" s="20">
        <f t="shared" si="216"/>
        <v>12464.8</v>
      </c>
      <c r="J650" s="16">
        <f t="shared" si="228"/>
        <v>0</v>
      </c>
      <c r="K650" s="16">
        <f t="shared" si="228"/>
        <v>0</v>
      </c>
    </row>
    <row r="651" spans="1:11" ht="41.25" customHeight="1">
      <c r="A651" s="49" t="s">
        <v>308</v>
      </c>
      <c r="B651" s="18" t="s">
        <v>245</v>
      </c>
      <c r="C651" s="18" t="s">
        <v>272</v>
      </c>
      <c r="D651" s="31" t="s">
        <v>284</v>
      </c>
      <c r="E651" s="18" t="s">
        <v>256</v>
      </c>
      <c r="F651" s="18"/>
      <c r="G651" s="16">
        <f t="shared" si="228"/>
        <v>12464.8</v>
      </c>
      <c r="H651" s="16">
        <f t="shared" si="228"/>
        <v>0</v>
      </c>
      <c r="I651" s="20">
        <f t="shared" si="216"/>
        <v>12464.8</v>
      </c>
      <c r="J651" s="16">
        <f t="shared" si="228"/>
        <v>0</v>
      </c>
      <c r="K651" s="16">
        <f t="shared" si="228"/>
        <v>0</v>
      </c>
    </row>
    <row r="652" spans="1:11" ht="17.25" customHeight="1">
      <c r="A652" s="49" t="s">
        <v>257</v>
      </c>
      <c r="B652" s="18" t="s">
        <v>245</v>
      </c>
      <c r="C652" s="18" t="s">
        <v>272</v>
      </c>
      <c r="D652" s="31" t="s">
        <v>284</v>
      </c>
      <c r="E652" s="18" t="s">
        <v>258</v>
      </c>
      <c r="F652" s="18"/>
      <c r="G652" s="16">
        <f t="shared" si="228"/>
        <v>12464.8</v>
      </c>
      <c r="H652" s="16">
        <f t="shared" si="228"/>
        <v>0</v>
      </c>
      <c r="I652" s="20">
        <f t="shared" si="216"/>
        <v>12464.8</v>
      </c>
      <c r="J652" s="16">
        <f t="shared" si="228"/>
        <v>0</v>
      </c>
      <c r="K652" s="16">
        <f t="shared" si="228"/>
        <v>0</v>
      </c>
    </row>
    <row r="653" spans="1:11">
      <c r="A653" s="49" t="s">
        <v>16</v>
      </c>
      <c r="B653" s="18" t="s">
        <v>245</v>
      </c>
      <c r="C653" s="18" t="s">
        <v>272</v>
      </c>
      <c r="D653" s="31" t="s">
        <v>284</v>
      </c>
      <c r="E653" s="18" t="s">
        <v>258</v>
      </c>
      <c r="F653" s="18" t="s">
        <v>17</v>
      </c>
      <c r="G653" s="20">
        <v>12464.8</v>
      </c>
      <c r="H653" s="20">
        <v>0</v>
      </c>
      <c r="I653" s="20">
        <f t="shared" si="216"/>
        <v>12464.8</v>
      </c>
      <c r="J653" s="19"/>
      <c r="K653" s="19"/>
    </row>
    <row r="654" spans="1:11" ht="25.5" customHeight="1">
      <c r="A654" s="70" t="s">
        <v>285</v>
      </c>
      <c r="B654" s="35" t="s">
        <v>245</v>
      </c>
      <c r="C654" s="35" t="s">
        <v>272</v>
      </c>
      <c r="D654" s="31" t="s">
        <v>286</v>
      </c>
      <c r="E654" s="18" t="s">
        <v>64</v>
      </c>
      <c r="F654" s="18"/>
      <c r="G654" s="16">
        <f t="shared" ref="G654:K656" si="229">G655</f>
        <v>147.69999999999999</v>
      </c>
      <c r="H654" s="16">
        <f t="shared" si="229"/>
        <v>0</v>
      </c>
      <c r="I654" s="20">
        <f t="shared" si="216"/>
        <v>147.69999999999999</v>
      </c>
      <c r="J654" s="16">
        <f t="shared" si="229"/>
        <v>0</v>
      </c>
      <c r="K654" s="16">
        <f t="shared" si="229"/>
        <v>0</v>
      </c>
    </row>
    <row r="655" spans="1:11" ht="38.25" customHeight="1">
      <c r="A655" s="70" t="s">
        <v>261</v>
      </c>
      <c r="B655" s="18" t="s">
        <v>245</v>
      </c>
      <c r="C655" s="18" t="s">
        <v>272</v>
      </c>
      <c r="D655" s="31" t="s">
        <v>286</v>
      </c>
      <c r="E655" s="18" t="s">
        <v>256</v>
      </c>
      <c r="F655" s="18"/>
      <c r="G655" s="16">
        <f t="shared" si="229"/>
        <v>147.69999999999999</v>
      </c>
      <c r="H655" s="16">
        <f t="shared" si="229"/>
        <v>0</v>
      </c>
      <c r="I655" s="20">
        <f t="shared" si="216"/>
        <v>147.69999999999999</v>
      </c>
      <c r="J655" s="16">
        <f t="shared" si="229"/>
        <v>0</v>
      </c>
      <c r="K655" s="16">
        <f t="shared" si="229"/>
        <v>0</v>
      </c>
    </row>
    <row r="656" spans="1:11" ht="12" customHeight="1">
      <c r="A656" s="70" t="s">
        <v>257</v>
      </c>
      <c r="B656" s="18" t="s">
        <v>245</v>
      </c>
      <c r="C656" s="18" t="s">
        <v>272</v>
      </c>
      <c r="D656" s="31" t="s">
        <v>286</v>
      </c>
      <c r="E656" s="18" t="s">
        <v>258</v>
      </c>
      <c r="F656" s="18"/>
      <c r="G656" s="16">
        <f t="shared" si="229"/>
        <v>147.69999999999999</v>
      </c>
      <c r="H656" s="16">
        <f t="shared" si="229"/>
        <v>0</v>
      </c>
      <c r="I656" s="20">
        <f t="shared" si="216"/>
        <v>147.69999999999999</v>
      </c>
      <c r="J656" s="16">
        <f t="shared" si="229"/>
        <v>0</v>
      </c>
      <c r="K656" s="16">
        <f t="shared" si="229"/>
        <v>0</v>
      </c>
    </row>
    <row r="657" spans="1:11">
      <c r="A657" s="70" t="s">
        <v>16</v>
      </c>
      <c r="B657" s="18" t="s">
        <v>245</v>
      </c>
      <c r="C657" s="18" t="s">
        <v>272</v>
      </c>
      <c r="D657" s="31" t="s">
        <v>286</v>
      </c>
      <c r="E657" s="18" t="s">
        <v>258</v>
      </c>
      <c r="F657" s="18" t="s">
        <v>17</v>
      </c>
      <c r="G657" s="19">
        <v>147.69999999999999</v>
      </c>
      <c r="H657" s="19">
        <v>0</v>
      </c>
      <c r="I657" s="20">
        <f t="shared" si="216"/>
        <v>147.69999999999999</v>
      </c>
      <c r="J657" s="20"/>
      <c r="K657" s="19"/>
    </row>
    <row r="658" spans="1:11" ht="50.25" customHeight="1">
      <c r="A658" s="51" t="s">
        <v>572</v>
      </c>
      <c r="B658" s="134" t="s">
        <v>245</v>
      </c>
      <c r="C658" s="134" t="s">
        <v>272</v>
      </c>
      <c r="D658" s="144" t="s">
        <v>536</v>
      </c>
      <c r="E658" s="134"/>
      <c r="F658" s="134"/>
      <c r="G658" s="19">
        <f t="shared" ref="G658:H660" si="230">G659</f>
        <v>246.1</v>
      </c>
      <c r="H658" s="19">
        <f t="shared" si="230"/>
        <v>0</v>
      </c>
      <c r="I658" s="20">
        <f t="shared" si="216"/>
        <v>246.1</v>
      </c>
      <c r="J658" s="19">
        <f t="shared" ref="J658:K660" si="231">J659</f>
        <v>0</v>
      </c>
      <c r="K658" s="19">
        <f t="shared" si="231"/>
        <v>0</v>
      </c>
    </row>
    <row r="659" spans="1:11" ht="38.25" customHeight="1">
      <c r="A659" s="51" t="s">
        <v>261</v>
      </c>
      <c r="B659" s="134" t="s">
        <v>245</v>
      </c>
      <c r="C659" s="134" t="s">
        <v>272</v>
      </c>
      <c r="D659" s="144" t="s">
        <v>536</v>
      </c>
      <c r="E659" s="134" t="s">
        <v>256</v>
      </c>
      <c r="F659" s="134"/>
      <c r="G659" s="19">
        <f t="shared" si="230"/>
        <v>246.1</v>
      </c>
      <c r="H659" s="19">
        <f t="shared" si="230"/>
        <v>0</v>
      </c>
      <c r="I659" s="20">
        <f t="shared" si="216"/>
        <v>246.1</v>
      </c>
      <c r="J659" s="19">
        <f t="shared" si="231"/>
        <v>0</v>
      </c>
      <c r="K659" s="19">
        <f t="shared" si="231"/>
        <v>0</v>
      </c>
    </row>
    <row r="660" spans="1:11">
      <c r="A660" s="51" t="s">
        <v>257</v>
      </c>
      <c r="B660" s="134" t="s">
        <v>245</v>
      </c>
      <c r="C660" s="134" t="s">
        <v>272</v>
      </c>
      <c r="D660" s="144" t="s">
        <v>536</v>
      </c>
      <c r="E660" s="134" t="s">
        <v>258</v>
      </c>
      <c r="F660" s="134"/>
      <c r="G660" s="19">
        <f t="shared" si="230"/>
        <v>246.1</v>
      </c>
      <c r="H660" s="19">
        <f t="shared" si="230"/>
        <v>0</v>
      </c>
      <c r="I660" s="20">
        <f t="shared" si="216"/>
        <v>246.1</v>
      </c>
      <c r="J660" s="19">
        <f t="shared" si="231"/>
        <v>0</v>
      </c>
      <c r="K660" s="19">
        <f t="shared" si="231"/>
        <v>0</v>
      </c>
    </row>
    <row r="661" spans="1:11">
      <c r="A661" s="51" t="s">
        <v>16</v>
      </c>
      <c r="B661" s="134" t="s">
        <v>245</v>
      </c>
      <c r="C661" s="134" t="s">
        <v>272</v>
      </c>
      <c r="D661" s="144" t="s">
        <v>536</v>
      </c>
      <c r="E661" s="134" t="s">
        <v>258</v>
      </c>
      <c r="F661" s="134" t="s">
        <v>17</v>
      </c>
      <c r="G661" s="19">
        <v>246.1</v>
      </c>
      <c r="H661" s="19">
        <f>'[1]поправки  2024-2026 гг  (ноя(2)'!$I$843</f>
        <v>0</v>
      </c>
      <c r="I661" s="20">
        <f t="shared" si="216"/>
        <v>246.1</v>
      </c>
      <c r="J661" s="20"/>
      <c r="K661" s="19"/>
    </row>
    <row r="662" spans="1:11" ht="48" customHeight="1">
      <c r="A662" s="27" t="s">
        <v>287</v>
      </c>
      <c r="B662" s="18" t="s">
        <v>245</v>
      </c>
      <c r="C662" s="18" t="s">
        <v>272</v>
      </c>
      <c r="D662" s="31" t="s">
        <v>288</v>
      </c>
      <c r="E662" s="18"/>
      <c r="F662" s="18"/>
      <c r="G662" s="16">
        <f t="shared" ref="G662:K664" si="232">G663</f>
        <v>1741.7</v>
      </c>
      <c r="H662" s="16"/>
      <c r="I662" s="20">
        <f t="shared" si="216"/>
        <v>1741.7</v>
      </c>
      <c r="J662" s="16">
        <f t="shared" si="232"/>
        <v>0</v>
      </c>
      <c r="K662" s="16">
        <f t="shared" si="232"/>
        <v>0</v>
      </c>
    </row>
    <row r="663" spans="1:11" ht="38.25" customHeight="1">
      <c r="A663" s="49" t="s">
        <v>308</v>
      </c>
      <c r="B663" s="18" t="s">
        <v>245</v>
      </c>
      <c r="C663" s="18" t="s">
        <v>272</v>
      </c>
      <c r="D663" s="31" t="s">
        <v>288</v>
      </c>
      <c r="E663" s="18" t="s">
        <v>256</v>
      </c>
      <c r="F663" s="18"/>
      <c r="G663" s="16">
        <f t="shared" si="232"/>
        <v>1741.7</v>
      </c>
      <c r="H663" s="16"/>
      <c r="I663" s="20">
        <f t="shared" si="216"/>
        <v>1741.7</v>
      </c>
      <c r="J663" s="16">
        <f t="shared" si="232"/>
        <v>0</v>
      </c>
      <c r="K663" s="16">
        <f t="shared" si="232"/>
        <v>0</v>
      </c>
    </row>
    <row r="664" spans="1:11" ht="15.75" customHeight="1">
      <c r="A664" s="49" t="s">
        <v>257</v>
      </c>
      <c r="B664" s="18" t="s">
        <v>245</v>
      </c>
      <c r="C664" s="18" t="s">
        <v>272</v>
      </c>
      <c r="D664" s="31" t="s">
        <v>288</v>
      </c>
      <c r="E664" s="18" t="s">
        <v>258</v>
      </c>
      <c r="F664" s="18"/>
      <c r="G664" s="16">
        <f t="shared" si="232"/>
        <v>1741.7</v>
      </c>
      <c r="H664" s="16"/>
      <c r="I664" s="20">
        <f t="shared" si="216"/>
        <v>1741.7</v>
      </c>
      <c r="J664" s="16">
        <f t="shared" si="232"/>
        <v>0</v>
      </c>
      <c r="K664" s="16">
        <f t="shared" si="232"/>
        <v>0</v>
      </c>
    </row>
    <row r="665" spans="1:11">
      <c r="A665" s="49" t="s">
        <v>18</v>
      </c>
      <c r="B665" s="18" t="s">
        <v>245</v>
      </c>
      <c r="C665" s="18" t="s">
        <v>272</v>
      </c>
      <c r="D665" s="31" t="s">
        <v>288</v>
      </c>
      <c r="E665" s="18" t="s">
        <v>258</v>
      </c>
      <c r="F665" s="18" t="s">
        <v>10</v>
      </c>
      <c r="G665" s="20">
        <v>1741.7</v>
      </c>
      <c r="H665" s="20">
        <f>'[1]поправки  2024-2026 гг  (ноя(2)'!$I$847</f>
        <v>0</v>
      </c>
      <c r="I665" s="20">
        <f t="shared" si="216"/>
        <v>1741.7</v>
      </c>
      <c r="J665" s="19"/>
      <c r="K665" s="26"/>
    </row>
    <row r="666" spans="1:11" ht="50.25" customHeight="1">
      <c r="A666" s="44" t="s">
        <v>289</v>
      </c>
      <c r="B666" s="18" t="s">
        <v>245</v>
      </c>
      <c r="C666" s="18" t="s">
        <v>272</v>
      </c>
      <c r="D666" s="38" t="s">
        <v>290</v>
      </c>
      <c r="E666" s="24"/>
      <c r="F666" s="24"/>
      <c r="G666" s="16">
        <f t="shared" ref="G666:K667" si="233">G667</f>
        <v>2393.1999999999998</v>
      </c>
      <c r="H666" s="16"/>
      <c r="I666" s="20">
        <f t="shared" si="216"/>
        <v>2393.1999999999998</v>
      </c>
      <c r="J666" s="16">
        <f t="shared" si="233"/>
        <v>0</v>
      </c>
      <c r="K666" s="16">
        <f t="shared" si="233"/>
        <v>0</v>
      </c>
    </row>
    <row r="667" spans="1:11" ht="40.5" customHeight="1">
      <c r="A667" s="55" t="s">
        <v>308</v>
      </c>
      <c r="B667" s="18" t="s">
        <v>245</v>
      </c>
      <c r="C667" s="18" t="s">
        <v>272</v>
      </c>
      <c r="D667" s="38" t="s">
        <v>290</v>
      </c>
      <c r="E667" s="24" t="s">
        <v>256</v>
      </c>
      <c r="F667" s="24"/>
      <c r="G667" s="16">
        <f t="shared" si="233"/>
        <v>2393.1999999999998</v>
      </c>
      <c r="H667" s="16"/>
      <c r="I667" s="20">
        <f t="shared" ref="I667:I734" si="234">G667+H667</f>
        <v>2393.1999999999998</v>
      </c>
      <c r="J667" s="16">
        <f t="shared" si="233"/>
        <v>0</v>
      </c>
      <c r="K667" s="16">
        <f t="shared" si="233"/>
        <v>0</v>
      </c>
    </row>
    <row r="668" spans="1:11" ht="12" customHeight="1">
      <c r="A668" s="55" t="s">
        <v>257</v>
      </c>
      <c r="B668" s="18" t="s">
        <v>245</v>
      </c>
      <c r="C668" s="18" t="s">
        <v>272</v>
      </c>
      <c r="D668" s="38" t="s">
        <v>290</v>
      </c>
      <c r="E668" s="24" t="s">
        <v>258</v>
      </c>
      <c r="F668" s="24"/>
      <c r="G668" s="16">
        <f t="shared" ref="G668:K668" si="235">G669+G670+G671</f>
        <v>2393.1999999999998</v>
      </c>
      <c r="H668" s="16"/>
      <c r="I668" s="20">
        <f t="shared" si="234"/>
        <v>2393.1999999999998</v>
      </c>
      <c r="J668" s="16">
        <f t="shared" si="235"/>
        <v>0</v>
      </c>
      <c r="K668" s="16">
        <f t="shared" si="235"/>
        <v>0</v>
      </c>
    </row>
    <row r="669" spans="1:11">
      <c r="A669" s="55" t="s">
        <v>16</v>
      </c>
      <c r="B669" s="18" t="s">
        <v>245</v>
      </c>
      <c r="C669" s="18" t="s">
        <v>272</v>
      </c>
      <c r="D669" s="38" t="s">
        <v>290</v>
      </c>
      <c r="E669" s="24" t="s">
        <v>258</v>
      </c>
      <c r="F669" s="24" t="s">
        <v>17</v>
      </c>
      <c r="G669" s="184">
        <v>23.9</v>
      </c>
      <c r="H669" s="184">
        <f>'[1]поправки  2024-2026 гг  (ноя(2)'!$I$872</f>
        <v>0</v>
      </c>
      <c r="I669" s="20">
        <f t="shared" si="234"/>
        <v>23.9</v>
      </c>
      <c r="J669" s="26"/>
      <c r="K669" s="26"/>
    </row>
    <row r="670" spans="1:11">
      <c r="A670" s="55" t="s">
        <v>18</v>
      </c>
      <c r="B670" s="18" t="s">
        <v>245</v>
      </c>
      <c r="C670" s="18" t="s">
        <v>272</v>
      </c>
      <c r="D670" s="38" t="s">
        <v>290</v>
      </c>
      <c r="E670" s="24" t="s">
        <v>258</v>
      </c>
      <c r="F670" s="24" t="s">
        <v>10</v>
      </c>
      <c r="G670" s="184">
        <v>213.2</v>
      </c>
      <c r="H670" s="184">
        <f>'[1]поправки  2024-2026 гг  (ноя(2)'!$I$873</f>
        <v>0</v>
      </c>
      <c r="I670" s="20">
        <f t="shared" si="234"/>
        <v>213.2</v>
      </c>
      <c r="J670" s="26"/>
      <c r="K670" s="26"/>
    </row>
    <row r="671" spans="1:11">
      <c r="A671" s="55" t="s">
        <v>19</v>
      </c>
      <c r="B671" s="18" t="s">
        <v>245</v>
      </c>
      <c r="C671" s="18" t="s">
        <v>272</v>
      </c>
      <c r="D671" s="38" t="s">
        <v>290</v>
      </c>
      <c r="E671" s="24" t="s">
        <v>258</v>
      </c>
      <c r="F671" s="24" t="s">
        <v>11</v>
      </c>
      <c r="G671" s="184">
        <v>2156.1</v>
      </c>
      <c r="H671" s="184">
        <f>'[1]поправки  2024-2026 гг  (ноя(2)'!$I$874</f>
        <v>0</v>
      </c>
      <c r="I671" s="20">
        <f t="shared" si="234"/>
        <v>2156.1</v>
      </c>
      <c r="J671" s="26"/>
      <c r="K671" s="26"/>
    </row>
    <row r="672" spans="1:11" ht="36">
      <c r="A672" s="80" t="s">
        <v>291</v>
      </c>
      <c r="B672" s="18" t="s">
        <v>245</v>
      </c>
      <c r="C672" s="18" t="s">
        <v>272</v>
      </c>
      <c r="D672" s="31" t="s">
        <v>292</v>
      </c>
      <c r="E672" s="18"/>
      <c r="F672" s="18"/>
      <c r="G672" s="16">
        <f t="shared" ref="G672:K674" si="236">G673</f>
        <v>1741.7</v>
      </c>
      <c r="H672" s="16"/>
      <c r="I672" s="20">
        <f t="shared" si="234"/>
        <v>1741.7</v>
      </c>
      <c r="J672" s="16">
        <f t="shared" si="236"/>
        <v>0</v>
      </c>
      <c r="K672" s="16">
        <f t="shared" si="236"/>
        <v>0</v>
      </c>
    </row>
    <row r="673" spans="1:11" ht="35.25" customHeight="1">
      <c r="A673" s="70" t="s">
        <v>261</v>
      </c>
      <c r="B673" s="18" t="s">
        <v>245</v>
      </c>
      <c r="C673" s="18" t="s">
        <v>272</v>
      </c>
      <c r="D673" s="31" t="s">
        <v>292</v>
      </c>
      <c r="E673" s="18" t="s">
        <v>256</v>
      </c>
      <c r="F673" s="18"/>
      <c r="G673" s="16">
        <f t="shared" si="236"/>
        <v>1741.7</v>
      </c>
      <c r="H673" s="16"/>
      <c r="I673" s="20">
        <f t="shared" si="234"/>
        <v>1741.7</v>
      </c>
      <c r="J673" s="16">
        <f t="shared" si="236"/>
        <v>0</v>
      </c>
      <c r="K673" s="16">
        <f t="shared" si="236"/>
        <v>0</v>
      </c>
    </row>
    <row r="674" spans="1:11" ht="15.75" customHeight="1">
      <c r="A674" s="70" t="s">
        <v>257</v>
      </c>
      <c r="B674" s="18" t="s">
        <v>245</v>
      </c>
      <c r="C674" s="18" t="s">
        <v>272</v>
      </c>
      <c r="D674" s="31" t="s">
        <v>292</v>
      </c>
      <c r="E674" s="18" t="s">
        <v>258</v>
      </c>
      <c r="F674" s="18"/>
      <c r="G674" s="16">
        <f t="shared" si="236"/>
        <v>1741.7</v>
      </c>
      <c r="H674" s="16"/>
      <c r="I674" s="20">
        <f t="shared" si="234"/>
        <v>1741.7</v>
      </c>
      <c r="J674" s="16">
        <f t="shared" si="236"/>
        <v>0</v>
      </c>
      <c r="K674" s="16">
        <f t="shared" si="236"/>
        <v>0</v>
      </c>
    </row>
    <row r="675" spans="1:11">
      <c r="A675" s="70" t="s">
        <v>16</v>
      </c>
      <c r="B675" s="18" t="s">
        <v>245</v>
      </c>
      <c r="C675" s="18" t="s">
        <v>272</v>
      </c>
      <c r="D675" s="31" t="s">
        <v>292</v>
      </c>
      <c r="E675" s="18" t="s">
        <v>258</v>
      </c>
      <c r="F675" s="18" t="s">
        <v>17</v>
      </c>
      <c r="G675" s="182">
        <v>1741.7</v>
      </c>
      <c r="H675" s="182">
        <f>'[1]поправки  2024-2026 гг  (ноя(2)'!$I$847</f>
        <v>0</v>
      </c>
      <c r="I675" s="20">
        <f t="shared" si="234"/>
        <v>1741.7</v>
      </c>
      <c r="J675" s="19"/>
      <c r="K675" s="19"/>
    </row>
    <row r="676" spans="1:11" ht="22.5" customHeight="1">
      <c r="A676" s="70" t="s">
        <v>293</v>
      </c>
      <c r="B676" s="35" t="s">
        <v>245</v>
      </c>
      <c r="C676" s="35" t="s">
        <v>272</v>
      </c>
      <c r="D676" s="31" t="s">
        <v>294</v>
      </c>
      <c r="E676" s="18" t="s">
        <v>64</v>
      </c>
      <c r="F676" s="35"/>
      <c r="G676" s="16">
        <f t="shared" ref="G676:K678" si="237">G677</f>
        <v>2485</v>
      </c>
      <c r="H676" s="16">
        <f t="shared" si="237"/>
        <v>0</v>
      </c>
      <c r="I676" s="20">
        <f t="shared" si="234"/>
        <v>2485</v>
      </c>
      <c r="J676" s="16">
        <f t="shared" si="237"/>
        <v>0</v>
      </c>
      <c r="K676" s="16">
        <f t="shared" si="237"/>
        <v>0</v>
      </c>
    </row>
    <row r="677" spans="1:11" ht="39" customHeight="1">
      <c r="A677" s="70" t="s">
        <v>261</v>
      </c>
      <c r="B677" s="18" t="s">
        <v>245</v>
      </c>
      <c r="C677" s="18" t="s">
        <v>272</v>
      </c>
      <c r="D677" s="31" t="s">
        <v>294</v>
      </c>
      <c r="E677" s="18" t="s">
        <v>256</v>
      </c>
      <c r="F677" s="18"/>
      <c r="G677" s="16">
        <f t="shared" si="237"/>
        <v>2485</v>
      </c>
      <c r="H677" s="16">
        <f t="shared" si="237"/>
        <v>0</v>
      </c>
      <c r="I677" s="20">
        <f t="shared" si="234"/>
        <v>2485</v>
      </c>
      <c r="J677" s="16">
        <f t="shared" si="237"/>
        <v>0</v>
      </c>
      <c r="K677" s="16">
        <f t="shared" si="237"/>
        <v>0</v>
      </c>
    </row>
    <row r="678" spans="1:11" ht="14.25" customHeight="1">
      <c r="A678" s="70" t="s">
        <v>257</v>
      </c>
      <c r="B678" s="18" t="s">
        <v>245</v>
      </c>
      <c r="C678" s="18" t="s">
        <v>272</v>
      </c>
      <c r="D678" s="31" t="s">
        <v>294</v>
      </c>
      <c r="E678" s="18" t="s">
        <v>258</v>
      </c>
      <c r="F678" s="18"/>
      <c r="G678" s="16">
        <f t="shared" si="237"/>
        <v>2485</v>
      </c>
      <c r="H678" s="16">
        <f t="shared" si="237"/>
        <v>0</v>
      </c>
      <c r="I678" s="20">
        <f t="shared" si="234"/>
        <v>2485</v>
      </c>
      <c r="J678" s="16">
        <f t="shared" si="237"/>
        <v>0</v>
      </c>
      <c r="K678" s="16">
        <f t="shared" si="237"/>
        <v>0</v>
      </c>
    </row>
    <row r="679" spans="1:11">
      <c r="A679" s="70" t="s">
        <v>16</v>
      </c>
      <c r="B679" s="18" t="s">
        <v>245</v>
      </c>
      <c r="C679" s="18" t="s">
        <v>272</v>
      </c>
      <c r="D679" s="31" t="s">
        <v>294</v>
      </c>
      <c r="E679" s="18" t="s">
        <v>258</v>
      </c>
      <c r="F679" s="18" t="s">
        <v>17</v>
      </c>
      <c r="G679" s="20">
        <v>2485</v>
      </c>
      <c r="H679" s="20">
        <v>0</v>
      </c>
      <c r="I679" s="20">
        <f t="shared" si="234"/>
        <v>2485</v>
      </c>
      <c r="J679" s="19"/>
      <c r="K679" s="19"/>
    </row>
    <row r="680" spans="1:11" ht="71.25" customHeight="1">
      <c r="A680" s="64" t="s">
        <v>295</v>
      </c>
      <c r="B680" s="18" t="s">
        <v>245</v>
      </c>
      <c r="C680" s="18" t="s">
        <v>272</v>
      </c>
      <c r="D680" s="31" t="s">
        <v>296</v>
      </c>
      <c r="E680" s="18" t="s">
        <v>64</v>
      </c>
      <c r="F680" s="18"/>
      <c r="G680" s="16">
        <f t="shared" ref="G680:K682" si="238">G681</f>
        <v>102526.5</v>
      </c>
      <c r="H680" s="16">
        <f t="shared" si="238"/>
        <v>134.5</v>
      </c>
      <c r="I680" s="20">
        <f t="shared" si="234"/>
        <v>102661</v>
      </c>
      <c r="J680" s="16">
        <f t="shared" si="238"/>
        <v>0</v>
      </c>
      <c r="K680" s="16">
        <f t="shared" si="238"/>
        <v>0</v>
      </c>
    </row>
    <row r="681" spans="1:11" ht="35.25" customHeight="1">
      <c r="A681" s="49" t="s">
        <v>308</v>
      </c>
      <c r="B681" s="18" t="s">
        <v>245</v>
      </c>
      <c r="C681" s="18" t="s">
        <v>272</v>
      </c>
      <c r="D681" s="31" t="s">
        <v>296</v>
      </c>
      <c r="E681" s="18" t="s">
        <v>256</v>
      </c>
      <c r="F681" s="18"/>
      <c r="G681" s="16">
        <f t="shared" si="238"/>
        <v>102526.5</v>
      </c>
      <c r="H681" s="16">
        <f t="shared" si="238"/>
        <v>134.5</v>
      </c>
      <c r="I681" s="20">
        <f t="shared" si="234"/>
        <v>102661</v>
      </c>
      <c r="J681" s="16">
        <f t="shared" si="238"/>
        <v>0</v>
      </c>
      <c r="K681" s="16">
        <f t="shared" si="238"/>
        <v>0</v>
      </c>
    </row>
    <row r="682" spans="1:11" ht="14.25" customHeight="1">
      <c r="A682" s="49" t="s">
        <v>257</v>
      </c>
      <c r="B682" s="18" t="s">
        <v>245</v>
      </c>
      <c r="C682" s="18" t="s">
        <v>272</v>
      </c>
      <c r="D682" s="31" t="s">
        <v>296</v>
      </c>
      <c r="E682" s="18" t="s">
        <v>258</v>
      </c>
      <c r="F682" s="18"/>
      <c r="G682" s="16">
        <f t="shared" si="238"/>
        <v>102526.5</v>
      </c>
      <c r="H682" s="16">
        <f t="shared" si="238"/>
        <v>134.5</v>
      </c>
      <c r="I682" s="20">
        <f t="shared" si="234"/>
        <v>102661</v>
      </c>
      <c r="J682" s="16">
        <f t="shared" si="238"/>
        <v>0</v>
      </c>
      <c r="K682" s="16">
        <f t="shared" si="238"/>
        <v>0</v>
      </c>
    </row>
    <row r="683" spans="1:11">
      <c r="A683" s="49" t="s">
        <v>18</v>
      </c>
      <c r="B683" s="18" t="s">
        <v>245</v>
      </c>
      <c r="C683" s="18" t="s">
        <v>272</v>
      </c>
      <c r="D683" s="31" t="s">
        <v>296</v>
      </c>
      <c r="E683" s="18" t="s">
        <v>258</v>
      </c>
      <c r="F683" s="18" t="s">
        <v>10</v>
      </c>
      <c r="G683" s="182">
        <v>102526.5</v>
      </c>
      <c r="H683" s="182">
        <f>'[1]поправки декабрь'!$I$860</f>
        <v>134.5</v>
      </c>
      <c r="I683" s="20">
        <f t="shared" si="234"/>
        <v>102661</v>
      </c>
      <c r="J683" s="20"/>
      <c r="K683" s="19"/>
    </row>
    <row r="684" spans="1:11" ht="76.5">
      <c r="A684" s="51" t="s">
        <v>660</v>
      </c>
      <c r="B684" s="18" t="s">
        <v>245</v>
      </c>
      <c r="C684" s="18" t="s">
        <v>272</v>
      </c>
      <c r="D684" s="144" t="s">
        <v>661</v>
      </c>
      <c r="E684" s="18"/>
      <c r="F684" s="18"/>
      <c r="G684" s="182">
        <f>G685</f>
        <v>1486.8000000000002</v>
      </c>
      <c r="H684" s="182">
        <f>H685</f>
        <v>0</v>
      </c>
      <c r="I684" s="20">
        <f t="shared" si="234"/>
        <v>1486.8000000000002</v>
      </c>
      <c r="J684" s="182">
        <f t="shared" ref="J684:K685" si="239">J685</f>
        <v>0</v>
      </c>
      <c r="K684" s="182">
        <f t="shared" si="239"/>
        <v>0</v>
      </c>
    </row>
    <row r="685" spans="1:11" ht="38.25">
      <c r="A685" s="135" t="s">
        <v>308</v>
      </c>
      <c r="B685" s="18" t="s">
        <v>245</v>
      </c>
      <c r="C685" s="18" t="s">
        <v>272</v>
      </c>
      <c r="D685" s="144" t="s">
        <v>661</v>
      </c>
      <c r="E685" s="167" t="s">
        <v>256</v>
      </c>
      <c r="F685" s="167"/>
      <c r="G685" s="182">
        <f>G686</f>
        <v>1486.8000000000002</v>
      </c>
      <c r="H685" s="182">
        <f>H686</f>
        <v>0</v>
      </c>
      <c r="I685" s="20">
        <f t="shared" si="234"/>
        <v>1486.8000000000002</v>
      </c>
      <c r="J685" s="182">
        <f t="shared" si="239"/>
        <v>0</v>
      </c>
      <c r="K685" s="182">
        <f t="shared" si="239"/>
        <v>0</v>
      </c>
    </row>
    <row r="686" spans="1:11">
      <c r="A686" s="135" t="s">
        <v>257</v>
      </c>
      <c r="B686" s="18" t="s">
        <v>245</v>
      </c>
      <c r="C686" s="18" t="s">
        <v>272</v>
      </c>
      <c r="D686" s="144" t="s">
        <v>661</v>
      </c>
      <c r="E686" s="167" t="s">
        <v>258</v>
      </c>
      <c r="F686" s="167"/>
      <c r="G686" s="182">
        <f>G687+G688</f>
        <v>1486.8000000000002</v>
      </c>
      <c r="H686" s="182">
        <f>H687+H688</f>
        <v>0</v>
      </c>
      <c r="I686" s="20">
        <f t="shared" si="234"/>
        <v>1486.8000000000002</v>
      </c>
      <c r="J686" s="182">
        <f t="shared" ref="J686:K686" si="240">J687+J688</f>
        <v>0</v>
      </c>
      <c r="K686" s="182">
        <f t="shared" si="240"/>
        <v>0</v>
      </c>
    </row>
    <row r="687" spans="1:11">
      <c r="A687" s="135" t="s">
        <v>18</v>
      </c>
      <c r="B687" s="18" t="s">
        <v>245</v>
      </c>
      <c r="C687" s="18" t="s">
        <v>272</v>
      </c>
      <c r="D687" s="144" t="s">
        <v>661</v>
      </c>
      <c r="E687" s="167" t="s">
        <v>258</v>
      </c>
      <c r="F687" s="167" t="s">
        <v>10</v>
      </c>
      <c r="G687" s="182">
        <v>14.9</v>
      </c>
      <c r="H687" s="182">
        <f>'[1]поправки  2024-2026 гг  (ноя(2)'!$I$855</f>
        <v>0</v>
      </c>
      <c r="I687" s="20">
        <f t="shared" si="234"/>
        <v>14.9</v>
      </c>
      <c r="J687" s="20"/>
      <c r="K687" s="19"/>
    </row>
    <row r="688" spans="1:11">
      <c r="A688" s="135" t="s">
        <v>19</v>
      </c>
      <c r="B688" s="18" t="s">
        <v>245</v>
      </c>
      <c r="C688" s="18" t="s">
        <v>272</v>
      </c>
      <c r="D688" s="144" t="s">
        <v>661</v>
      </c>
      <c r="E688" s="167" t="s">
        <v>258</v>
      </c>
      <c r="F688" s="167" t="s">
        <v>11</v>
      </c>
      <c r="G688" s="182">
        <v>1471.9</v>
      </c>
      <c r="H688" s="182">
        <f>'[1]поправки  2024-2026 гг  (ноя(2)'!$I$856</f>
        <v>0</v>
      </c>
      <c r="I688" s="20">
        <f t="shared" si="234"/>
        <v>1471.9</v>
      </c>
      <c r="J688" s="20"/>
      <c r="K688" s="19"/>
    </row>
    <row r="689" spans="1:11" ht="90.75" customHeight="1">
      <c r="A689" s="152" t="s">
        <v>639</v>
      </c>
      <c r="B689" s="18" t="s">
        <v>245</v>
      </c>
      <c r="C689" s="18" t="s">
        <v>272</v>
      </c>
      <c r="D689" s="144" t="s">
        <v>640</v>
      </c>
      <c r="E689" s="167"/>
      <c r="F689" s="167"/>
      <c r="G689" s="79">
        <f t="shared" ref="G689:J691" si="241">G690</f>
        <v>150.6</v>
      </c>
      <c r="H689" s="79">
        <f t="shared" si="241"/>
        <v>21.6</v>
      </c>
      <c r="I689" s="20">
        <f t="shared" si="234"/>
        <v>172.2</v>
      </c>
      <c r="J689" s="22">
        <f t="shared" si="241"/>
        <v>0</v>
      </c>
      <c r="K689" s="22"/>
    </row>
    <row r="690" spans="1:11" ht="38.25">
      <c r="A690" s="135" t="s">
        <v>308</v>
      </c>
      <c r="B690" s="18" t="s">
        <v>245</v>
      </c>
      <c r="C690" s="18" t="s">
        <v>272</v>
      </c>
      <c r="D690" s="144" t="s">
        <v>640</v>
      </c>
      <c r="E690" s="167" t="s">
        <v>256</v>
      </c>
      <c r="F690" s="167"/>
      <c r="G690" s="79">
        <f t="shared" si="241"/>
        <v>150.6</v>
      </c>
      <c r="H690" s="79">
        <f t="shared" si="241"/>
        <v>21.6</v>
      </c>
      <c r="I690" s="20">
        <f t="shared" si="234"/>
        <v>172.2</v>
      </c>
      <c r="J690" s="22">
        <f t="shared" si="241"/>
        <v>0</v>
      </c>
      <c r="K690" s="22"/>
    </row>
    <row r="691" spans="1:11">
      <c r="A691" s="135" t="s">
        <v>257</v>
      </c>
      <c r="B691" s="18" t="s">
        <v>245</v>
      </c>
      <c r="C691" s="18" t="s">
        <v>272</v>
      </c>
      <c r="D691" s="144" t="s">
        <v>640</v>
      </c>
      <c r="E691" s="167" t="s">
        <v>258</v>
      </c>
      <c r="F691" s="167"/>
      <c r="G691" s="79">
        <f t="shared" si="241"/>
        <v>150.6</v>
      </c>
      <c r="H691" s="79">
        <f t="shared" si="241"/>
        <v>21.6</v>
      </c>
      <c r="I691" s="20">
        <f t="shared" si="234"/>
        <v>172.2</v>
      </c>
      <c r="J691" s="22">
        <f t="shared" si="241"/>
        <v>0</v>
      </c>
      <c r="K691" s="22"/>
    </row>
    <row r="692" spans="1:11">
      <c r="A692" s="135" t="s">
        <v>18</v>
      </c>
      <c r="B692" s="18" t="s">
        <v>245</v>
      </c>
      <c r="C692" s="18" t="s">
        <v>272</v>
      </c>
      <c r="D692" s="144" t="s">
        <v>640</v>
      </c>
      <c r="E692" s="167" t="s">
        <v>258</v>
      </c>
      <c r="F692" s="167" t="s">
        <v>10</v>
      </c>
      <c r="G692" s="182">
        <v>150.6</v>
      </c>
      <c r="H692" s="182">
        <f>'[1]поправки декабрь'!$I$864</f>
        <v>21.6</v>
      </c>
      <c r="I692" s="20">
        <f t="shared" si="234"/>
        <v>172.2</v>
      </c>
      <c r="J692" s="22"/>
      <c r="K692" s="22"/>
    </row>
    <row r="693" spans="1:11" ht="24" customHeight="1">
      <c r="A693" s="81" t="s">
        <v>297</v>
      </c>
      <c r="B693" s="18" t="s">
        <v>245</v>
      </c>
      <c r="C693" s="18" t="s">
        <v>272</v>
      </c>
      <c r="D693" s="31" t="s">
        <v>298</v>
      </c>
      <c r="E693" s="35"/>
      <c r="F693" s="35"/>
      <c r="G693" s="16">
        <f t="shared" ref="G693:K695" si="242">G694</f>
        <v>1348.1</v>
      </c>
      <c r="H693" s="16">
        <f t="shared" si="242"/>
        <v>-134.5</v>
      </c>
      <c r="I693" s="20">
        <f t="shared" si="234"/>
        <v>1213.5999999999999</v>
      </c>
      <c r="J693" s="16">
        <f t="shared" si="242"/>
        <v>0</v>
      </c>
      <c r="K693" s="16">
        <f t="shared" si="242"/>
        <v>0</v>
      </c>
    </row>
    <row r="694" spans="1:11" ht="36">
      <c r="A694" s="49" t="s">
        <v>308</v>
      </c>
      <c r="B694" s="18" t="s">
        <v>245</v>
      </c>
      <c r="C694" s="18" t="s">
        <v>272</v>
      </c>
      <c r="D694" s="31" t="s">
        <v>298</v>
      </c>
      <c r="E694" s="18" t="s">
        <v>256</v>
      </c>
      <c r="F694" s="18"/>
      <c r="G694" s="16">
        <f t="shared" si="242"/>
        <v>1348.1</v>
      </c>
      <c r="H694" s="16">
        <f t="shared" si="242"/>
        <v>-134.5</v>
      </c>
      <c r="I694" s="20">
        <f t="shared" si="234"/>
        <v>1213.5999999999999</v>
      </c>
      <c r="J694" s="16">
        <f t="shared" si="242"/>
        <v>0</v>
      </c>
      <c r="K694" s="16">
        <f t="shared" si="242"/>
        <v>0</v>
      </c>
    </row>
    <row r="695" spans="1:11" ht="15" customHeight="1">
      <c r="A695" s="49" t="s">
        <v>257</v>
      </c>
      <c r="B695" s="18" t="s">
        <v>245</v>
      </c>
      <c r="C695" s="18" t="s">
        <v>272</v>
      </c>
      <c r="D695" s="31" t="s">
        <v>298</v>
      </c>
      <c r="E695" s="18" t="s">
        <v>258</v>
      </c>
      <c r="F695" s="18"/>
      <c r="G695" s="16">
        <f t="shared" si="242"/>
        <v>1348.1</v>
      </c>
      <c r="H695" s="16">
        <f t="shared" si="242"/>
        <v>-134.5</v>
      </c>
      <c r="I695" s="20">
        <f t="shared" si="234"/>
        <v>1213.5999999999999</v>
      </c>
      <c r="J695" s="16">
        <f t="shared" si="242"/>
        <v>0</v>
      </c>
      <c r="K695" s="16">
        <f t="shared" si="242"/>
        <v>0</v>
      </c>
    </row>
    <row r="696" spans="1:11">
      <c r="A696" s="49" t="s">
        <v>18</v>
      </c>
      <c r="B696" s="18" t="s">
        <v>245</v>
      </c>
      <c r="C696" s="18" t="s">
        <v>272</v>
      </c>
      <c r="D696" s="31" t="s">
        <v>298</v>
      </c>
      <c r="E696" s="18" t="s">
        <v>258</v>
      </c>
      <c r="F696" s="18" t="s">
        <v>10</v>
      </c>
      <c r="G696" s="182">
        <v>1348.1</v>
      </c>
      <c r="H696" s="182">
        <f>'[1]поправки декабрь'!$I$878</f>
        <v>-134.5</v>
      </c>
      <c r="I696" s="20">
        <f t="shared" si="234"/>
        <v>1213.5999999999999</v>
      </c>
      <c r="J696" s="20"/>
      <c r="K696" s="19"/>
    </row>
    <row r="697" spans="1:11" ht="64.5" customHeight="1">
      <c r="A697" s="81" t="s">
        <v>654</v>
      </c>
      <c r="B697" s="18" t="s">
        <v>245</v>
      </c>
      <c r="C697" s="18" t="s">
        <v>272</v>
      </c>
      <c r="D697" s="31" t="s">
        <v>299</v>
      </c>
      <c r="E697" s="35"/>
      <c r="F697" s="35"/>
      <c r="G697" s="16">
        <f>G698</f>
        <v>13553.8</v>
      </c>
      <c r="H697" s="16">
        <f>H698</f>
        <v>0</v>
      </c>
      <c r="I697" s="20">
        <f t="shared" si="234"/>
        <v>13553.8</v>
      </c>
      <c r="J697" s="16">
        <f t="shared" ref="G697:K699" si="243">J698</f>
        <v>0</v>
      </c>
      <c r="K697" s="16">
        <f t="shared" si="243"/>
        <v>0</v>
      </c>
    </row>
    <row r="698" spans="1:11" ht="37.5" customHeight="1">
      <c r="A698" s="49" t="s">
        <v>308</v>
      </c>
      <c r="B698" s="18" t="s">
        <v>245</v>
      </c>
      <c r="C698" s="18" t="s">
        <v>272</v>
      </c>
      <c r="D698" s="31" t="s">
        <v>299</v>
      </c>
      <c r="E698" s="18" t="s">
        <v>256</v>
      </c>
      <c r="F698" s="18"/>
      <c r="G698" s="16">
        <f>G699</f>
        <v>13553.8</v>
      </c>
      <c r="H698" s="16">
        <f>H699</f>
        <v>0</v>
      </c>
      <c r="I698" s="20">
        <f>G698+H698</f>
        <v>13553.8</v>
      </c>
      <c r="J698" s="16">
        <f t="shared" si="243"/>
        <v>0</v>
      </c>
      <c r="K698" s="16">
        <f t="shared" si="243"/>
        <v>0</v>
      </c>
    </row>
    <row r="699" spans="1:11" ht="15" customHeight="1">
      <c r="A699" s="49" t="s">
        <v>257</v>
      </c>
      <c r="B699" s="18" t="s">
        <v>245</v>
      </c>
      <c r="C699" s="18" t="s">
        <v>272</v>
      </c>
      <c r="D699" s="31" t="s">
        <v>299</v>
      </c>
      <c r="E699" s="18" t="s">
        <v>258</v>
      </c>
      <c r="F699" s="18"/>
      <c r="G699" s="16">
        <f t="shared" si="243"/>
        <v>13553.8</v>
      </c>
      <c r="H699" s="16">
        <f t="shared" si="243"/>
        <v>0</v>
      </c>
      <c r="I699" s="20">
        <f t="shared" si="234"/>
        <v>13553.8</v>
      </c>
      <c r="J699" s="16">
        <f t="shared" si="243"/>
        <v>0</v>
      </c>
      <c r="K699" s="16">
        <f t="shared" si="243"/>
        <v>0</v>
      </c>
    </row>
    <row r="700" spans="1:11">
      <c r="A700" s="49" t="s">
        <v>19</v>
      </c>
      <c r="B700" s="18" t="s">
        <v>245</v>
      </c>
      <c r="C700" s="18" t="s">
        <v>272</v>
      </c>
      <c r="D700" s="31" t="s">
        <v>299</v>
      </c>
      <c r="E700" s="18" t="s">
        <v>258</v>
      </c>
      <c r="F700" s="18" t="s">
        <v>11</v>
      </c>
      <c r="G700" s="185">
        <v>13553.8</v>
      </c>
      <c r="H700" s="185">
        <f>'[1]поправки  2024-2026 гг  (ноя(2)'!$I$882</f>
        <v>0</v>
      </c>
      <c r="I700" s="20">
        <f t="shared" si="234"/>
        <v>13553.8</v>
      </c>
      <c r="J700" s="20"/>
      <c r="K700" s="20"/>
    </row>
    <row r="701" spans="1:11" s="57" customFormat="1" ht="38.25" hidden="1">
      <c r="A701" s="23" t="s">
        <v>202</v>
      </c>
      <c r="B701" s="18" t="s">
        <v>245</v>
      </c>
      <c r="C701" s="18" t="s">
        <v>272</v>
      </c>
      <c r="D701" s="24" t="s">
        <v>203</v>
      </c>
      <c r="E701" s="18"/>
      <c r="F701" s="18"/>
      <c r="G701" s="16">
        <f t="shared" ref="G701:J706" si="244">G702</f>
        <v>0</v>
      </c>
      <c r="H701" s="16"/>
      <c r="I701" s="20">
        <f t="shared" si="234"/>
        <v>0</v>
      </c>
      <c r="J701" s="16">
        <f t="shared" si="244"/>
        <v>0</v>
      </c>
      <c r="K701" s="26"/>
    </row>
    <row r="702" spans="1:11" ht="38.25" hidden="1" customHeight="1">
      <c r="A702" s="55" t="s">
        <v>300</v>
      </c>
      <c r="B702" s="18" t="s">
        <v>245</v>
      </c>
      <c r="C702" s="18" t="s">
        <v>272</v>
      </c>
      <c r="D702" s="24" t="s">
        <v>301</v>
      </c>
      <c r="E702" s="25"/>
      <c r="F702" s="25"/>
      <c r="G702" s="16">
        <f t="shared" si="244"/>
        <v>0</v>
      </c>
      <c r="H702" s="16"/>
      <c r="I702" s="20">
        <f t="shared" si="234"/>
        <v>0</v>
      </c>
      <c r="J702" s="16">
        <f t="shared" si="244"/>
        <v>0</v>
      </c>
      <c r="K702" s="26"/>
    </row>
    <row r="703" spans="1:11" ht="38.25" hidden="1">
      <c r="A703" s="82" t="s">
        <v>302</v>
      </c>
      <c r="B703" s="18" t="s">
        <v>245</v>
      </c>
      <c r="C703" s="18" t="s">
        <v>272</v>
      </c>
      <c r="D703" s="24" t="s">
        <v>303</v>
      </c>
      <c r="E703" s="18"/>
      <c r="F703" s="18"/>
      <c r="G703" s="16">
        <f t="shared" si="244"/>
        <v>0</v>
      </c>
      <c r="H703" s="16"/>
      <c r="I703" s="20">
        <f t="shared" si="234"/>
        <v>0</v>
      </c>
      <c r="J703" s="16">
        <f t="shared" si="244"/>
        <v>0</v>
      </c>
      <c r="K703" s="26"/>
    </row>
    <row r="704" spans="1:11" hidden="1">
      <c r="A704" s="23" t="s">
        <v>133</v>
      </c>
      <c r="B704" s="18" t="s">
        <v>245</v>
      </c>
      <c r="C704" s="18" t="s">
        <v>272</v>
      </c>
      <c r="D704" s="24" t="s">
        <v>304</v>
      </c>
      <c r="E704" s="18" t="s">
        <v>256</v>
      </c>
      <c r="F704" s="18"/>
      <c r="G704" s="16">
        <f t="shared" si="244"/>
        <v>0</v>
      </c>
      <c r="H704" s="16"/>
      <c r="I704" s="20">
        <f t="shared" si="234"/>
        <v>0</v>
      </c>
      <c r="J704" s="16">
        <f t="shared" si="244"/>
        <v>0</v>
      </c>
      <c r="K704" s="26"/>
    </row>
    <row r="705" spans="1:11" ht="38.25" hidden="1">
      <c r="A705" s="55" t="s">
        <v>308</v>
      </c>
      <c r="B705" s="18" t="s">
        <v>245</v>
      </c>
      <c r="C705" s="18" t="s">
        <v>272</v>
      </c>
      <c r="D705" s="62" t="s">
        <v>304</v>
      </c>
      <c r="E705" s="18" t="s">
        <v>258</v>
      </c>
      <c r="F705" s="18"/>
      <c r="G705" s="16">
        <f t="shared" si="244"/>
        <v>0</v>
      </c>
      <c r="H705" s="16"/>
      <c r="I705" s="20">
        <f t="shared" si="234"/>
        <v>0</v>
      </c>
      <c r="J705" s="16">
        <f t="shared" si="244"/>
        <v>0</v>
      </c>
      <c r="K705" s="26"/>
    </row>
    <row r="706" spans="1:11" hidden="1">
      <c r="A706" s="55" t="s">
        <v>257</v>
      </c>
      <c r="B706" s="18" t="s">
        <v>245</v>
      </c>
      <c r="C706" s="18" t="s">
        <v>272</v>
      </c>
      <c r="D706" s="62" t="s">
        <v>304</v>
      </c>
      <c r="E706" s="18" t="s">
        <v>258</v>
      </c>
      <c r="F706" s="18"/>
      <c r="G706" s="16">
        <f t="shared" si="244"/>
        <v>0</v>
      </c>
      <c r="H706" s="16"/>
      <c r="I706" s="20">
        <f t="shared" si="234"/>
        <v>0</v>
      </c>
      <c r="J706" s="16">
        <f t="shared" si="244"/>
        <v>0</v>
      </c>
      <c r="K706" s="26"/>
    </row>
    <row r="707" spans="1:11" s="57" customFormat="1" hidden="1">
      <c r="A707" s="55" t="s">
        <v>16</v>
      </c>
      <c r="B707" s="24" t="s">
        <v>245</v>
      </c>
      <c r="C707" s="24" t="s">
        <v>272</v>
      </c>
      <c r="D707" s="62" t="s">
        <v>304</v>
      </c>
      <c r="E707" s="24" t="s">
        <v>258</v>
      </c>
      <c r="F707" s="24" t="s">
        <v>17</v>
      </c>
      <c r="G707" s="78"/>
      <c r="H707" s="78"/>
      <c r="I707" s="20">
        <f t="shared" si="234"/>
        <v>0</v>
      </c>
      <c r="J707" s="78"/>
      <c r="K707" s="26"/>
    </row>
    <row r="708" spans="1:11" s="57" customFormat="1" ht="30" hidden="1">
      <c r="A708" s="145" t="s">
        <v>25</v>
      </c>
      <c r="B708" s="24" t="s">
        <v>245</v>
      </c>
      <c r="C708" s="24" t="s">
        <v>272</v>
      </c>
      <c r="D708" s="62" t="s">
        <v>230</v>
      </c>
      <c r="E708" s="24"/>
      <c r="F708" s="24"/>
      <c r="G708" s="78">
        <f>G709+G713+G717</f>
        <v>182.3</v>
      </c>
      <c r="H708" s="78"/>
      <c r="I708" s="20">
        <f t="shared" si="234"/>
        <v>182.3</v>
      </c>
      <c r="J708" s="78">
        <f>J709+J713+J717</f>
        <v>0</v>
      </c>
      <c r="K708" s="26"/>
    </row>
    <row r="709" spans="1:11" s="57" customFormat="1" ht="89.25">
      <c r="A709" s="157" t="s">
        <v>700</v>
      </c>
      <c r="B709" s="24" t="s">
        <v>245</v>
      </c>
      <c r="C709" s="24" t="s">
        <v>272</v>
      </c>
      <c r="D709" s="144" t="s">
        <v>701</v>
      </c>
      <c r="E709" s="24"/>
      <c r="F709" s="24"/>
      <c r="G709" s="78">
        <f t="shared" ref="G709:J711" si="245">G710</f>
        <v>182.3</v>
      </c>
      <c r="H709" s="78">
        <f t="shared" si="245"/>
        <v>0</v>
      </c>
      <c r="I709" s="20">
        <f t="shared" si="234"/>
        <v>182.3</v>
      </c>
      <c r="J709" s="78">
        <f t="shared" si="245"/>
        <v>0</v>
      </c>
      <c r="K709" s="26"/>
    </row>
    <row r="710" spans="1:11" s="57" customFormat="1" ht="51">
      <c r="A710" s="135" t="s">
        <v>261</v>
      </c>
      <c r="B710" s="24" t="s">
        <v>245</v>
      </c>
      <c r="C710" s="24" t="s">
        <v>272</v>
      </c>
      <c r="D710" s="144" t="s">
        <v>701</v>
      </c>
      <c r="E710" s="24" t="s">
        <v>256</v>
      </c>
      <c r="F710" s="24"/>
      <c r="G710" s="78">
        <f t="shared" si="245"/>
        <v>182.3</v>
      </c>
      <c r="H710" s="78">
        <f t="shared" si="245"/>
        <v>0</v>
      </c>
      <c r="I710" s="20">
        <f t="shared" si="234"/>
        <v>182.3</v>
      </c>
      <c r="J710" s="78">
        <f t="shared" si="245"/>
        <v>0</v>
      </c>
      <c r="K710" s="26"/>
    </row>
    <row r="711" spans="1:11" s="57" customFormat="1">
      <c r="A711" s="135" t="s">
        <v>257</v>
      </c>
      <c r="B711" s="24" t="s">
        <v>245</v>
      </c>
      <c r="C711" s="24" t="s">
        <v>272</v>
      </c>
      <c r="D711" s="144" t="s">
        <v>701</v>
      </c>
      <c r="E711" s="24" t="s">
        <v>258</v>
      </c>
      <c r="F711" s="24"/>
      <c r="G711" s="78">
        <f t="shared" si="245"/>
        <v>182.3</v>
      </c>
      <c r="H711" s="78">
        <f t="shared" si="245"/>
        <v>0</v>
      </c>
      <c r="I711" s="20">
        <f t="shared" si="234"/>
        <v>182.3</v>
      </c>
      <c r="J711" s="78">
        <f t="shared" si="245"/>
        <v>0</v>
      </c>
      <c r="K711" s="26"/>
    </row>
    <row r="712" spans="1:11" s="57" customFormat="1">
      <c r="A712" s="135" t="s">
        <v>19</v>
      </c>
      <c r="B712" s="24" t="s">
        <v>245</v>
      </c>
      <c r="C712" s="24" t="s">
        <v>272</v>
      </c>
      <c r="D712" s="144" t="s">
        <v>701</v>
      </c>
      <c r="E712" s="24" t="s">
        <v>258</v>
      </c>
      <c r="F712" s="24" t="s">
        <v>11</v>
      </c>
      <c r="G712" s="78">
        <v>182.3</v>
      </c>
      <c r="H712" s="78">
        <v>0</v>
      </c>
      <c r="I712" s="20">
        <f t="shared" si="234"/>
        <v>182.3</v>
      </c>
      <c r="J712" s="78"/>
      <c r="K712" s="26"/>
    </row>
    <row r="713" spans="1:11" s="57" customFormat="1" ht="90" hidden="1" customHeight="1">
      <c r="A713" s="55" t="s">
        <v>306</v>
      </c>
      <c r="B713" s="24" t="s">
        <v>245</v>
      </c>
      <c r="C713" s="24" t="s">
        <v>272</v>
      </c>
      <c r="D713" s="62" t="s">
        <v>307</v>
      </c>
      <c r="E713" s="24"/>
      <c r="F713" s="24"/>
      <c r="G713" s="78">
        <f t="shared" ref="G713:J715" si="246">G714</f>
        <v>0</v>
      </c>
      <c r="H713" s="78"/>
      <c r="I713" s="20">
        <f t="shared" si="234"/>
        <v>0</v>
      </c>
      <c r="J713" s="78">
        <f t="shared" si="246"/>
        <v>0</v>
      </c>
      <c r="K713" s="26"/>
    </row>
    <row r="714" spans="1:11" s="57" customFormat="1" ht="41.25" hidden="1" customHeight="1">
      <c r="A714" s="55" t="s">
        <v>308</v>
      </c>
      <c r="B714" s="24" t="s">
        <v>245</v>
      </c>
      <c r="C714" s="24" t="s">
        <v>272</v>
      </c>
      <c r="D714" s="62" t="s">
        <v>307</v>
      </c>
      <c r="E714" s="24" t="s">
        <v>256</v>
      </c>
      <c r="F714" s="24"/>
      <c r="G714" s="78">
        <f t="shared" si="246"/>
        <v>0</v>
      </c>
      <c r="H714" s="78"/>
      <c r="I714" s="20">
        <f t="shared" si="234"/>
        <v>0</v>
      </c>
      <c r="J714" s="78">
        <f t="shared" si="246"/>
        <v>0</v>
      </c>
      <c r="K714" s="26"/>
    </row>
    <row r="715" spans="1:11" s="57" customFormat="1" hidden="1">
      <c r="A715" s="55" t="s">
        <v>257</v>
      </c>
      <c r="B715" s="24" t="s">
        <v>245</v>
      </c>
      <c r="C715" s="24" t="s">
        <v>272</v>
      </c>
      <c r="D715" s="62" t="s">
        <v>307</v>
      </c>
      <c r="E715" s="24" t="s">
        <v>258</v>
      </c>
      <c r="F715" s="24"/>
      <c r="G715" s="78">
        <f t="shared" si="246"/>
        <v>0</v>
      </c>
      <c r="H715" s="78"/>
      <c r="I715" s="20">
        <f t="shared" si="234"/>
        <v>0</v>
      </c>
      <c r="J715" s="78">
        <f t="shared" si="246"/>
        <v>0</v>
      </c>
      <c r="K715" s="26"/>
    </row>
    <row r="716" spans="1:11" s="57" customFormat="1" hidden="1">
      <c r="A716" s="55" t="s">
        <v>18</v>
      </c>
      <c r="B716" s="24" t="s">
        <v>245</v>
      </c>
      <c r="C716" s="24" t="s">
        <v>272</v>
      </c>
      <c r="D716" s="62" t="s">
        <v>307</v>
      </c>
      <c r="E716" s="24" t="s">
        <v>258</v>
      </c>
      <c r="F716" s="24" t="s">
        <v>10</v>
      </c>
      <c r="G716" s="78"/>
      <c r="H716" s="78"/>
      <c r="I716" s="20">
        <f t="shared" si="234"/>
        <v>0</v>
      </c>
      <c r="J716" s="78"/>
      <c r="K716" s="26"/>
    </row>
    <row r="717" spans="1:11" s="57" customFormat="1" ht="74.25" hidden="1" customHeight="1">
      <c r="A717" s="55" t="s">
        <v>309</v>
      </c>
      <c r="B717" s="24" t="s">
        <v>245</v>
      </c>
      <c r="C717" s="24" t="s">
        <v>272</v>
      </c>
      <c r="D717" s="62" t="s">
        <v>310</v>
      </c>
      <c r="E717" s="24"/>
      <c r="F717" s="24"/>
      <c r="G717" s="78">
        <f>G718</f>
        <v>0</v>
      </c>
      <c r="H717" s="78"/>
      <c r="I717" s="20">
        <f t="shared" si="234"/>
        <v>0</v>
      </c>
      <c r="J717" s="78">
        <f>J718</f>
        <v>0</v>
      </c>
      <c r="K717" s="26"/>
    </row>
    <row r="718" spans="1:11" s="57" customFormat="1" ht="36.75" hidden="1" customHeight="1">
      <c r="A718" s="55" t="s">
        <v>308</v>
      </c>
      <c r="B718" s="24" t="s">
        <v>245</v>
      </c>
      <c r="C718" s="24" t="s">
        <v>272</v>
      </c>
      <c r="D718" s="62" t="s">
        <v>310</v>
      </c>
      <c r="E718" s="24" t="s">
        <v>256</v>
      </c>
      <c r="F718" s="24"/>
      <c r="G718" s="78">
        <f>G719</f>
        <v>0</v>
      </c>
      <c r="H718" s="78"/>
      <c r="I718" s="20">
        <f t="shared" si="234"/>
        <v>0</v>
      </c>
      <c r="J718" s="78">
        <f>J719</f>
        <v>0</v>
      </c>
      <c r="K718" s="26"/>
    </row>
    <row r="719" spans="1:11" s="57" customFormat="1" hidden="1">
      <c r="A719" s="55" t="s">
        <v>257</v>
      </c>
      <c r="B719" s="24" t="s">
        <v>245</v>
      </c>
      <c r="C719" s="24" t="s">
        <v>272</v>
      </c>
      <c r="D719" s="62" t="s">
        <v>310</v>
      </c>
      <c r="E719" s="24" t="s">
        <v>258</v>
      </c>
      <c r="F719" s="24"/>
      <c r="G719" s="78">
        <f>G720+G721+G722</f>
        <v>0</v>
      </c>
      <c r="H719" s="78"/>
      <c r="I719" s="20">
        <f t="shared" si="234"/>
        <v>0</v>
      </c>
      <c r="J719" s="78">
        <f>J720+J721+J722</f>
        <v>0</v>
      </c>
      <c r="K719" s="26"/>
    </row>
    <row r="720" spans="1:11" s="57" customFormat="1" hidden="1">
      <c r="A720" s="55" t="s">
        <v>16</v>
      </c>
      <c r="B720" s="24" t="s">
        <v>245</v>
      </c>
      <c r="C720" s="24" t="s">
        <v>272</v>
      </c>
      <c r="D720" s="62" t="s">
        <v>310</v>
      </c>
      <c r="E720" s="24" t="s">
        <v>258</v>
      </c>
      <c r="F720" s="24" t="s">
        <v>17</v>
      </c>
      <c r="G720" s="78"/>
      <c r="H720" s="78"/>
      <c r="I720" s="20">
        <f t="shared" si="234"/>
        <v>0</v>
      </c>
      <c r="J720" s="78"/>
      <c r="K720" s="26"/>
    </row>
    <row r="721" spans="1:11" s="57" customFormat="1" hidden="1">
      <c r="A721" s="55" t="s">
        <v>18</v>
      </c>
      <c r="B721" s="24" t="s">
        <v>245</v>
      </c>
      <c r="C721" s="24" t="s">
        <v>272</v>
      </c>
      <c r="D721" s="62" t="s">
        <v>310</v>
      </c>
      <c r="E721" s="24" t="s">
        <v>258</v>
      </c>
      <c r="F721" s="24" t="s">
        <v>10</v>
      </c>
      <c r="G721" s="78"/>
      <c r="H721" s="78"/>
      <c r="I721" s="20">
        <f t="shared" si="234"/>
        <v>0</v>
      </c>
      <c r="J721" s="78"/>
      <c r="K721" s="26"/>
    </row>
    <row r="722" spans="1:11" s="57" customFormat="1" hidden="1">
      <c r="A722" s="55" t="s">
        <v>20</v>
      </c>
      <c r="B722" s="24" t="s">
        <v>245</v>
      </c>
      <c r="C722" s="24" t="s">
        <v>272</v>
      </c>
      <c r="D722" s="62" t="s">
        <v>310</v>
      </c>
      <c r="E722" s="24" t="s">
        <v>258</v>
      </c>
      <c r="F722" s="24" t="s">
        <v>12</v>
      </c>
      <c r="G722" s="78"/>
      <c r="H722" s="78"/>
      <c r="I722" s="20">
        <f t="shared" si="234"/>
        <v>0</v>
      </c>
      <c r="J722" s="78"/>
      <c r="K722" s="26"/>
    </row>
    <row r="723" spans="1:11" s="57" customFormat="1" ht="30" hidden="1">
      <c r="A723" s="145" t="s">
        <v>25</v>
      </c>
      <c r="B723" s="18" t="s">
        <v>245</v>
      </c>
      <c r="C723" s="18" t="s">
        <v>272</v>
      </c>
      <c r="D723" s="62" t="s">
        <v>538</v>
      </c>
      <c r="E723" s="24"/>
      <c r="F723" s="24"/>
      <c r="G723" s="78">
        <f>G724</f>
        <v>0</v>
      </c>
      <c r="H723" s="78"/>
      <c r="I723" s="20">
        <f t="shared" si="234"/>
        <v>0</v>
      </c>
      <c r="J723" s="78">
        <f t="shared" ref="J723:K726" si="247">J724</f>
        <v>0</v>
      </c>
      <c r="K723" s="78">
        <f t="shared" si="247"/>
        <v>0</v>
      </c>
    </row>
    <row r="724" spans="1:11" s="57" customFormat="1" ht="38.25" hidden="1">
      <c r="A724" s="55" t="s">
        <v>537</v>
      </c>
      <c r="B724" s="18" t="s">
        <v>245</v>
      </c>
      <c r="C724" s="18" t="s">
        <v>272</v>
      </c>
      <c r="D724" s="62" t="s">
        <v>538</v>
      </c>
      <c r="E724" s="24"/>
      <c r="F724" s="24"/>
      <c r="G724" s="78">
        <f>G725</f>
        <v>0</v>
      </c>
      <c r="H724" s="78"/>
      <c r="I724" s="20">
        <f t="shared" si="234"/>
        <v>0</v>
      </c>
      <c r="J724" s="78">
        <f t="shared" si="247"/>
        <v>0</v>
      </c>
      <c r="K724" s="78">
        <f t="shared" si="247"/>
        <v>0</v>
      </c>
    </row>
    <row r="725" spans="1:11" s="57" customFormat="1" ht="36" hidden="1">
      <c r="A725" s="49" t="s">
        <v>308</v>
      </c>
      <c r="B725" s="18" t="s">
        <v>245</v>
      </c>
      <c r="C725" s="18" t="s">
        <v>272</v>
      </c>
      <c r="D725" s="62" t="s">
        <v>538</v>
      </c>
      <c r="E725" s="24" t="s">
        <v>256</v>
      </c>
      <c r="F725" s="24"/>
      <c r="G725" s="78">
        <f>G726</f>
        <v>0</v>
      </c>
      <c r="H725" s="78"/>
      <c r="I725" s="20">
        <f t="shared" si="234"/>
        <v>0</v>
      </c>
      <c r="J725" s="78">
        <f t="shared" si="247"/>
        <v>0</v>
      </c>
      <c r="K725" s="78">
        <f t="shared" si="247"/>
        <v>0</v>
      </c>
    </row>
    <row r="726" spans="1:11" s="57" customFormat="1" hidden="1">
      <c r="A726" s="49" t="s">
        <v>257</v>
      </c>
      <c r="B726" s="18" t="s">
        <v>245</v>
      </c>
      <c r="C726" s="18" t="s">
        <v>272</v>
      </c>
      <c r="D726" s="62" t="s">
        <v>538</v>
      </c>
      <c r="E726" s="24" t="s">
        <v>258</v>
      </c>
      <c r="F726" s="24"/>
      <c r="G726" s="78">
        <f>G727</f>
        <v>0</v>
      </c>
      <c r="H726" s="78"/>
      <c r="I726" s="20">
        <f t="shared" si="234"/>
        <v>0</v>
      </c>
      <c r="J726" s="78">
        <f t="shared" si="247"/>
        <v>0</v>
      </c>
      <c r="K726" s="78">
        <f t="shared" si="247"/>
        <v>0</v>
      </c>
    </row>
    <row r="727" spans="1:11" s="57" customFormat="1" hidden="1">
      <c r="A727" s="49" t="s">
        <v>16</v>
      </c>
      <c r="B727" s="18" t="s">
        <v>245</v>
      </c>
      <c r="C727" s="18" t="s">
        <v>272</v>
      </c>
      <c r="D727" s="62" t="s">
        <v>538</v>
      </c>
      <c r="E727" s="24" t="s">
        <v>258</v>
      </c>
      <c r="F727" s="24" t="s">
        <v>17</v>
      </c>
      <c r="G727" s="78"/>
      <c r="H727" s="78"/>
      <c r="I727" s="20">
        <f t="shared" si="234"/>
        <v>0</v>
      </c>
      <c r="J727" s="78"/>
      <c r="K727" s="26"/>
    </row>
    <row r="728" spans="1:11" s="57" customFormat="1" ht="38.25">
      <c r="A728" s="152" t="s">
        <v>618</v>
      </c>
      <c r="B728" s="18" t="s">
        <v>245</v>
      </c>
      <c r="C728" s="18" t="s">
        <v>272</v>
      </c>
      <c r="D728" s="203" t="s">
        <v>640</v>
      </c>
      <c r="E728" s="204"/>
      <c r="F728" s="167"/>
      <c r="G728" s="79">
        <f t="shared" ref="G728:H730" si="248">G729</f>
        <v>800</v>
      </c>
      <c r="H728" s="79">
        <f t="shared" si="248"/>
        <v>0</v>
      </c>
      <c r="I728" s="20">
        <f t="shared" si="234"/>
        <v>800</v>
      </c>
      <c r="J728" s="78"/>
      <c r="K728" s="26"/>
    </row>
    <row r="729" spans="1:11" s="57" customFormat="1" ht="38.25">
      <c r="A729" s="135" t="s">
        <v>308</v>
      </c>
      <c r="B729" s="18" t="s">
        <v>245</v>
      </c>
      <c r="C729" s="18" t="s">
        <v>272</v>
      </c>
      <c r="D729" s="203" t="s">
        <v>275</v>
      </c>
      <c r="E729" s="204" t="s">
        <v>256</v>
      </c>
      <c r="F729" s="167"/>
      <c r="G729" s="79">
        <f t="shared" si="248"/>
        <v>800</v>
      </c>
      <c r="H729" s="79">
        <f t="shared" si="248"/>
        <v>0</v>
      </c>
      <c r="I729" s="20">
        <f t="shared" si="234"/>
        <v>800</v>
      </c>
      <c r="J729" s="78"/>
      <c r="K729" s="26"/>
    </row>
    <row r="730" spans="1:11" s="57" customFormat="1">
      <c r="A730" s="135" t="s">
        <v>257</v>
      </c>
      <c r="B730" s="18" t="s">
        <v>245</v>
      </c>
      <c r="C730" s="18" t="s">
        <v>272</v>
      </c>
      <c r="D730" s="203" t="s">
        <v>275</v>
      </c>
      <c r="E730" s="204" t="s">
        <v>258</v>
      </c>
      <c r="F730" s="167"/>
      <c r="G730" s="79">
        <f t="shared" si="248"/>
        <v>800</v>
      </c>
      <c r="H730" s="79">
        <f t="shared" si="248"/>
        <v>0</v>
      </c>
      <c r="I730" s="20">
        <f t="shared" si="234"/>
        <v>800</v>
      </c>
      <c r="J730" s="78"/>
      <c r="K730" s="26"/>
    </row>
    <row r="731" spans="1:11" s="57" customFormat="1">
      <c r="A731" s="135" t="s">
        <v>18</v>
      </c>
      <c r="B731" s="18" t="s">
        <v>245</v>
      </c>
      <c r="C731" s="18" t="s">
        <v>272</v>
      </c>
      <c r="D731" s="203" t="s">
        <v>275</v>
      </c>
      <c r="E731" s="204" t="s">
        <v>258</v>
      </c>
      <c r="F731" s="167" t="s">
        <v>10</v>
      </c>
      <c r="G731" s="182">
        <v>800</v>
      </c>
      <c r="H731" s="78">
        <f>'[1]поправки  2024-2026 гг  (ноя(2)'!$I$912</f>
        <v>0</v>
      </c>
      <c r="I731" s="20">
        <f t="shared" si="234"/>
        <v>800</v>
      </c>
      <c r="J731" s="78"/>
      <c r="K731" s="26"/>
    </row>
    <row r="732" spans="1:11" s="57" customFormat="1" ht="25.5">
      <c r="A732" s="132" t="s">
        <v>25</v>
      </c>
      <c r="B732" s="171" t="s">
        <v>245</v>
      </c>
      <c r="C732" s="171" t="s">
        <v>272</v>
      </c>
      <c r="D732" s="171" t="s">
        <v>26</v>
      </c>
      <c r="E732" s="171"/>
      <c r="F732" s="166"/>
      <c r="G732" s="79">
        <f>G747+G751+G756+G760+G764+G768+G772+G776+G780+G784+G788+G794+G798+G807+G802</f>
        <v>0</v>
      </c>
      <c r="H732" s="79">
        <f>H747+H751+H756+H760+H764+H768+H772+H776+H780+H784+H788+H794+H798+H807+H802</f>
        <v>0</v>
      </c>
      <c r="I732" s="20">
        <f t="shared" si="234"/>
        <v>0</v>
      </c>
      <c r="J732" s="79">
        <f>J747+J751+J756+J760+J764+J768+J772+J776+J780+J784+J788+J794+J798+J807+J802</f>
        <v>118229.5</v>
      </c>
      <c r="K732" s="79">
        <f t="shared" ref="K732" si="249">K747+K751+K756+K760+K764+K768+K772+K776+K780+K784+K788+K794+K798+K807+K802</f>
        <v>118095.79999999999</v>
      </c>
    </row>
    <row r="733" spans="1:11" s="57" customFormat="1" ht="38.25" hidden="1">
      <c r="A733" s="168" t="s">
        <v>82</v>
      </c>
      <c r="B733" s="171" t="s">
        <v>245</v>
      </c>
      <c r="C733" s="171" t="s">
        <v>272</v>
      </c>
      <c r="D733" s="144" t="s">
        <v>581</v>
      </c>
      <c r="E733" s="167"/>
      <c r="F733" s="167"/>
      <c r="G733" s="79"/>
      <c r="H733" s="79"/>
      <c r="I733" s="20">
        <f t="shared" si="234"/>
        <v>0</v>
      </c>
      <c r="J733" s="79"/>
      <c r="K733" s="79"/>
    </row>
    <row r="734" spans="1:11" s="57" customFormat="1" ht="38.25" hidden="1">
      <c r="A734" s="135" t="s">
        <v>388</v>
      </c>
      <c r="B734" s="167" t="s">
        <v>245</v>
      </c>
      <c r="C734" s="167" t="s">
        <v>272</v>
      </c>
      <c r="D734" s="144" t="s">
        <v>581</v>
      </c>
      <c r="E734" s="167" t="s">
        <v>256</v>
      </c>
      <c r="F734" s="167"/>
      <c r="G734" s="79"/>
      <c r="H734" s="79"/>
      <c r="I734" s="20">
        <f t="shared" si="234"/>
        <v>0</v>
      </c>
      <c r="J734" s="79"/>
      <c r="K734" s="79"/>
    </row>
    <row r="735" spans="1:11" s="57" customFormat="1" hidden="1">
      <c r="A735" s="135" t="s">
        <v>257</v>
      </c>
      <c r="B735" s="167" t="s">
        <v>245</v>
      </c>
      <c r="C735" s="167" t="s">
        <v>272</v>
      </c>
      <c r="D735" s="144" t="s">
        <v>581</v>
      </c>
      <c r="E735" s="167" t="s">
        <v>258</v>
      </c>
      <c r="F735" s="167"/>
      <c r="G735" s="79"/>
      <c r="H735" s="79"/>
      <c r="I735" s="20">
        <f t="shared" ref="I735:I798" si="250">G735+H735</f>
        <v>0</v>
      </c>
      <c r="J735" s="79"/>
      <c r="K735" s="79"/>
    </row>
    <row r="736" spans="1:11" s="57" customFormat="1" hidden="1">
      <c r="A736" s="133" t="s">
        <v>278</v>
      </c>
      <c r="B736" s="167" t="s">
        <v>245</v>
      </c>
      <c r="C736" s="167" t="s">
        <v>272</v>
      </c>
      <c r="D736" s="144" t="s">
        <v>581</v>
      </c>
      <c r="E736" s="167" t="s">
        <v>258</v>
      </c>
      <c r="F736" s="167" t="s">
        <v>17</v>
      </c>
      <c r="G736" s="79"/>
      <c r="H736" s="79"/>
      <c r="I736" s="20">
        <f t="shared" si="250"/>
        <v>0</v>
      </c>
      <c r="J736" s="79"/>
      <c r="K736" s="79"/>
    </row>
    <row r="737" spans="1:11" s="57" customFormat="1" ht="63.75" hidden="1">
      <c r="A737" s="133" t="s">
        <v>259</v>
      </c>
      <c r="B737" s="167" t="s">
        <v>245</v>
      </c>
      <c r="C737" s="167" t="s">
        <v>272</v>
      </c>
      <c r="D737" s="144" t="s">
        <v>596</v>
      </c>
      <c r="E737" s="167"/>
      <c r="F737" s="167"/>
      <c r="G737" s="79"/>
      <c r="H737" s="79"/>
      <c r="I737" s="20">
        <f t="shared" si="250"/>
        <v>0</v>
      </c>
      <c r="J737" s="79"/>
      <c r="K737" s="79"/>
    </row>
    <row r="738" spans="1:11" s="57" customFormat="1" ht="51" hidden="1">
      <c r="A738" s="135" t="s">
        <v>261</v>
      </c>
      <c r="B738" s="167" t="s">
        <v>245</v>
      </c>
      <c r="C738" s="167" t="s">
        <v>272</v>
      </c>
      <c r="D738" s="144" t="s">
        <v>596</v>
      </c>
      <c r="E738" s="167" t="s">
        <v>256</v>
      </c>
      <c r="F738" s="167"/>
      <c r="G738" s="79"/>
      <c r="H738" s="79"/>
      <c r="I738" s="20">
        <f t="shared" si="250"/>
        <v>0</v>
      </c>
      <c r="J738" s="79"/>
      <c r="K738" s="79"/>
    </row>
    <row r="739" spans="1:11" s="57" customFormat="1" hidden="1">
      <c r="A739" s="135" t="s">
        <v>257</v>
      </c>
      <c r="B739" s="167" t="s">
        <v>245</v>
      </c>
      <c r="C739" s="167" t="s">
        <v>272</v>
      </c>
      <c r="D739" s="144" t="s">
        <v>596</v>
      </c>
      <c r="E739" s="167" t="s">
        <v>258</v>
      </c>
      <c r="F739" s="167"/>
      <c r="G739" s="79"/>
      <c r="H739" s="79"/>
      <c r="I739" s="20">
        <f t="shared" si="250"/>
        <v>0</v>
      </c>
      <c r="J739" s="79"/>
      <c r="K739" s="79"/>
    </row>
    <row r="740" spans="1:11" s="57" customFormat="1" hidden="1">
      <c r="A740" s="135" t="s">
        <v>18</v>
      </c>
      <c r="B740" s="167" t="s">
        <v>245</v>
      </c>
      <c r="C740" s="167" t="s">
        <v>272</v>
      </c>
      <c r="D740" s="144" t="s">
        <v>596</v>
      </c>
      <c r="E740" s="167" t="s">
        <v>258</v>
      </c>
      <c r="F740" s="167" t="s">
        <v>10</v>
      </c>
      <c r="G740" s="79"/>
      <c r="H740" s="79"/>
      <c r="I740" s="20">
        <f t="shared" si="250"/>
        <v>0</v>
      </c>
      <c r="J740" s="79"/>
      <c r="K740" s="79"/>
    </row>
    <row r="741" spans="1:11" s="57" customFormat="1" ht="63.75" hidden="1">
      <c r="A741" s="135" t="s">
        <v>276</v>
      </c>
      <c r="B741" s="167" t="s">
        <v>245</v>
      </c>
      <c r="C741" s="167" t="s">
        <v>272</v>
      </c>
      <c r="D741" s="144" t="s">
        <v>597</v>
      </c>
      <c r="E741" s="167"/>
      <c r="F741" s="167"/>
      <c r="G741" s="79"/>
      <c r="H741" s="79"/>
      <c r="I741" s="20">
        <f t="shared" si="250"/>
        <v>0</v>
      </c>
      <c r="J741" s="79"/>
      <c r="K741" s="79"/>
    </row>
    <row r="742" spans="1:11" s="57" customFormat="1" ht="51" hidden="1">
      <c r="A742" s="135" t="s">
        <v>261</v>
      </c>
      <c r="B742" s="167" t="s">
        <v>245</v>
      </c>
      <c r="C742" s="167" t="s">
        <v>272</v>
      </c>
      <c r="D742" s="144" t="s">
        <v>277</v>
      </c>
      <c r="E742" s="167" t="s">
        <v>256</v>
      </c>
      <c r="F742" s="167"/>
      <c r="G742" s="79"/>
      <c r="H742" s="79"/>
      <c r="I742" s="20">
        <f t="shared" si="250"/>
        <v>0</v>
      </c>
      <c r="J742" s="79"/>
      <c r="K742" s="79"/>
    </row>
    <row r="743" spans="1:11" s="57" customFormat="1" hidden="1">
      <c r="A743" s="135" t="s">
        <v>257</v>
      </c>
      <c r="B743" s="167" t="s">
        <v>245</v>
      </c>
      <c r="C743" s="167" t="s">
        <v>272</v>
      </c>
      <c r="D743" s="144" t="s">
        <v>277</v>
      </c>
      <c r="E743" s="167" t="s">
        <v>258</v>
      </c>
      <c r="F743" s="167"/>
      <c r="G743" s="79"/>
      <c r="H743" s="79"/>
      <c r="I743" s="20">
        <f t="shared" si="250"/>
        <v>0</v>
      </c>
      <c r="J743" s="79"/>
      <c r="K743" s="79"/>
    </row>
    <row r="744" spans="1:11" s="57" customFormat="1" hidden="1">
      <c r="A744" s="135" t="s">
        <v>16</v>
      </c>
      <c r="B744" s="167" t="s">
        <v>245</v>
      </c>
      <c r="C744" s="167" t="s">
        <v>272</v>
      </c>
      <c r="D744" s="144" t="s">
        <v>277</v>
      </c>
      <c r="E744" s="167" t="s">
        <v>258</v>
      </c>
      <c r="F744" s="167" t="s">
        <v>17</v>
      </c>
      <c r="G744" s="79"/>
      <c r="H744" s="79"/>
      <c r="I744" s="20">
        <f t="shared" si="250"/>
        <v>0</v>
      </c>
      <c r="J744" s="79"/>
      <c r="K744" s="79"/>
    </row>
    <row r="745" spans="1:11" s="57" customFormat="1" hidden="1">
      <c r="A745" s="135" t="s">
        <v>18</v>
      </c>
      <c r="B745" s="167" t="s">
        <v>245</v>
      </c>
      <c r="C745" s="167" t="s">
        <v>272</v>
      </c>
      <c r="D745" s="144" t="s">
        <v>277</v>
      </c>
      <c r="E745" s="167" t="s">
        <v>258</v>
      </c>
      <c r="F745" s="167" t="s">
        <v>10</v>
      </c>
      <c r="G745" s="79"/>
      <c r="H745" s="79"/>
      <c r="I745" s="20">
        <f t="shared" si="250"/>
        <v>0</v>
      </c>
      <c r="J745" s="79"/>
      <c r="K745" s="79"/>
    </row>
    <row r="746" spans="1:11" s="57" customFormat="1" hidden="1">
      <c r="A746" s="135" t="s">
        <v>19</v>
      </c>
      <c r="B746" s="167" t="s">
        <v>245</v>
      </c>
      <c r="C746" s="167" t="s">
        <v>272</v>
      </c>
      <c r="D746" s="144" t="s">
        <v>277</v>
      </c>
      <c r="E746" s="167" t="s">
        <v>258</v>
      </c>
      <c r="F746" s="167" t="s">
        <v>11</v>
      </c>
      <c r="G746" s="79"/>
      <c r="H746" s="79"/>
      <c r="I746" s="20">
        <f t="shared" si="250"/>
        <v>0</v>
      </c>
      <c r="J746" s="79"/>
      <c r="K746" s="79"/>
    </row>
    <row r="747" spans="1:11" s="57" customFormat="1" ht="38.25">
      <c r="A747" s="141" t="s">
        <v>279</v>
      </c>
      <c r="B747" s="134" t="s">
        <v>245</v>
      </c>
      <c r="C747" s="134" t="s">
        <v>272</v>
      </c>
      <c r="D747" s="144" t="s">
        <v>598</v>
      </c>
      <c r="E747" s="172"/>
      <c r="F747" s="172"/>
      <c r="G747" s="79">
        <f t="shared" ref="G747:K749" si="251">G748</f>
        <v>0</v>
      </c>
      <c r="H747" s="79">
        <f t="shared" si="251"/>
        <v>0</v>
      </c>
      <c r="I747" s="20">
        <f t="shared" si="250"/>
        <v>0</v>
      </c>
      <c r="J747" s="79">
        <f t="shared" si="251"/>
        <v>100</v>
      </c>
      <c r="K747" s="79">
        <f t="shared" si="251"/>
        <v>100</v>
      </c>
    </row>
    <row r="748" spans="1:11" s="57" customFormat="1" ht="25.5">
      <c r="A748" s="133" t="s">
        <v>44</v>
      </c>
      <c r="B748" s="167" t="s">
        <v>245</v>
      </c>
      <c r="C748" s="167" t="s">
        <v>272</v>
      </c>
      <c r="D748" s="144" t="s">
        <v>598</v>
      </c>
      <c r="E748" s="167" t="s">
        <v>45</v>
      </c>
      <c r="F748" s="172"/>
      <c r="G748" s="79">
        <f t="shared" si="251"/>
        <v>0</v>
      </c>
      <c r="H748" s="79">
        <f t="shared" si="251"/>
        <v>0</v>
      </c>
      <c r="I748" s="20">
        <f t="shared" si="250"/>
        <v>0</v>
      </c>
      <c r="J748" s="79">
        <f t="shared" si="251"/>
        <v>100</v>
      </c>
      <c r="K748" s="79">
        <f t="shared" si="251"/>
        <v>100</v>
      </c>
    </row>
    <row r="749" spans="1:11" s="57" customFormat="1" ht="38.25">
      <c r="A749" s="133" t="s">
        <v>46</v>
      </c>
      <c r="B749" s="167" t="s">
        <v>245</v>
      </c>
      <c r="C749" s="167" t="s">
        <v>272</v>
      </c>
      <c r="D749" s="144" t="s">
        <v>598</v>
      </c>
      <c r="E749" s="167" t="s">
        <v>53</v>
      </c>
      <c r="F749" s="172"/>
      <c r="G749" s="79">
        <f t="shared" si="251"/>
        <v>0</v>
      </c>
      <c r="H749" s="79">
        <f t="shared" si="251"/>
        <v>0</v>
      </c>
      <c r="I749" s="20">
        <f t="shared" si="250"/>
        <v>0</v>
      </c>
      <c r="J749" s="79">
        <f t="shared" si="251"/>
        <v>100</v>
      </c>
      <c r="K749" s="79">
        <f t="shared" si="251"/>
        <v>100</v>
      </c>
    </row>
    <row r="750" spans="1:11" s="57" customFormat="1">
      <c r="A750" s="133" t="s">
        <v>16</v>
      </c>
      <c r="B750" s="167" t="s">
        <v>245</v>
      </c>
      <c r="C750" s="167" t="s">
        <v>272</v>
      </c>
      <c r="D750" s="144" t="s">
        <v>598</v>
      </c>
      <c r="E750" s="167" t="s">
        <v>53</v>
      </c>
      <c r="F750" s="167" t="s">
        <v>17</v>
      </c>
      <c r="G750" s="79">
        <v>0</v>
      </c>
      <c r="H750" s="79">
        <v>0</v>
      </c>
      <c r="I750" s="20">
        <f t="shared" si="250"/>
        <v>0</v>
      </c>
      <c r="J750" s="79">
        <v>100</v>
      </c>
      <c r="K750" s="22">
        <v>100</v>
      </c>
    </row>
    <row r="751" spans="1:11" s="57" customFormat="1" ht="38.25">
      <c r="A751" s="161" t="s">
        <v>571</v>
      </c>
      <c r="B751" s="167" t="s">
        <v>245</v>
      </c>
      <c r="C751" s="167" t="s">
        <v>272</v>
      </c>
      <c r="D751" s="144" t="s">
        <v>354</v>
      </c>
      <c r="E751" s="167"/>
      <c r="F751" s="172"/>
      <c r="G751" s="79">
        <f>G752</f>
        <v>0</v>
      </c>
      <c r="H751" s="79"/>
      <c r="I751" s="20">
        <f t="shared" si="250"/>
        <v>0</v>
      </c>
      <c r="J751" s="79">
        <f t="shared" ref="J751:K754" si="252">J752</f>
        <v>2265</v>
      </c>
      <c r="K751" s="79">
        <f t="shared" si="252"/>
        <v>2265</v>
      </c>
    </row>
    <row r="752" spans="1:11" s="57" customFormat="1" ht="25.5">
      <c r="A752" s="135" t="s">
        <v>282</v>
      </c>
      <c r="B752" s="134" t="s">
        <v>245</v>
      </c>
      <c r="C752" s="134" t="s">
        <v>272</v>
      </c>
      <c r="D752" s="144" t="s">
        <v>354</v>
      </c>
      <c r="E752" s="172"/>
      <c r="F752" s="172"/>
      <c r="G752" s="79">
        <f>G753</f>
        <v>0</v>
      </c>
      <c r="H752" s="79"/>
      <c r="I752" s="20">
        <f t="shared" si="250"/>
        <v>0</v>
      </c>
      <c r="J752" s="79">
        <f t="shared" si="252"/>
        <v>2265</v>
      </c>
      <c r="K752" s="79">
        <f t="shared" si="252"/>
        <v>2265</v>
      </c>
    </row>
    <row r="753" spans="1:11" s="57" customFormat="1" ht="51.75" customHeight="1">
      <c r="A753" s="135" t="s">
        <v>261</v>
      </c>
      <c r="B753" s="167" t="s">
        <v>245</v>
      </c>
      <c r="C753" s="167" t="s">
        <v>272</v>
      </c>
      <c r="D753" s="144" t="s">
        <v>354</v>
      </c>
      <c r="E753" s="167" t="s">
        <v>256</v>
      </c>
      <c r="F753" s="167"/>
      <c r="G753" s="79">
        <f>G754</f>
        <v>0</v>
      </c>
      <c r="H753" s="79"/>
      <c r="I753" s="20">
        <f t="shared" si="250"/>
        <v>0</v>
      </c>
      <c r="J753" s="79">
        <f t="shared" si="252"/>
        <v>2265</v>
      </c>
      <c r="K753" s="79">
        <f t="shared" si="252"/>
        <v>2265</v>
      </c>
    </row>
    <row r="754" spans="1:11" s="57" customFormat="1">
      <c r="A754" s="135" t="s">
        <v>257</v>
      </c>
      <c r="B754" s="167" t="s">
        <v>245</v>
      </c>
      <c r="C754" s="167" t="s">
        <v>272</v>
      </c>
      <c r="D754" s="144" t="s">
        <v>354</v>
      </c>
      <c r="E754" s="167" t="s">
        <v>258</v>
      </c>
      <c r="F754" s="167"/>
      <c r="G754" s="79">
        <f>G755</f>
        <v>0</v>
      </c>
      <c r="H754" s="79"/>
      <c r="I754" s="20">
        <f t="shared" si="250"/>
        <v>0</v>
      </c>
      <c r="J754" s="79">
        <f t="shared" si="252"/>
        <v>2265</v>
      </c>
      <c r="K754" s="79">
        <f t="shared" si="252"/>
        <v>2265</v>
      </c>
    </row>
    <row r="755" spans="1:11" s="57" customFormat="1">
      <c r="A755" s="135" t="s">
        <v>16</v>
      </c>
      <c r="B755" s="167" t="s">
        <v>245</v>
      </c>
      <c r="C755" s="167" t="s">
        <v>272</v>
      </c>
      <c r="D755" s="144" t="s">
        <v>354</v>
      </c>
      <c r="E755" s="167" t="s">
        <v>258</v>
      </c>
      <c r="F755" s="167" t="s">
        <v>17</v>
      </c>
      <c r="G755" s="79">
        <v>0</v>
      </c>
      <c r="H755" s="79">
        <v>0</v>
      </c>
      <c r="I755" s="20">
        <f t="shared" si="250"/>
        <v>0</v>
      </c>
      <c r="J755" s="79">
        <v>2265</v>
      </c>
      <c r="K755" s="79">
        <v>2265</v>
      </c>
    </row>
    <row r="756" spans="1:11" s="57" customFormat="1" ht="25.5">
      <c r="A756" s="135" t="s">
        <v>265</v>
      </c>
      <c r="B756" s="167" t="s">
        <v>245</v>
      </c>
      <c r="C756" s="167" t="s">
        <v>272</v>
      </c>
      <c r="D756" s="144" t="s">
        <v>591</v>
      </c>
      <c r="E756" s="167"/>
      <c r="F756" s="167"/>
      <c r="G756" s="79">
        <f t="shared" ref="G756:K758" si="253">G757</f>
        <v>0</v>
      </c>
      <c r="H756" s="79"/>
      <c r="I756" s="20">
        <f t="shared" si="250"/>
        <v>0</v>
      </c>
      <c r="J756" s="79">
        <f t="shared" si="253"/>
        <v>25909.9</v>
      </c>
      <c r="K756" s="79">
        <f t="shared" si="253"/>
        <v>27706.3</v>
      </c>
    </row>
    <row r="757" spans="1:11" s="57" customFormat="1" ht="38.25">
      <c r="A757" s="135" t="s">
        <v>308</v>
      </c>
      <c r="B757" s="167" t="s">
        <v>245</v>
      </c>
      <c r="C757" s="167" t="s">
        <v>272</v>
      </c>
      <c r="D757" s="144" t="s">
        <v>591</v>
      </c>
      <c r="E757" s="167" t="s">
        <v>256</v>
      </c>
      <c r="F757" s="167"/>
      <c r="G757" s="79">
        <f t="shared" si="253"/>
        <v>0</v>
      </c>
      <c r="H757" s="79"/>
      <c r="I757" s="20">
        <f t="shared" si="250"/>
        <v>0</v>
      </c>
      <c r="J757" s="79">
        <f t="shared" si="253"/>
        <v>25909.9</v>
      </c>
      <c r="K757" s="79">
        <f t="shared" si="253"/>
        <v>27706.3</v>
      </c>
    </row>
    <row r="758" spans="1:11" s="57" customFormat="1">
      <c r="A758" s="135" t="s">
        <v>257</v>
      </c>
      <c r="B758" s="167" t="s">
        <v>245</v>
      </c>
      <c r="C758" s="167" t="s">
        <v>272</v>
      </c>
      <c r="D758" s="144" t="s">
        <v>591</v>
      </c>
      <c r="E758" s="167" t="s">
        <v>258</v>
      </c>
      <c r="F758" s="167"/>
      <c r="G758" s="79">
        <f t="shared" si="253"/>
        <v>0</v>
      </c>
      <c r="H758" s="79"/>
      <c r="I758" s="20">
        <f t="shared" si="250"/>
        <v>0</v>
      </c>
      <c r="J758" s="79">
        <f t="shared" si="253"/>
        <v>25909.9</v>
      </c>
      <c r="K758" s="79">
        <f t="shared" si="253"/>
        <v>27706.3</v>
      </c>
    </row>
    <row r="759" spans="1:11" s="57" customFormat="1">
      <c r="A759" s="135" t="s">
        <v>16</v>
      </c>
      <c r="B759" s="167" t="s">
        <v>245</v>
      </c>
      <c r="C759" s="167" t="s">
        <v>272</v>
      </c>
      <c r="D759" s="144" t="s">
        <v>591</v>
      </c>
      <c r="E759" s="167" t="s">
        <v>258</v>
      </c>
      <c r="F759" s="167" t="s">
        <v>17</v>
      </c>
      <c r="G759" s="79">
        <v>0</v>
      </c>
      <c r="H759" s="79">
        <v>0</v>
      </c>
      <c r="I759" s="20">
        <f t="shared" si="250"/>
        <v>0</v>
      </c>
      <c r="J759" s="79">
        <v>25909.9</v>
      </c>
      <c r="K759" s="79">
        <v>27706.3</v>
      </c>
    </row>
    <row r="760" spans="1:11" s="57" customFormat="1" ht="21.75" customHeight="1">
      <c r="A760" s="135" t="s">
        <v>267</v>
      </c>
      <c r="B760" s="167" t="s">
        <v>245</v>
      </c>
      <c r="C760" s="167" t="s">
        <v>272</v>
      </c>
      <c r="D760" s="144" t="s">
        <v>592</v>
      </c>
      <c r="E760" s="167"/>
      <c r="F760" s="167"/>
      <c r="G760" s="79">
        <f t="shared" ref="G760:K762" si="254">G761</f>
        <v>0</v>
      </c>
      <c r="H760" s="79"/>
      <c r="I760" s="20">
        <f t="shared" si="250"/>
        <v>0</v>
      </c>
      <c r="J760" s="79">
        <f t="shared" si="254"/>
        <v>8741.1</v>
      </c>
      <c r="K760" s="79">
        <f t="shared" si="254"/>
        <v>10617.2</v>
      </c>
    </row>
    <row r="761" spans="1:11" s="57" customFormat="1" ht="38.25">
      <c r="A761" s="135" t="s">
        <v>308</v>
      </c>
      <c r="B761" s="167" t="s">
        <v>245</v>
      </c>
      <c r="C761" s="167" t="s">
        <v>272</v>
      </c>
      <c r="D761" s="144" t="s">
        <v>592</v>
      </c>
      <c r="E761" s="167" t="s">
        <v>256</v>
      </c>
      <c r="F761" s="167"/>
      <c r="G761" s="79">
        <f t="shared" si="254"/>
        <v>0</v>
      </c>
      <c r="H761" s="79"/>
      <c r="I761" s="20">
        <f t="shared" si="250"/>
        <v>0</v>
      </c>
      <c r="J761" s="79">
        <f t="shared" si="254"/>
        <v>8741.1</v>
      </c>
      <c r="K761" s="79">
        <f t="shared" si="254"/>
        <v>10617.2</v>
      </c>
    </row>
    <row r="762" spans="1:11" s="57" customFormat="1">
      <c r="A762" s="135" t="s">
        <v>257</v>
      </c>
      <c r="B762" s="167" t="s">
        <v>245</v>
      </c>
      <c r="C762" s="167" t="s">
        <v>272</v>
      </c>
      <c r="D762" s="144" t="s">
        <v>592</v>
      </c>
      <c r="E762" s="167" t="s">
        <v>258</v>
      </c>
      <c r="F762" s="167"/>
      <c r="G762" s="79">
        <f t="shared" si="254"/>
        <v>0</v>
      </c>
      <c r="H762" s="79"/>
      <c r="I762" s="20">
        <f t="shared" si="250"/>
        <v>0</v>
      </c>
      <c r="J762" s="79">
        <f t="shared" si="254"/>
        <v>8741.1</v>
      </c>
      <c r="K762" s="79">
        <f t="shared" si="254"/>
        <v>10617.2</v>
      </c>
    </row>
    <row r="763" spans="1:11" s="57" customFormat="1">
      <c r="A763" s="135" t="s">
        <v>16</v>
      </c>
      <c r="B763" s="167" t="s">
        <v>245</v>
      </c>
      <c r="C763" s="167" t="s">
        <v>272</v>
      </c>
      <c r="D763" s="144" t="s">
        <v>592</v>
      </c>
      <c r="E763" s="167" t="s">
        <v>258</v>
      </c>
      <c r="F763" s="167" t="s">
        <v>17</v>
      </c>
      <c r="G763" s="79">
        <v>0</v>
      </c>
      <c r="H763" s="79">
        <v>0</v>
      </c>
      <c r="I763" s="20">
        <f t="shared" si="250"/>
        <v>0</v>
      </c>
      <c r="J763" s="79">
        <v>8741.1</v>
      </c>
      <c r="K763" s="79">
        <v>10617.2</v>
      </c>
    </row>
    <row r="764" spans="1:11" s="57" customFormat="1" ht="48.75" customHeight="1">
      <c r="A764" s="51" t="s">
        <v>594</v>
      </c>
      <c r="B764" s="134" t="s">
        <v>245</v>
      </c>
      <c r="C764" s="134" t="s">
        <v>272</v>
      </c>
      <c r="D764" s="144" t="s">
        <v>593</v>
      </c>
      <c r="E764" s="172" t="s">
        <v>64</v>
      </c>
      <c r="F764" s="172"/>
      <c r="G764" s="79">
        <f t="shared" ref="G764:K766" si="255">G765</f>
        <v>0</v>
      </c>
      <c r="H764" s="79"/>
      <c r="I764" s="20">
        <f t="shared" si="250"/>
        <v>0</v>
      </c>
      <c r="J764" s="79">
        <f t="shared" si="255"/>
        <v>100</v>
      </c>
      <c r="K764" s="79">
        <f t="shared" si="255"/>
        <v>100</v>
      </c>
    </row>
    <row r="765" spans="1:11" s="57" customFormat="1" ht="51">
      <c r="A765" s="51" t="s">
        <v>261</v>
      </c>
      <c r="B765" s="167" t="s">
        <v>245</v>
      </c>
      <c r="C765" s="167" t="s">
        <v>272</v>
      </c>
      <c r="D765" s="144" t="s">
        <v>593</v>
      </c>
      <c r="E765" s="167" t="s">
        <v>256</v>
      </c>
      <c r="F765" s="167"/>
      <c r="G765" s="79">
        <f t="shared" si="255"/>
        <v>0</v>
      </c>
      <c r="H765" s="79"/>
      <c r="I765" s="20">
        <f t="shared" si="250"/>
        <v>0</v>
      </c>
      <c r="J765" s="79">
        <f t="shared" si="255"/>
        <v>100</v>
      </c>
      <c r="K765" s="79">
        <f t="shared" si="255"/>
        <v>100</v>
      </c>
    </row>
    <row r="766" spans="1:11" s="57" customFormat="1">
      <c r="A766" s="51" t="s">
        <v>257</v>
      </c>
      <c r="B766" s="167" t="s">
        <v>245</v>
      </c>
      <c r="C766" s="167" t="s">
        <v>272</v>
      </c>
      <c r="D766" s="144" t="s">
        <v>593</v>
      </c>
      <c r="E766" s="167" t="s">
        <v>258</v>
      </c>
      <c r="F766" s="167"/>
      <c r="G766" s="79">
        <f t="shared" si="255"/>
        <v>0</v>
      </c>
      <c r="H766" s="79"/>
      <c r="I766" s="20">
        <f t="shared" si="250"/>
        <v>0</v>
      </c>
      <c r="J766" s="79">
        <f t="shared" si="255"/>
        <v>100</v>
      </c>
      <c r="K766" s="79">
        <f t="shared" si="255"/>
        <v>100</v>
      </c>
    </row>
    <row r="767" spans="1:11" s="57" customFormat="1">
      <c r="A767" s="51" t="s">
        <v>16</v>
      </c>
      <c r="B767" s="167" t="s">
        <v>245</v>
      </c>
      <c r="C767" s="167" t="s">
        <v>272</v>
      </c>
      <c r="D767" s="144" t="s">
        <v>593</v>
      </c>
      <c r="E767" s="167" t="s">
        <v>258</v>
      </c>
      <c r="F767" s="167" t="s">
        <v>17</v>
      </c>
      <c r="G767" s="79">
        <v>0</v>
      </c>
      <c r="H767" s="79">
        <v>0</v>
      </c>
      <c r="I767" s="20">
        <f t="shared" si="250"/>
        <v>0</v>
      </c>
      <c r="J767" s="79">
        <v>100</v>
      </c>
      <c r="K767" s="79">
        <v>100</v>
      </c>
    </row>
    <row r="768" spans="1:11" s="57" customFormat="1" ht="51">
      <c r="A768" s="51" t="s">
        <v>572</v>
      </c>
      <c r="B768" s="167" t="s">
        <v>245</v>
      </c>
      <c r="C768" s="167" t="s">
        <v>272</v>
      </c>
      <c r="D768" s="144" t="s">
        <v>599</v>
      </c>
      <c r="E768" s="167"/>
      <c r="F768" s="167"/>
      <c r="G768" s="79">
        <f t="shared" ref="G768:K770" si="256">G769</f>
        <v>0</v>
      </c>
      <c r="H768" s="79"/>
      <c r="I768" s="20">
        <f t="shared" si="250"/>
        <v>0</v>
      </c>
      <c r="J768" s="79">
        <f t="shared" si="256"/>
        <v>270</v>
      </c>
      <c r="K768" s="79">
        <f t="shared" si="256"/>
        <v>270</v>
      </c>
    </row>
    <row r="769" spans="1:11" s="57" customFormat="1" ht="38.25" customHeight="1">
      <c r="A769" s="51" t="s">
        <v>261</v>
      </c>
      <c r="B769" s="167" t="s">
        <v>245</v>
      </c>
      <c r="C769" s="167" t="s">
        <v>272</v>
      </c>
      <c r="D769" s="144" t="s">
        <v>599</v>
      </c>
      <c r="E769" s="167" t="s">
        <v>256</v>
      </c>
      <c r="F769" s="167"/>
      <c r="G769" s="79">
        <f t="shared" si="256"/>
        <v>0</v>
      </c>
      <c r="H769" s="79"/>
      <c r="I769" s="20">
        <f t="shared" si="250"/>
        <v>0</v>
      </c>
      <c r="J769" s="79">
        <f t="shared" si="256"/>
        <v>270</v>
      </c>
      <c r="K769" s="79">
        <f t="shared" si="256"/>
        <v>270</v>
      </c>
    </row>
    <row r="770" spans="1:11" s="57" customFormat="1">
      <c r="A770" s="51" t="s">
        <v>257</v>
      </c>
      <c r="B770" s="167" t="s">
        <v>245</v>
      </c>
      <c r="C770" s="167" t="s">
        <v>272</v>
      </c>
      <c r="D770" s="144" t="s">
        <v>599</v>
      </c>
      <c r="E770" s="167" t="s">
        <v>258</v>
      </c>
      <c r="F770" s="167"/>
      <c r="G770" s="79">
        <f t="shared" si="256"/>
        <v>0</v>
      </c>
      <c r="H770" s="79"/>
      <c r="I770" s="20">
        <f t="shared" si="250"/>
        <v>0</v>
      </c>
      <c r="J770" s="79">
        <f t="shared" si="256"/>
        <v>270</v>
      </c>
      <c r="K770" s="79">
        <f t="shared" si="256"/>
        <v>270</v>
      </c>
    </row>
    <row r="771" spans="1:11" s="57" customFormat="1">
      <c r="A771" s="51" t="s">
        <v>16</v>
      </c>
      <c r="B771" s="167" t="s">
        <v>245</v>
      </c>
      <c r="C771" s="167" t="s">
        <v>272</v>
      </c>
      <c r="D771" s="144" t="s">
        <v>599</v>
      </c>
      <c r="E771" s="167" t="s">
        <v>258</v>
      </c>
      <c r="F771" s="167" t="s">
        <v>17</v>
      </c>
      <c r="G771" s="79">
        <v>0</v>
      </c>
      <c r="H771" s="79">
        <v>0</v>
      </c>
      <c r="I771" s="20">
        <f t="shared" si="250"/>
        <v>0</v>
      </c>
      <c r="J771" s="79">
        <v>270</v>
      </c>
      <c r="K771" s="79">
        <v>270</v>
      </c>
    </row>
    <row r="772" spans="1:11" s="57" customFormat="1" ht="38.25">
      <c r="A772" s="169" t="s">
        <v>595</v>
      </c>
      <c r="B772" s="167" t="s">
        <v>245</v>
      </c>
      <c r="C772" s="167" t="s">
        <v>272</v>
      </c>
      <c r="D772" s="144" t="s">
        <v>600</v>
      </c>
      <c r="E772" s="167"/>
      <c r="F772" s="167"/>
      <c r="G772" s="79">
        <f t="shared" ref="G772:K774" si="257">G773</f>
        <v>0</v>
      </c>
      <c r="H772" s="79"/>
      <c r="I772" s="20">
        <f t="shared" si="250"/>
        <v>0</v>
      </c>
      <c r="J772" s="79">
        <f t="shared" si="257"/>
        <v>1741.7</v>
      </c>
      <c r="K772" s="79">
        <f t="shared" si="257"/>
        <v>1741.7</v>
      </c>
    </row>
    <row r="773" spans="1:11" s="57" customFormat="1" ht="37.5" customHeight="1">
      <c r="A773" s="51" t="s">
        <v>261</v>
      </c>
      <c r="B773" s="167" t="s">
        <v>245</v>
      </c>
      <c r="C773" s="167" t="s">
        <v>272</v>
      </c>
      <c r="D773" s="144" t="s">
        <v>600</v>
      </c>
      <c r="E773" s="167" t="s">
        <v>256</v>
      </c>
      <c r="F773" s="167"/>
      <c r="G773" s="79">
        <f t="shared" si="257"/>
        <v>0</v>
      </c>
      <c r="H773" s="79"/>
      <c r="I773" s="20">
        <f t="shared" si="250"/>
        <v>0</v>
      </c>
      <c r="J773" s="79">
        <f t="shared" si="257"/>
        <v>1741.7</v>
      </c>
      <c r="K773" s="79">
        <f t="shared" si="257"/>
        <v>1741.7</v>
      </c>
    </row>
    <row r="774" spans="1:11" s="57" customFormat="1">
      <c r="A774" s="51" t="s">
        <v>257</v>
      </c>
      <c r="B774" s="167" t="s">
        <v>245</v>
      </c>
      <c r="C774" s="167" t="s">
        <v>272</v>
      </c>
      <c r="D774" s="144" t="s">
        <v>600</v>
      </c>
      <c r="E774" s="167" t="s">
        <v>258</v>
      </c>
      <c r="F774" s="167"/>
      <c r="G774" s="79">
        <f t="shared" si="257"/>
        <v>0</v>
      </c>
      <c r="H774" s="79"/>
      <c r="I774" s="20">
        <f t="shared" si="250"/>
        <v>0</v>
      </c>
      <c r="J774" s="79">
        <f t="shared" si="257"/>
        <v>1741.7</v>
      </c>
      <c r="K774" s="79">
        <f t="shared" si="257"/>
        <v>1741.7</v>
      </c>
    </row>
    <row r="775" spans="1:11" s="57" customFormat="1">
      <c r="A775" s="51" t="s">
        <v>16</v>
      </c>
      <c r="B775" s="167" t="s">
        <v>245</v>
      </c>
      <c r="C775" s="167" t="s">
        <v>272</v>
      </c>
      <c r="D775" s="144" t="s">
        <v>600</v>
      </c>
      <c r="E775" s="167" t="s">
        <v>258</v>
      </c>
      <c r="F775" s="167" t="s">
        <v>17</v>
      </c>
      <c r="G775" s="79">
        <v>0</v>
      </c>
      <c r="H775" s="79">
        <v>0</v>
      </c>
      <c r="I775" s="20">
        <f t="shared" si="250"/>
        <v>0</v>
      </c>
      <c r="J775" s="182">
        <v>1741.7</v>
      </c>
      <c r="K775" s="182">
        <v>1741.7</v>
      </c>
    </row>
    <row r="776" spans="1:11" s="57" customFormat="1" ht="21.75" customHeight="1">
      <c r="A776" s="51" t="s">
        <v>293</v>
      </c>
      <c r="B776" s="134" t="s">
        <v>245</v>
      </c>
      <c r="C776" s="134" t="s">
        <v>272</v>
      </c>
      <c r="D776" s="144" t="s">
        <v>601</v>
      </c>
      <c r="E776" s="172" t="s">
        <v>64</v>
      </c>
      <c r="F776" s="172"/>
      <c r="G776" s="79">
        <f t="shared" ref="G776:K778" si="258">G777</f>
        <v>0</v>
      </c>
      <c r="H776" s="79"/>
      <c r="I776" s="20">
        <f t="shared" si="250"/>
        <v>0</v>
      </c>
      <c r="J776" s="79">
        <f t="shared" si="258"/>
        <v>1370</v>
      </c>
      <c r="K776" s="79">
        <f t="shared" si="258"/>
        <v>1370</v>
      </c>
    </row>
    <row r="777" spans="1:11" s="57" customFormat="1" ht="40.5" customHeight="1">
      <c r="A777" s="51" t="s">
        <v>261</v>
      </c>
      <c r="B777" s="167" t="s">
        <v>245</v>
      </c>
      <c r="C777" s="167" t="s">
        <v>272</v>
      </c>
      <c r="D777" s="144" t="s">
        <v>601</v>
      </c>
      <c r="E777" s="167" t="s">
        <v>256</v>
      </c>
      <c r="F777" s="167"/>
      <c r="G777" s="79">
        <f t="shared" si="258"/>
        <v>0</v>
      </c>
      <c r="H777" s="79"/>
      <c r="I777" s="20">
        <f t="shared" si="250"/>
        <v>0</v>
      </c>
      <c r="J777" s="79">
        <f t="shared" si="258"/>
        <v>1370</v>
      </c>
      <c r="K777" s="79">
        <f t="shared" si="258"/>
        <v>1370</v>
      </c>
    </row>
    <row r="778" spans="1:11" s="57" customFormat="1">
      <c r="A778" s="51" t="s">
        <v>257</v>
      </c>
      <c r="B778" s="167" t="s">
        <v>245</v>
      </c>
      <c r="C778" s="167" t="s">
        <v>272</v>
      </c>
      <c r="D778" s="144" t="s">
        <v>601</v>
      </c>
      <c r="E778" s="167" t="s">
        <v>258</v>
      </c>
      <c r="F778" s="167"/>
      <c r="G778" s="79">
        <f t="shared" si="258"/>
        <v>0</v>
      </c>
      <c r="H778" s="79"/>
      <c r="I778" s="20">
        <f t="shared" si="250"/>
        <v>0</v>
      </c>
      <c r="J778" s="79">
        <f t="shared" si="258"/>
        <v>1370</v>
      </c>
      <c r="K778" s="79">
        <f t="shared" si="258"/>
        <v>1370</v>
      </c>
    </row>
    <row r="779" spans="1:11" s="57" customFormat="1">
      <c r="A779" s="51" t="s">
        <v>16</v>
      </c>
      <c r="B779" s="167" t="s">
        <v>245</v>
      </c>
      <c r="C779" s="167" t="s">
        <v>272</v>
      </c>
      <c r="D779" s="144" t="s">
        <v>601</v>
      </c>
      <c r="E779" s="167" t="s">
        <v>258</v>
      </c>
      <c r="F779" s="167" t="s">
        <v>17</v>
      </c>
      <c r="G779" s="79">
        <v>0</v>
      </c>
      <c r="H779" s="79">
        <v>0</v>
      </c>
      <c r="I779" s="20">
        <f t="shared" si="250"/>
        <v>0</v>
      </c>
      <c r="J779" s="79">
        <v>1370</v>
      </c>
      <c r="K779" s="79">
        <v>1370</v>
      </c>
    </row>
    <row r="780" spans="1:11" s="57" customFormat="1" ht="89.25">
      <c r="A780" s="161" t="s">
        <v>295</v>
      </c>
      <c r="B780" s="167" t="s">
        <v>245</v>
      </c>
      <c r="C780" s="167" t="s">
        <v>272</v>
      </c>
      <c r="D780" s="144" t="s">
        <v>590</v>
      </c>
      <c r="E780" s="167" t="s">
        <v>64</v>
      </c>
      <c r="F780" s="167"/>
      <c r="G780" s="79">
        <f t="shared" ref="G780:K782" si="259">G781</f>
        <v>0</v>
      </c>
      <c r="H780" s="79"/>
      <c r="I780" s="20">
        <f t="shared" si="250"/>
        <v>0</v>
      </c>
      <c r="J780" s="79">
        <f t="shared" si="259"/>
        <v>63381.4</v>
      </c>
      <c r="K780" s="79">
        <f t="shared" si="259"/>
        <v>59280.6</v>
      </c>
    </row>
    <row r="781" spans="1:11" s="57" customFormat="1" ht="38.25">
      <c r="A781" s="135" t="s">
        <v>308</v>
      </c>
      <c r="B781" s="167" t="s">
        <v>245</v>
      </c>
      <c r="C781" s="167" t="s">
        <v>272</v>
      </c>
      <c r="D781" s="144" t="s">
        <v>590</v>
      </c>
      <c r="E781" s="167" t="s">
        <v>256</v>
      </c>
      <c r="F781" s="167"/>
      <c r="G781" s="79">
        <f t="shared" si="259"/>
        <v>0</v>
      </c>
      <c r="H781" s="79"/>
      <c r="I781" s="20">
        <f t="shared" si="250"/>
        <v>0</v>
      </c>
      <c r="J781" s="79">
        <f t="shared" si="259"/>
        <v>63381.4</v>
      </c>
      <c r="K781" s="79">
        <f t="shared" si="259"/>
        <v>59280.6</v>
      </c>
    </row>
    <row r="782" spans="1:11" s="57" customFormat="1">
      <c r="A782" s="135" t="s">
        <v>257</v>
      </c>
      <c r="B782" s="167" t="s">
        <v>245</v>
      </c>
      <c r="C782" s="167" t="s">
        <v>272</v>
      </c>
      <c r="D782" s="144" t="s">
        <v>590</v>
      </c>
      <c r="E782" s="167" t="s">
        <v>258</v>
      </c>
      <c r="F782" s="167"/>
      <c r="G782" s="79">
        <f t="shared" si="259"/>
        <v>0</v>
      </c>
      <c r="H782" s="79"/>
      <c r="I782" s="20">
        <f t="shared" si="250"/>
        <v>0</v>
      </c>
      <c r="J782" s="79">
        <f t="shared" si="259"/>
        <v>63381.4</v>
      </c>
      <c r="K782" s="79">
        <f t="shared" si="259"/>
        <v>59280.6</v>
      </c>
    </row>
    <row r="783" spans="1:11" s="57" customFormat="1">
      <c r="A783" s="135" t="s">
        <v>18</v>
      </c>
      <c r="B783" s="167" t="s">
        <v>245</v>
      </c>
      <c r="C783" s="167" t="s">
        <v>272</v>
      </c>
      <c r="D783" s="144" t="s">
        <v>590</v>
      </c>
      <c r="E783" s="167" t="s">
        <v>258</v>
      </c>
      <c r="F783" s="167" t="s">
        <v>10</v>
      </c>
      <c r="G783" s="79">
        <v>0</v>
      </c>
      <c r="H783" s="79">
        <v>0</v>
      </c>
      <c r="I783" s="20">
        <f t="shared" si="250"/>
        <v>0</v>
      </c>
      <c r="J783" s="182">
        <v>63381.4</v>
      </c>
      <c r="K783" s="182">
        <v>59280.6</v>
      </c>
    </row>
    <row r="784" spans="1:11" s="57" customFormat="1" ht="63.75">
      <c r="A784" s="152" t="s">
        <v>287</v>
      </c>
      <c r="B784" s="167" t="s">
        <v>245</v>
      </c>
      <c r="C784" s="167" t="s">
        <v>272</v>
      </c>
      <c r="D784" s="144" t="s">
        <v>602</v>
      </c>
      <c r="E784" s="167"/>
      <c r="F784" s="167"/>
      <c r="G784" s="79">
        <f t="shared" ref="G784:K786" si="260">G785</f>
        <v>0</v>
      </c>
      <c r="H784" s="79"/>
      <c r="I784" s="20">
        <f t="shared" si="250"/>
        <v>0</v>
      </c>
      <c r="J784" s="79">
        <f t="shared" si="260"/>
        <v>1741.7</v>
      </c>
      <c r="K784" s="79">
        <f t="shared" si="260"/>
        <v>1741.7</v>
      </c>
    </row>
    <row r="785" spans="1:11" s="57" customFormat="1" ht="38.25">
      <c r="A785" s="135" t="s">
        <v>308</v>
      </c>
      <c r="B785" s="167" t="s">
        <v>245</v>
      </c>
      <c r="C785" s="167" t="s">
        <v>272</v>
      </c>
      <c r="D785" s="144" t="s">
        <v>602</v>
      </c>
      <c r="E785" s="167" t="s">
        <v>256</v>
      </c>
      <c r="F785" s="167"/>
      <c r="G785" s="79">
        <f t="shared" si="260"/>
        <v>0</v>
      </c>
      <c r="H785" s="79"/>
      <c r="I785" s="20">
        <f t="shared" si="250"/>
        <v>0</v>
      </c>
      <c r="J785" s="79">
        <f t="shared" si="260"/>
        <v>1741.7</v>
      </c>
      <c r="K785" s="79">
        <f t="shared" si="260"/>
        <v>1741.7</v>
      </c>
    </row>
    <row r="786" spans="1:11" s="57" customFormat="1">
      <c r="A786" s="135" t="s">
        <v>257</v>
      </c>
      <c r="B786" s="167" t="s">
        <v>245</v>
      </c>
      <c r="C786" s="167" t="s">
        <v>272</v>
      </c>
      <c r="D786" s="144" t="s">
        <v>602</v>
      </c>
      <c r="E786" s="167" t="s">
        <v>258</v>
      </c>
      <c r="F786" s="167"/>
      <c r="G786" s="79">
        <f t="shared" si="260"/>
        <v>0</v>
      </c>
      <c r="H786" s="79"/>
      <c r="I786" s="20">
        <f t="shared" si="250"/>
        <v>0</v>
      </c>
      <c r="J786" s="79">
        <f t="shared" si="260"/>
        <v>1741.7</v>
      </c>
      <c r="K786" s="79">
        <f t="shared" si="260"/>
        <v>1741.7</v>
      </c>
    </row>
    <row r="787" spans="1:11" s="57" customFormat="1">
      <c r="A787" s="135" t="s">
        <v>18</v>
      </c>
      <c r="B787" s="167" t="s">
        <v>245</v>
      </c>
      <c r="C787" s="167" t="s">
        <v>272</v>
      </c>
      <c r="D787" s="144" t="s">
        <v>602</v>
      </c>
      <c r="E787" s="167" t="s">
        <v>258</v>
      </c>
      <c r="F787" s="167" t="s">
        <v>10</v>
      </c>
      <c r="G787" s="79">
        <v>0</v>
      </c>
      <c r="H787" s="79">
        <v>0</v>
      </c>
      <c r="I787" s="20">
        <f t="shared" si="250"/>
        <v>0</v>
      </c>
      <c r="J787" s="182">
        <v>1741.7</v>
      </c>
      <c r="K787" s="182">
        <v>1741.7</v>
      </c>
    </row>
    <row r="788" spans="1:11" s="57" customFormat="1" ht="54.75" customHeight="1">
      <c r="A788" s="152" t="s">
        <v>289</v>
      </c>
      <c r="B788" s="167" t="s">
        <v>245</v>
      </c>
      <c r="C788" s="167" t="s">
        <v>272</v>
      </c>
      <c r="D788" s="144" t="s">
        <v>603</v>
      </c>
      <c r="E788" s="167"/>
      <c r="F788" s="167"/>
      <c r="G788" s="79">
        <f t="shared" ref="G788:K789" si="261">G789</f>
        <v>0</v>
      </c>
      <c r="H788" s="79"/>
      <c r="I788" s="20">
        <f t="shared" si="250"/>
        <v>0</v>
      </c>
      <c r="J788" s="79">
        <f t="shared" si="261"/>
        <v>2362.5</v>
      </c>
      <c r="K788" s="79">
        <f t="shared" si="261"/>
        <v>2320</v>
      </c>
    </row>
    <row r="789" spans="1:11" s="57" customFormat="1" ht="38.25">
      <c r="A789" s="135" t="s">
        <v>308</v>
      </c>
      <c r="B789" s="167" t="s">
        <v>245</v>
      </c>
      <c r="C789" s="167" t="s">
        <v>272</v>
      </c>
      <c r="D789" s="144" t="s">
        <v>603</v>
      </c>
      <c r="E789" s="167" t="s">
        <v>256</v>
      </c>
      <c r="F789" s="167"/>
      <c r="G789" s="79">
        <f t="shared" si="261"/>
        <v>0</v>
      </c>
      <c r="H789" s="79"/>
      <c r="I789" s="20">
        <f t="shared" si="250"/>
        <v>0</v>
      </c>
      <c r="J789" s="79">
        <f t="shared" si="261"/>
        <v>2362.5</v>
      </c>
      <c r="K789" s="79">
        <f t="shared" si="261"/>
        <v>2320</v>
      </c>
    </row>
    <row r="790" spans="1:11" s="57" customFormat="1">
      <c r="A790" s="135" t="s">
        <v>257</v>
      </c>
      <c r="B790" s="167" t="s">
        <v>245</v>
      </c>
      <c r="C790" s="167" t="s">
        <v>272</v>
      </c>
      <c r="D790" s="144" t="s">
        <v>603</v>
      </c>
      <c r="E790" s="167" t="s">
        <v>258</v>
      </c>
      <c r="F790" s="167"/>
      <c r="G790" s="79">
        <f>G791</f>
        <v>0</v>
      </c>
      <c r="H790" s="79"/>
      <c r="I790" s="20">
        <f t="shared" si="250"/>
        <v>0</v>
      </c>
      <c r="J790" s="79">
        <f>J791+J792+J793</f>
        <v>2362.5</v>
      </c>
      <c r="K790" s="79">
        <f>K791+K792+K793</f>
        <v>2320</v>
      </c>
    </row>
    <row r="791" spans="1:11" s="57" customFormat="1">
      <c r="A791" s="135" t="s">
        <v>16</v>
      </c>
      <c r="B791" s="167" t="s">
        <v>245</v>
      </c>
      <c r="C791" s="167" t="s">
        <v>272</v>
      </c>
      <c r="D791" s="144" t="s">
        <v>603</v>
      </c>
      <c r="E791" s="167" t="s">
        <v>258</v>
      </c>
      <c r="F791" s="167" t="s">
        <v>17</v>
      </c>
      <c r="G791" s="79">
        <v>0</v>
      </c>
      <c r="H791" s="79">
        <v>0</v>
      </c>
      <c r="I791" s="20">
        <f t="shared" si="250"/>
        <v>0</v>
      </c>
      <c r="J791" s="182">
        <v>23.6</v>
      </c>
      <c r="K791" s="182">
        <v>23.2</v>
      </c>
    </row>
    <row r="792" spans="1:11" s="57" customFormat="1">
      <c r="A792" s="135" t="s">
        <v>18</v>
      </c>
      <c r="B792" s="167" t="s">
        <v>245</v>
      </c>
      <c r="C792" s="167" t="s">
        <v>272</v>
      </c>
      <c r="D792" s="144" t="s">
        <v>603</v>
      </c>
      <c r="E792" s="167" t="s">
        <v>258</v>
      </c>
      <c r="F792" s="167" t="s">
        <v>10</v>
      </c>
      <c r="G792" s="79">
        <v>0</v>
      </c>
      <c r="H792" s="79">
        <v>0</v>
      </c>
      <c r="I792" s="20">
        <f t="shared" si="250"/>
        <v>0</v>
      </c>
      <c r="J792" s="182">
        <v>187.1</v>
      </c>
      <c r="K792" s="182">
        <v>229.6</v>
      </c>
    </row>
    <row r="793" spans="1:11" s="57" customFormat="1">
      <c r="A793" s="135" t="s">
        <v>19</v>
      </c>
      <c r="B793" s="167" t="s">
        <v>245</v>
      </c>
      <c r="C793" s="167" t="s">
        <v>272</v>
      </c>
      <c r="D793" s="144" t="s">
        <v>603</v>
      </c>
      <c r="E793" s="167" t="s">
        <v>258</v>
      </c>
      <c r="F793" s="167" t="s">
        <v>11</v>
      </c>
      <c r="G793" s="79">
        <v>0</v>
      </c>
      <c r="H793" s="79">
        <v>0</v>
      </c>
      <c r="I793" s="20">
        <f t="shared" si="250"/>
        <v>0</v>
      </c>
      <c r="J793" s="182">
        <v>2151.8000000000002</v>
      </c>
      <c r="K793" s="182">
        <v>2067.1999999999998</v>
      </c>
    </row>
    <row r="794" spans="1:11" s="57" customFormat="1" ht="27" customHeight="1">
      <c r="A794" s="170" t="s">
        <v>297</v>
      </c>
      <c r="B794" s="134" t="s">
        <v>245</v>
      </c>
      <c r="C794" s="134" t="s">
        <v>272</v>
      </c>
      <c r="D794" s="144" t="s">
        <v>604</v>
      </c>
      <c r="E794" s="172"/>
      <c r="F794" s="172"/>
      <c r="G794" s="79">
        <f t="shared" ref="G794:K796" si="262">G795</f>
        <v>0</v>
      </c>
      <c r="H794" s="79"/>
      <c r="I794" s="20">
        <f t="shared" si="250"/>
        <v>0</v>
      </c>
      <c r="J794" s="79">
        <f t="shared" si="262"/>
        <v>1499.9</v>
      </c>
      <c r="K794" s="79">
        <f t="shared" si="262"/>
        <v>1526.7</v>
      </c>
    </row>
    <row r="795" spans="1:11" s="57" customFormat="1" ht="38.25">
      <c r="A795" s="135" t="s">
        <v>308</v>
      </c>
      <c r="B795" s="167" t="s">
        <v>245</v>
      </c>
      <c r="C795" s="167" t="s">
        <v>272</v>
      </c>
      <c r="D795" s="144" t="s">
        <v>604</v>
      </c>
      <c r="E795" s="167" t="s">
        <v>256</v>
      </c>
      <c r="F795" s="167"/>
      <c r="G795" s="79">
        <f t="shared" si="262"/>
        <v>0</v>
      </c>
      <c r="H795" s="79"/>
      <c r="I795" s="20">
        <f t="shared" si="250"/>
        <v>0</v>
      </c>
      <c r="J795" s="79">
        <f t="shared" si="262"/>
        <v>1499.9</v>
      </c>
      <c r="K795" s="79">
        <f t="shared" si="262"/>
        <v>1526.7</v>
      </c>
    </row>
    <row r="796" spans="1:11" s="57" customFormat="1">
      <c r="A796" s="135" t="s">
        <v>257</v>
      </c>
      <c r="B796" s="167" t="s">
        <v>245</v>
      </c>
      <c r="C796" s="167" t="s">
        <v>272</v>
      </c>
      <c r="D796" s="144" t="s">
        <v>604</v>
      </c>
      <c r="E796" s="167" t="s">
        <v>258</v>
      </c>
      <c r="F796" s="167"/>
      <c r="G796" s="79">
        <f t="shared" si="262"/>
        <v>0</v>
      </c>
      <c r="H796" s="79"/>
      <c r="I796" s="20">
        <f t="shared" si="250"/>
        <v>0</v>
      </c>
      <c r="J796" s="79">
        <f t="shared" si="262"/>
        <v>1499.9</v>
      </c>
      <c r="K796" s="79">
        <f t="shared" si="262"/>
        <v>1526.7</v>
      </c>
    </row>
    <row r="797" spans="1:11" s="57" customFormat="1">
      <c r="A797" s="135" t="s">
        <v>18</v>
      </c>
      <c r="B797" s="167" t="s">
        <v>245</v>
      </c>
      <c r="C797" s="167" t="s">
        <v>272</v>
      </c>
      <c r="D797" s="144" t="s">
        <v>604</v>
      </c>
      <c r="E797" s="167" t="s">
        <v>258</v>
      </c>
      <c r="F797" s="167" t="s">
        <v>10</v>
      </c>
      <c r="G797" s="79">
        <v>0</v>
      </c>
      <c r="H797" s="79">
        <v>0</v>
      </c>
      <c r="I797" s="20">
        <f t="shared" si="250"/>
        <v>0</v>
      </c>
      <c r="J797" s="182">
        <v>1499.9</v>
      </c>
      <c r="K797" s="182">
        <v>1526.7</v>
      </c>
    </row>
    <row r="798" spans="1:11" s="57" customFormat="1" ht="63" customHeight="1">
      <c r="A798" s="170" t="s">
        <v>654</v>
      </c>
      <c r="B798" s="134" t="s">
        <v>245</v>
      </c>
      <c r="C798" s="134" t="s">
        <v>272</v>
      </c>
      <c r="D798" s="144" t="s">
        <v>605</v>
      </c>
      <c r="E798" s="172"/>
      <c r="F798" s="172"/>
      <c r="G798" s="79">
        <f t="shared" ref="G798:K800" si="263">G799</f>
        <v>0</v>
      </c>
      <c r="H798" s="79"/>
      <c r="I798" s="20">
        <f t="shared" si="250"/>
        <v>0</v>
      </c>
      <c r="J798" s="79">
        <f t="shared" si="263"/>
        <v>7108.9</v>
      </c>
      <c r="K798" s="79">
        <f t="shared" si="263"/>
        <v>7108.9</v>
      </c>
    </row>
    <row r="799" spans="1:11" s="57" customFormat="1" ht="38.25">
      <c r="A799" s="135" t="s">
        <v>308</v>
      </c>
      <c r="B799" s="167" t="s">
        <v>245</v>
      </c>
      <c r="C799" s="167" t="s">
        <v>272</v>
      </c>
      <c r="D799" s="144" t="s">
        <v>605</v>
      </c>
      <c r="E799" s="167" t="s">
        <v>256</v>
      </c>
      <c r="F799" s="167"/>
      <c r="G799" s="79">
        <f t="shared" si="263"/>
        <v>0</v>
      </c>
      <c r="H799" s="79"/>
      <c r="I799" s="20">
        <f t="shared" ref="I799:I862" si="264">G799+H799</f>
        <v>0</v>
      </c>
      <c r="J799" s="79">
        <f t="shared" si="263"/>
        <v>7108.9</v>
      </c>
      <c r="K799" s="79">
        <f t="shared" si="263"/>
        <v>7108.9</v>
      </c>
    </row>
    <row r="800" spans="1:11" s="57" customFormat="1">
      <c r="A800" s="135" t="s">
        <v>257</v>
      </c>
      <c r="B800" s="167" t="s">
        <v>245</v>
      </c>
      <c r="C800" s="167" t="s">
        <v>272</v>
      </c>
      <c r="D800" s="144" t="s">
        <v>605</v>
      </c>
      <c r="E800" s="167" t="s">
        <v>258</v>
      </c>
      <c r="F800" s="167"/>
      <c r="G800" s="79">
        <f t="shared" si="263"/>
        <v>0</v>
      </c>
      <c r="H800" s="79"/>
      <c r="I800" s="20">
        <f t="shared" si="264"/>
        <v>0</v>
      </c>
      <c r="J800" s="79">
        <f t="shared" si="263"/>
        <v>7108.9</v>
      </c>
      <c r="K800" s="79">
        <f t="shared" si="263"/>
        <v>7108.9</v>
      </c>
    </row>
    <row r="801" spans="1:11" s="57" customFormat="1">
      <c r="A801" s="135" t="s">
        <v>19</v>
      </c>
      <c r="B801" s="167" t="s">
        <v>245</v>
      </c>
      <c r="C801" s="167" t="s">
        <v>272</v>
      </c>
      <c r="D801" s="144" t="s">
        <v>605</v>
      </c>
      <c r="E801" s="167" t="s">
        <v>258</v>
      </c>
      <c r="F801" s="167" t="s">
        <v>11</v>
      </c>
      <c r="G801" s="79">
        <v>0</v>
      </c>
      <c r="H801" s="79">
        <v>0</v>
      </c>
      <c r="I801" s="20">
        <f t="shared" si="264"/>
        <v>0</v>
      </c>
      <c r="J801" s="186">
        <v>7108.9</v>
      </c>
      <c r="K801" s="186">
        <v>7108.9</v>
      </c>
    </row>
    <row r="802" spans="1:11" s="57" customFormat="1" ht="61.5" customHeight="1">
      <c r="A802" s="51" t="s">
        <v>660</v>
      </c>
      <c r="B802" s="18" t="s">
        <v>245</v>
      </c>
      <c r="C802" s="18" t="s">
        <v>272</v>
      </c>
      <c r="D802" s="144" t="s">
        <v>662</v>
      </c>
      <c r="E802" s="18"/>
      <c r="F802" s="18"/>
      <c r="G802" s="79">
        <f>G803</f>
        <v>0</v>
      </c>
      <c r="H802" s="79"/>
      <c r="I802" s="20">
        <f t="shared" si="264"/>
        <v>0</v>
      </c>
      <c r="J802" s="79">
        <f t="shared" ref="J802:K803" si="265">J803</f>
        <v>1486.8</v>
      </c>
      <c r="K802" s="79">
        <f t="shared" si="265"/>
        <v>1797.1</v>
      </c>
    </row>
    <row r="803" spans="1:11" s="57" customFormat="1" ht="38.25">
      <c r="A803" s="135" t="s">
        <v>308</v>
      </c>
      <c r="B803" s="18" t="s">
        <v>245</v>
      </c>
      <c r="C803" s="18" t="s">
        <v>272</v>
      </c>
      <c r="D803" s="144" t="s">
        <v>662</v>
      </c>
      <c r="E803" s="167" t="s">
        <v>256</v>
      </c>
      <c r="F803" s="167"/>
      <c r="G803" s="79">
        <f>G804</f>
        <v>0</v>
      </c>
      <c r="H803" s="79"/>
      <c r="I803" s="20">
        <f t="shared" si="264"/>
        <v>0</v>
      </c>
      <c r="J803" s="79">
        <f t="shared" si="265"/>
        <v>1486.8</v>
      </c>
      <c r="K803" s="79">
        <f t="shared" si="265"/>
        <v>1797.1</v>
      </c>
    </row>
    <row r="804" spans="1:11" s="57" customFormat="1">
      <c r="A804" s="135" t="s">
        <v>257</v>
      </c>
      <c r="B804" s="18" t="s">
        <v>245</v>
      </c>
      <c r="C804" s="18" t="s">
        <v>272</v>
      </c>
      <c r="D804" s="144" t="s">
        <v>662</v>
      </c>
      <c r="E804" s="167" t="s">
        <v>258</v>
      </c>
      <c r="F804" s="167"/>
      <c r="G804" s="79">
        <f>G805+G806</f>
        <v>0</v>
      </c>
      <c r="H804" s="79"/>
      <c r="I804" s="20">
        <f t="shared" si="264"/>
        <v>0</v>
      </c>
      <c r="J804" s="79">
        <f t="shared" ref="J804:K804" si="266">J805+J806</f>
        <v>1486.8</v>
      </c>
      <c r="K804" s="79">
        <f t="shared" si="266"/>
        <v>1797.1</v>
      </c>
    </row>
    <row r="805" spans="1:11" s="57" customFormat="1">
      <c r="A805" s="135" t="s">
        <v>18</v>
      </c>
      <c r="B805" s="18" t="s">
        <v>245</v>
      </c>
      <c r="C805" s="18" t="s">
        <v>272</v>
      </c>
      <c r="D805" s="144" t="s">
        <v>662</v>
      </c>
      <c r="E805" s="167" t="s">
        <v>258</v>
      </c>
      <c r="F805" s="167" t="s">
        <v>10</v>
      </c>
      <c r="G805" s="79">
        <v>0</v>
      </c>
      <c r="H805" s="79">
        <v>0</v>
      </c>
      <c r="I805" s="20">
        <f t="shared" si="264"/>
        <v>0</v>
      </c>
      <c r="J805" s="184">
        <f>2.5+12.4</f>
        <v>14.9</v>
      </c>
      <c r="K805" s="184">
        <f>2.9+149.7</f>
        <v>152.6</v>
      </c>
    </row>
    <row r="806" spans="1:11" s="57" customFormat="1">
      <c r="A806" s="135" t="s">
        <v>19</v>
      </c>
      <c r="B806" s="18" t="s">
        <v>245</v>
      </c>
      <c r="C806" s="18" t="s">
        <v>272</v>
      </c>
      <c r="D806" s="144" t="s">
        <v>662</v>
      </c>
      <c r="E806" s="167" t="s">
        <v>258</v>
      </c>
      <c r="F806" s="167" t="s">
        <v>11</v>
      </c>
      <c r="G806" s="79">
        <v>0</v>
      </c>
      <c r="H806" s="79">
        <v>0</v>
      </c>
      <c r="I806" s="20">
        <f t="shared" si="264"/>
        <v>0</v>
      </c>
      <c r="J806" s="184">
        <f>245.3+1226.6</f>
        <v>1471.8999999999999</v>
      </c>
      <c r="K806" s="184">
        <f>296.6+1347.9</f>
        <v>1644.5</v>
      </c>
    </row>
    <row r="807" spans="1:11" s="57" customFormat="1" ht="90" customHeight="1">
      <c r="A807" s="152" t="s">
        <v>639</v>
      </c>
      <c r="B807" s="18" t="s">
        <v>245</v>
      </c>
      <c r="C807" s="18" t="s">
        <v>272</v>
      </c>
      <c r="D807" s="144" t="s">
        <v>642</v>
      </c>
      <c r="E807" s="167"/>
      <c r="F807" s="167"/>
      <c r="G807" s="79">
        <f t="shared" ref="G807:K809" si="267">G808</f>
        <v>0</v>
      </c>
      <c r="H807" s="79"/>
      <c r="I807" s="20">
        <f t="shared" si="264"/>
        <v>0</v>
      </c>
      <c r="J807" s="79">
        <f t="shared" si="267"/>
        <v>150.6</v>
      </c>
      <c r="K807" s="79">
        <f t="shared" si="267"/>
        <v>150.6</v>
      </c>
    </row>
    <row r="808" spans="1:11" s="57" customFormat="1" ht="38.25">
      <c r="A808" s="135" t="s">
        <v>308</v>
      </c>
      <c r="B808" s="18" t="s">
        <v>245</v>
      </c>
      <c r="C808" s="18" t="s">
        <v>272</v>
      </c>
      <c r="D808" s="144" t="s">
        <v>642</v>
      </c>
      <c r="E808" s="167" t="s">
        <v>256</v>
      </c>
      <c r="F808" s="167"/>
      <c r="G808" s="79">
        <f t="shared" si="267"/>
        <v>0</v>
      </c>
      <c r="H808" s="79"/>
      <c r="I808" s="20">
        <f t="shared" si="264"/>
        <v>0</v>
      </c>
      <c r="J808" s="79">
        <f t="shared" si="267"/>
        <v>150.6</v>
      </c>
      <c r="K808" s="79">
        <f t="shared" si="267"/>
        <v>150.6</v>
      </c>
    </row>
    <row r="809" spans="1:11" s="57" customFormat="1">
      <c r="A809" s="135" t="s">
        <v>257</v>
      </c>
      <c r="B809" s="18" t="s">
        <v>245</v>
      </c>
      <c r="C809" s="18" t="s">
        <v>272</v>
      </c>
      <c r="D809" s="144" t="s">
        <v>642</v>
      </c>
      <c r="E809" s="167" t="s">
        <v>258</v>
      </c>
      <c r="F809" s="167"/>
      <c r="G809" s="79">
        <f t="shared" si="267"/>
        <v>0</v>
      </c>
      <c r="H809" s="79"/>
      <c r="I809" s="20">
        <f t="shared" si="264"/>
        <v>0</v>
      </c>
      <c r="J809" s="79">
        <f t="shared" si="267"/>
        <v>150.6</v>
      </c>
      <c r="K809" s="79">
        <f t="shared" si="267"/>
        <v>150.6</v>
      </c>
    </row>
    <row r="810" spans="1:11" s="57" customFormat="1">
      <c r="A810" s="135" t="s">
        <v>18</v>
      </c>
      <c r="B810" s="18" t="s">
        <v>245</v>
      </c>
      <c r="C810" s="18" t="s">
        <v>272</v>
      </c>
      <c r="D810" s="144" t="s">
        <v>642</v>
      </c>
      <c r="E810" s="167" t="s">
        <v>258</v>
      </c>
      <c r="F810" s="167" t="s">
        <v>10</v>
      </c>
      <c r="G810" s="79">
        <v>0</v>
      </c>
      <c r="H810" s="79">
        <v>0</v>
      </c>
      <c r="I810" s="20">
        <f t="shared" si="264"/>
        <v>0</v>
      </c>
      <c r="J810" s="22">
        <v>150.6</v>
      </c>
      <c r="K810" s="22">
        <v>150.6</v>
      </c>
    </row>
    <row r="811" spans="1:11" ht="15" customHeight="1">
      <c r="A811" s="32" t="s">
        <v>311</v>
      </c>
      <c r="B811" s="14" t="s">
        <v>245</v>
      </c>
      <c r="C811" s="14" t="s">
        <v>312</v>
      </c>
      <c r="D811" s="31"/>
      <c r="E811" s="18"/>
      <c r="F811" s="18"/>
      <c r="G811" s="15">
        <f>G812+G872+G855</f>
        <v>13796.5</v>
      </c>
      <c r="H811" s="15">
        <f>H812+H872+H855</f>
        <v>136</v>
      </c>
      <c r="I811" s="12">
        <f t="shared" si="264"/>
        <v>13932.5</v>
      </c>
      <c r="J811" s="15">
        <f>J812+J872+J855</f>
        <v>11200</v>
      </c>
      <c r="K811" s="15">
        <f>K812+K872+K855</f>
        <v>11200</v>
      </c>
    </row>
    <row r="812" spans="1:11" ht="26.25" customHeight="1">
      <c r="A812" s="13" t="s">
        <v>248</v>
      </c>
      <c r="B812" s="14" t="s">
        <v>245</v>
      </c>
      <c r="C812" s="14" t="s">
        <v>312</v>
      </c>
      <c r="D812" s="33" t="s">
        <v>249</v>
      </c>
      <c r="E812" s="14"/>
      <c r="F812" s="14"/>
      <c r="G812" s="16">
        <f>G813</f>
        <v>7752.5</v>
      </c>
      <c r="H812" s="16">
        <f>H813</f>
        <v>136</v>
      </c>
      <c r="I812" s="20">
        <f t="shared" si="264"/>
        <v>7888.5</v>
      </c>
      <c r="J812" s="16">
        <f t="shared" ref="J812:K812" si="268">J813</f>
        <v>0</v>
      </c>
      <c r="K812" s="16">
        <f t="shared" si="268"/>
        <v>0</v>
      </c>
    </row>
    <row r="813" spans="1:11" ht="36" customHeight="1">
      <c r="A813" s="13" t="s">
        <v>250</v>
      </c>
      <c r="B813" s="14" t="s">
        <v>245</v>
      </c>
      <c r="C813" s="14" t="s">
        <v>312</v>
      </c>
      <c r="D813" s="33" t="s">
        <v>251</v>
      </c>
      <c r="E813" s="14"/>
      <c r="F813" s="14"/>
      <c r="G813" s="16">
        <f>G814</f>
        <v>7752.5</v>
      </c>
      <c r="H813" s="16">
        <f>H814</f>
        <v>136</v>
      </c>
      <c r="I813" s="20">
        <f t="shared" si="264"/>
        <v>7888.5</v>
      </c>
      <c r="J813" s="16">
        <f>J814</f>
        <v>0</v>
      </c>
      <c r="K813" s="16">
        <f>K814</f>
        <v>0</v>
      </c>
    </row>
    <row r="814" spans="1:11" ht="48" customHeight="1">
      <c r="A814" s="60" t="s">
        <v>573</v>
      </c>
      <c r="B814" s="35" t="s">
        <v>245</v>
      </c>
      <c r="C814" s="35" t="s">
        <v>312</v>
      </c>
      <c r="D814" s="36" t="s">
        <v>313</v>
      </c>
      <c r="E814" s="25"/>
      <c r="F814" s="25"/>
      <c r="G814" s="16">
        <f>G819+G851+G844+G831+G823+G827+G815</f>
        <v>7752.5</v>
      </c>
      <c r="H814" s="16">
        <f>H819+H851+H844+H831+H823+H827+H815</f>
        <v>136</v>
      </c>
      <c r="I814" s="20">
        <f t="shared" si="264"/>
        <v>7888.5</v>
      </c>
      <c r="J814" s="16">
        <f t="shared" ref="J814:K814" si="269">J819+J851+J844+J831+J823+J827+J815</f>
        <v>0</v>
      </c>
      <c r="K814" s="16">
        <f t="shared" si="269"/>
        <v>0</v>
      </c>
    </row>
    <row r="815" spans="1:11" ht="48" hidden="1" customHeight="1">
      <c r="A815" s="135" t="s">
        <v>655</v>
      </c>
      <c r="B815" s="18" t="s">
        <v>245</v>
      </c>
      <c r="C815" s="18" t="s">
        <v>312</v>
      </c>
      <c r="D815" s="144" t="s">
        <v>641</v>
      </c>
      <c r="E815" s="167"/>
      <c r="F815" s="167"/>
      <c r="G815" s="160">
        <f>G816</f>
        <v>0</v>
      </c>
      <c r="H815" s="160"/>
      <c r="I815" s="20">
        <f t="shared" si="264"/>
        <v>0</v>
      </c>
      <c r="J815" s="160">
        <f>J816</f>
        <v>0</v>
      </c>
      <c r="K815" s="160">
        <f>K816</f>
        <v>0</v>
      </c>
    </row>
    <row r="816" spans="1:11" ht="36.75" hidden="1" customHeight="1">
      <c r="A816" s="135" t="s">
        <v>308</v>
      </c>
      <c r="B816" s="18" t="s">
        <v>245</v>
      </c>
      <c r="C816" s="18" t="s">
        <v>312</v>
      </c>
      <c r="D816" s="144" t="s">
        <v>641</v>
      </c>
      <c r="E816" s="167" t="s">
        <v>256</v>
      </c>
      <c r="F816" s="167"/>
      <c r="G816" s="160">
        <f>G817</f>
        <v>0</v>
      </c>
      <c r="H816" s="160"/>
      <c r="I816" s="20">
        <f t="shared" si="264"/>
        <v>0</v>
      </c>
      <c r="J816" s="160">
        <f>J817</f>
        <v>0</v>
      </c>
      <c r="K816" s="160"/>
    </row>
    <row r="817" spans="1:11" hidden="1">
      <c r="A817" s="135" t="s">
        <v>257</v>
      </c>
      <c r="B817" s="18" t="s">
        <v>245</v>
      </c>
      <c r="C817" s="18" t="s">
        <v>312</v>
      </c>
      <c r="D817" s="144" t="s">
        <v>641</v>
      </c>
      <c r="E817" s="167" t="s">
        <v>258</v>
      </c>
      <c r="F817" s="167"/>
      <c r="G817" s="160">
        <f>G818</f>
        <v>0</v>
      </c>
      <c r="H817" s="160"/>
      <c r="I817" s="20">
        <f t="shared" si="264"/>
        <v>0</v>
      </c>
      <c r="J817" s="160">
        <f>J818</f>
        <v>0</v>
      </c>
      <c r="K817" s="160"/>
    </row>
    <row r="818" spans="1:11" ht="14.25" hidden="1" customHeight="1">
      <c r="A818" s="135" t="s">
        <v>18</v>
      </c>
      <c r="B818" s="18" t="s">
        <v>245</v>
      </c>
      <c r="C818" s="18" t="s">
        <v>312</v>
      </c>
      <c r="D818" s="144" t="s">
        <v>641</v>
      </c>
      <c r="E818" s="167" t="s">
        <v>258</v>
      </c>
      <c r="F818" s="167" t="s">
        <v>10</v>
      </c>
      <c r="G818" s="160"/>
      <c r="H818" s="160"/>
      <c r="I818" s="20">
        <f t="shared" si="264"/>
        <v>0</v>
      </c>
      <c r="J818" s="160"/>
      <c r="K818" s="160"/>
    </row>
    <row r="819" spans="1:11" ht="24">
      <c r="A819" s="49" t="s">
        <v>314</v>
      </c>
      <c r="B819" s="18" t="s">
        <v>245</v>
      </c>
      <c r="C819" s="18" t="s">
        <v>312</v>
      </c>
      <c r="D819" s="31" t="s">
        <v>315</v>
      </c>
      <c r="E819" s="18"/>
      <c r="F819" s="18"/>
      <c r="G819" s="16">
        <f t="shared" ref="G819:K821" si="270">G820</f>
        <v>507.2</v>
      </c>
      <c r="H819" s="16">
        <f t="shared" si="270"/>
        <v>0</v>
      </c>
      <c r="I819" s="20">
        <f t="shared" si="264"/>
        <v>507.2</v>
      </c>
      <c r="J819" s="16">
        <f t="shared" si="270"/>
        <v>0</v>
      </c>
      <c r="K819" s="16">
        <f t="shared" si="270"/>
        <v>0</v>
      </c>
    </row>
    <row r="820" spans="1:11" ht="35.25" customHeight="1">
      <c r="A820" s="49" t="s">
        <v>308</v>
      </c>
      <c r="B820" s="18" t="s">
        <v>245</v>
      </c>
      <c r="C820" s="18" t="s">
        <v>312</v>
      </c>
      <c r="D820" s="31" t="s">
        <v>315</v>
      </c>
      <c r="E820" s="18" t="s">
        <v>256</v>
      </c>
      <c r="F820" s="18"/>
      <c r="G820" s="16">
        <f t="shared" si="270"/>
        <v>507.2</v>
      </c>
      <c r="H820" s="16">
        <f t="shared" si="270"/>
        <v>0</v>
      </c>
      <c r="I820" s="20">
        <f t="shared" si="264"/>
        <v>507.2</v>
      </c>
      <c r="J820" s="16">
        <f t="shared" si="270"/>
        <v>0</v>
      </c>
      <c r="K820" s="16">
        <f t="shared" si="270"/>
        <v>0</v>
      </c>
    </row>
    <row r="821" spans="1:11">
      <c r="A821" s="49" t="s">
        <v>257</v>
      </c>
      <c r="B821" s="18" t="s">
        <v>245</v>
      </c>
      <c r="C821" s="18" t="s">
        <v>312</v>
      </c>
      <c r="D821" s="31" t="s">
        <v>315</v>
      </c>
      <c r="E821" s="18" t="s">
        <v>258</v>
      </c>
      <c r="F821" s="18"/>
      <c r="G821" s="16">
        <f t="shared" si="270"/>
        <v>507.2</v>
      </c>
      <c r="H821" s="16">
        <f t="shared" si="270"/>
        <v>0</v>
      </c>
      <c r="I821" s="20">
        <f t="shared" si="264"/>
        <v>507.2</v>
      </c>
      <c r="J821" s="16">
        <f t="shared" si="270"/>
        <v>0</v>
      </c>
      <c r="K821" s="16">
        <f t="shared" si="270"/>
        <v>0</v>
      </c>
    </row>
    <row r="822" spans="1:11">
      <c r="A822" s="49" t="s">
        <v>16</v>
      </c>
      <c r="B822" s="18" t="s">
        <v>245</v>
      </c>
      <c r="C822" s="18" t="s">
        <v>312</v>
      </c>
      <c r="D822" s="31" t="s">
        <v>315</v>
      </c>
      <c r="E822" s="18" t="s">
        <v>258</v>
      </c>
      <c r="F822" s="18" t="s">
        <v>17</v>
      </c>
      <c r="G822" s="79">
        <v>507.2</v>
      </c>
      <c r="H822" s="79">
        <f>'[1]поправки  2024-2026 гг  (ноя(2)'!$I$1026</f>
        <v>0</v>
      </c>
      <c r="I822" s="20">
        <f t="shared" si="264"/>
        <v>507.2</v>
      </c>
      <c r="J822" s="22"/>
      <c r="K822" s="22"/>
    </row>
    <row r="823" spans="1:11" ht="25.5">
      <c r="A823" s="135" t="s">
        <v>265</v>
      </c>
      <c r="B823" s="167" t="s">
        <v>245</v>
      </c>
      <c r="C823" s="167" t="s">
        <v>312</v>
      </c>
      <c r="D823" s="144" t="s">
        <v>702</v>
      </c>
      <c r="E823" s="167"/>
      <c r="F823" s="167"/>
      <c r="G823" s="79">
        <f t="shared" ref="G823:H825" si="271">G824</f>
        <v>6068.3</v>
      </c>
      <c r="H823" s="79">
        <f t="shared" si="271"/>
        <v>136</v>
      </c>
      <c r="I823" s="20">
        <f t="shared" si="264"/>
        <v>6204.3</v>
      </c>
      <c r="J823" s="79">
        <f t="shared" ref="J823:K825" si="272">J824</f>
        <v>0</v>
      </c>
      <c r="K823" s="79">
        <f t="shared" si="272"/>
        <v>0</v>
      </c>
    </row>
    <row r="824" spans="1:11" ht="38.25">
      <c r="A824" s="135" t="s">
        <v>308</v>
      </c>
      <c r="B824" s="167" t="s">
        <v>245</v>
      </c>
      <c r="C824" s="167" t="s">
        <v>312</v>
      </c>
      <c r="D824" s="144" t="s">
        <v>702</v>
      </c>
      <c r="E824" s="167" t="s">
        <v>256</v>
      </c>
      <c r="F824" s="167"/>
      <c r="G824" s="79">
        <f t="shared" si="271"/>
        <v>6068.3</v>
      </c>
      <c r="H824" s="79">
        <f t="shared" si="271"/>
        <v>136</v>
      </c>
      <c r="I824" s="20">
        <f t="shared" si="264"/>
        <v>6204.3</v>
      </c>
      <c r="J824" s="79">
        <f t="shared" si="272"/>
        <v>0</v>
      </c>
      <c r="K824" s="79">
        <f t="shared" si="272"/>
        <v>0</v>
      </c>
    </row>
    <row r="825" spans="1:11">
      <c r="A825" s="135" t="s">
        <v>257</v>
      </c>
      <c r="B825" s="167" t="s">
        <v>245</v>
      </c>
      <c r="C825" s="167" t="s">
        <v>312</v>
      </c>
      <c r="D825" s="144" t="s">
        <v>702</v>
      </c>
      <c r="E825" s="167" t="s">
        <v>258</v>
      </c>
      <c r="F825" s="167"/>
      <c r="G825" s="79">
        <f t="shared" si="271"/>
        <v>6068.3</v>
      </c>
      <c r="H825" s="79">
        <f t="shared" si="271"/>
        <v>136</v>
      </c>
      <c r="I825" s="20">
        <f t="shared" si="264"/>
        <v>6204.3</v>
      </c>
      <c r="J825" s="79">
        <f t="shared" si="272"/>
        <v>0</v>
      </c>
      <c r="K825" s="79">
        <f t="shared" si="272"/>
        <v>0</v>
      </c>
    </row>
    <row r="826" spans="1:11">
      <c r="A826" s="135" t="s">
        <v>16</v>
      </c>
      <c r="B826" s="167" t="s">
        <v>245</v>
      </c>
      <c r="C826" s="167" t="s">
        <v>312</v>
      </c>
      <c r="D826" s="144" t="s">
        <v>702</v>
      </c>
      <c r="E826" s="167" t="s">
        <v>258</v>
      </c>
      <c r="F826" s="167" t="s">
        <v>17</v>
      </c>
      <c r="G826" s="79">
        <v>6068.3</v>
      </c>
      <c r="H826" s="79">
        <f>'[1]поправки декабрь'!$I$1030</f>
        <v>136</v>
      </c>
      <c r="I826" s="20">
        <f t="shared" si="264"/>
        <v>6204.3</v>
      </c>
      <c r="J826" s="22"/>
      <c r="K826" s="22"/>
    </row>
    <row r="827" spans="1:11" ht="15" customHeight="1">
      <c r="A827" s="135" t="s">
        <v>267</v>
      </c>
      <c r="B827" s="167" t="s">
        <v>245</v>
      </c>
      <c r="C827" s="167" t="s">
        <v>312</v>
      </c>
      <c r="D827" s="144" t="s">
        <v>703</v>
      </c>
      <c r="E827" s="167"/>
      <c r="F827" s="167"/>
      <c r="G827" s="79">
        <f>G828</f>
        <v>747</v>
      </c>
      <c r="H827" s="79"/>
      <c r="I827" s="20">
        <f t="shared" si="264"/>
        <v>747</v>
      </c>
      <c r="J827" s="79">
        <f t="shared" ref="J827:K829" si="273">J828</f>
        <v>0</v>
      </c>
      <c r="K827" s="79">
        <f t="shared" si="273"/>
        <v>0</v>
      </c>
    </row>
    <row r="828" spans="1:11" ht="38.25">
      <c r="A828" s="135" t="s">
        <v>308</v>
      </c>
      <c r="B828" s="167" t="s">
        <v>245</v>
      </c>
      <c r="C828" s="167" t="s">
        <v>312</v>
      </c>
      <c r="D828" s="144" t="s">
        <v>703</v>
      </c>
      <c r="E828" s="167" t="s">
        <v>256</v>
      </c>
      <c r="F828" s="167"/>
      <c r="G828" s="79">
        <f>G829</f>
        <v>747</v>
      </c>
      <c r="H828" s="79"/>
      <c r="I828" s="20">
        <f t="shared" si="264"/>
        <v>747</v>
      </c>
      <c r="J828" s="79">
        <f t="shared" si="273"/>
        <v>0</v>
      </c>
      <c r="K828" s="79">
        <f t="shared" si="273"/>
        <v>0</v>
      </c>
    </row>
    <row r="829" spans="1:11">
      <c r="A829" s="135" t="s">
        <v>257</v>
      </c>
      <c r="B829" s="167" t="s">
        <v>245</v>
      </c>
      <c r="C829" s="167" t="s">
        <v>312</v>
      </c>
      <c r="D829" s="144" t="s">
        <v>703</v>
      </c>
      <c r="E829" s="167" t="s">
        <v>258</v>
      </c>
      <c r="F829" s="167"/>
      <c r="G829" s="79">
        <f>G830</f>
        <v>747</v>
      </c>
      <c r="H829" s="79"/>
      <c r="I829" s="20">
        <f t="shared" si="264"/>
        <v>747</v>
      </c>
      <c r="J829" s="79">
        <f t="shared" si="273"/>
        <v>0</v>
      </c>
      <c r="K829" s="79">
        <f t="shared" si="273"/>
        <v>0</v>
      </c>
    </row>
    <row r="830" spans="1:11">
      <c r="A830" s="135" t="s">
        <v>16</v>
      </c>
      <c r="B830" s="167" t="s">
        <v>245</v>
      </c>
      <c r="C830" s="167" t="s">
        <v>312</v>
      </c>
      <c r="D830" s="144" t="s">
        <v>703</v>
      </c>
      <c r="E830" s="167" t="s">
        <v>258</v>
      </c>
      <c r="F830" s="167" t="s">
        <v>17</v>
      </c>
      <c r="G830" s="79">
        <v>747</v>
      </c>
      <c r="H830" s="79">
        <f>'[1]поправки  2024-2026 гг  (ноя(2)'!$I$1034</f>
        <v>0</v>
      </c>
      <c r="I830" s="20">
        <f t="shared" si="264"/>
        <v>747</v>
      </c>
      <c r="J830" s="22"/>
      <c r="K830" s="22"/>
    </row>
    <row r="831" spans="1:11" ht="29.25" customHeight="1">
      <c r="A831" s="192" t="s">
        <v>678</v>
      </c>
      <c r="B831" s="167" t="s">
        <v>245</v>
      </c>
      <c r="C831" s="167" t="s">
        <v>312</v>
      </c>
      <c r="D831" s="144" t="s">
        <v>679</v>
      </c>
      <c r="E831" s="167"/>
      <c r="F831" s="167"/>
      <c r="G831" s="79">
        <f>G832+G841</f>
        <v>430</v>
      </c>
      <c r="H831" s="79">
        <f>H832+H841</f>
        <v>0</v>
      </c>
      <c r="I831" s="20">
        <f t="shared" si="264"/>
        <v>430</v>
      </c>
      <c r="J831" s="79">
        <f t="shared" ref="J831:K831" si="274">J832+J841</f>
        <v>0</v>
      </c>
      <c r="K831" s="79">
        <f t="shared" si="274"/>
        <v>0</v>
      </c>
    </row>
    <row r="832" spans="1:11" ht="38.25">
      <c r="A832" s="135" t="s">
        <v>308</v>
      </c>
      <c r="B832" s="167" t="s">
        <v>245</v>
      </c>
      <c r="C832" s="167" t="s">
        <v>312</v>
      </c>
      <c r="D832" s="144" t="s">
        <v>679</v>
      </c>
      <c r="E832" s="167" t="s">
        <v>256</v>
      </c>
      <c r="F832" s="167"/>
      <c r="G832" s="79">
        <f>G833+G835+G837+G839</f>
        <v>430</v>
      </c>
      <c r="H832" s="79">
        <f>H833+H835+H837+H839</f>
        <v>0</v>
      </c>
      <c r="I832" s="20">
        <f t="shared" si="264"/>
        <v>430</v>
      </c>
      <c r="J832" s="79">
        <f t="shared" ref="J832:K832" si="275">J833+J835+J837+J839</f>
        <v>0</v>
      </c>
      <c r="K832" s="79">
        <f t="shared" si="275"/>
        <v>0</v>
      </c>
    </row>
    <row r="833" spans="1:11">
      <c r="A833" s="135" t="s">
        <v>257</v>
      </c>
      <c r="B833" s="167" t="s">
        <v>245</v>
      </c>
      <c r="C833" s="167" t="s">
        <v>312</v>
      </c>
      <c r="D833" s="144" t="s">
        <v>679</v>
      </c>
      <c r="E833" s="167" t="s">
        <v>258</v>
      </c>
      <c r="F833" s="167"/>
      <c r="G833" s="79">
        <f>G834</f>
        <v>430</v>
      </c>
      <c r="H833" s="79">
        <f>H834</f>
        <v>0</v>
      </c>
      <c r="I833" s="20">
        <f t="shared" si="264"/>
        <v>430</v>
      </c>
      <c r="J833" s="79">
        <f t="shared" ref="J833:K833" si="276">J834</f>
        <v>0</v>
      </c>
      <c r="K833" s="79">
        <f t="shared" si="276"/>
        <v>0</v>
      </c>
    </row>
    <row r="834" spans="1:11">
      <c r="A834" s="135" t="s">
        <v>16</v>
      </c>
      <c r="B834" s="167" t="s">
        <v>245</v>
      </c>
      <c r="C834" s="167" t="s">
        <v>312</v>
      </c>
      <c r="D834" s="144" t="s">
        <v>679</v>
      </c>
      <c r="E834" s="167" t="s">
        <v>258</v>
      </c>
      <c r="F834" s="167" t="s">
        <v>17</v>
      </c>
      <c r="G834" s="79">
        <v>430</v>
      </c>
      <c r="H834" s="79">
        <f>'[1]поправки  2024-2026 гг  (ноя(2)'!$I$1038</f>
        <v>0</v>
      </c>
      <c r="I834" s="20">
        <f t="shared" si="264"/>
        <v>430</v>
      </c>
      <c r="J834" s="22"/>
      <c r="K834" s="22"/>
    </row>
    <row r="835" spans="1:11" hidden="1">
      <c r="A835" s="154" t="s">
        <v>557</v>
      </c>
      <c r="B835" s="18" t="s">
        <v>245</v>
      </c>
      <c r="C835" s="18" t="s">
        <v>312</v>
      </c>
      <c r="D835" s="155" t="s">
        <v>561</v>
      </c>
      <c r="E835" s="156" t="s">
        <v>258</v>
      </c>
      <c r="F835" s="18"/>
      <c r="G835" s="79">
        <f>G836</f>
        <v>0</v>
      </c>
      <c r="H835" s="79"/>
      <c r="I835" s="20">
        <f t="shared" si="264"/>
        <v>0</v>
      </c>
      <c r="J835" s="22"/>
      <c r="K835" s="22"/>
    </row>
    <row r="836" spans="1:11" hidden="1">
      <c r="A836" s="153" t="s">
        <v>16</v>
      </c>
      <c r="B836" s="35" t="s">
        <v>245</v>
      </c>
      <c r="C836" s="35" t="s">
        <v>312</v>
      </c>
      <c r="D836" s="155" t="s">
        <v>561</v>
      </c>
      <c r="E836" s="156" t="s">
        <v>562</v>
      </c>
      <c r="F836" s="18" t="s">
        <v>17</v>
      </c>
      <c r="G836" s="79"/>
      <c r="H836" s="79"/>
      <c r="I836" s="20">
        <f t="shared" si="264"/>
        <v>0</v>
      </c>
      <c r="J836" s="22"/>
      <c r="K836" s="22"/>
    </row>
    <row r="837" spans="1:11" hidden="1">
      <c r="A837" s="154" t="s">
        <v>558</v>
      </c>
      <c r="B837" s="18" t="s">
        <v>245</v>
      </c>
      <c r="C837" s="18" t="s">
        <v>312</v>
      </c>
      <c r="D837" s="155" t="s">
        <v>561</v>
      </c>
      <c r="E837" s="156" t="s">
        <v>563</v>
      </c>
      <c r="F837" s="18"/>
      <c r="G837" s="79">
        <f>G838</f>
        <v>0</v>
      </c>
      <c r="H837" s="79"/>
      <c r="I837" s="20">
        <f t="shared" si="264"/>
        <v>0</v>
      </c>
      <c r="J837" s="22"/>
      <c r="K837" s="22"/>
    </row>
    <row r="838" spans="1:11" hidden="1">
      <c r="A838" s="153" t="s">
        <v>16</v>
      </c>
      <c r="B838" s="18" t="s">
        <v>245</v>
      </c>
      <c r="C838" s="18" t="s">
        <v>312</v>
      </c>
      <c r="D838" s="155" t="s">
        <v>561</v>
      </c>
      <c r="E838" s="156" t="s">
        <v>564</v>
      </c>
      <c r="F838" s="18" t="s">
        <v>17</v>
      </c>
      <c r="G838" s="79"/>
      <c r="H838" s="79"/>
      <c r="I838" s="20">
        <f t="shared" si="264"/>
        <v>0</v>
      </c>
      <c r="J838" s="22"/>
      <c r="K838" s="22"/>
    </row>
    <row r="839" spans="1:11" ht="76.5" hidden="1">
      <c r="A839" s="152" t="s">
        <v>559</v>
      </c>
      <c r="B839" s="18" t="s">
        <v>245</v>
      </c>
      <c r="C839" s="18" t="s">
        <v>312</v>
      </c>
      <c r="D839" s="155" t="s">
        <v>561</v>
      </c>
      <c r="E839" s="156" t="s">
        <v>565</v>
      </c>
      <c r="F839" s="18"/>
      <c r="G839" s="79">
        <f>G840</f>
        <v>0</v>
      </c>
      <c r="H839" s="79"/>
      <c r="I839" s="20">
        <f t="shared" si="264"/>
        <v>0</v>
      </c>
      <c r="J839" s="22"/>
      <c r="K839" s="22"/>
    </row>
    <row r="840" spans="1:11" hidden="1">
      <c r="A840" s="153" t="s">
        <v>16</v>
      </c>
      <c r="B840" s="18" t="s">
        <v>245</v>
      </c>
      <c r="C840" s="18" t="s">
        <v>312</v>
      </c>
      <c r="D840" s="155" t="s">
        <v>315</v>
      </c>
      <c r="E840" s="156" t="s">
        <v>566</v>
      </c>
      <c r="F840" s="18" t="s">
        <v>17</v>
      </c>
      <c r="G840" s="79"/>
      <c r="H840" s="79"/>
      <c r="I840" s="20">
        <f t="shared" si="264"/>
        <v>0</v>
      </c>
      <c r="J840" s="22"/>
      <c r="K840" s="22"/>
    </row>
    <row r="841" spans="1:11" hidden="1">
      <c r="A841" s="152" t="s">
        <v>56</v>
      </c>
      <c r="B841" s="18" t="s">
        <v>245</v>
      </c>
      <c r="C841" s="18" t="s">
        <v>312</v>
      </c>
      <c r="D841" s="155" t="s">
        <v>561</v>
      </c>
      <c r="E841" s="156" t="s">
        <v>57</v>
      </c>
      <c r="F841" s="18"/>
      <c r="G841" s="79">
        <f>G842</f>
        <v>0</v>
      </c>
      <c r="H841" s="79"/>
      <c r="I841" s="20">
        <f t="shared" si="264"/>
        <v>0</v>
      </c>
      <c r="J841" s="22"/>
      <c r="K841" s="22"/>
    </row>
    <row r="842" spans="1:11" ht="63.75" hidden="1">
      <c r="A842" s="152" t="s">
        <v>560</v>
      </c>
      <c r="B842" s="18" t="s">
        <v>245</v>
      </c>
      <c r="C842" s="18" t="s">
        <v>312</v>
      </c>
      <c r="D842" s="155" t="s">
        <v>561</v>
      </c>
      <c r="E842" s="156" t="s">
        <v>567</v>
      </c>
      <c r="F842" s="18"/>
      <c r="G842" s="79">
        <f>G843</f>
        <v>0</v>
      </c>
      <c r="H842" s="79"/>
      <c r="I842" s="20">
        <f t="shared" si="264"/>
        <v>0</v>
      </c>
      <c r="J842" s="22"/>
      <c r="K842" s="22"/>
    </row>
    <row r="843" spans="1:11" hidden="1">
      <c r="A843" s="153" t="s">
        <v>16</v>
      </c>
      <c r="B843" s="18" t="s">
        <v>245</v>
      </c>
      <c r="C843" s="18" t="s">
        <v>312</v>
      </c>
      <c r="D843" s="155" t="s">
        <v>561</v>
      </c>
      <c r="E843" s="156" t="s">
        <v>567</v>
      </c>
      <c r="F843" s="18" t="s">
        <v>17</v>
      </c>
      <c r="G843" s="79"/>
      <c r="H843" s="79"/>
      <c r="I843" s="20">
        <f t="shared" si="264"/>
        <v>0</v>
      </c>
      <c r="J843" s="22"/>
      <c r="K843" s="22"/>
    </row>
    <row r="844" spans="1:11" ht="38.25" hidden="1">
      <c r="A844" s="135" t="s">
        <v>529</v>
      </c>
      <c r="B844" s="18" t="s">
        <v>245</v>
      </c>
      <c r="C844" s="18" t="s">
        <v>312</v>
      </c>
      <c r="D844" s="31" t="s">
        <v>530</v>
      </c>
      <c r="E844" s="18"/>
      <c r="F844" s="18"/>
      <c r="G844" s="79">
        <f t="shared" ref="G844:K846" si="277">G845</f>
        <v>0</v>
      </c>
      <c r="H844" s="79"/>
      <c r="I844" s="20">
        <f t="shared" si="264"/>
        <v>0</v>
      </c>
      <c r="J844" s="79">
        <f t="shared" si="277"/>
        <v>0</v>
      </c>
      <c r="K844" s="79">
        <f t="shared" si="277"/>
        <v>0</v>
      </c>
    </row>
    <row r="845" spans="1:11" ht="51.75" hidden="1" customHeight="1">
      <c r="A845" s="49" t="s">
        <v>574</v>
      </c>
      <c r="B845" s="18" t="s">
        <v>245</v>
      </c>
      <c r="C845" s="18" t="s">
        <v>312</v>
      </c>
      <c r="D845" s="36" t="s">
        <v>519</v>
      </c>
      <c r="E845" s="18"/>
      <c r="F845" s="18"/>
      <c r="G845" s="19">
        <f t="shared" si="277"/>
        <v>0</v>
      </c>
      <c r="H845" s="19"/>
      <c r="I845" s="20">
        <f t="shared" si="264"/>
        <v>0</v>
      </c>
      <c r="J845" s="19">
        <f t="shared" si="277"/>
        <v>0</v>
      </c>
      <c r="K845" s="19">
        <f t="shared" si="277"/>
        <v>0</v>
      </c>
    </row>
    <row r="846" spans="1:11" ht="36" hidden="1">
      <c r="A846" s="49" t="s">
        <v>308</v>
      </c>
      <c r="B846" s="18" t="s">
        <v>245</v>
      </c>
      <c r="C846" s="18" t="s">
        <v>312</v>
      </c>
      <c r="D846" s="36" t="s">
        <v>519</v>
      </c>
      <c r="E846" s="18" t="s">
        <v>256</v>
      </c>
      <c r="F846" s="18"/>
      <c r="G846" s="19">
        <f t="shared" si="277"/>
        <v>0</v>
      </c>
      <c r="H846" s="19"/>
      <c r="I846" s="20">
        <f t="shared" si="264"/>
        <v>0</v>
      </c>
      <c r="J846" s="19">
        <f t="shared" si="277"/>
        <v>0</v>
      </c>
      <c r="K846" s="19">
        <f t="shared" si="277"/>
        <v>0</v>
      </c>
    </row>
    <row r="847" spans="1:11" hidden="1">
      <c r="A847" s="49" t="s">
        <v>257</v>
      </c>
      <c r="B847" s="18" t="s">
        <v>245</v>
      </c>
      <c r="C847" s="18" t="s">
        <v>312</v>
      </c>
      <c r="D847" s="36" t="s">
        <v>519</v>
      </c>
      <c r="E847" s="18" t="s">
        <v>258</v>
      </c>
      <c r="F847" s="18"/>
      <c r="G847" s="19">
        <f>G850+G848+G849</f>
        <v>0</v>
      </c>
      <c r="H847" s="19"/>
      <c r="I847" s="20">
        <f t="shared" si="264"/>
        <v>0</v>
      </c>
      <c r="J847" s="19">
        <f t="shared" ref="J847:K847" si="278">J850+J848+J849</f>
        <v>0</v>
      </c>
      <c r="K847" s="19">
        <f t="shared" si="278"/>
        <v>0</v>
      </c>
    </row>
    <row r="848" spans="1:11" hidden="1">
      <c r="A848" s="49" t="s">
        <v>278</v>
      </c>
      <c r="B848" s="18" t="s">
        <v>245</v>
      </c>
      <c r="C848" s="18" t="s">
        <v>312</v>
      </c>
      <c r="D848" s="36" t="s">
        <v>519</v>
      </c>
      <c r="E848" s="18" t="s">
        <v>258</v>
      </c>
      <c r="F848" s="18" t="s">
        <v>17</v>
      </c>
      <c r="G848" s="19"/>
      <c r="H848" s="19"/>
      <c r="I848" s="20">
        <f t="shared" si="264"/>
        <v>0</v>
      </c>
      <c r="J848" s="19"/>
      <c r="K848" s="19"/>
    </row>
    <row r="849" spans="1:11" hidden="1">
      <c r="A849" s="49" t="s">
        <v>18</v>
      </c>
      <c r="B849" s="18" t="s">
        <v>245</v>
      </c>
      <c r="C849" s="18" t="s">
        <v>312</v>
      </c>
      <c r="D849" s="36" t="s">
        <v>519</v>
      </c>
      <c r="E849" s="18" t="s">
        <v>258</v>
      </c>
      <c r="F849" s="18" t="s">
        <v>10</v>
      </c>
      <c r="G849" s="19"/>
      <c r="H849" s="19"/>
      <c r="I849" s="20">
        <f t="shared" si="264"/>
        <v>0</v>
      </c>
      <c r="J849" s="19"/>
      <c r="K849" s="19"/>
    </row>
    <row r="850" spans="1:11" hidden="1">
      <c r="A850" s="49" t="s">
        <v>19</v>
      </c>
      <c r="B850" s="18" t="s">
        <v>245</v>
      </c>
      <c r="C850" s="18" t="s">
        <v>312</v>
      </c>
      <c r="D850" s="36" t="s">
        <v>519</v>
      </c>
      <c r="E850" s="18" t="s">
        <v>258</v>
      </c>
      <c r="F850" s="18" t="s">
        <v>11</v>
      </c>
      <c r="G850" s="20"/>
      <c r="H850" s="20"/>
      <c r="I850" s="20">
        <f t="shared" si="264"/>
        <v>0</v>
      </c>
      <c r="J850" s="20"/>
      <c r="K850" s="26"/>
    </row>
    <row r="851" spans="1:11" ht="46.5" hidden="1" customHeight="1">
      <c r="A851" s="157" t="s">
        <v>618</v>
      </c>
      <c r="B851" s="18" t="s">
        <v>245</v>
      </c>
      <c r="C851" s="18" t="s">
        <v>312</v>
      </c>
      <c r="D851" s="31" t="s">
        <v>316</v>
      </c>
      <c r="E851" s="18"/>
      <c r="F851" s="18"/>
      <c r="G851" s="16">
        <f t="shared" ref="G851:J853" si="279">G852</f>
        <v>0</v>
      </c>
      <c r="H851" s="16"/>
      <c r="I851" s="20">
        <f t="shared" si="264"/>
        <v>0</v>
      </c>
      <c r="J851" s="16">
        <f t="shared" si="279"/>
        <v>0</v>
      </c>
      <c r="K851" s="26"/>
    </row>
    <row r="852" spans="1:11" ht="48" hidden="1" customHeight="1">
      <c r="A852" s="55" t="s">
        <v>261</v>
      </c>
      <c r="B852" s="18" t="s">
        <v>245</v>
      </c>
      <c r="C852" s="18" t="s">
        <v>312</v>
      </c>
      <c r="D852" s="31" t="s">
        <v>316</v>
      </c>
      <c r="E852" s="18" t="s">
        <v>256</v>
      </c>
      <c r="F852" s="18"/>
      <c r="G852" s="16">
        <f t="shared" si="279"/>
        <v>0</v>
      </c>
      <c r="H852" s="16"/>
      <c r="I852" s="20">
        <f t="shared" si="264"/>
        <v>0</v>
      </c>
      <c r="J852" s="16">
        <f t="shared" si="279"/>
        <v>0</v>
      </c>
      <c r="K852" s="26"/>
    </row>
    <row r="853" spans="1:11" hidden="1">
      <c r="A853" s="55" t="s">
        <v>257</v>
      </c>
      <c r="B853" s="18" t="s">
        <v>245</v>
      </c>
      <c r="C853" s="18" t="s">
        <v>312</v>
      </c>
      <c r="D853" s="31" t="s">
        <v>316</v>
      </c>
      <c r="E853" s="18" t="s">
        <v>258</v>
      </c>
      <c r="F853" s="18"/>
      <c r="G853" s="16">
        <f t="shared" si="279"/>
        <v>0</v>
      </c>
      <c r="H853" s="16"/>
      <c r="I853" s="20">
        <f t="shared" si="264"/>
        <v>0</v>
      </c>
      <c r="J853" s="16">
        <f t="shared" si="279"/>
        <v>0</v>
      </c>
      <c r="K853" s="26"/>
    </row>
    <row r="854" spans="1:11" hidden="1">
      <c r="A854" s="55" t="s">
        <v>18</v>
      </c>
      <c r="B854" s="18" t="s">
        <v>245</v>
      </c>
      <c r="C854" s="18" t="s">
        <v>312</v>
      </c>
      <c r="D854" s="31" t="s">
        <v>316</v>
      </c>
      <c r="E854" s="18" t="s">
        <v>258</v>
      </c>
      <c r="F854" s="18" t="s">
        <v>10</v>
      </c>
      <c r="G854" s="19"/>
      <c r="H854" s="19"/>
      <c r="I854" s="20">
        <f t="shared" si="264"/>
        <v>0</v>
      </c>
      <c r="J854" s="20"/>
      <c r="K854" s="26"/>
    </row>
    <row r="855" spans="1:11" ht="25.5">
      <c r="A855" s="132" t="s">
        <v>25</v>
      </c>
      <c r="B855" s="171" t="s">
        <v>245</v>
      </c>
      <c r="C855" s="171" t="s">
        <v>312</v>
      </c>
      <c r="D855" s="173" t="s">
        <v>26</v>
      </c>
      <c r="E855" s="171"/>
      <c r="F855" s="171"/>
      <c r="G855" s="79">
        <f>G860+G864+G868+G856</f>
        <v>0</v>
      </c>
      <c r="H855" s="79"/>
      <c r="I855" s="20">
        <f t="shared" si="264"/>
        <v>0</v>
      </c>
      <c r="J855" s="79">
        <f t="shared" ref="J855:K855" si="280">J860+J864+J868+J856</f>
        <v>11200</v>
      </c>
      <c r="K855" s="79">
        <f t="shared" si="280"/>
        <v>11200</v>
      </c>
    </row>
    <row r="856" spans="1:11" ht="77.25" hidden="1" customHeight="1">
      <c r="A856" s="135" t="s">
        <v>656</v>
      </c>
      <c r="B856" s="167" t="s">
        <v>245</v>
      </c>
      <c r="C856" s="167" t="s">
        <v>312</v>
      </c>
      <c r="D856" s="144" t="s">
        <v>642</v>
      </c>
      <c r="E856" s="167"/>
      <c r="F856" s="167"/>
      <c r="G856" s="79">
        <f t="shared" ref="G856:K858" si="281">G857</f>
        <v>0</v>
      </c>
      <c r="H856" s="79"/>
      <c r="I856" s="20">
        <f t="shared" si="264"/>
        <v>0</v>
      </c>
      <c r="J856" s="79">
        <f t="shared" si="281"/>
        <v>0</v>
      </c>
      <c r="K856" s="79">
        <f t="shared" si="281"/>
        <v>0</v>
      </c>
    </row>
    <row r="857" spans="1:11" ht="38.25" hidden="1">
      <c r="A857" s="135" t="s">
        <v>308</v>
      </c>
      <c r="B857" s="167" t="s">
        <v>245</v>
      </c>
      <c r="C857" s="167" t="s">
        <v>312</v>
      </c>
      <c r="D857" s="144" t="s">
        <v>642</v>
      </c>
      <c r="E857" s="167" t="s">
        <v>256</v>
      </c>
      <c r="F857" s="167"/>
      <c r="G857" s="79">
        <f t="shared" si="281"/>
        <v>0</v>
      </c>
      <c r="H857" s="79"/>
      <c r="I857" s="20">
        <f t="shared" si="264"/>
        <v>0</v>
      </c>
      <c r="J857" s="79">
        <f t="shared" si="281"/>
        <v>0</v>
      </c>
      <c r="K857" s="79">
        <f t="shared" si="281"/>
        <v>0</v>
      </c>
    </row>
    <row r="858" spans="1:11" hidden="1">
      <c r="A858" s="135" t="s">
        <v>257</v>
      </c>
      <c r="B858" s="167" t="s">
        <v>245</v>
      </c>
      <c r="C858" s="167" t="s">
        <v>312</v>
      </c>
      <c r="D858" s="144" t="s">
        <v>642</v>
      </c>
      <c r="E858" s="167" t="s">
        <v>258</v>
      </c>
      <c r="F858" s="167"/>
      <c r="G858" s="79">
        <f t="shared" si="281"/>
        <v>0</v>
      </c>
      <c r="H858" s="79"/>
      <c r="I858" s="20">
        <f t="shared" si="264"/>
        <v>0</v>
      </c>
      <c r="J858" s="79">
        <f t="shared" si="281"/>
        <v>0</v>
      </c>
      <c r="K858" s="79">
        <f t="shared" si="281"/>
        <v>0</v>
      </c>
    </row>
    <row r="859" spans="1:11" hidden="1">
      <c r="A859" s="135" t="s">
        <v>18</v>
      </c>
      <c r="B859" s="167" t="s">
        <v>245</v>
      </c>
      <c r="C859" s="167" t="s">
        <v>312</v>
      </c>
      <c r="D859" s="144" t="s">
        <v>642</v>
      </c>
      <c r="E859" s="167" t="s">
        <v>258</v>
      </c>
      <c r="F859" s="167" t="s">
        <v>10</v>
      </c>
      <c r="G859" s="79"/>
      <c r="H859" s="79"/>
      <c r="I859" s="20">
        <f t="shared" si="264"/>
        <v>0</v>
      </c>
      <c r="J859" s="22"/>
      <c r="K859" s="22"/>
    </row>
    <row r="860" spans="1:11" ht="25.5">
      <c r="A860" s="135" t="s">
        <v>314</v>
      </c>
      <c r="B860" s="167" t="s">
        <v>245</v>
      </c>
      <c r="C860" s="167" t="s">
        <v>312</v>
      </c>
      <c r="D860" s="144" t="s">
        <v>354</v>
      </c>
      <c r="E860" s="167"/>
      <c r="F860" s="167"/>
      <c r="G860" s="79">
        <f t="shared" ref="G860:K862" si="282">G861</f>
        <v>0</v>
      </c>
      <c r="H860" s="79"/>
      <c r="I860" s="20">
        <f t="shared" si="264"/>
        <v>0</v>
      </c>
      <c r="J860" s="79">
        <f t="shared" si="282"/>
        <v>6400</v>
      </c>
      <c r="K860" s="79">
        <f t="shared" si="282"/>
        <v>6400</v>
      </c>
    </row>
    <row r="861" spans="1:11" ht="38.25">
      <c r="A861" s="135" t="s">
        <v>308</v>
      </c>
      <c r="B861" s="167" t="s">
        <v>245</v>
      </c>
      <c r="C861" s="167" t="s">
        <v>312</v>
      </c>
      <c r="D861" s="144" t="s">
        <v>354</v>
      </c>
      <c r="E861" s="167" t="s">
        <v>256</v>
      </c>
      <c r="F861" s="167"/>
      <c r="G861" s="79">
        <f t="shared" si="282"/>
        <v>0</v>
      </c>
      <c r="H861" s="79"/>
      <c r="I861" s="20">
        <f t="shared" si="264"/>
        <v>0</v>
      </c>
      <c r="J861" s="79">
        <f t="shared" si="282"/>
        <v>6400</v>
      </c>
      <c r="K861" s="79">
        <f t="shared" si="282"/>
        <v>6400</v>
      </c>
    </row>
    <row r="862" spans="1:11">
      <c r="A862" s="135" t="s">
        <v>257</v>
      </c>
      <c r="B862" s="167" t="s">
        <v>245</v>
      </c>
      <c r="C862" s="167" t="s">
        <v>312</v>
      </c>
      <c r="D862" s="144" t="s">
        <v>354</v>
      </c>
      <c r="E862" s="167" t="s">
        <v>258</v>
      </c>
      <c r="F862" s="167"/>
      <c r="G862" s="79">
        <f t="shared" si="282"/>
        <v>0</v>
      </c>
      <c r="H862" s="79"/>
      <c r="I862" s="20">
        <f t="shared" si="264"/>
        <v>0</v>
      </c>
      <c r="J862" s="79">
        <f t="shared" si="282"/>
        <v>6400</v>
      </c>
      <c r="K862" s="79">
        <f t="shared" si="282"/>
        <v>6400</v>
      </c>
    </row>
    <row r="863" spans="1:11">
      <c r="A863" s="135" t="s">
        <v>16</v>
      </c>
      <c r="B863" s="167" t="s">
        <v>245</v>
      </c>
      <c r="C863" s="167" t="s">
        <v>312</v>
      </c>
      <c r="D863" s="144" t="s">
        <v>354</v>
      </c>
      <c r="E863" s="167" t="s">
        <v>258</v>
      </c>
      <c r="F863" s="167" t="s">
        <v>17</v>
      </c>
      <c r="G863" s="79">
        <v>0</v>
      </c>
      <c r="H863" s="79">
        <v>0</v>
      </c>
      <c r="I863" s="20">
        <f t="shared" ref="I863:I926" si="283">G863+H863</f>
        <v>0</v>
      </c>
      <c r="J863" s="22">
        <v>6400</v>
      </c>
      <c r="K863" s="22">
        <v>6400</v>
      </c>
    </row>
    <row r="864" spans="1:11" ht="25.5">
      <c r="A864" s="135" t="s">
        <v>265</v>
      </c>
      <c r="B864" s="167" t="s">
        <v>245</v>
      </c>
      <c r="C864" s="167" t="s">
        <v>312</v>
      </c>
      <c r="D864" s="144" t="s">
        <v>591</v>
      </c>
      <c r="E864" s="167"/>
      <c r="F864" s="167"/>
      <c r="G864" s="79">
        <f>G865</f>
        <v>0</v>
      </c>
      <c r="H864" s="79"/>
      <c r="I864" s="20">
        <f t="shared" si="283"/>
        <v>0</v>
      </c>
      <c r="J864" s="79">
        <f t="shared" ref="J864:K866" si="284">J865</f>
        <v>4000</v>
      </c>
      <c r="K864" s="79">
        <f t="shared" si="284"/>
        <v>4000</v>
      </c>
    </row>
    <row r="865" spans="1:11" ht="38.25">
      <c r="A865" s="135" t="s">
        <v>308</v>
      </c>
      <c r="B865" s="167" t="s">
        <v>245</v>
      </c>
      <c r="C865" s="167" t="s">
        <v>312</v>
      </c>
      <c r="D865" s="144" t="s">
        <v>591</v>
      </c>
      <c r="E865" s="167" t="s">
        <v>256</v>
      </c>
      <c r="F865" s="167"/>
      <c r="G865" s="79">
        <f>G866</f>
        <v>0</v>
      </c>
      <c r="H865" s="79"/>
      <c r="I865" s="20">
        <f t="shared" si="283"/>
        <v>0</v>
      </c>
      <c r="J865" s="79">
        <f t="shared" si="284"/>
        <v>4000</v>
      </c>
      <c r="K865" s="79">
        <f t="shared" si="284"/>
        <v>4000</v>
      </c>
    </row>
    <row r="866" spans="1:11">
      <c r="A866" s="135" t="s">
        <v>257</v>
      </c>
      <c r="B866" s="167" t="s">
        <v>245</v>
      </c>
      <c r="C866" s="167" t="s">
        <v>312</v>
      </c>
      <c r="D866" s="144" t="s">
        <v>591</v>
      </c>
      <c r="E866" s="167" t="s">
        <v>258</v>
      </c>
      <c r="F866" s="167"/>
      <c r="G866" s="79">
        <f>G867</f>
        <v>0</v>
      </c>
      <c r="H866" s="79"/>
      <c r="I866" s="20">
        <f t="shared" si="283"/>
        <v>0</v>
      </c>
      <c r="J866" s="79">
        <f t="shared" si="284"/>
        <v>4000</v>
      </c>
      <c r="K866" s="79">
        <f t="shared" si="284"/>
        <v>4000</v>
      </c>
    </row>
    <row r="867" spans="1:11">
      <c r="A867" s="135" t="s">
        <v>16</v>
      </c>
      <c r="B867" s="167" t="s">
        <v>245</v>
      </c>
      <c r="C867" s="167" t="s">
        <v>312</v>
      </c>
      <c r="D867" s="144" t="s">
        <v>591</v>
      </c>
      <c r="E867" s="167" t="s">
        <v>258</v>
      </c>
      <c r="F867" s="167" t="s">
        <v>17</v>
      </c>
      <c r="G867" s="79">
        <v>0</v>
      </c>
      <c r="H867" s="79">
        <v>0</v>
      </c>
      <c r="I867" s="20">
        <f t="shared" si="283"/>
        <v>0</v>
      </c>
      <c r="J867" s="22">
        <v>4000</v>
      </c>
      <c r="K867" s="22">
        <v>4000</v>
      </c>
    </row>
    <row r="868" spans="1:11" ht="13.5" customHeight="1">
      <c r="A868" s="135" t="s">
        <v>267</v>
      </c>
      <c r="B868" s="167" t="s">
        <v>245</v>
      </c>
      <c r="C868" s="167" t="s">
        <v>312</v>
      </c>
      <c r="D868" s="144" t="s">
        <v>592</v>
      </c>
      <c r="E868" s="167"/>
      <c r="F868" s="167"/>
      <c r="G868" s="79">
        <f t="shared" ref="G868:K870" si="285">G869</f>
        <v>0</v>
      </c>
      <c r="H868" s="79"/>
      <c r="I868" s="20">
        <f t="shared" si="283"/>
        <v>0</v>
      </c>
      <c r="J868" s="79">
        <f t="shared" si="285"/>
        <v>800</v>
      </c>
      <c r="K868" s="79">
        <f t="shared" si="285"/>
        <v>800</v>
      </c>
    </row>
    <row r="869" spans="1:11" ht="38.25">
      <c r="A869" s="135" t="s">
        <v>308</v>
      </c>
      <c r="B869" s="167" t="s">
        <v>245</v>
      </c>
      <c r="C869" s="167" t="s">
        <v>312</v>
      </c>
      <c r="D869" s="144" t="s">
        <v>592</v>
      </c>
      <c r="E869" s="167" t="s">
        <v>256</v>
      </c>
      <c r="F869" s="167"/>
      <c r="G869" s="79">
        <f t="shared" si="285"/>
        <v>0</v>
      </c>
      <c r="H869" s="79"/>
      <c r="I869" s="20">
        <f t="shared" si="283"/>
        <v>0</v>
      </c>
      <c r="J869" s="79">
        <f t="shared" si="285"/>
        <v>800</v>
      </c>
      <c r="K869" s="79">
        <f t="shared" si="285"/>
        <v>800</v>
      </c>
    </row>
    <row r="870" spans="1:11">
      <c r="A870" s="135" t="s">
        <v>257</v>
      </c>
      <c r="B870" s="167" t="s">
        <v>245</v>
      </c>
      <c r="C870" s="167" t="s">
        <v>312</v>
      </c>
      <c r="D870" s="144" t="s">
        <v>592</v>
      </c>
      <c r="E870" s="167" t="s">
        <v>258</v>
      </c>
      <c r="F870" s="167"/>
      <c r="G870" s="79">
        <f t="shared" si="285"/>
        <v>0</v>
      </c>
      <c r="H870" s="79"/>
      <c r="I870" s="20">
        <f t="shared" si="283"/>
        <v>0</v>
      </c>
      <c r="J870" s="79">
        <f t="shared" si="285"/>
        <v>800</v>
      </c>
      <c r="K870" s="79">
        <f t="shared" si="285"/>
        <v>800</v>
      </c>
    </row>
    <row r="871" spans="1:11">
      <c r="A871" s="135" t="s">
        <v>16</v>
      </c>
      <c r="B871" s="167" t="s">
        <v>245</v>
      </c>
      <c r="C871" s="167" t="s">
        <v>312</v>
      </c>
      <c r="D871" s="144" t="s">
        <v>592</v>
      </c>
      <c r="E871" s="167" t="s">
        <v>258</v>
      </c>
      <c r="F871" s="167" t="s">
        <v>17</v>
      </c>
      <c r="G871" s="79">
        <v>0</v>
      </c>
      <c r="H871" s="79">
        <v>0</v>
      </c>
      <c r="I871" s="20">
        <f t="shared" si="283"/>
        <v>0</v>
      </c>
      <c r="J871" s="22">
        <v>800</v>
      </c>
      <c r="K871" s="22">
        <v>800</v>
      </c>
    </row>
    <row r="872" spans="1:11" ht="59.25" customHeight="1">
      <c r="A872" s="32" t="s">
        <v>317</v>
      </c>
      <c r="B872" s="14" t="s">
        <v>245</v>
      </c>
      <c r="C872" s="14" t="s">
        <v>312</v>
      </c>
      <c r="D872" s="33" t="s">
        <v>318</v>
      </c>
      <c r="E872" s="14"/>
      <c r="F872" s="14"/>
      <c r="G872" s="15">
        <f t="shared" ref="G872:K873" si="286">G873</f>
        <v>6044</v>
      </c>
      <c r="H872" s="15"/>
      <c r="I872" s="12">
        <f t="shared" si="283"/>
        <v>6044</v>
      </c>
      <c r="J872" s="15">
        <f t="shared" si="286"/>
        <v>0</v>
      </c>
      <c r="K872" s="15">
        <f t="shared" si="286"/>
        <v>0</v>
      </c>
    </row>
    <row r="873" spans="1:11" ht="36.75" customHeight="1">
      <c r="A873" s="131" t="s">
        <v>319</v>
      </c>
      <c r="B873" s="35" t="s">
        <v>245</v>
      </c>
      <c r="C873" s="35" t="s">
        <v>312</v>
      </c>
      <c r="D873" s="36" t="s">
        <v>320</v>
      </c>
      <c r="E873" s="35"/>
      <c r="F873" s="35"/>
      <c r="G873" s="37">
        <f t="shared" si="286"/>
        <v>6044</v>
      </c>
      <c r="H873" s="37"/>
      <c r="I873" s="20">
        <f t="shared" si="283"/>
        <v>6044</v>
      </c>
      <c r="J873" s="37">
        <f t="shared" si="286"/>
        <v>0</v>
      </c>
      <c r="K873" s="37">
        <f t="shared" si="286"/>
        <v>0</v>
      </c>
    </row>
    <row r="874" spans="1:11" ht="36">
      <c r="A874" s="131" t="s">
        <v>321</v>
      </c>
      <c r="B874" s="35" t="s">
        <v>245</v>
      </c>
      <c r="C874" s="35" t="s">
        <v>312</v>
      </c>
      <c r="D874" s="36" t="s">
        <v>322</v>
      </c>
      <c r="E874" s="35"/>
      <c r="F874" s="35"/>
      <c r="G874" s="37">
        <f t="shared" ref="G874:K874" si="287">G875+G879+G885</f>
        <v>6044</v>
      </c>
      <c r="H874" s="37"/>
      <c r="I874" s="20">
        <f t="shared" si="283"/>
        <v>6044</v>
      </c>
      <c r="J874" s="37">
        <f t="shared" si="287"/>
        <v>0</v>
      </c>
      <c r="K874" s="37">
        <f t="shared" si="287"/>
        <v>0</v>
      </c>
    </row>
    <row r="875" spans="1:11" ht="23.25" customHeight="1">
      <c r="A875" s="49" t="s">
        <v>323</v>
      </c>
      <c r="B875" s="18" t="s">
        <v>245</v>
      </c>
      <c r="C875" s="18" t="s">
        <v>312</v>
      </c>
      <c r="D875" s="31" t="s">
        <v>324</v>
      </c>
      <c r="E875" s="18"/>
      <c r="F875" s="18"/>
      <c r="G875" s="16">
        <f t="shared" ref="G875:K877" si="288">G876</f>
        <v>6044</v>
      </c>
      <c r="H875" s="16"/>
      <c r="I875" s="20">
        <f t="shared" si="283"/>
        <v>6044</v>
      </c>
      <c r="J875" s="16">
        <f t="shared" si="288"/>
        <v>0</v>
      </c>
      <c r="K875" s="16">
        <f t="shared" si="288"/>
        <v>0</v>
      </c>
    </row>
    <row r="876" spans="1:11" ht="36" customHeight="1">
      <c r="A876" s="49" t="s">
        <v>308</v>
      </c>
      <c r="B876" s="18" t="s">
        <v>245</v>
      </c>
      <c r="C876" s="18" t="s">
        <v>312</v>
      </c>
      <c r="D876" s="31" t="s">
        <v>324</v>
      </c>
      <c r="E876" s="18" t="s">
        <v>256</v>
      </c>
      <c r="F876" s="18"/>
      <c r="G876" s="16">
        <f t="shared" si="288"/>
        <v>6044</v>
      </c>
      <c r="H876" s="16"/>
      <c r="I876" s="20">
        <f t="shared" si="283"/>
        <v>6044</v>
      </c>
      <c r="J876" s="16">
        <f t="shared" si="288"/>
        <v>0</v>
      </c>
      <c r="K876" s="16">
        <f t="shared" si="288"/>
        <v>0</v>
      </c>
    </row>
    <row r="877" spans="1:11" ht="13.5" customHeight="1">
      <c r="A877" s="49" t="s">
        <v>257</v>
      </c>
      <c r="B877" s="18" t="s">
        <v>245</v>
      </c>
      <c r="C877" s="18" t="s">
        <v>312</v>
      </c>
      <c r="D877" s="31" t="s">
        <v>324</v>
      </c>
      <c r="E877" s="18" t="s">
        <v>258</v>
      </c>
      <c r="F877" s="18"/>
      <c r="G877" s="16">
        <f t="shared" si="288"/>
        <v>6044</v>
      </c>
      <c r="H877" s="16"/>
      <c r="I877" s="20">
        <f t="shared" si="283"/>
        <v>6044</v>
      </c>
      <c r="J877" s="16">
        <f t="shared" si="288"/>
        <v>0</v>
      </c>
      <c r="K877" s="16">
        <f t="shared" si="288"/>
        <v>0</v>
      </c>
    </row>
    <row r="878" spans="1:11">
      <c r="A878" s="49" t="s">
        <v>16</v>
      </c>
      <c r="B878" s="18" t="s">
        <v>245</v>
      </c>
      <c r="C878" s="18" t="s">
        <v>312</v>
      </c>
      <c r="D878" s="31" t="s">
        <v>324</v>
      </c>
      <c r="E878" s="18" t="s">
        <v>258</v>
      </c>
      <c r="F878" s="18" t="s">
        <v>17</v>
      </c>
      <c r="G878" s="79">
        <v>6044</v>
      </c>
      <c r="H878" s="79">
        <f>'[1]поправки  2024-2026 гг  (ноя(2)'!$I$1317</f>
        <v>0</v>
      </c>
      <c r="I878" s="20">
        <f t="shared" si="283"/>
        <v>6044</v>
      </c>
      <c r="J878" s="20"/>
      <c r="K878" s="19"/>
    </row>
    <row r="879" spans="1:11" ht="66.75" hidden="1" customHeight="1">
      <c r="A879" s="55" t="s">
        <v>575</v>
      </c>
      <c r="B879" s="24" t="s">
        <v>245</v>
      </c>
      <c r="C879" s="24" t="s">
        <v>312</v>
      </c>
      <c r="D879" s="38" t="s">
        <v>325</v>
      </c>
      <c r="E879" s="24"/>
      <c r="F879" s="24"/>
      <c r="G879" s="16">
        <f t="shared" ref="G879:K880" si="289">G880</f>
        <v>0</v>
      </c>
      <c r="H879" s="16"/>
      <c r="I879" s="20">
        <f t="shared" si="283"/>
        <v>0</v>
      </c>
      <c r="J879" s="16">
        <f t="shared" si="289"/>
        <v>0</v>
      </c>
      <c r="K879" s="16">
        <f t="shared" si="289"/>
        <v>0</v>
      </c>
    </row>
    <row r="880" spans="1:11" ht="38.25" hidden="1">
      <c r="A880" s="55" t="s">
        <v>308</v>
      </c>
      <c r="B880" s="24" t="s">
        <v>245</v>
      </c>
      <c r="C880" s="24" t="s">
        <v>312</v>
      </c>
      <c r="D880" s="38" t="s">
        <v>325</v>
      </c>
      <c r="E880" s="24" t="s">
        <v>256</v>
      </c>
      <c r="F880" s="24"/>
      <c r="G880" s="16">
        <f t="shared" si="289"/>
        <v>0</v>
      </c>
      <c r="H880" s="16"/>
      <c r="I880" s="20">
        <f t="shared" si="283"/>
        <v>0</v>
      </c>
      <c r="J880" s="16">
        <f t="shared" si="289"/>
        <v>0</v>
      </c>
      <c r="K880" s="26"/>
    </row>
    <row r="881" spans="1:11" hidden="1">
      <c r="A881" s="55" t="s">
        <v>257</v>
      </c>
      <c r="B881" s="24" t="s">
        <v>245</v>
      </c>
      <c r="C881" s="24" t="s">
        <v>312</v>
      </c>
      <c r="D881" s="38" t="s">
        <v>325</v>
      </c>
      <c r="E881" s="24" t="s">
        <v>258</v>
      </c>
      <c r="F881" s="24"/>
      <c r="G881" s="16">
        <f t="shared" ref="G881:J881" si="290">G882+G883+G884</f>
        <v>0</v>
      </c>
      <c r="H881" s="16"/>
      <c r="I881" s="20">
        <f t="shared" si="283"/>
        <v>0</v>
      </c>
      <c r="J881" s="16">
        <f t="shared" si="290"/>
        <v>0</v>
      </c>
      <c r="K881" s="26"/>
    </row>
    <row r="882" spans="1:11" hidden="1">
      <c r="A882" s="55" t="s">
        <v>16</v>
      </c>
      <c r="B882" s="24" t="s">
        <v>245</v>
      </c>
      <c r="C882" s="24" t="s">
        <v>312</v>
      </c>
      <c r="D882" s="38" t="s">
        <v>325</v>
      </c>
      <c r="E882" s="24" t="s">
        <v>258</v>
      </c>
      <c r="F882" s="24" t="s">
        <v>17</v>
      </c>
      <c r="G882" s="19"/>
      <c r="H882" s="19"/>
      <c r="I882" s="20">
        <f t="shared" si="283"/>
        <v>0</v>
      </c>
      <c r="J882" s="20"/>
      <c r="K882" s="26"/>
    </row>
    <row r="883" spans="1:11" hidden="1">
      <c r="A883" s="55" t="s">
        <v>18</v>
      </c>
      <c r="B883" s="24" t="s">
        <v>245</v>
      </c>
      <c r="C883" s="24" t="s">
        <v>312</v>
      </c>
      <c r="D883" s="38" t="s">
        <v>325</v>
      </c>
      <c r="E883" s="24" t="s">
        <v>258</v>
      </c>
      <c r="F883" s="24" t="s">
        <v>10</v>
      </c>
      <c r="G883" s="19"/>
      <c r="H883" s="19"/>
      <c r="I883" s="20">
        <f t="shared" si="283"/>
        <v>0</v>
      </c>
      <c r="J883" s="20"/>
      <c r="K883" s="26"/>
    </row>
    <row r="884" spans="1:11" hidden="1">
      <c r="A884" s="55" t="s">
        <v>19</v>
      </c>
      <c r="B884" s="24" t="s">
        <v>245</v>
      </c>
      <c r="C884" s="24" t="s">
        <v>312</v>
      </c>
      <c r="D884" s="38" t="s">
        <v>325</v>
      </c>
      <c r="E884" s="24" t="s">
        <v>258</v>
      </c>
      <c r="F884" s="24" t="s">
        <v>11</v>
      </c>
      <c r="G884" s="19"/>
      <c r="H884" s="19"/>
      <c r="I884" s="20">
        <f t="shared" si="283"/>
        <v>0</v>
      </c>
      <c r="J884" s="20"/>
      <c r="K884" s="26"/>
    </row>
    <row r="885" spans="1:11" ht="39" hidden="1" customHeight="1">
      <c r="A885" s="157" t="s">
        <v>618</v>
      </c>
      <c r="B885" s="24" t="s">
        <v>245</v>
      </c>
      <c r="C885" s="24" t="s">
        <v>312</v>
      </c>
      <c r="D885" s="38" t="s">
        <v>326</v>
      </c>
      <c r="E885" s="24"/>
      <c r="F885" s="24"/>
      <c r="G885" s="16">
        <f t="shared" ref="G885:J887" si="291">G886</f>
        <v>0</v>
      </c>
      <c r="H885" s="16"/>
      <c r="I885" s="20">
        <f t="shared" si="283"/>
        <v>0</v>
      </c>
      <c r="J885" s="16">
        <f t="shared" si="291"/>
        <v>0</v>
      </c>
      <c r="K885" s="26"/>
    </row>
    <row r="886" spans="1:11" ht="39.75" hidden="1" customHeight="1">
      <c r="A886" s="55" t="s">
        <v>261</v>
      </c>
      <c r="B886" s="24" t="s">
        <v>245</v>
      </c>
      <c r="C886" s="24" t="s">
        <v>312</v>
      </c>
      <c r="D886" s="38" t="s">
        <v>326</v>
      </c>
      <c r="E886" s="24" t="s">
        <v>256</v>
      </c>
      <c r="F886" s="24"/>
      <c r="G886" s="16">
        <f t="shared" si="291"/>
        <v>0</v>
      </c>
      <c r="H886" s="16"/>
      <c r="I886" s="20">
        <f t="shared" si="283"/>
        <v>0</v>
      </c>
      <c r="J886" s="16">
        <f t="shared" si="291"/>
        <v>0</v>
      </c>
      <c r="K886" s="26"/>
    </row>
    <row r="887" spans="1:11" hidden="1">
      <c r="A887" s="55" t="s">
        <v>257</v>
      </c>
      <c r="B887" s="24" t="s">
        <v>245</v>
      </c>
      <c r="C887" s="24" t="s">
        <v>312</v>
      </c>
      <c r="D887" s="38" t="s">
        <v>326</v>
      </c>
      <c r="E887" s="24" t="s">
        <v>258</v>
      </c>
      <c r="F887" s="24"/>
      <c r="G887" s="16">
        <f t="shared" si="291"/>
        <v>0</v>
      </c>
      <c r="H887" s="16"/>
      <c r="I887" s="20">
        <f t="shared" si="283"/>
        <v>0</v>
      </c>
      <c r="J887" s="16">
        <f t="shared" si="291"/>
        <v>0</v>
      </c>
      <c r="K887" s="26"/>
    </row>
    <row r="888" spans="1:11" hidden="1">
      <c r="A888" s="55" t="s">
        <v>18</v>
      </c>
      <c r="B888" s="24" t="s">
        <v>245</v>
      </c>
      <c r="C888" s="24" t="s">
        <v>312</v>
      </c>
      <c r="D888" s="38" t="s">
        <v>326</v>
      </c>
      <c r="E888" s="24" t="s">
        <v>258</v>
      </c>
      <c r="F888" s="24" t="s">
        <v>10</v>
      </c>
      <c r="G888" s="19"/>
      <c r="H888" s="19"/>
      <c r="I888" s="20">
        <f t="shared" si="283"/>
        <v>0</v>
      </c>
      <c r="J888" s="20"/>
      <c r="K888" s="26"/>
    </row>
    <row r="889" spans="1:11" ht="48.75" hidden="1" customHeight="1">
      <c r="A889" s="55" t="s">
        <v>327</v>
      </c>
      <c r="B889" s="18" t="s">
        <v>245</v>
      </c>
      <c r="C889" s="18" t="s">
        <v>312</v>
      </c>
      <c r="D889" s="38" t="s">
        <v>328</v>
      </c>
      <c r="E889" s="18"/>
      <c r="F889" s="18"/>
      <c r="G889" s="16">
        <f t="shared" ref="G889:J891" si="292">G890</f>
        <v>0</v>
      </c>
      <c r="H889" s="16"/>
      <c r="I889" s="20">
        <f t="shared" si="283"/>
        <v>0</v>
      </c>
      <c r="J889" s="16">
        <f t="shared" si="292"/>
        <v>0</v>
      </c>
      <c r="K889" s="26"/>
    </row>
    <row r="890" spans="1:11" ht="39.75" hidden="1" customHeight="1">
      <c r="A890" s="55" t="s">
        <v>261</v>
      </c>
      <c r="B890" s="18" t="s">
        <v>245</v>
      </c>
      <c r="C890" s="18" t="s">
        <v>312</v>
      </c>
      <c r="D890" s="38" t="s">
        <v>328</v>
      </c>
      <c r="E890" s="18" t="s">
        <v>256</v>
      </c>
      <c r="F890" s="18"/>
      <c r="G890" s="16">
        <f t="shared" si="292"/>
        <v>0</v>
      </c>
      <c r="H890" s="16"/>
      <c r="I890" s="20">
        <f t="shared" si="283"/>
        <v>0</v>
      </c>
      <c r="J890" s="16">
        <f t="shared" si="292"/>
        <v>0</v>
      </c>
      <c r="K890" s="26"/>
    </row>
    <row r="891" spans="1:11" hidden="1">
      <c r="A891" s="55" t="s">
        <v>257</v>
      </c>
      <c r="B891" s="18" t="s">
        <v>245</v>
      </c>
      <c r="C891" s="18" t="s">
        <v>312</v>
      </c>
      <c r="D891" s="38" t="s">
        <v>328</v>
      </c>
      <c r="E891" s="18" t="s">
        <v>258</v>
      </c>
      <c r="F891" s="18"/>
      <c r="G891" s="16">
        <f t="shared" si="292"/>
        <v>0</v>
      </c>
      <c r="H891" s="16"/>
      <c r="I891" s="20">
        <f t="shared" si="283"/>
        <v>0</v>
      </c>
      <c r="J891" s="16">
        <f t="shared" si="292"/>
        <v>0</v>
      </c>
      <c r="K891" s="26"/>
    </row>
    <row r="892" spans="1:11" hidden="1">
      <c r="A892" s="55" t="s">
        <v>18</v>
      </c>
      <c r="B892" s="18" t="s">
        <v>245</v>
      </c>
      <c r="C892" s="18" t="s">
        <v>312</v>
      </c>
      <c r="D892" s="38" t="s">
        <v>328</v>
      </c>
      <c r="E892" s="18" t="s">
        <v>258</v>
      </c>
      <c r="F892" s="18" t="s">
        <v>17</v>
      </c>
      <c r="G892" s="19"/>
      <c r="H892" s="19"/>
      <c r="I892" s="20">
        <f t="shared" si="283"/>
        <v>0</v>
      </c>
      <c r="J892" s="20"/>
      <c r="K892" s="26"/>
    </row>
    <row r="893" spans="1:11">
      <c r="A893" s="32" t="s">
        <v>691</v>
      </c>
      <c r="B893" s="14" t="s">
        <v>245</v>
      </c>
      <c r="C893" s="14" t="s">
        <v>329</v>
      </c>
      <c r="D893" s="14"/>
      <c r="E893" s="14"/>
      <c r="F893" s="14"/>
      <c r="G893" s="15">
        <f>G894+G911+G935+G941</f>
        <v>122.2</v>
      </c>
      <c r="H893" s="15">
        <f>H894+H911+H935+H941</f>
        <v>0</v>
      </c>
      <c r="I893" s="12">
        <f t="shared" si="283"/>
        <v>122.2</v>
      </c>
      <c r="J893" s="15">
        <f t="shared" ref="J893:K893" si="293">J894+J911+J935+J941</f>
        <v>1102.4000000000001</v>
      </c>
      <c r="K893" s="15">
        <f t="shared" si="293"/>
        <v>1012.4</v>
      </c>
    </row>
    <row r="894" spans="1:11" ht="26.25" hidden="1" customHeight="1">
      <c r="A894" s="13" t="s">
        <v>330</v>
      </c>
      <c r="B894" s="14" t="s">
        <v>245</v>
      </c>
      <c r="C894" s="14" t="s">
        <v>329</v>
      </c>
      <c r="D894" s="14" t="s">
        <v>249</v>
      </c>
      <c r="E894" s="14"/>
      <c r="F894" s="14"/>
      <c r="G894" s="16">
        <f t="shared" ref="G894:K895" si="294">G895</f>
        <v>0</v>
      </c>
      <c r="H894" s="16">
        <f t="shared" si="294"/>
        <v>0</v>
      </c>
      <c r="I894" s="20">
        <f t="shared" si="283"/>
        <v>0</v>
      </c>
      <c r="J894" s="16">
        <f t="shared" si="294"/>
        <v>0</v>
      </c>
      <c r="K894" s="16">
        <f t="shared" si="294"/>
        <v>0</v>
      </c>
    </row>
    <row r="895" spans="1:11" ht="43.5" hidden="1" customHeight="1">
      <c r="A895" s="83" t="s">
        <v>331</v>
      </c>
      <c r="B895" s="14" t="s">
        <v>245</v>
      </c>
      <c r="C895" s="14" t="s">
        <v>329</v>
      </c>
      <c r="D895" s="14" t="s">
        <v>251</v>
      </c>
      <c r="E895" s="14"/>
      <c r="F895" s="14"/>
      <c r="G895" s="16">
        <f t="shared" si="294"/>
        <v>0</v>
      </c>
      <c r="H895" s="16">
        <f t="shared" si="294"/>
        <v>0</v>
      </c>
      <c r="I895" s="20">
        <f t="shared" si="283"/>
        <v>0</v>
      </c>
      <c r="J895" s="16">
        <f t="shared" si="294"/>
        <v>0</v>
      </c>
      <c r="K895" s="16">
        <f t="shared" si="294"/>
        <v>0</v>
      </c>
    </row>
    <row r="896" spans="1:11" ht="37.5" hidden="1" customHeight="1">
      <c r="A896" s="84" t="s">
        <v>332</v>
      </c>
      <c r="B896" s="14" t="s">
        <v>245</v>
      </c>
      <c r="C896" s="14" t="s">
        <v>329</v>
      </c>
      <c r="D896" s="14" t="s">
        <v>333</v>
      </c>
      <c r="E896" s="14"/>
      <c r="F896" s="14"/>
      <c r="G896" s="16">
        <f>G897+G906</f>
        <v>0</v>
      </c>
      <c r="H896" s="16">
        <f t="shared" ref="H896" si="295">H897+H906</f>
        <v>0</v>
      </c>
      <c r="I896" s="20">
        <f t="shared" si="283"/>
        <v>0</v>
      </c>
      <c r="J896" s="16">
        <f t="shared" ref="J896:K896" si="296">J897+J906</f>
        <v>0</v>
      </c>
      <c r="K896" s="16">
        <f t="shared" si="296"/>
        <v>0</v>
      </c>
    </row>
    <row r="897" spans="1:11" hidden="1">
      <c r="A897" s="85" t="s">
        <v>334</v>
      </c>
      <c r="B897" s="18" t="s">
        <v>245</v>
      </c>
      <c r="C897" s="18" t="s">
        <v>329</v>
      </c>
      <c r="D897" s="31" t="s">
        <v>333</v>
      </c>
      <c r="E897" s="14"/>
      <c r="F897" s="14"/>
      <c r="G897" s="16">
        <f>G898+G902</f>
        <v>0</v>
      </c>
      <c r="H897" s="16">
        <f>H898+H902</f>
        <v>0</v>
      </c>
      <c r="I897" s="20">
        <f t="shared" si="283"/>
        <v>0</v>
      </c>
      <c r="J897" s="16">
        <f t="shared" ref="J897:K897" si="297">J898+J902</f>
        <v>0</v>
      </c>
      <c r="K897" s="16">
        <f t="shared" si="297"/>
        <v>0</v>
      </c>
    </row>
    <row r="898" spans="1:11" hidden="1">
      <c r="A898" s="17" t="s">
        <v>335</v>
      </c>
      <c r="B898" s="18" t="s">
        <v>245</v>
      </c>
      <c r="C898" s="18" t="s">
        <v>329</v>
      </c>
      <c r="D898" s="36" t="s">
        <v>550</v>
      </c>
      <c r="E898" s="14"/>
      <c r="F898" s="14"/>
      <c r="G898" s="16">
        <f t="shared" ref="G898:K900" si="298">G899</f>
        <v>0</v>
      </c>
      <c r="H898" s="16">
        <f t="shared" si="298"/>
        <v>0</v>
      </c>
      <c r="I898" s="20">
        <f t="shared" si="283"/>
        <v>0</v>
      </c>
      <c r="J898" s="16">
        <f t="shared" si="298"/>
        <v>0</v>
      </c>
      <c r="K898" s="16">
        <f t="shared" si="298"/>
        <v>0</v>
      </c>
    </row>
    <row r="899" spans="1:11" ht="24" hidden="1">
      <c r="A899" s="27" t="s">
        <v>73</v>
      </c>
      <c r="B899" s="18" t="s">
        <v>245</v>
      </c>
      <c r="C899" s="18" t="s">
        <v>329</v>
      </c>
      <c r="D899" s="36" t="s">
        <v>550</v>
      </c>
      <c r="E899" s="18" t="s">
        <v>74</v>
      </c>
      <c r="F899" s="18"/>
      <c r="G899" s="16">
        <f t="shared" si="298"/>
        <v>0</v>
      </c>
      <c r="H899" s="16">
        <f t="shared" si="298"/>
        <v>0</v>
      </c>
      <c r="I899" s="20">
        <f t="shared" si="283"/>
        <v>0</v>
      </c>
      <c r="J899" s="16">
        <f t="shared" si="298"/>
        <v>0</v>
      </c>
      <c r="K899" s="16">
        <f t="shared" si="298"/>
        <v>0</v>
      </c>
    </row>
    <row r="900" spans="1:11" ht="24" hidden="1">
      <c r="A900" s="27" t="s">
        <v>75</v>
      </c>
      <c r="B900" s="18" t="s">
        <v>245</v>
      </c>
      <c r="C900" s="18" t="s">
        <v>329</v>
      </c>
      <c r="D900" s="36" t="s">
        <v>550</v>
      </c>
      <c r="E900" s="18" t="s">
        <v>76</v>
      </c>
      <c r="F900" s="18"/>
      <c r="G900" s="16">
        <f t="shared" si="298"/>
        <v>0</v>
      </c>
      <c r="H900" s="16">
        <f t="shared" si="298"/>
        <v>0</v>
      </c>
      <c r="I900" s="20">
        <f t="shared" si="283"/>
        <v>0</v>
      </c>
      <c r="J900" s="16">
        <f t="shared" si="298"/>
        <v>0</v>
      </c>
      <c r="K900" s="16">
        <f t="shared" si="298"/>
        <v>0</v>
      </c>
    </row>
    <row r="901" spans="1:11" hidden="1">
      <c r="A901" s="27" t="s">
        <v>16</v>
      </c>
      <c r="B901" s="18" t="s">
        <v>245</v>
      </c>
      <c r="C901" s="18" t="s">
        <v>329</v>
      </c>
      <c r="D901" s="36" t="s">
        <v>550</v>
      </c>
      <c r="E901" s="18" t="s">
        <v>76</v>
      </c>
      <c r="F901" s="18" t="s">
        <v>17</v>
      </c>
      <c r="G901" s="160">
        <v>0</v>
      </c>
      <c r="H901" s="160">
        <v>0</v>
      </c>
      <c r="I901" s="20">
        <f t="shared" si="283"/>
        <v>0</v>
      </c>
      <c r="J901" s="22"/>
      <c r="K901" s="22"/>
    </row>
    <row r="902" spans="1:11" ht="36" hidden="1">
      <c r="A902" s="17" t="s">
        <v>336</v>
      </c>
      <c r="B902" s="18" t="s">
        <v>245</v>
      </c>
      <c r="C902" s="18" t="s">
        <v>329</v>
      </c>
      <c r="D902" s="36" t="s">
        <v>337</v>
      </c>
      <c r="E902" s="14"/>
      <c r="F902" s="14"/>
      <c r="G902" s="16">
        <f t="shared" ref="G902:J904" si="299">G903</f>
        <v>0</v>
      </c>
      <c r="H902" s="16"/>
      <c r="I902" s="20">
        <f t="shared" si="283"/>
        <v>0</v>
      </c>
      <c r="J902" s="16">
        <f t="shared" si="299"/>
        <v>0</v>
      </c>
      <c r="K902" s="26"/>
    </row>
    <row r="903" spans="1:11" ht="24" hidden="1">
      <c r="A903" s="27" t="s">
        <v>73</v>
      </c>
      <c r="B903" s="18" t="s">
        <v>245</v>
      </c>
      <c r="C903" s="18" t="s">
        <v>329</v>
      </c>
      <c r="D903" s="36" t="s">
        <v>337</v>
      </c>
      <c r="E903" s="18" t="s">
        <v>74</v>
      </c>
      <c r="F903" s="18"/>
      <c r="G903" s="16">
        <f t="shared" si="299"/>
        <v>0</v>
      </c>
      <c r="H903" s="16"/>
      <c r="I903" s="20">
        <f t="shared" si="283"/>
        <v>0</v>
      </c>
      <c r="J903" s="16">
        <f t="shared" si="299"/>
        <v>0</v>
      </c>
      <c r="K903" s="26"/>
    </row>
    <row r="904" spans="1:11" ht="24" hidden="1">
      <c r="A904" s="27" t="s">
        <v>75</v>
      </c>
      <c r="B904" s="18" t="s">
        <v>245</v>
      </c>
      <c r="C904" s="18" t="s">
        <v>329</v>
      </c>
      <c r="D904" s="36" t="s">
        <v>337</v>
      </c>
      <c r="E904" s="18" t="s">
        <v>76</v>
      </c>
      <c r="F904" s="18"/>
      <c r="G904" s="16">
        <f t="shared" si="299"/>
        <v>0</v>
      </c>
      <c r="H904" s="16"/>
      <c r="I904" s="20">
        <f t="shared" si="283"/>
        <v>0</v>
      </c>
      <c r="J904" s="16">
        <f t="shared" si="299"/>
        <v>0</v>
      </c>
      <c r="K904" s="26"/>
    </row>
    <row r="905" spans="1:11" hidden="1">
      <c r="A905" s="27" t="s">
        <v>18</v>
      </c>
      <c r="B905" s="18" t="s">
        <v>245</v>
      </c>
      <c r="C905" s="18" t="s">
        <v>329</v>
      </c>
      <c r="D905" s="36" t="s">
        <v>337</v>
      </c>
      <c r="E905" s="18" t="s">
        <v>76</v>
      </c>
      <c r="F905" s="18" t="s">
        <v>10</v>
      </c>
      <c r="G905" s="19"/>
      <c r="H905" s="19"/>
      <c r="I905" s="20">
        <f t="shared" si="283"/>
        <v>0</v>
      </c>
      <c r="J905" s="20"/>
      <c r="K905" s="26"/>
    </row>
    <row r="906" spans="1:11" ht="12" hidden="1" customHeight="1">
      <c r="A906" s="34" t="s">
        <v>338</v>
      </c>
      <c r="B906" s="18" t="s">
        <v>245</v>
      </c>
      <c r="C906" s="18" t="s">
        <v>329</v>
      </c>
      <c r="D906" s="31" t="s">
        <v>339</v>
      </c>
      <c r="E906" s="18"/>
      <c r="F906" s="18"/>
      <c r="G906" s="16">
        <f>G908</f>
        <v>0</v>
      </c>
      <c r="H906" s="16">
        <f>H908</f>
        <v>0</v>
      </c>
      <c r="I906" s="20">
        <f t="shared" si="283"/>
        <v>0</v>
      </c>
      <c r="J906" s="16">
        <f t="shared" ref="G906:K909" si="300">J907</f>
        <v>0</v>
      </c>
      <c r="K906" s="16">
        <f t="shared" si="300"/>
        <v>0</v>
      </c>
    </row>
    <row r="907" spans="1:11" ht="23.25" hidden="1" customHeight="1">
      <c r="A907" s="17" t="s">
        <v>44</v>
      </c>
      <c r="B907" s="18" t="s">
        <v>245</v>
      </c>
      <c r="C907" s="18" t="s">
        <v>329</v>
      </c>
      <c r="D907" s="31" t="s">
        <v>339</v>
      </c>
      <c r="E907" s="18" t="s">
        <v>45</v>
      </c>
      <c r="F907" s="18"/>
      <c r="G907" s="16"/>
      <c r="H907" s="16"/>
      <c r="I907" s="20">
        <f t="shared" si="283"/>
        <v>0</v>
      </c>
      <c r="J907" s="16">
        <f t="shared" si="300"/>
        <v>0</v>
      </c>
      <c r="K907" s="16">
        <f t="shared" si="300"/>
        <v>0</v>
      </c>
    </row>
    <row r="908" spans="1:11" ht="36.75" hidden="1" customHeight="1">
      <c r="A908" s="49" t="s">
        <v>308</v>
      </c>
      <c r="B908" s="18" t="s">
        <v>245</v>
      </c>
      <c r="C908" s="18" t="s">
        <v>329</v>
      </c>
      <c r="D908" s="31" t="s">
        <v>339</v>
      </c>
      <c r="E908" s="18" t="s">
        <v>256</v>
      </c>
      <c r="F908" s="18"/>
      <c r="G908" s="16">
        <f t="shared" si="300"/>
        <v>0</v>
      </c>
      <c r="H908" s="16">
        <f t="shared" si="300"/>
        <v>0</v>
      </c>
      <c r="I908" s="20">
        <f t="shared" si="283"/>
        <v>0</v>
      </c>
      <c r="J908" s="16">
        <f t="shared" si="300"/>
        <v>0</v>
      </c>
      <c r="K908" s="16">
        <f t="shared" si="300"/>
        <v>0</v>
      </c>
    </row>
    <row r="909" spans="1:11" ht="15.75" hidden="1" customHeight="1">
      <c r="A909" s="49" t="s">
        <v>257</v>
      </c>
      <c r="B909" s="18" t="s">
        <v>245</v>
      </c>
      <c r="C909" s="18" t="s">
        <v>329</v>
      </c>
      <c r="D909" s="31" t="s">
        <v>339</v>
      </c>
      <c r="E909" s="18" t="s">
        <v>258</v>
      </c>
      <c r="F909" s="18"/>
      <c r="G909" s="16">
        <f t="shared" si="300"/>
        <v>0</v>
      </c>
      <c r="H909" s="16">
        <f t="shared" si="300"/>
        <v>0</v>
      </c>
      <c r="I909" s="20">
        <f t="shared" si="283"/>
        <v>0</v>
      </c>
      <c r="J909" s="16">
        <f t="shared" si="300"/>
        <v>0</v>
      </c>
      <c r="K909" s="16">
        <f t="shared" si="300"/>
        <v>0</v>
      </c>
    </row>
    <row r="910" spans="1:11" hidden="1">
      <c r="A910" s="49" t="s">
        <v>16</v>
      </c>
      <c r="B910" s="18" t="s">
        <v>245</v>
      </c>
      <c r="C910" s="18" t="s">
        <v>329</v>
      </c>
      <c r="D910" s="31" t="s">
        <v>339</v>
      </c>
      <c r="E910" s="18" t="s">
        <v>258</v>
      </c>
      <c r="F910" s="18" t="s">
        <v>17</v>
      </c>
      <c r="G910" s="79">
        <v>0</v>
      </c>
      <c r="H910" s="79">
        <v>0</v>
      </c>
      <c r="I910" s="20">
        <f t="shared" si="283"/>
        <v>0</v>
      </c>
      <c r="J910" s="20"/>
      <c r="K910" s="19"/>
    </row>
    <row r="911" spans="1:11" ht="38.25" customHeight="1">
      <c r="A911" s="149" t="s">
        <v>542</v>
      </c>
      <c r="B911" s="14" t="s">
        <v>245</v>
      </c>
      <c r="C911" s="14" t="s">
        <v>329</v>
      </c>
      <c r="D911" s="150" t="s">
        <v>544</v>
      </c>
      <c r="E911" s="14"/>
      <c r="F911" s="14"/>
      <c r="G911" s="15">
        <f>G912+G917+G923</f>
        <v>84</v>
      </c>
      <c r="H911" s="15"/>
      <c r="I911" s="12">
        <f t="shared" si="283"/>
        <v>84</v>
      </c>
      <c r="J911" s="15">
        <f t="shared" ref="J911:K911" si="301">J912+J917+J923</f>
        <v>90</v>
      </c>
      <c r="K911" s="15">
        <f t="shared" si="301"/>
        <v>0</v>
      </c>
    </row>
    <row r="912" spans="1:11" ht="38.25">
      <c r="A912" s="51" t="s">
        <v>543</v>
      </c>
      <c r="B912" s="14" t="s">
        <v>245</v>
      </c>
      <c r="C912" s="14" t="s">
        <v>329</v>
      </c>
      <c r="D912" s="150" t="s">
        <v>545</v>
      </c>
      <c r="E912" s="14"/>
      <c r="F912" s="14"/>
      <c r="G912" s="15">
        <f>G913</f>
        <v>10</v>
      </c>
      <c r="H912" s="15"/>
      <c r="I912" s="12">
        <f t="shared" si="283"/>
        <v>10</v>
      </c>
      <c r="J912" s="15">
        <f t="shared" ref="J912:K912" si="302">J913</f>
        <v>12</v>
      </c>
      <c r="K912" s="15">
        <f t="shared" si="302"/>
        <v>0</v>
      </c>
    </row>
    <row r="913" spans="1:11">
      <c r="A913" s="87" t="s">
        <v>133</v>
      </c>
      <c r="B913" s="18" t="s">
        <v>245</v>
      </c>
      <c r="C913" s="18" t="s">
        <v>329</v>
      </c>
      <c r="D913" s="45" t="s">
        <v>551</v>
      </c>
      <c r="E913" s="18"/>
      <c r="F913" s="18"/>
      <c r="G913" s="16">
        <f t="shared" ref="G913:K915" si="303">G914</f>
        <v>10</v>
      </c>
      <c r="H913" s="16"/>
      <c r="I913" s="20">
        <f t="shared" si="283"/>
        <v>10</v>
      </c>
      <c r="J913" s="16">
        <f t="shared" si="303"/>
        <v>12</v>
      </c>
      <c r="K913" s="16">
        <f t="shared" si="303"/>
        <v>0</v>
      </c>
    </row>
    <row r="914" spans="1:11" ht="24">
      <c r="A914" s="17" t="s">
        <v>44</v>
      </c>
      <c r="B914" s="18" t="s">
        <v>245</v>
      </c>
      <c r="C914" s="18" t="s">
        <v>329</v>
      </c>
      <c r="D914" s="45" t="s">
        <v>551</v>
      </c>
      <c r="E914" s="18" t="s">
        <v>45</v>
      </c>
      <c r="F914" s="18"/>
      <c r="G914" s="16">
        <f t="shared" si="303"/>
        <v>10</v>
      </c>
      <c r="H914" s="16"/>
      <c r="I914" s="20">
        <f t="shared" si="283"/>
        <v>10</v>
      </c>
      <c r="J914" s="16">
        <f t="shared" si="303"/>
        <v>12</v>
      </c>
      <c r="K914" s="16">
        <f t="shared" si="303"/>
        <v>0</v>
      </c>
    </row>
    <row r="915" spans="1:11" ht="36">
      <c r="A915" s="17" t="s">
        <v>46</v>
      </c>
      <c r="B915" s="18" t="s">
        <v>245</v>
      </c>
      <c r="C915" s="18" t="s">
        <v>329</v>
      </c>
      <c r="D915" s="45" t="s">
        <v>551</v>
      </c>
      <c r="E915" s="18" t="s">
        <v>53</v>
      </c>
      <c r="F915" s="18"/>
      <c r="G915" s="16">
        <f t="shared" si="303"/>
        <v>10</v>
      </c>
      <c r="H915" s="16"/>
      <c r="I915" s="20">
        <f t="shared" si="283"/>
        <v>10</v>
      </c>
      <c r="J915" s="16">
        <f t="shared" si="303"/>
        <v>12</v>
      </c>
      <c r="K915" s="16">
        <f t="shared" si="303"/>
        <v>0</v>
      </c>
    </row>
    <row r="916" spans="1:11">
      <c r="A916" s="17" t="s">
        <v>16</v>
      </c>
      <c r="B916" s="18" t="s">
        <v>245</v>
      </c>
      <c r="C916" s="18" t="s">
        <v>329</v>
      </c>
      <c r="D916" s="45" t="s">
        <v>551</v>
      </c>
      <c r="E916" s="18" t="s">
        <v>53</v>
      </c>
      <c r="F916" s="18" t="s">
        <v>17</v>
      </c>
      <c r="G916" s="16">
        <v>10</v>
      </c>
      <c r="H916" s="16">
        <f>'[1]поправки  2024-2026 гг  (ноя(2)'!$I$1101</f>
        <v>0</v>
      </c>
      <c r="I916" s="20">
        <f t="shared" si="283"/>
        <v>10</v>
      </c>
      <c r="J916" s="16">
        <v>12</v>
      </c>
      <c r="K916" s="19"/>
    </row>
    <row r="917" spans="1:11" ht="38.25">
      <c r="A917" s="51" t="s">
        <v>546</v>
      </c>
      <c r="B917" s="18" t="s">
        <v>245</v>
      </c>
      <c r="C917" s="18" t="s">
        <v>329</v>
      </c>
      <c r="D917" s="45" t="s">
        <v>547</v>
      </c>
      <c r="E917" s="14"/>
      <c r="F917" s="14"/>
      <c r="G917" s="15">
        <f t="shared" ref="G917:K921" si="304">G918</f>
        <v>64</v>
      </c>
      <c r="H917" s="15"/>
      <c r="I917" s="12">
        <f t="shared" si="283"/>
        <v>64</v>
      </c>
      <c r="J917" s="15">
        <f t="shared" si="304"/>
        <v>66</v>
      </c>
      <c r="K917" s="15">
        <f t="shared" si="304"/>
        <v>0</v>
      </c>
    </row>
    <row r="918" spans="1:11" ht="23.25" customHeight="1">
      <c r="A918" s="87" t="s">
        <v>340</v>
      </c>
      <c r="B918" s="18" t="s">
        <v>245</v>
      </c>
      <c r="C918" s="18" t="s">
        <v>329</v>
      </c>
      <c r="D918" s="45" t="s">
        <v>553</v>
      </c>
      <c r="E918" s="18"/>
      <c r="F918" s="18"/>
      <c r="G918" s="16">
        <f t="shared" si="304"/>
        <v>64</v>
      </c>
      <c r="H918" s="16"/>
      <c r="I918" s="20">
        <f t="shared" si="283"/>
        <v>64</v>
      </c>
      <c r="J918" s="16">
        <f t="shared" si="304"/>
        <v>66</v>
      </c>
      <c r="K918" s="16">
        <f t="shared" si="304"/>
        <v>0</v>
      </c>
    </row>
    <row r="919" spans="1:11">
      <c r="A919" s="87" t="s">
        <v>133</v>
      </c>
      <c r="B919" s="18" t="s">
        <v>245</v>
      </c>
      <c r="C919" s="18" t="s">
        <v>329</v>
      </c>
      <c r="D919" s="45" t="s">
        <v>552</v>
      </c>
      <c r="E919" s="18"/>
      <c r="F919" s="18"/>
      <c r="G919" s="16">
        <f t="shared" si="304"/>
        <v>64</v>
      </c>
      <c r="H919" s="16"/>
      <c r="I919" s="20">
        <f t="shared" si="283"/>
        <v>64</v>
      </c>
      <c r="J919" s="16">
        <f t="shared" si="304"/>
        <v>66</v>
      </c>
      <c r="K919" s="16">
        <f t="shared" si="304"/>
        <v>0</v>
      </c>
    </row>
    <row r="920" spans="1:11" ht="28.5" customHeight="1">
      <c r="A920" s="17" t="s">
        <v>44</v>
      </c>
      <c r="B920" s="18" t="s">
        <v>245</v>
      </c>
      <c r="C920" s="18" t="s">
        <v>329</v>
      </c>
      <c r="D920" s="45" t="s">
        <v>552</v>
      </c>
      <c r="E920" s="18" t="s">
        <v>45</v>
      </c>
      <c r="F920" s="18"/>
      <c r="G920" s="16">
        <f t="shared" si="304"/>
        <v>64</v>
      </c>
      <c r="H920" s="16"/>
      <c r="I920" s="20">
        <f t="shared" si="283"/>
        <v>64</v>
      </c>
      <c r="J920" s="16">
        <f t="shared" si="304"/>
        <v>66</v>
      </c>
      <c r="K920" s="16">
        <f t="shared" si="304"/>
        <v>0</v>
      </c>
    </row>
    <row r="921" spans="1:11" ht="36">
      <c r="A921" s="17" t="s">
        <v>46</v>
      </c>
      <c r="B921" s="18" t="s">
        <v>245</v>
      </c>
      <c r="C921" s="18" t="s">
        <v>329</v>
      </c>
      <c r="D921" s="45" t="s">
        <v>552</v>
      </c>
      <c r="E921" s="18" t="s">
        <v>53</v>
      </c>
      <c r="F921" s="18"/>
      <c r="G921" s="16">
        <f t="shared" si="304"/>
        <v>64</v>
      </c>
      <c r="H921" s="16"/>
      <c r="I921" s="20">
        <f t="shared" si="283"/>
        <v>64</v>
      </c>
      <c r="J921" s="16">
        <f t="shared" si="304"/>
        <v>66</v>
      </c>
      <c r="K921" s="16">
        <f t="shared" si="304"/>
        <v>0</v>
      </c>
    </row>
    <row r="922" spans="1:11">
      <c r="A922" s="17" t="s">
        <v>16</v>
      </c>
      <c r="B922" s="18" t="s">
        <v>245</v>
      </c>
      <c r="C922" s="18" t="s">
        <v>329</v>
      </c>
      <c r="D922" s="45" t="s">
        <v>552</v>
      </c>
      <c r="E922" s="18" t="s">
        <v>53</v>
      </c>
      <c r="F922" s="18" t="s">
        <v>17</v>
      </c>
      <c r="G922" s="16">
        <v>64</v>
      </c>
      <c r="H922" s="16">
        <f>'[1]поправки  2024-2026 гг  (ноя(2)'!$I$1107</f>
        <v>0</v>
      </c>
      <c r="I922" s="20">
        <f t="shared" si="283"/>
        <v>64</v>
      </c>
      <c r="J922" s="16">
        <v>66</v>
      </c>
      <c r="K922" s="19"/>
    </row>
    <row r="923" spans="1:11" ht="47.25" customHeight="1">
      <c r="A923" s="51" t="s">
        <v>576</v>
      </c>
      <c r="B923" s="18" t="s">
        <v>245</v>
      </c>
      <c r="C923" s="18" t="s">
        <v>329</v>
      </c>
      <c r="D923" s="45" t="s">
        <v>548</v>
      </c>
      <c r="E923" s="14"/>
      <c r="F923" s="14"/>
      <c r="G923" s="15">
        <f t="shared" ref="G923:K927" si="305">G924</f>
        <v>10</v>
      </c>
      <c r="H923" s="15"/>
      <c r="I923" s="12">
        <f t="shared" si="283"/>
        <v>10</v>
      </c>
      <c r="J923" s="15">
        <f t="shared" si="305"/>
        <v>12</v>
      </c>
      <c r="K923" s="15">
        <f t="shared" si="305"/>
        <v>0</v>
      </c>
    </row>
    <row r="924" spans="1:11" ht="40.5" customHeight="1">
      <c r="A924" s="103" t="s">
        <v>341</v>
      </c>
      <c r="B924" s="18" t="s">
        <v>245</v>
      </c>
      <c r="C924" s="18" t="s">
        <v>329</v>
      </c>
      <c r="D924" s="45" t="s">
        <v>549</v>
      </c>
      <c r="E924" s="18"/>
      <c r="F924" s="18"/>
      <c r="G924" s="16">
        <f t="shared" si="305"/>
        <v>10</v>
      </c>
      <c r="H924" s="16"/>
      <c r="I924" s="20">
        <f t="shared" si="283"/>
        <v>10</v>
      </c>
      <c r="J924" s="16">
        <f t="shared" si="305"/>
        <v>12</v>
      </c>
      <c r="K924" s="16">
        <f t="shared" si="305"/>
        <v>0</v>
      </c>
    </row>
    <row r="925" spans="1:11">
      <c r="A925" s="87" t="s">
        <v>133</v>
      </c>
      <c r="B925" s="18" t="s">
        <v>245</v>
      </c>
      <c r="C925" s="18" t="s">
        <v>329</v>
      </c>
      <c r="D925" s="45" t="s">
        <v>554</v>
      </c>
      <c r="E925" s="18"/>
      <c r="F925" s="18"/>
      <c r="G925" s="16">
        <f t="shared" si="305"/>
        <v>10</v>
      </c>
      <c r="H925" s="16"/>
      <c r="I925" s="20">
        <f t="shared" si="283"/>
        <v>10</v>
      </c>
      <c r="J925" s="16">
        <f t="shared" si="305"/>
        <v>12</v>
      </c>
      <c r="K925" s="16">
        <f t="shared" si="305"/>
        <v>0</v>
      </c>
    </row>
    <row r="926" spans="1:11" ht="24">
      <c r="A926" s="17" t="s">
        <v>44</v>
      </c>
      <c r="B926" s="18" t="s">
        <v>245</v>
      </c>
      <c r="C926" s="18" t="s">
        <v>329</v>
      </c>
      <c r="D926" s="45" t="s">
        <v>554</v>
      </c>
      <c r="E926" s="18" t="s">
        <v>45</v>
      </c>
      <c r="F926" s="18"/>
      <c r="G926" s="16">
        <f t="shared" si="305"/>
        <v>10</v>
      </c>
      <c r="H926" s="16"/>
      <c r="I926" s="20">
        <f t="shared" si="283"/>
        <v>10</v>
      </c>
      <c r="J926" s="16">
        <f t="shared" si="305"/>
        <v>12</v>
      </c>
      <c r="K926" s="16">
        <f t="shared" si="305"/>
        <v>0</v>
      </c>
    </row>
    <row r="927" spans="1:11" ht="36">
      <c r="A927" s="17" t="s">
        <v>46</v>
      </c>
      <c r="B927" s="18" t="s">
        <v>245</v>
      </c>
      <c r="C927" s="18" t="s">
        <v>329</v>
      </c>
      <c r="D927" s="45" t="s">
        <v>554</v>
      </c>
      <c r="E927" s="18" t="s">
        <v>53</v>
      </c>
      <c r="F927" s="18"/>
      <c r="G927" s="16">
        <f t="shared" si="305"/>
        <v>10</v>
      </c>
      <c r="H927" s="16"/>
      <c r="I927" s="20">
        <f t="shared" ref="I927:I1001" si="306">G927+H927</f>
        <v>10</v>
      </c>
      <c r="J927" s="16">
        <f t="shared" si="305"/>
        <v>12</v>
      </c>
      <c r="K927" s="16">
        <f t="shared" si="305"/>
        <v>0</v>
      </c>
    </row>
    <row r="928" spans="1:11">
      <c r="A928" s="17" t="s">
        <v>16</v>
      </c>
      <c r="B928" s="18" t="s">
        <v>245</v>
      </c>
      <c r="C928" s="18" t="s">
        <v>329</v>
      </c>
      <c r="D928" s="218" t="s">
        <v>554</v>
      </c>
      <c r="E928" s="18" t="s">
        <v>53</v>
      </c>
      <c r="F928" s="18" t="s">
        <v>17</v>
      </c>
      <c r="G928" s="16">
        <v>10</v>
      </c>
      <c r="H928" s="16">
        <f>'[1]поправки  2024-2026 гг  (ноя(2)'!$I$1113</f>
        <v>0</v>
      </c>
      <c r="I928" s="20">
        <f t="shared" si="306"/>
        <v>10</v>
      </c>
      <c r="J928" s="16">
        <v>12</v>
      </c>
      <c r="K928" s="19"/>
    </row>
    <row r="929" spans="1:11" ht="36" hidden="1">
      <c r="A929" s="86" t="s">
        <v>342</v>
      </c>
      <c r="B929" s="14" t="s">
        <v>245</v>
      </c>
      <c r="C929" s="14" t="s">
        <v>329</v>
      </c>
      <c r="D929" s="40" t="s">
        <v>343</v>
      </c>
      <c r="E929" s="14"/>
      <c r="F929" s="14"/>
      <c r="G929" s="16">
        <f t="shared" ref="G929:J933" si="307">G930</f>
        <v>0</v>
      </c>
      <c r="H929" s="16"/>
      <c r="I929" s="20">
        <f t="shared" si="306"/>
        <v>0</v>
      </c>
      <c r="J929" s="16">
        <f t="shared" si="307"/>
        <v>0</v>
      </c>
      <c r="K929" s="26"/>
    </row>
    <row r="930" spans="1:11" ht="48" hidden="1">
      <c r="A930" s="70" t="s">
        <v>344</v>
      </c>
      <c r="B930" s="18" t="s">
        <v>245</v>
      </c>
      <c r="C930" s="18" t="s">
        <v>329</v>
      </c>
      <c r="D930" s="42" t="s">
        <v>345</v>
      </c>
      <c r="E930" s="18"/>
      <c r="F930" s="18"/>
      <c r="G930" s="16">
        <f t="shared" si="307"/>
        <v>0</v>
      </c>
      <c r="H930" s="16"/>
      <c r="I930" s="20">
        <f t="shared" si="306"/>
        <v>0</v>
      </c>
      <c r="J930" s="16">
        <f t="shared" si="307"/>
        <v>0</v>
      </c>
      <c r="K930" s="26"/>
    </row>
    <row r="931" spans="1:11" hidden="1">
      <c r="A931" s="70" t="s">
        <v>133</v>
      </c>
      <c r="B931" s="18" t="s">
        <v>245</v>
      </c>
      <c r="C931" s="18" t="s">
        <v>329</v>
      </c>
      <c r="D931" s="42" t="s">
        <v>346</v>
      </c>
      <c r="E931" s="18"/>
      <c r="F931" s="18"/>
      <c r="G931" s="16">
        <f t="shared" si="307"/>
        <v>0</v>
      </c>
      <c r="H931" s="16"/>
      <c r="I931" s="20">
        <f t="shared" si="306"/>
        <v>0</v>
      </c>
      <c r="J931" s="16">
        <f t="shared" si="307"/>
        <v>0</v>
      </c>
      <c r="K931" s="26"/>
    </row>
    <row r="932" spans="1:11" ht="36" hidden="1">
      <c r="A932" s="49" t="s">
        <v>308</v>
      </c>
      <c r="B932" s="18" t="s">
        <v>245</v>
      </c>
      <c r="C932" s="18" t="s">
        <v>329</v>
      </c>
      <c r="D932" s="42" t="s">
        <v>346</v>
      </c>
      <c r="E932" s="18" t="s">
        <v>256</v>
      </c>
      <c r="F932" s="18"/>
      <c r="G932" s="16">
        <f t="shared" si="307"/>
        <v>0</v>
      </c>
      <c r="H932" s="16"/>
      <c r="I932" s="20">
        <f t="shared" si="306"/>
        <v>0</v>
      </c>
      <c r="J932" s="16">
        <f t="shared" si="307"/>
        <v>0</v>
      </c>
      <c r="K932" s="26"/>
    </row>
    <row r="933" spans="1:11" hidden="1">
      <c r="A933" s="49" t="s">
        <v>257</v>
      </c>
      <c r="B933" s="18" t="s">
        <v>245</v>
      </c>
      <c r="C933" s="18" t="s">
        <v>329</v>
      </c>
      <c r="D933" s="42" t="s">
        <v>346</v>
      </c>
      <c r="E933" s="18" t="s">
        <v>258</v>
      </c>
      <c r="F933" s="18"/>
      <c r="G933" s="16">
        <f t="shared" si="307"/>
        <v>0</v>
      </c>
      <c r="H933" s="16"/>
      <c r="I933" s="20">
        <f t="shared" si="306"/>
        <v>0</v>
      </c>
      <c r="J933" s="16">
        <f t="shared" si="307"/>
        <v>0</v>
      </c>
      <c r="K933" s="26"/>
    </row>
    <row r="934" spans="1:11" hidden="1">
      <c r="A934" s="49" t="s">
        <v>577</v>
      </c>
      <c r="B934" s="18" t="s">
        <v>245</v>
      </c>
      <c r="C934" s="18" t="s">
        <v>329</v>
      </c>
      <c r="D934" s="42" t="s">
        <v>346</v>
      </c>
      <c r="E934" s="18" t="s">
        <v>258</v>
      </c>
      <c r="F934" s="18" t="s">
        <v>17</v>
      </c>
      <c r="G934" s="16"/>
      <c r="H934" s="16"/>
      <c r="I934" s="20">
        <f t="shared" si="306"/>
        <v>0</v>
      </c>
      <c r="J934" s="16"/>
      <c r="K934" s="26"/>
    </row>
    <row r="935" spans="1:11" ht="33.75" customHeight="1">
      <c r="A935" s="86" t="s">
        <v>342</v>
      </c>
      <c r="B935" s="14" t="s">
        <v>245</v>
      </c>
      <c r="C935" s="14" t="s">
        <v>329</v>
      </c>
      <c r="D935" s="40" t="s">
        <v>347</v>
      </c>
      <c r="E935" s="14"/>
      <c r="F935" s="14"/>
      <c r="G935" s="16">
        <f t="shared" ref="G935:K939" si="308">G936</f>
        <v>38.200000000000003</v>
      </c>
      <c r="H935" s="16">
        <f t="shared" si="308"/>
        <v>0</v>
      </c>
      <c r="I935" s="20">
        <f t="shared" si="306"/>
        <v>38.200000000000003</v>
      </c>
      <c r="J935" s="16">
        <f t="shared" si="308"/>
        <v>0</v>
      </c>
      <c r="K935" s="16">
        <f t="shared" si="308"/>
        <v>0</v>
      </c>
    </row>
    <row r="936" spans="1:11" ht="47.25" customHeight="1">
      <c r="A936" s="70" t="s">
        <v>348</v>
      </c>
      <c r="B936" s="18" t="s">
        <v>245</v>
      </c>
      <c r="C936" s="18" t="s">
        <v>329</v>
      </c>
      <c r="D936" s="42" t="s">
        <v>349</v>
      </c>
      <c r="E936" s="18"/>
      <c r="F936" s="18"/>
      <c r="G936" s="16">
        <f t="shared" si="308"/>
        <v>38.200000000000003</v>
      </c>
      <c r="H936" s="16">
        <f t="shared" si="308"/>
        <v>0</v>
      </c>
      <c r="I936" s="20">
        <f t="shared" si="306"/>
        <v>38.200000000000003</v>
      </c>
      <c r="J936" s="16">
        <f t="shared" si="308"/>
        <v>0</v>
      </c>
      <c r="K936" s="16">
        <f t="shared" si="308"/>
        <v>0</v>
      </c>
    </row>
    <row r="937" spans="1:11" ht="13.5" customHeight="1">
      <c r="A937" s="70" t="s">
        <v>133</v>
      </c>
      <c r="B937" s="18" t="s">
        <v>245</v>
      </c>
      <c r="C937" s="18" t="s">
        <v>329</v>
      </c>
      <c r="D937" s="42" t="s">
        <v>704</v>
      </c>
      <c r="E937" s="18"/>
      <c r="F937" s="18"/>
      <c r="G937" s="16">
        <f t="shared" si="308"/>
        <v>38.200000000000003</v>
      </c>
      <c r="H937" s="16">
        <f t="shared" si="308"/>
        <v>0</v>
      </c>
      <c r="I937" s="20">
        <f t="shared" si="306"/>
        <v>38.200000000000003</v>
      </c>
      <c r="J937" s="16">
        <f t="shared" si="308"/>
        <v>0</v>
      </c>
      <c r="K937" s="16">
        <f t="shared" si="308"/>
        <v>0</v>
      </c>
    </row>
    <row r="938" spans="1:11" ht="33.75" customHeight="1">
      <c r="A938" s="49" t="s">
        <v>308</v>
      </c>
      <c r="B938" s="18" t="s">
        <v>245</v>
      </c>
      <c r="C938" s="18" t="s">
        <v>329</v>
      </c>
      <c r="D938" s="42" t="s">
        <v>704</v>
      </c>
      <c r="E938" s="18" t="s">
        <v>256</v>
      </c>
      <c r="F938" s="18"/>
      <c r="G938" s="16">
        <f t="shared" si="308"/>
        <v>38.200000000000003</v>
      </c>
      <c r="H938" s="16">
        <f t="shared" si="308"/>
        <v>0</v>
      </c>
      <c r="I938" s="20">
        <f t="shared" si="306"/>
        <v>38.200000000000003</v>
      </c>
      <c r="J938" s="16">
        <f t="shared" si="308"/>
        <v>0</v>
      </c>
      <c r="K938" s="16">
        <f t="shared" si="308"/>
        <v>0</v>
      </c>
    </row>
    <row r="939" spans="1:11" ht="16.5" customHeight="1">
      <c r="A939" s="49" t="s">
        <v>257</v>
      </c>
      <c r="B939" s="18" t="s">
        <v>245</v>
      </c>
      <c r="C939" s="18" t="s">
        <v>329</v>
      </c>
      <c r="D939" s="42" t="s">
        <v>704</v>
      </c>
      <c r="E939" s="18" t="s">
        <v>258</v>
      </c>
      <c r="F939" s="18"/>
      <c r="G939" s="16">
        <f t="shared" si="308"/>
        <v>38.200000000000003</v>
      </c>
      <c r="H939" s="16">
        <f t="shared" si="308"/>
        <v>0</v>
      </c>
      <c r="I939" s="20">
        <f t="shared" si="306"/>
        <v>38.200000000000003</v>
      </c>
      <c r="J939" s="16">
        <f t="shared" si="308"/>
        <v>0</v>
      </c>
      <c r="K939" s="16">
        <f t="shared" si="308"/>
        <v>0</v>
      </c>
    </row>
    <row r="940" spans="1:11">
      <c r="A940" s="49" t="s">
        <v>577</v>
      </c>
      <c r="B940" s="18" t="s">
        <v>245</v>
      </c>
      <c r="C940" s="18" t="s">
        <v>329</v>
      </c>
      <c r="D940" s="42" t="s">
        <v>704</v>
      </c>
      <c r="E940" s="18" t="s">
        <v>258</v>
      </c>
      <c r="F940" s="18" t="s">
        <v>17</v>
      </c>
      <c r="G940" s="129">
        <v>38.200000000000003</v>
      </c>
      <c r="H940" s="129">
        <v>0</v>
      </c>
      <c r="I940" s="20">
        <f t="shared" si="306"/>
        <v>38.200000000000003</v>
      </c>
      <c r="J940" s="22"/>
      <c r="K940" s="22"/>
    </row>
    <row r="941" spans="1:11" ht="25.5">
      <c r="A941" s="55" t="s">
        <v>25</v>
      </c>
      <c r="B941" s="24" t="s">
        <v>245</v>
      </c>
      <c r="C941" s="24" t="s">
        <v>329</v>
      </c>
      <c r="D941" s="45" t="s">
        <v>26</v>
      </c>
      <c r="E941" s="24"/>
      <c r="F941" s="24"/>
      <c r="G941" s="129">
        <f>G942+G950</f>
        <v>0</v>
      </c>
      <c r="H941" s="129"/>
      <c r="I941" s="20">
        <f t="shared" si="306"/>
        <v>0</v>
      </c>
      <c r="J941" s="129">
        <f t="shared" ref="J941:K941" si="309">J942+J950</f>
        <v>1012.4</v>
      </c>
      <c r="K941" s="129">
        <f t="shared" si="309"/>
        <v>1012.4</v>
      </c>
    </row>
    <row r="942" spans="1:11">
      <c r="A942" s="23" t="s">
        <v>335</v>
      </c>
      <c r="B942" s="18" t="s">
        <v>245</v>
      </c>
      <c r="C942" s="18" t="s">
        <v>329</v>
      </c>
      <c r="D942" s="36" t="s">
        <v>606</v>
      </c>
      <c r="E942" s="14"/>
      <c r="F942" s="14"/>
      <c r="G942" s="129">
        <f>G943</f>
        <v>0</v>
      </c>
      <c r="H942" s="129"/>
      <c r="I942" s="20">
        <f t="shared" si="306"/>
        <v>0</v>
      </c>
      <c r="J942" s="129">
        <f t="shared" ref="J942:K944" si="310">J943</f>
        <v>150</v>
      </c>
      <c r="K942" s="129">
        <f t="shared" si="310"/>
        <v>150</v>
      </c>
    </row>
    <row r="943" spans="1:11" ht="24">
      <c r="A943" s="27" t="s">
        <v>73</v>
      </c>
      <c r="B943" s="18" t="s">
        <v>245</v>
      </c>
      <c r="C943" s="18" t="s">
        <v>329</v>
      </c>
      <c r="D943" s="36" t="s">
        <v>606</v>
      </c>
      <c r="E943" s="18" t="s">
        <v>74</v>
      </c>
      <c r="F943" s="18"/>
      <c r="G943" s="129">
        <f>G944</f>
        <v>0</v>
      </c>
      <c r="H943" s="129"/>
      <c r="I943" s="20">
        <f t="shared" si="306"/>
        <v>0</v>
      </c>
      <c r="J943" s="129">
        <f t="shared" si="310"/>
        <v>150</v>
      </c>
      <c r="K943" s="129">
        <f t="shared" si="310"/>
        <v>150</v>
      </c>
    </row>
    <row r="944" spans="1:11" ht="24">
      <c r="A944" s="27" t="s">
        <v>75</v>
      </c>
      <c r="B944" s="18" t="s">
        <v>245</v>
      </c>
      <c r="C944" s="18" t="s">
        <v>329</v>
      </c>
      <c r="D944" s="36" t="s">
        <v>606</v>
      </c>
      <c r="E944" s="18" t="s">
        <v>76</v>
      </c>
      <c r="F944" s="18"/>
      <c r="G944" s="129">
        <f>G945</f>
        <v>0</v>
      </c>
      <c r="H944" s="129"/>
      <c r="I944" s="20">
        <f t="shared" si="306"/>
        <v>0</v>
      </c>
      <c r="J944" s="129">
        <f t="shared" si="310"/>
        <v>150</v>
      </c>
      <c r="K944" s="129">
        <f t="shared" si="310"/>
        <v>150</v>
      </c>
    </row>
    <row r="945" spans="1:11">
      <c r="A945" s="27" t="s">
        <v>16</v>
      </c>
      <c r="B945" s="18" t="s">
        <v>245</v>
      </c>
      <c r="C945" s="18" t="s">
        <v>329</v>
      </c>
      <c r="D945" s="36" t="s">
        <v>606</v>
      </c>
      <c r="E945" s="18" t="s">
        <v>76</v>
      </c>
      <c r="F945" s="18" t="s">
        <v>17</v>
      </c>
      <c r="G945" s="129">
        <v>0</v>
      </c>
      <c r="H945" s="129">
        <v>0</v>
      </c>
      <c r="I945" s="20">
        <f t="shared" si="306"/>
        <v>0</v>
      </c>
      <c r="J945" s="22">
        <v>150</v>
      </c>
      <c r="K945" s="22">
        <v>150</v>
      </c>
    </row>
    <row r="946" spans="1:11" ht="36" hidden="1">
      <c r="A946" s="17" t="s">
        <v>336</v>
      </c>
      <c r="B946" s="18" t="s">
        <v>245</v>
      </c>
      <c r="C946" s="18" t="s">
        <v>329</v>
      </c>
      <c r="D946" s="36" t="s">
        <v>337</v>
      </c>
      <c r="E946" s="14"/>
      <c r="F946" s="14"/>
      <c r="G946" s="129"/>
      <c r="H946" s="129"/>
      <c r="I946" s="20">
        <f t="shared" si="306"/>
        <v>0</v>
      </c>
      <c r="J946" s="22"/>
      <c r="K946" s="22"/>
    </row>
    <row r="947" spans="1:11" ht="24" hidden="1">
      <c r="A947" s="27" t="s">
        <v>73</v>
      </c>
      <c r="B947" s="18" t="s">
        <v>245</v>
      </c>
      <c r="C947" s="18" t="s">
        <v>329</v>
      </c>
      <c r="D947" s="36" t="s">
        <v>337</v>
      </c>
      <c r="E947" s="18" t="s">
        <v>74</v>
      </c>
      <c r="F947" s="18"/>
      <c r="G947" s="129"/>
      <c r="H947" s="129"/>
      <c r="I947" s="20">
        <f t="shared" si="306"/>
        <v>0</v>
      </c>
      <c r="J947" s="22"/>
      <c r="K947" s="22"/>
    </row>
    <row r="948" spans="1:11" ht="24" hidden="1">
      <c r="A948" s="27" t="s">
        <v>75</v>
      </c>
      <c r="B948" s="18" t="s">
        <v>245</v>
      </c>
      <c r="C948" s="18" t="s">
        <v>329</v>
      </c>
      <c r="D948" s="36" t="s">
        <v>337</v>
      </c>
      <c r="E948" s="18" t="s">
        <v>76</v>
      </c>
      <c r="F948" s="18"/>
      <c r="G948" s="129"/>
      <c r="H948" s="129"/>
      <c r="I948" s="20">
        <f t="shared" si="306"/>
        <v>0</v>
      </c>
      <c r="J948" s="22"/>
      <c r="K948" s="22"/>
    </row>
    <row r="949" spans="1:11" hidden="1">
      <c r="A949" s="27" t="s">
        <v>18</v>
      </c>
      <c r="B949" s="18" t="s">
        <v>245</v>
      </c>
      <c r="C949" s="18" t="s">
        <v>329</v>
      </c>
      <c r="D949" s="36" t="s">
        <v>337</v>
      </c>
      <c r="E949" s="18" t="s">
        <v>76</v>
      </c>
      <c r="F949" s="18" t="s">
        <v>10</v>
      </c>
      <c r="G949" s="129"/>
      <c r="H949" s="129"/>
      <c r="I949" s="20">
        <f t="shared" si="306"/>
        <v>0</v>
      </c>
      <c r="J949" s="22"/>
      <c r="K949" s="22"/>
    </row>
    <row r="950" spans="1:11">
      <c r="A950" s="34" t="s">
        <v>338</v>
      </c>
      <c r="B950" s="18" t="s">
        <v>245</v>
      </c>
      <c r="C950" s="18" t="s">
        <v>329</v>
      </c>
      <c r="D950" s="31" t="s">
        <v>354</v>
      </c>
      <c r="E950" s="18"/>
      <c r="F950" s="18"/>
      <c r="G950" s="129">
        <f>G951</f>
        <v>0</v>
      </c>
      <c r="H950" s="129"/>
      <c r="I950" s="20">
        <f t="shared" si="306"/>
        <v>0</v>
      </c>
      <c r="J950" s="129">
        <f t="shared" ref="J950:K953" si="311">J951</f>
        <v>862.4</v>
      </c>
      <c r="K950" s="129">
        <f t="shared" si="311"/>
        <v>862.4</v>
      </c>
    </row>
    <row r="951" spans="1:11" ht="24">
      <c r="A951" s="17" t="s">
        <v>44</v>
      </c>
      <c r="B951" s="18" t="s">
        <v>245</v>
      </c>
      <c r="C951" s="18" t="s">
        <v>329</v>
      </c>
      <c r="D951" s="31" t="s">
        <v>354</v>
      </c>
      <c r="E951" s="18" t="s">
        <v>45</v>
      </c>
      <c r="F951" s="18"/>
      <c r="G951" s="129">
        <f>G952</f>
        <v>0</v>
      </c>
      <c r="H951" s="129"/>
      <c r="I951" s="20">
        <f t="shared" si="306"/>
        <v>0</v>
      </c>
      <c r="J951" s="129">
        <f t="shared" si="311"/>
        <v>862.4</v>
      </c>
      <c r="K951" s="129">
        <f t="shared" si="311"/>
        <v>862.4</v>
      </c>
    </row>
    <row r="952" spans="1:11" ht="36">
      <c r="A952" s="49" t="s">
        <v>308</v>
      </c>
      <c r="B952" s="18" t="s">
        <v>245</v>
      </c>
      <c r="C952" s="18" t="s">
        <v>329</v>
      </c>
      <c r="D952" s="31" t="s">
        <v>354</v>
      </c>
      <c r="E952" s="18" t="s">
        <v>256</v>
      </c>
      <c r="F952" s="18"/>
      <c r="G952" s="129">
        <f>G953</f>
        <v>0</v>
      </c>
      <c r="H952" s="129"/>
      <c r="I952" s="20">
        <f t="shared" si="306"/>
        <v>0</v>
      </c>
      <c r="J952" s="129">
        <f t="shared" si="311"/>
        <v>862.4</v>
      </c>
      <c r="K952" s="129">
        <f t="shared" si="311"/>
        <v>862.4</v>
      </c>
    </row>
    <row r="953" spans="1:11">
      <c r="A953" s="49" t="s">
        <v>257</v>
      </c>
      <c r="B953" s="18" t="s">
        <v>245</v>
      </c>
      <c r="C953" s="18" t="s">
        <v>329</v>
      </c>
      <c r="D953" s="31" t="s">
        <v>354</v>
      </c>
      <c r="E953" s="18" t="s">
        <v>258</v>
      </c>
      <c r="F953" s="18"/>
      <c r="G953" s="129">
        <f>G954</f>
        <v>0</v>
      </c>
      <c r="H953" s="129"/>
      <c r="I953" s="20">
        <f t="shared" si="306"/>
        <v>0</v>
      </c>
      <c r="J953" s="129">
        <f t="shared" si="311"/>
        <v>862.4</v>
      </c>
      <c r="K953" s="129">
        <f t="shared" si="311"/>
        <v>862.4</v>
      </c>
    </row>
    <row r="954" spans="1:11">
      <c r="A954" s="49" t="s">
        <v>16</v>
      </c>
      <c r="B954" s="18" t="s">
        <v>245</v>
      </c>
      <c r="C954" s="18" t="s">
        <v>329</v>
      </c>
      <c r="D954" s="31" t="s">
        <v>354</v>
      </c>
      <c r="E954" s="18" t="s">
        <v>258</v>
      </c>
      <c r="F954" s="18" t="s">
        <v>17</v>
      </c>
      <c r="G954" s="129">
        <v>0</v>
      </c>
      <c r="H954" s="129">
        <v>0</v>
      </c>
      <c r="I954" s="20">
        <f t="shared" si="306"/>
        <v>0</v>
      </c>
      <c r="J954" s="22">
        <v>862.4</v>
      </c>
      <c r="K954" s="22">
        <v>862.4</v>
      </c>
    </row>
    <row r="955" spans="1:11" ht="14.25" customHeight="1">
      <c r="A955" s="13" t="s">
        <v>351</v>
      </c>
      <c r="B955" s="14" t="s">
        <v>245</v>
      </c>
      <c r="C955" s="14" t="s">
        <v>352</v>
      </c>
      <c r="D955" s="14"/>
      <c r="E955" s="14"/>
      <c r="F955" s="14"/>
      <c r="G955" s="15">
        <f>G956+G967</f>
        <v>7251.2000000000007</v>
      </c>
      <c r="H955" s="15">
        <f t="shared" ref="H955:I955" si="312">H956+H967</f>
        <v>436.09999999999997</v>
      </c>
      <c r="I955" s="15">
        <f t="shared" si="312"/>
        <v>7687.3000000000011</v>
      </c>
      <c r="J955" s="15">
        <f t="shared" ref="J955:K955" si="313">J967</f>
        <v>4676.3999999999996</v>
      </c>
      <c r="K955" s="15">
        <f t="shared" si="313"/>
        <v>4676.3999999999996</v>
      </c>
    </row>
    <row r="956" spans="1:11" ht="28.5" customHeight="1">
      <c r="A956" s="132" t="s">
        <v>330</v>
      </c>
      <c r="B956" s="14" t="s">
        <v>245</v>
      </c>
      <c r="C956" s="14" t="s">
        <v>352</v>
      </c>
      <c r="D956" s="171" t="s">
        <v>249</v>
      </c>
      <c r="E956" s="14"/>
      <c r="F956" s="14"/>
      <c r="G956" s="160">
        <f>G957</f>
        <v>893.5</v>
      </c>
      <c r="H956" s="160">
        <f t="shared" ref="H956:I956" si="314">H957</f>
        <v>0</v>
      </c>
      <c r="I956" s="160">
        <f t="shared" si="314"/>
        <v>893.5</v>
      </c>
      <c r="J956" s="15"/>
      <c r="K956" s="15"/>
    </row>
    <row r="957" spans="1:11" ht="41.25" customHeight="1">
      <c r="A957" s="164" t="s">
        <v>331</v>
      </c>
      <c r="B957" s="18" t="s">
        <v>245</v>
      </c>
      <c r="C957" s="18" t="s">
        <v>352</v>
      </c>
      <c r="D957" s="171" t="s">
        <v>251</v>
      </c>
      <c r="E957" s="14"/>
      <c r="F957" s="14"/>
      <c r="G957" s="160">
        <f>G958</f>
        <v>893.5</v>
      </c>
      <c r="H957" s="160">
        <f>H958</f>
        <v>0</v>
      </c>
      <c r="I957" s="79">
        <f t="shared" si="306"/>
        <v>893.5</v>
      </c>
      <c r="J957" s="15"/>
      <c r="K957" s="15"/>
    </row>
    <row r="958" spans="1:11" ht="41.25" customHeight="1">
      <c r="A958" s="212" t="s">
        <v>332</v>
      </c>
      <c r="B958" s="18" t="s">
        <v>245</v>
      </c>
      <c r="C958" s="18" t="s">
        <v>352</v>
      </c>
      <c r="D958" s="171" t="s">
        <v>333</v>
      </c>
      <c r="E958" s="14"/>
      <c r="F958" s="14"/>
      <c r="G958" s="160">
        <f>G959+G963</f>
        <v>893.5</v>
      </c>
      <c r="H958" s="160">
        <f t="shared" ref="H958:I958" si="315">H959+H963</f>
        <v>0</v>
      </c>
      <c r="I958" s="160">
        <f t="shared" si="315"/>
        <v>893.5</v>
      </c>
      <c r="J958" s="15"/>
      <c r="K958" s="15"/>
    </row>
    <row r="959" spans="1:11" ht="19.5" customHeight="1">
      <c r="A959" s="133" t="s">
        <v>335</v>
      </c>
      <c r="B959" s="18" t="s">
        <v>245</v>
      </c>
      <c r="C959" s="18" t="s">
        <v>352</v>
      </c>
      <c r="D959" s="143" t="s">
        <v>550</v>
      </c>
      <c r="E959" s="14"/>
      <c r="F959" s="14"/>
      <c r="G959" s="160">
        <f t="shared" ref="G959:H961" si="316">G960</f>
        <v>138.9</v>
      </c>
      <c r="H959" s="160">
        <f t="shared" si="316"/>
        <v>0</v>
      </c>
      <c r="I959" s="79">
        <f t="shared" si="306"/>
        <v>138.9</v>
      </c>
      <c r="J959" s="15"/>
      <c r="K959" s="15"/>
    </row>
    <row r="960" spans="1:11" ht="27" customHeight="1">
      <c r="A960" s="152" t="s">
        <v>73</v>
      </c>
      <c r="B960" s="18" t="s">
        <v>245</v>
      </c>
      <c r="C960" s="18" t="s">
        <v>352</v>
      </c>
      <c r="D960" s="143" t="s">
        <v>550</v>
      </c>
      <c r="E960" s="167" t="s">
        <v>74</v>
      </c>
      <c r="F960" s="167"/>
      <c r="G960" s="160">
        <f t="shared" si="316"/>
        <v>138.9</v>
      </c>
      <c r="H960" s="160">
        <f t="shared" si="316"/>
        <v>0</v>
      </c>
      <c r="I960" s="79">
        <f t="shared" si="306"/>
        <v>138.9</v>
      </c>
      <c r="J960" s="15"/>
      <c r="K960" s="15"/>
    </row>
    <row r="961" spans="1:11" ht="22.5" customHeight="1">
      <c r="A961" s="152" t="s">
        <v>75</v>
      </c>
      <c r="B961" s="18" t="s">
        <v>245</v>
      </c>
      <c r="C961" s="18" t="s">
        <v>352</v>
      </c>
      <c r="D961" s="143" t="s">
        <v>550</v>
      </c>
      <c r="E961" s="167" t="s">
        <v>76</v>
      </c>
      <c r="F961" s="167"/>
      <c r="G961" s="160">
        <f t="shared" si="316"/>
        <v>138.9</v>
      </c>
      <c r="H961" s="160">
        <f t="shared" si="316"/>
        <v>0</v>
      </c>
      <c r="I961" s="79">
        <f t="shared" si="306"/>
        <v>138.9</v>
      </c>
      <c r="J961" s="15"/>
      <c r="K961" s="15"/>
    </row>
    <row r="962" spans="1:11" ht="18.75" customHeight="1">
      <c r="A962" s="152" t="s">
        <v>16</v>
      </c>
      <c r="B962" s="18" t="s">
        <v>245</v>
      </c>
      <c r="C962" s="18" t="s">
        <v>352</v>
      </c>
      <c r="D962" s="143" t="s">
        <v>550</v>
      </c>
      <c r="E962" s="167" t="s">
        <v>76</v>
      </c>
      <c r="F962" s="167" t="s">
        <v>17</v>
      </c>
      <c r="G962" s="79">
        <v>138.9</v>
      </c>
      <c r="H962" s="79">
        <v>0</v>
      </c>
      <c r="I962" s="79">
        <f t="shared" si="306"/>
        <v>138.9</v>
      </c>
      <c r="J962" s="15"/>
      <c r="K962" s="15"/>
    </row>
    <row r="963" spans="1:11" ht="27.75" customHeight="1">
      <c r="A963" s="133" t="s">
        <v>697</v>
      </c>
      <c r="B963" s="18" t="s">
        <v>245</v>
      </c>
      <c r="C963" s="18" t="s">
        <v>352</v>
      </c>
      <c r="D963" s="144" t="s">
        <v>339</v>
      </c>
      <c r="E963" s="14"/>
      <c r="F963" s="14"/>
      <c r="G963" s="15">
        <f>G964</f>
        <v>754.6</v>
      </c>
      <c r="H963" s="15">
        <f t="shared" ref="H963:I963" si="317">H964</f>
        <v>0</v>
      </c>
      <c r="I963" s="15">
        <f t="shared" si="317"/>
        <v>754.6</v>
      </c>
      <c r="J963" s="15"/>
      <c r="K963" s="15"/>
    </row>
    <row r="964" spans="1:11" ht="24" customHeight="1">
      <c r="A964" s="135" t="s">
        <v>308</v>
      </c>
      <c r="B964" s="18" t="s">
        <v>245</v>
      </c>
      <c r="C964" s="18" t="s">
        <v>352</v>
      </c>
      <c r="D964" s="144" t="s">
        <v>339</v>
      </c>
      <c r="E964" s="167" t="s">
        <v>256</v>
      </c>
      <c r="F964" s="167"/>
      <c r="G964" s="160">
        <f>G965</f>
        <v>754.6</v>
      </c>
      <c r="H964" s="160">
        <f>H965</f>
        <v>0</v>
      </c>
      <c r="I964" s="79">
        <f t="shared" ref="I964:I966" si="318">G964+H964</f>
        <v>754.6</v>
      </c>
      <c r="J964" s="15"/>
      <c r="K964" s="15"/>
    </row>
    <row r="965" spans="1:11" ht="14.25" customHeight="1">
      <c r="A965" s="135" t="s">
        <v>257</v>
      </c>
      <c r="B965" s="18" t="s">
        <v>245</v>
      </c>
      <c r="C965" s="18" t="s">
        <v>352</v>
      </c>
      <c r="D965" s="144" t="s">
        <v>339</v>
      </c>
      <c r="E965" s="167" t="s">
        <v>258</v>
      </c>
      <c r="F965" s="167"/>
      <c r="G965" s="160">
        <f>G966</f>
        <v>754.6</v>
      </c>
      <c r="H965" s="160">
        <f>H966</f>
        <v>0</v>
      </c>
      <c r="I965" s="79">
        <f t="shared" si="318"/>
        <v>754.6</v>
      </c>
      <c r="J965" s="15"/>
      <c r="K965" s="15"/>
    </row>
    <row r="966" spans="1:11" ht="14.25" customHeight="1">
      <c r="A966" s="135" t="s">
        <v>16</v>
      </c>
      <c r="B966" s="18" t="s">
        <v>245</v>
      </c>
      <c r="C966" s="18" t="s">
        <v>352</v>
      </c>
      <c r="D966" s="144" t="s">
        <v>339</v>
      </c>
      <c r="E966" s="167" t="s">
        <v>258</v>
      </c>
      <c r="F966" s="167" t="s">
        <v>17</v>
      </c>
      <c r="G966" s="79">
        <v>754.6</v>
      </c>
      <c r="H966" s="79">
        <v>0</v>
      </c>
      <c r="I966" s="79">
        <f t="shared" si="318"/>
        <v>754.6</v>
      </c>
      <c r="J966" s="15"/>
      <c r="K966" s="15"/>
    </row>
    <row r="967" spans="1:11" ht="27" customHeight="1">
      <c r="A967" s="13" t="s">
        <v>25</v>
      </c>
      <c r="B967" s="14" t="s">
        <v>245</v>
      </c>
      <c r="C967" s="14" t="s">
        <v>352</v>
      </c>
      <c r="D967" s="14" t="s">
        <v>26</v>
      </c>
      <c r="E967" s="14"/>
      <c r="F967" s="14"/>
      <c r="G967" s="16">
        <f>G972+G979+G968</f>
        <v>6357.7000000000007</v>
      </c>
      <c r="H967" s="16">
        <f>H972+H979+H968</f>
        <v>436.09999999999997</v>
      </c>
      <c r="I967" s="20">
        <f t="shared" si="306"/>
        <v>6793.8000000000011</v>
      </c>
      <c r="J967" s="16">
        <f t="shared" ref="J967" si="319">J972+J979+J968</f>
        <v>4676.3999999999996</v>
      </c>
      <c r="K967" s="16">
        <f>K972+K979+K968</f>
        <v>4676.3999999999996</v>
      </c>
    </row>
    <row r="968" spans="1:11" ht="38.25">
      <c r="A968" s="23" t="s">
        <v>33</v>
      </c>
      <c r="B968" s="18" t="s">
        <v>245</v>
      </c>
      <c r="C968" s="18" t="s">
        <v>352</v>
      </c>
      <c r="D968" s="24" t="s">
        <v>34</v>
      </c>
      <c r="E968" s="24"/>
      <c r="F968" s="24"/>
      <c r="G968" s="16">
        <f t="shared" ref="G968:J970" si="320">G969</f>
        <v>176.6</v>
      </c>
      <c r="H968" s="16">
        <f t="shared" si="320"/>
        <v>0</v>
      </c>
      <c r="I968" s="20">
        <f t="shared" si="306"/>
        <v>176.6</v>
      </c>
      <c r="J968" s="16">
        <f t="shared" si="320"/>
        <v>0</v>
      </c>
      <c r="K968" s="26"/>
    </row>
    <row r="969" spans="1:11" ht="76.5">
      <c r="A969" s="23" t="s">
        <v>29</v>
      </c>
      <c r="B969" s="18" t="s">
        <v>245</v>
      </c>
      <c r="C969" s="18" t="s">
        <v>352</v>
      </c>
      <c r="D969" s="24" t="s">
        <v>34</v>
      </c>
      <c r="E969" s="24" t="s">
        <v>30</v>
      </c>
      <c r="F969" s="24"/>
      <c r="G969" s="16">
        <f t="shared" si="320"/>
        <v>176.6</v>
      </c>
      <c r="H969" s="16">
        <f t="shared" si="320"/>
        <v>0</v>
      </c>
      <c r="I969" s="20">
        <f t="shared" si="306"/>
        <v>176.6</v>
      </c>
      <c r="J969" s="16">
        <f t="shared" si="320"/>
        <v>0</v>
      </c>
      <c r="K969" s="26"/>
    </row>
    <row r="970" spans="1:11" ht="29.25" customHeight="1">
      <c r="A970" s="23" t="s">
        <v>31</v>
      </c>
      <c r="B970" s="18" t="s">
        <v>245</v>
      </c>
      <c r="C970" s="18" t="s">
        <v>352</v>
      </c>
      <c r="D970" s="24" t="s">
        <v>34</v>
      </c>
      <c r="E970" s="24" t="s">
        <v>32</v>
      </c>
      <c r="F970" s="24"/>
      <c r="G970" s="16">
        <f t="shared" si="320"/>
        <v>176.6</v>
      </c>
      <c r="H970" s="16">
        <f t="shared" si="320"/>
        <v>0</v>
      </c>
      <c r="I970" s="20">
        <f t="shared" si="306"/>
        <v>176.6</v>
      </c>
      <c r="J970" s="16">
        <f t="shared" si="320"/>
        <v>0</v>
      </c>
      <c r="K970" s="26"/>
    </row>
    <row r="971" spans="1:11">
      <c r="A971" s="23" t="s">
        <v>19</v>
      </c>
      <c r="B971" s="18" t="s">
        <v>245</v>
      </c>
      <c r="C971" s="18" t="s">
        <v>352</v>
      </c>
      <c r="D971" s="24" t="s">
        <v>34</v>
      </c>
      <c r="E971" s="24" t="s">
        <v>32</v>
      </c>
      <c r="F971" s="24" t="s">
        <v>11</v>
      </c>
      <c r="G971" s="16">
        <v>176.6</v>
      </c>
      <c r="H971" s="16">
        <f>'[1]поправки  2024-2026 гг  (ноя(2)'!$I$1177</f>
        <v>0</v>
      </c>
      <c r="I971" s="20">
        <f t="shared" si="306"/>
        <v>176.6</v>
      </c>
      <c r="J971" s="16"/>
      <c r="K971" s="26"/>
    </row>
    <row r="972" spans="1:11">
      <c r="A972" s="13" t="s">
        <v>37</v>
      </c>
      <c r="B972" s="14" t="s">
        <v>245</v>
      </c>
      <c r="C972" s="14" t="s">
        <v>352</v>
      </c>
      <c r="D972" s="14" t="s">
        <v>38</v>
      </c>
      <c r="E972" s="14"/>
      <c r="F972" s="14"/>
      <c r="G972" s="16">
        <f>G973</f>
        <v>3782.1</v>
      </c>
      <c r="H972" s="16">
        <f>H973</f>
        <v>417.7</v>
      </c>
      <c r="I972" s="20">
        <f>G972+H972</f>
        <v>4199.8</v>
      </c>
      <c r="J972" s="16">
        <f t="shared" ref="G972:K974" si="321">J973</f>
        <v>2673</v>
      </c>
      <c r="K972" s="16">
        <f t="shared" si="321"/>
        <v>2673</v>
      </c>
    </row>
    <row r="973" spans="1:11" ht="72.75" customHeight="1">
      <c r="A973" s="17" t="s">
        <v>29</v>
      </c>
      <c r="B973" s="18" t="s">
        <v>245</v>
      </c>
      <c r="C973" s="18" t="s">
        <v>352</v>
      </c>
      <c r="D973" s="18" t="s">
        <v>38</v>
      </c>
      <c r="E973" s="18" t="s">
        <v>30</v>
      </c>
      <c r="F973" s="18"/>
      <c r="G973" s="16">
        <f t="shared" si="321"/>
        <v>3782.1</v>
      </c>
      <c r="H973" s="16">
        <f t="shared" si="321"/>
        <v>417.7</v>
      </c>
      <c r="I973" s="20">
        <f t="shared" si="306"/>
        <v>4199.8</v>
      </c>
      <c r="J973" s="16">
        <f t="shared" si="321"/>
        <v>2673</v>
      </c>
      <c r="K973" s="16">
        <f t="shared" si="321"/>
        <v>2673</v>
      </c>
    </row>
    <row r="974" spans="1:11" ht="26.25" customHeight="1">
      <c r="A974" s="17" t="s">
        <v>31</v>
      </c>
      <c r="B974" s="18" t="s">
        <v>245</v>
      </c>
      <c r="C974" s="18" t="s">
        <v>352</v>
      </c>
      <c r="D974" s="18" t="s">
        <v>38</v>
      </c>
      <c r="E974" s="18" t="s">
        <v>32</v>
      </c>
      <c r="F974" s="18"/>
      <c r="G974" s="16">
        <f t="shared" si="321"/>
        <v>3782.1</v>
      </c>
      <c r="H974" s="16">
        <f t="shared" si="321"/>
        <v>417.7</v>
      </c>
      <c r="I974" s="20">
        <f t="shared" si="306"/>
        <v>4199.8</v>
      </c>
      <c r="J974" s="16">
        <f t="shared" si="321"/>
        <v>2673</v>
      </c>
      <c r="K974" s="16">
        <f t="shared" si="321"/>
        <v>2673</v>
      </c>
    </row>
    <row r="975" spans="1:11">
      <c r="A975" s="17" t="s">
        <v>16</v>
      </c>
      <c r="B975" s="18" t="s">
        <v>245</v>
      </c>
      <c r="C975" s="18" t="s">
        <v>352</v>
      </c>
      <c r="D975" s="18" t="s">
        <v>38</v>
      </c>
      <c r="E975" s="18" t="s">
        <v>32</v>
      </c>
      <c r="F975" s="18" t="s">
        <v>17</v>
      </c>
      <c r="G975" s="79">
        <v>3782.1</v>
      </c>
      <c r="H975" s="79">
        <f>'[1]поправки декабрь'!$I$1173</f>
        <v>417.7</v>
      </c>
      <c r="I975" s="20">
        <f t="shared" si="306"/>
        <v>4199.8</v>
      </c>
      <c r="J975" s="22">
        <v>2673</v>
      </c>
      <c r="K975" s="22">
        <v>2673</v>
      </c>
    </row>
    <row r="976" spans="1:11" hidden="1">
      <c r="A976" s="23" t="s">
        <v>56</v>
      </c>
      <c r="B976" s="18" t="s">
        <v>245</v>
      </c>
      <c r="C976" s="18" t="s">
        <v>352</v>
      </c>
      <c r="D976" s="18" t="s">
        <v>353</v>
      </c>
      <c r="E976" s="18"/>
      <c r="F976" s="18"/>
      <c r="G976" s="19"/>
      <c r="H976" s="19"/>
      <c r="I976" s="20">
        <f t="shared" si="306"/>
        <v>0</v>
      </c>
      <c r="J976" s="20"/>
      <c r="K976" s="26"/>
    </row>
    <row r="977" spans="1:14" hidden="1">
      <c r="A977" s="23" t="s">
        <v>79</v>
      </c>
      <c r="B977" s="18" t="s">
        <v>245</v>
      </c>
      <c r="C977" s="18" t="s">
        <v>352</v>
      </c>
      <c r="D977" s="18" t="s">
        <v>353</v>
      </c>
      <c r="E977" s="18" t="s">
        <v>80</v>
      </c>
      <c r="F977" s="18"/>
      <c r="G977" s="19"/>
      <c r="H977" s="19"/>
      <c r="I977" s="20">
        <f t="shared" si="306"/>
        <v>0</v>
      </c>
      <c r="J977" s="20"/>
      <c r="K977" s="26"/>
    </row>
    <row r="978" spans="1:14" hidden="1">
      <c r="A978" s="23" t="s">
        <v>81</v>
      </c>
      <c r="B978" s="18" t="s">
        <v>245</v>
      </c>
      <c r="C978" s="18" t="s">
        <v>352</v>
      </c>
      <c r="D978" s="18" t="s">
        <v>353</v>
      </c>
      <c r="E978" s="18" t="s">
        <v>80</v>
      </c>
      <c r="F978" s="18" t="s">
        <v>17</v>
      </c>
      <c r="G978" s="19"/>
      <c r="H978" s="19"/>
      <c r="I978" s="20">
        <f t="shared" si="306"/>
        <v>0</v>
      </c>
      <c r="J978" s="20"/>
      <c r="K978" s="26"/>
    </row>
    <row r="979" spans="1:14" ht="27" customHeight="1">
      <c r="A979" s="32" t="s">
        <v>314</v>
      </c>
      <c r="B979" s="14" t="s">
        <v>245</v>
      </c>
      <c r="C979" s="14" t="s">
        <v>352</v>
      </c>
      <c r="D979" s="33" t="s">
        <v>354</v>
      </c>
      <c r="E979" s="25"/>
      <c r="F979" s="25"/>
      <c r="G979" s="16">
        <f>G984+G980</f>
        <v>2399</v>
      </c>
      <c r="H979" s="16">
        <f>H984+H980</f>
        <v>18.399999999999999</v>
      </c>
      <c r="I979" s="20">
        <f t="shared" si="306"/>
        <v>2417.4</v>
      </c>
      <c r="J979" s="16">
        <f t="shared" ref="J979:K979" si="322">J984+J980</f>
        <v>2003.4</v>
      </c>
      <c r="K979" s="16">
        <f t="shared" si="322"/>
        <v>2003.4</v>
      </c>
    </row>
    <row r="980" spans="1:14" ht="78.75" customHeight="1">
      <c r="A980" s="135" t="s">
        <v>656</v>
      </c>
      <c r="B980" s="18" t="s">
        <v>245</v>
      </c>
      <c r="C980" s="18" t="s">
        <v>352</v>
      </c>
      <c r="D980" s="144" t="s">
        <v>642</v>
      </c>
      <c r="E980" s="167"/>
      <c r="F980" s="167"/>
      <c r="G980" s="160">
        <f t="shared" ref="G980:K982" si="323">G981</f>
        <v>3.4</v>
      </c>
      <c r="H980" s="160"/>
      <c r="I980" s="20">
        <f t="shared" si="306"/>
        <v>3.4</v>
      </c>
      <c r="J980" s="160">
        <f t="shared" si="323"/>
        <v>3.4</v>
      </c>
      <c r="K980" s="160">
        <f t="shared" si="323"/>
        <v>3.4</v>
      </c>
    </row>
    <row r="981" spans="1:14" ht="38.25">
      <c r="A981" s="135" t="s">
        <v>308</v>
      </c>
      <c r="B981" s="18" t="s">
        <v>245</v>
      </c>
      <c r="C981" s="18" t="s">
        <v>352</v>
      </c>
      <c r="D981" s="144" t="s">
        <v>642</v>
      </c>
      <c r="E981" s="167" t="s">
        <v>256</v>
      </c>
      <c r="F981" s="167"/>
      <c r="G981" s="160">
        <f t="shared" si="323"/>
        <v>3.4</v>
      </c>
      <c r="H981" s="160"/>
      <c r="I981" s="20">
        <f t="shared" si="306"/>
        <v>3.4</v>
      </c>
      <c r="J981" s="160">
        <f t="shared" si="323"/>
        <v>3.4</v>
      </c>
      <c r="K981" s="160">
        <f t="shared" si="323"/>
        <v>3.4</v>
      </c>
    </row>
    <row r="982" spans="1:14">
      <c r="A982" s="135" t="s">
        <v>257</v>
      </c>
      <c r="B982" s="18" t="s">
        <v>245</v>
      </c>
      <c r="C982" s="18" t="s">
        <v>352</v>
      </c>
      <c r="D982" s="144" t="s">
        <v>642</v>
      </c>
      <c r="E982" s="167" t="s">
        <v>258</v>
      </c>
      <c r="F982" s="167"/>
      <c r="G982" s="160">
        <f t="shared" si="323"/>
        <v>3.4</v>
      </c>
      <c r="H982" s="160"/>
      <c r="I982" s="20">
        <f t="shared" si="306"/>
        <v>3.4</v>
      </c>
      <c r="J982" s="160">
        <f t="shared" si="323"/>
        <v>3.4</v>
      </c>
      <c r="K982" s="160">
        <f t="shared" si="323"/>
        <v>3.4</v>
      </c>
    </row>
    <row r="983" spans="1:14" ht="10.5" customHeight="1">
      <c r="A983" s="135" t="s">
        <v>18</v>
      </c>
      <c r="B983" s="18" t="s">
        <v>245</v>
      </c>
      <c r="C983" s="18" t="s">
        <v>352</v>
      </c>
      <c r="D983" s="144" t="s">
        <v>642</v>
      </c>
      <c r="E983" s="167" t="s">
        <v>258</v>
      </c>
      <c r="F983" s="167" t="s">
        <v>10</v>
      </c>
      <c r="G983" s="187">
        <v>3.4</v>
      </c>
      <c r="H983" s="187">
        <f>'[1]поправки  2024-2026 гг  (ноя(2)'!$I$1182</f>
        <v>0</v>
      </c>
      <c r="I983" s="20">
        <f t="shared" si="306"/>
        <v>3.4</v>
      </c>
      <c r="J983" s="187">
        <v>3.4</v>
      </c>
      <c r="K983" s="187">
        <v>3.4</v>
      </c>
    </row>
    <row r="984" spans="1:14" ht="36.75" customHeight="1">
      <c r="A984" s="49" t="s">
        <v>308</v>
      </c>
      <c r="B984" s="18" t="s">
        <v>245</v>
      </c>
      <c r="C984" s="18" t="s">
        <v>352</v>
      </c>
      <c r="D984" s="31" t="s">
        <v>354</v>
      </c>
      <c r="E984" s="18" t="s">
        <v>256</v>
      </c>
      <c r="F984" s="18"/>
      <c r="G984" s="16">
        <f t="shared" ref="G984:K985" si="324">G985</f>
        <v>2395.6</v>
      </c>
      <c r="H984" s="16">
        <f t="shared" si="324"/>
        <v>18.399999999999999</v>
      </c>
      <c r="I984" s="20">
        <f t="shared" si="306"/>
        <v>2414</v>
      </c>
      <c r="J984" s="16">
        <f t="shared" si="324"/>
        <v>2000</v>
      </c>
      <c r="K984" s="16">
        <f t="shared" si="324"/>
        <v>2000</v>
      </c>
    </row>
    <row r="985" spans="1:14" ht="15.75" customHeight="1">
      <c r="A985" s="49" t="s">
        <v>257</v>
      </c>
      <c r="B985" s="18" t="s">
        <v>245</v>
      </c>
      <c r="C985" s="18" t="s">
        <v>352</v>
      </c>
      <c r="D985" s="31" t="s">
        <v>354</v>
      </c>
      <c r="E985" s="18" t="s">
        <v>258</v>
      </c>
      <c r="F985" s="18"/>
      <c r="G985" s="16">
        <f t="shared" si="324"/>
        <v>2395.6</v>
      </c>
      <c r="H985" s="16">
        <f t="shared" si="324"/>
        <v>18.399999999999999</v>
      </c>
      <c r="I985" s="20">
        <f t="shared" si="306"/>
        <v>2414</v>
      </c>
      <c r="J985" s="16">
        <f t="shared" si="324"/>
        <v>2000</v>
      </c>
      <c r="K985" s="16">
        <f t="shared" si="324"/>
        <v>2000</v>
      </c>
    </row>
    <row r="986" spans="1:14">
      <c r="A986" s="17" t="s">
        <v>578</v>
      </c>
      <c r="B986" s="18" t="s">
        <v>245</v>
      </c>
      <c r="C986" s="18" t="s">
        <v>352</v>
      </c>
      <c r="D986" s="31" t="s">
        <v>354</v>
      </c>
      <c r="E986" s="18" t="s">
        <v>258</v>
      </c>
      <c r="F986" s="18" t="s">
        <v>17</v>
      </c>
      <c r="G986" s="79">
        <v>2395.6</v>
      </c>
      <c r="H986" s="79">
        <f>'[1]поправки декабрь'!$I$1186</f>
        <v>18.399999999999999</v>
      </c>
      <c r="I986" s="20">
        <f t="shared" si="306"/>
        <v>2414</v>
      </c>
      <c r="J986" s="22">
        <v>2000</v>
      </c>
      <c r="K986" s="22">
        <v>2000</v>
      </c>
    </row>
    <row r="987" spans="1:14" ht="16.5" customHeight="1">
      <c r="A987" s="13" t="s">
        <v>355</v>
      </c>
      <c r="B987" s="14" t="s">
        <v>356</v>
      </c>
      <c r="C987" s="35"/>
      <c r="D987" s="35"/>
      <c r="E987" s="14"/>
      <c r="F987" s="14"/>
      <c r="G987" s="15">
        <f>G988+G989+G990+G991</f>
        <v>10695.339999999998</v>
      </c>
      <c r="H987" s="15">
        <f>H988+H989+H990+H991</f>
        <v>0</v>
      </c>
      <c r="I987" s="12">
        <f t="shared" si="306"/>
        <v>10695.339999999998</v>
      </c>
      <c r="J987" s="15">
        <f t="shared" ref="J987:K987" si="325">J988+J989+J990+J991</f>
        <v>9460.3000000000011</v>
      </c>
      <c r="K987" s="15">
        <f t="shared" si="325"/>
        <v>9455.9000000000015</v>
      </c>
      <c r="L987" s="136">
        <f>G993+G1081+G1109+G1114</f>
        <v>10695.34</v>
      </c>
      <c r="M987" s="136">
        <f>J993+J1081+J1109+J1114</f>
        <v>9460.2999999999993</v>
      </c>
      <c r="N987" s="136">
        <f>K993+K1081+K1109+K1114</f>
        <v>9455.9</v>
      </c>
    </row>
    <row r="988" spans="1:14">
      <c r="A988" s="13" t="s">
        <v>278</v>
      </c>
      <c r="B988" s="14" t="s">
        <v>356</v>
      </c>
      <c r="C988" s="35"/>
      <c r="D988" s="35"/>
      <c r="E988" s="14"/>
      <c r="F988" s="14" t="s">
        <v>17</v>
      </c>
      <c r="G988" s="15">
        <f>G1023+G1029+G1040+G1050+G1065+G1113+G1123+G1070+G1015+G1045+G999+G1005+G1090+G1094+G1097+G1078+G1011</f>
        <v>8898.7999999999993</v>
      </c>
      <c r="H988" s="15">
        <f>H1023+H1029+H1040+H1050+H1065+H1113+H1123+H1070+H1015+H1045+H999+H1005+H1090+H1094+H1097+H1078+H1011</f>
        <v>0</v>
      </c>
      <c r="I988" s="12">
        <f t="shared" si="306"/>
        <v>8898.7999999999993</v>
      </c>
      <c r="J988" s="15">
        <f>J1023+J1029+J1040+J1050+J1065+J1113+J1123+J1070+J1015+J1045+J999+J1005+J1090+J1094+J1097</f>
        <v>8445.2000000000007</v>
      </c>
      <c r="K988" s="15">
        <f>K1023+K1029+K1040+K1050+K1065+K1113+K1123+K1070+K1015+K1045+K999+K1005+K1090+K1094+K1097</f>
        <v>8418.2000000000007</v>
      </c>
    </row>
    <row r="989" spans="1:14">
      <c r="A989" s="13" t="s">
        <v>18</v>
      </c>
      <c r="B989" s="14" t="s">
        <v>356</v>
      </c>
      <c r="C989" s="35"/>
      <c r="D989" s="35"/>
      <c r="E989" s="14"/>
      <c r="F989" s="14" t="s">
        <v>10</v>
      </c>
      <c r="G989" s="15">
        <f>G1041+G1021+G1060+G1016+G1033+G1036+G1046+G1003+G1010+G1086+G1074+G1079</f>
        <v>701.74</v>
      </c>
      <c r="H989" s="15">
        <f>H1041+H1021+H1060+H1016+H1033+H1036+H1046+H1003+H1010+H1086+H1074+H1079</f>
        <v>0</v>
      </c>
      <c r="I989" s="12">
        <f t="shared" si="306"/>
        <v>701.74</v>
      </c>
      <c r="J989" s="15">
        <f t="shared" ref="J989:K989" si="326">J1041+J1021+J1060+J1016+J1033+J1036+J1046+J1003+J1010+J1086</f>
        <v>1015.1</v>
      </c>
      <c r="K989" s="15">
        <f t="shared" si="326"/>
        <v>1037.7</v>
      </c>
    </row>
    <row r="990" spans="1:14">
      <c r="A990" s="13" t="s">
        <v>19</v>
      </c>
      <c r="B990" s="14" t="s">
        <v>356</v>
      </c>
      <c r="C990" s="35"/>
      <c r="D990" s="35"/>
      <c r="E990" s="14"/>
      <c r="F990" s="14" t="s">
        <v>11</v>
      </c>
      <c r="G990" s="15">
        <f>G1017+G1119+G1080</f>
        <v>1094.8</v>
      </c>
      <c r="H990" s="15">
        <f>H1017+H1119+H1080</f>
        <v>0</v>
      </c>
      <c r="I990" s="12">
        <f t="shared" si="306"/>
        <v>1094.8</v>
      </c>
      <c r="J990" s="15">
        <f>J1017+J1119</f>
        <v>0</v>
      </c>
      <c r="K990" s="15">
        <f>K1017+K1119</f>
        <v>0</v>
      </c>
    </row>
    <row r="991" spans="1:14" hidden="1">
      <c r="A991" s="13" t="s">
        <v>20</v>
      </c>
      <c r="B991" s="14" t="s">
        <v>357</v>
      </c>
      <c r="C991" s="35"/>
      <c r="D991" s="35"/>
      <c r="E991" s="14"/>
      <c r="F991" s="14" t="s">
        <v>12</v>
      </c>
      <c r="G991" s="15">
        <f t="shared" ref="G991:K991" si="327">G1000+G1006</f>
        <v>0</v>
      </c>
      <c r="H991" s="15"/>
      <c r="I991" s="12">
        <f t="shared" si="306"/>
        <v>0</v>
      </c>
      <c r="J991" s="15">
        <f t="shared" si="327"/>
        <v>0</v>
      </c>
      <c r="K991" s="15">
        <f t="shared" si="327"/>
        <v>0</v>
      </c>
    </row>
    <row r="992" spans="1:14" ht="13.5" customHeight="1">
      <c r="A992" s="13" t="s">
        <v>358</v>
      </c>
      <c r="B992" s="14" t="s">
        <v>356</v>
      </c>
      <c r="C992" s="14" t="s">
        <v>357</v>
      </c>
      <c r="D992" s="14"/>
      <c r="E992" s="14"/>
      <c r="F992" s="14"/>
      <c r="G992" s="15">
        <f>G993+G1109+G1066+G1081</f>
        <v>9348.0400000000009</v>
      </c>
      <c r="H992" s="15">
        <f>H993+H1109+H1066+H1081</f>
        <v>0</v>
      </c>
      <c r="I992" s="12">
        <f t="shared" si="306"/>
        <v>9348.0400000000009</v>
      </c>
      <c r="J992" s="15">
        <f>J993+J1109+J1066+J1081</f>
        <v>8360.2999999999993</v>
      </c>
      <c r="K992" s="15">
        <f>K993+K1109+K1066+K1081</f>
        <v>8355.9</v>
      </c>
    </row>
    <row r="993" spans="1:11" ht="71.25" customHeight="1">
      <c r="A993" s="63" t="s">
        <v>359</v>
      </c>
      <c r="B993" s="14" t="s">
        <v>356</v>
      </c>
      <c r="C993" s="14" t="s">
        <v>357</v>
      </c>
      <c r="D993" s="14" t="s">
        <v>318</v>
      </c>
      <c r="E993" s="14"/>
      <c r="F993" s="14"/>
      <c r="G993" s="15">
        <f>G994+G1024+G1071</f>
        <v>9302.0400000000009</v>
      </c>
      <c r="H993" s="15">
        <f>H994+H1024+H1071</f>
        <v>0</v>
      </c>
      <c r="I993" s="12">
        <f t="shared" si="306"/>
        <v>9302.0400000000009</v>
      </c>
      <c r="J993" s="15">
        <f t="shared" ref="J993:K993" si="328">J994+J1024</f>
        <v>0</v>
      </c>
      <c r="K993" s="15">
        <f t="shared" si="328"/>
        <v>0</v>
      </c>
    </row>
    <row r="994" spans="1:11" ht="60.75" customHeight="1">
      <c r="A994" s="88" t="s">
        <v>360</v>
      </c>
      <c r="B994" s="18" t="s">
        <v>356</v>
      </c>
      <c r="C994" s="18" t="s">
        <v>357</v>
      </c>
      <c r="D994" s="18" t="s">
        <v>361</v>
      </c>
      <c r="E994" s="18"/>
      <c r="F994" s="18"/>
      <c r="G994" s="16">
        <f>G995</f>
        <v>1133.24</v>
      </c>
      <c r="H994" s="16">
        <f>H995</f>
        <v>0</v>
      </c>
      <c r="I994" s="20">
        <f t="shared" si="306"/>
        <v>1133.24</v>
      </c>
      <c r="J994" s="16">
        <f>J995</f>
        <v>0</v>
      </c>
      <c r="K994" s="16">
        <f t="shared" ref="K994" si="329">K995</f>
        <v>0</v>
      </c>
    </row>
    <row r="995" spans="1:11" ht="27" customHeight="1">
      <c r="A995" s="17" t="s">
        <v>657</v>
      </c>
      <c r="B995" s="18" t="s">
        <v>356</v>
      </c>
      <c r="C995" s="18" t="s">
        <v>357</v>
      </c>
      <c r="D995" s="18" t="s">
        <v>362</v>
      </c>
      <c r="E995" s="18"/>
      <c r="F995" s="18"/>
      <c r="G995" s="16">
        <f>G1018+G1012+G996+G1007</f>
        <v>1133.24</v>
      </c>
      <c r="H995" s="16">
        <f>H1018+H1012+H996+H1007</f>
        <v>0</v>
      </c>
      <c r="I995" s="20">
        <f t="shared" si="306"/>
        <v>1133.24</v>
      </c>
      <c r="J995" s="16">
        <f t="shared" ref="J995:K995" si="330">J1018+J1012+J996+J1007</f>
        <v>0</v>
      </c>
      <c r="K995" s="16">
        <f t="shared" si="330"/>
        <v>0</v>
      </c>
    </row>
    <row r="996" spans="1:11" ht="48.75" customHeight="1">
      <c r="A996" s="23" t="s">
        <v>363</v>
      </c>
      <c r="B996" s="18" t="s">
        <v>356</v>
      </c>
      <c r="C996" s="18" t="s">
        <v>357</v>
      </c>
      <c r="D996" s="24" t="s">
        <v>364</v>
      </c>
      <c r="E996" s="24"/>
      <c r="F996" s="24"/>
      <c r="G996" s="78">
        <f>G997+G1001+G1004</f>
        <v>283</v>
      </c>
      <c r="H996" s="78">
        <f>H997+H1001+H1004</f>
        <v>0</v>
      </c>
      <c r="I996" s="20">
        <f t="shared" si="306"/>
        <v>283</v>
      </c>
      <c r="J996" s="78">
        <f t="shared" ref="J996:K996" si="331">J997+J1001+J1004</f>
        <v>0</v>
      </c>
      <c r="K996" s="78">
        <f t="shared" si="331"/>
        <v>0</v>
      </c>
    </row>
    <row r="997" spans="1:11" ht="27" customHeight="1">
      <c r="A997" s="23" t="s">
        <v>44</v>
      </c>
      <c r="B997" s="18" t="s">
        <v>356</v>
      </c>
      <c r="C997" s="18" t="s">
        <v>357</v>
      </c>
      <c r="D997" s="24" t="s">
        <v>364</v>
      </c>
      <c r="E997" s="24" t="s">
        <v>45</v>
      </c>
      <c r="F997" s="24"/>
      <c r="G997" s="78">
        <f t="shared" ref="G997:K998" si="332">G998</f>
        <v>117.8</v>
      </c>
      <c r="H997" s="78">
        <f t="shared" si="332"/>
        <v>0</v>
      </c>
      <c r="I997" s="20">
        <f t="shared" si="306"/>
        <v>117.8</v>
      </c>
      <c r="J997" s="78">
        <f t="shared" si="332"/>
        <v>0</v>
      </c>
      <c r="K997" s="78">
        <f t="shared" si="332"/>
        <v>0</v>
      </c>
    </row>
    <row r="998" spans="1:11" ht="25.5" customHeight="1">
      <c r="A998" s="23" t="s">
        <v>365</v>
      </c>
      <c r="B998" s="18" t="s">
        <v>356</v>
      </c>
      <c r="C998" s="18" t="s">
        <v>357</v>
      </c>
      <c r="D998" s="24" t="s">
        <v>364</v>
      </c>
      <c r="E998" s="24" t="s">
        <v>53</v>
      </c>
      <c r="F998" s="24"/>
      <c r="G998" s="78">
        <f t="shared" si="332"/>
        <v>117.8</v>
      </c>
      <c r="H998" s="78">
        <f t="shared" si="332"/>
        <v>0</v>
      </c>
      <c r="I998" s="20">
        <f t="shared" si="306"/>
        <v>117.8</v>
      </c>
      <c r="J998" s="78">
        <f t="shared" si="332"/>
        <v>0</v>
      </c>
      <c r="K998" s="78">
        <f t="shared" si="332"/>
        <v>0</v>
      </c>
    </row>
    <row r="999" spans="1:11" ht="15.75" customHeight="1">
      <c r="A999" s="23" t="s">
        <v>16</v>
      </c>
      <c r="B999" s="18" t="s">
        <v>356</v>
      </c>
      <c r="C999" s="18" t="s">
        <v>357</v>
      </c>
      <c r="D999" s="24" t="s">
        <v>364</v>
      </c>
      <c r="E999" s="24" t="s">
        <v>53</v>
      </c>
      <c r="F999" s="24" t="s">
        <v>17</v>
      </c>
      <c r="G999" s="78">
        <v>117.8</v>
      </c>
      <c r="H999" s="78">
        <f>'[1]поправки  2024-2026 гг  (ноя(2)'!$I$1401</f>
        <v>0</v>
      </c>
      <c r="I999" s="20">
        <f t="shared" si="306"/>
        <v>117.8</v>
      </c>
      <c r="J999" s="78"/>
      <c r="K999" s="16"/>
    </row>
    <row r="1000" spans="1:11" ht="15.75" hidden="1" customHeight="1">
      <c r="A1000" s="23" t="s">
        <v>20</v>
      </c>
      <c r="B1000" s="18" t="s">
        <v>356</v>
      </c>
      <c r="C1000" s="18" t="s">
        <v>357</v>
      </c>
      <c r="D1000" s="24" t="s">
        <v>364</v>
      </c>
      <c r="E1000" s="24" t="s">
        <v>53</v>
      </c>
      <c r="F1000" s="24" t="s">
        <v>12</v>
      </c>
      <c r="G1000" s="78"/>
      <c r="H1000" s="78"/>
      <c r="I1000" s="20">
        <f t="shared" si="306"/>
        <v>0</v>
      </c>
      <c r="J1000" s="78"/>
      <c r="K1000" s="26"/>
    </row>
    <row r="1001" spans="1:11" ht="41.25" hidden="1" customHeight="1">
      <c r="A1001" s="23" t="s">
        <v>44</v>
      </c>
      <c r="B1001" s="18" t="s">
        <v>356</v>
      </c>
      <c r="C1001" s="18" t="s">
        <v>357</v>
      </c>
      <c r="D1001" s="24" t="s">
        <v>366</v>
      </c>
      <c r="E1001" s="24" t="s">
        <v>45</v>
      </c>
      <c r="F1001" s="24"/>
      <c r="G1001" s="78">
        <f>G1002</f>
        <v>0</v>
      </c>
      <c r="H1001" s="78"/>
      <c r="I1001" s="20">
        <f t="shared" si="306"/>
        <v>0</v>
      </c>
      <c r="J1001" s="78">
        <f>J1002</f>
        <v>0</v>
      </c>
      <c r="K1001" s="26"/>
    </row>
    <row r="1002" spans="1:11" ht="24" hidden="1" customHeight="1">
      <c r="A1002" s="23" t="s">
        <v>365</v>
      </c>
      <c r="B1002" s="18" t="s">
        <v>356</v>
      </c>
      <c r="C1002" s="18" t="s">
        <v>357</v>
      </c>
      <c r="D1002" s="24" t="s">
        <v>366</v>
      </c>
      <c r="E1002" s="24" t="s">
        <v>53</v>
      </c>
      <c r="F1002" s="24"/>
      <c r="G1002" s="78">
        <f>G1003</f>
        <v>0</v>
      </c>
      <c r="H1002" s="78"/>
      <c r="I1002" s="20">
        <f t="shared" ref="I1002:I1066" si="333">G1002+H1002</f>
        <v>0</v>
      </c>
      <c r="J1002" s="78">
        <f>J1003</f>
        <v>0</v>
      </c>
      <c r="K1002" s="26"/>
    </row>
    <row r="1003" spans="1:11" ht="17.25" hidden="1" customHeight="1">
      <c r="A1003" s="23" t="s">
        <v>18</v>
      </c>
      <c r="B1003" s="18" t="s">
        <v>356</v>
      </c>
      <c r="C1003" s="18" t="s">
        <v>357</v>
      </c>
      <c r="D1003" s="24" t="s">
        <v>366</v>
      </c>
      <c r="E1003" s="24" t="s">
        <v>53</v>
      </c>
      <c r="F1003" s="24" t="s">
        <v>10</v>
      </c>
      <c r="G1003" s="78"/>
      <c r="H1003" s="78"/>
      <c r="I1003" s="20">
        <f t="shared" si="333"/>
        <v>0</v>
      </c>
      <c r="J1003" s="78"/>
      <c r="K1003" s="26"/>
    </row>
    <row r="1004" spans="1:11" ht="12" customHeight="1">
      <c r="A1004" s="41" t="s">
        <v>161</v>
      </c>
      <c r="B1004" s="18" t="s">
        <v>356</v>
      </c>
      <c r="C1004" s="18" t="s">
        <v>357</v>
      </c>
      <c r="D1004" s="24" t="s">
        <v>364</v>
      </c>
      <c r="E1004" s="18" t="s">
        <v>162</v>
      </c>
      <c r="F1004" s="18"/>
      <c r="G1004" s="16">
        <f t="shared" ref="G1004:K1004" si="334">G1005</f>
        <v>165.2</v>
      </c>
      <c r="H1004" s="16"/>
      <c r="I1004" s="20">
        <f t="shared" si="333"/>
        <v>165.2</v>
      </c>
      <c r="J1004" s="16">
        <f t="shared" si="334"/>
        <v>0</v>
      </c>
      <c r="K1004" s="16">
        <f t="shared" si="334"/>
        <v>0</v>
      </c>
    </row>
    <row r="1005" spans="1:11" ht="15" customHeight="1">
      <c r="A1005" s="17" t="s">
        <v>16</v>
      </c>
      <c r="B1005" s="18" t="s">
        <v>356</v>
      </c>
      <c r="C1005" s="18" t="s">
        <v>357</v>
      </c>
      <c r="D1005" s="24" t="s">
        <v>364</v>
      </c>
      <c r="E1005" s="18" t="s">
        <v>162</v>
      </c>
      <c r="F1005" s="18" t="s">
        <v>17</v>
      </c>
      <c r="G1005" s="79">
        <v>165.2</v>
      </c>
      <c r="H1005" s="79">
        <f>'[1]поправки  2024-2026 гг  (ноя(2)'!$I$660</f>
        <v>0</v>
      </c>
      <c r="I1005" s="20">
        <f t="shared" si="333"/>
        <v>165.2</v>
      </c>
      <c r="J1005" s="20"/>
      <c r="K1005" s="19"/>
    </row>
    <row r="1006" spans="1:11" ht="15" hidden="1" customHeight="1">
      <c r="A1006" s="23" t="s">
        <v>20</v>
      </c>
      <c r="B1006" s="18" t="s">
        <v>356</v>
      </c>
      <c r="C1006" s="18" t="s">
        <v>357</v>
      </c>
      <c r="D1006" s="24" t="s">
        <v>364</v>
      </c>
      <c r="E1006" s="18" t="s">
        <v>162</v>
      </c>
      <c r="F1006" s="18" t="s">
        <v>12</v>
      </c>
      <c r="G1006" s="19"/>
      <c r="H1006" s="19"/>
      <c r="I1006" s="20">
        <f t="shared" si="333"/>
        <v>0</v>
      </c>
      <c r="J1006" s="20"/>
      <c r="K1006" s="26"/>
    </row>
    <row r="1007" spans="1:11" ht="25.5">
      <c r="A1007" s="174" t="s">
        <v>607</v>
      </c>
      <c r="B1007" s="18" t="s">
        <v>356</v>
      </c>
      <c r="C1007" s="18" t="s">
        <v>357</v>
      </c>
      <c r="D1007" s="24" t="s">
        <v>366</v>
      </c>
      <c r="E1007" s="18"/>
      <c r="F1007" s="18"/>
      <c r="G1007" s="19">
        <f t="shared" ref="G1007:H1008" si="335">G1008</f>
        <v>520.20000000000005</v>
      </c>
      <c r="H1007" s="19">
        <f t="shared" si="335"/>
        <v>0</v>
      </c>
      <c r="I1007" s="20">
        <f t="shared" si="333"/>
        <v>520.20000000000005</v>
      </c>
      <c r="J1007" s="19">
        <f t="shared" ref="J1007:K1009" si="336">J1008</f>
        <v>0</v>
      </c>
      <c r="K1007" s="19">
        <f t="shared" si="336"/>
        <v>0</v>
      </c>
    </row>
    <row r="1008" spans="1:11" ht="15" customHeight="1">
      <c r="A1008" s="23" t="s">
        <v>44</v>
      </c>
      <c r="B1008" s="18" t="s">
        <v>356</v>
      </c>
      <c r="C1008" s="18" t="s">
        <v>357</v>
      </c>
      <c r="D1008" s="24" t="s">
        <v>366</v>
      </c>
      <c r="E1008" s="24" t="s">
        <v>45</v>
      </c>
      <c r="F1008" s="24"/>
      <c r="G1008" s="78">
        <f t="shared" si="335"/>
        <v>520.20000000000005</v>
      </c>
      <c r="H1008" s="78">
        <f t="shared" si="335"/>
        <v>0</v>
      </c>
      <c r="I1008" s="20">
        <f t="shared" si="333"/>
        <v>520.20000000000005</v>
      </c>
      <c r="J1008" s="78">
        <f t="shared" si="336"/>
        <v>0</v>
      </c>
      <c r="K1008" s="78">
        <f t="shared" si="336"/>
        <v>0</v>
      </c>
    </row>
    <row r="1009" spans="1:11" ht="15" customHeight="1">
      <c r="A1009" s="23" t="s">
        <v>365</v>
      </c>
      <c r="B1009" s="18" t="s">
        <v>356</v>
      </c>
      <c r="C1009" s="18" t="s">
        <v>357</v>
      </c>
      <c r="D1009" s="24" t="s">
        <v>366</v>
      </c>
      <c r="E1009" s="24" t="s">
        <v>53</v>
      </c>
      <c r="F1009" s="24"/>
      <c r="G1009" s="78">
        <f>G1010+G1011</f>
        <v>520.20000000000005</v>
      </c>
      <c r="H1009" s="78">
        <f>H1010+H1011</f>
        <v>0</v>
      </c>
      <c r="I1009" s="20">
        <f t="shared" si="333"/>
        <v>520.20000000000005</v>
      </c>
      <c r="J1009" s="78">
        <f t="shared" si="336"/>
        <v>0</v>
      </c>
      <c r="K1009" s="78">
        <f t="shared" si="336"/>
        <v>0</v>
      </c>
    </row>
    <row r="1010" spans="1:11" ht="15" customHeight="1">
      <c r="A1010" s="23" t="s">
        <v>18</v>
      </c>
      <c r="B1010" s="18" t="s">
        <v>356</v>
      </c>
      <c r="C1010" s="18" t="s">
        <v>357</v>
      </c>
      <c r="D1010" s="24" t="s">
        <v>366</v>
      </c>
      <c r="E1010" s="24" t="s">
        <v>53</v>
      </c>
      <c r="F1010" s="24" t="s">
        <v>10</v>
      </c>
      <c r="G1010" s="78">
        <v>400</v>
      </c>
      <c r="H1010" s="78">
        <f>'[1]поправки  2024-2026 гг  (ноя(2)'!$I$1406</f>
        <v>0</v>
      </c>
      <c r="I1010" s="20">
        <f t="shared" si="333"/>
        <v>400</v>
      </c>
      <c r="J1010" s="78"/>
      <c r="K1010" s="26"/>
    </row>
    <row r="1011" spans="1:11" ht="15" customHeight="1">
      <c r="A1011" s="17" t="s">
        <v>16</v>
      </c>
      <c r="B1011" s="18" t="s">
        <v>356</v>
      </c>
      <c r="C1011" s="18" t="s">
        <v>357</v>
      </c>
      <c r="D1011" s="24" t="s">
        <v>366</v>
      </c>
      <c r="E1011" s="24" t="s">
        <v>53</v>
      </c>
      <c r="F1011" s="24" t="s">
        <v>17</v>
      </c>
      <c r="G1011" s="78">
        <v>120.2</v>
      </c>
      <c r="H1011" s="78">
        <f>'[1]поправки  2024-2026 гг  (ноя(2)'!$I$1407</f>
        <v>0</v>
      </c>
      <c r="I1011" s="20">
        <f t="shared" si="333"/>
        <v>120.2</v>
      </c>
      <c r="J1011" s="78"/>
      <c r="K1011" s="26"/>
    </row>
    <row r="1012" spans="1:11" ht="28.5" customHeight="1">
      <c r="A1012" s="23" t="s">
        <v>367</v>
      </c>
      <c r="B1012" s="18" t="s">
        <v>356</v>
      </c>
      <c r="C1012" s="18" t="s">
        <v>357</v>
      </c>
      <c r="D1012" s="24" t="s">
        <v>368</v>
      </c>
      <c r="E1012" s="18"/>
      <c r="F1012" s="18"/>
      <c r="G1012" s="16">
        <f t="shared" ref="G1012:K1013" si="337">G1013</f>
        <v>330.04</v>
      </c>
      <c r="H1012" s="16"/>
      <c r="I1012" s="20">
        <f t="shared" si="333"/>
        <v>330.04</v>
      </c>
      <c r="J1012" s="16">
        <f t="shared" si="337"/>
        <v>0</v>
      </c>
      <c r="K1012" s="16">
        <f t="shared" si="337"/>
        <v>0</v>
      </c>
    </row>
    <row r="1013" spans="1:11" ht="27" customHeight="1">
      <c r="A1013" s="23" t="s">
        <v>44</v>
      </c>
      <c r="B1013" s="18" t="s">
        <v>356</v>
      </c>
      <c r="C1013" s="18" t="s">
        <v>357</v>
      </c>
      <c r="D1013" s="24" t="s">
        <v>368</v>
      </c>
      <c r="E1013" s="18" t="s">
        <v>45</v>
      </c>
      <c r="F1013" s="18"/>
      <c r="G1013" s="16">
        <f t="shared" si="337"/>
        <v>330.04</v>
      </c>
      <c r="H1013" s="16"/>
      <c r="I1013" s="20">
        <f t="shared" si="333"/>
        <v>330.04</v>
      </c>
      <c r="J1013" s="16">
        <f t="shared" si="337"/>
        <v>0</v>
      </c>
      <c r="K1013" s="16">
        <f t="shared" si="337"/>
        <v>0</v>
      </c>
    </row>
    <row r="1014" spans="1:11" ht="41.25" customHeight="1">
      <c r="A1014" s="23" t="s">
        <v>365</v>
      </c>
      <c r="B1014" s="18" t="s">
        <v>356</v>
      </c>
      <c r="C1014" s="18" t="s">
        <v>357</v>
      </c>
      <c r="D1014" s="24" t="s">
        <v>368</v>
      </c>
      <c r="E1014" s="18" t="s">
        <v>53</v>
      </c>
      <c r="F1014" s="18"/>
      <c r="G1014" s="16">
        <f t="shared" ref="G1014:K1014" si="338">G1015+G1016+G1017</f>
        <v>330.04</v>
      </c>
      <c r="H1014" s="16"/>
      <c r="I1014" s="20">
        <f t="shared" si="333"/>
        <v>330.04</v>
      </c>
      <c r="J1014" s="16">
        <f t="shared" si="338"/>
        <v>0</v>
      </c>
      <c r="K1014" s="16">
        <f t="shared" si="338"/>
        <v>0</v>
      </c>
    </row>
    <row r="1015" spans="1:11" ht="14.25" customHeight="1">
      <c r="A1015" s="23" t="s">
        <v>16</v>
      </c>
      <c r="B1015" s="18" t="s">
        <v>356</v>
      </c>
      <c r="C1015" s="18" t="s">
        <v>357</v>
      </c>
      <c r="D1015" s="24" t="s">
        <v>368</v>
      </c>
      <c r="E1015" s="18" t="s">
        <v>53</v>
      </c>
      <c r="F1015" s="18" t="s">
        <v>17</v>
      </c>
      <c r="G1015" s="26">
        <v>0.3</v>
      </c>
      <c r="H1015" s="26">
        <f>'[1]поправки  2024-2026 гг  (ноя(2)'!$I$1411</f>
        <v>0</v>
      </c>
      <c r="I1015" s="20">
        <f t="shared" si="333"/>
        <v>0.3</v>
      </c>
      <c r="J1015" s="26"/>
      <c r="K1015" s="26"/>
    </row>
    <row r="1016" spans="1:11" ht="12" customHeight="1">
      <c r="A1016" s="23" t="s">
        <v>18</v>
      </c>
      <c r="B1016" s="18" t="s">
        <v>356</v>
      </c>
      <c r="C1016" s="18" t="s">
        <v>357</v>
      </c>
      <c r="D1016" s="24" t="s">
        <v>368</v>
      </c>
      <c r="E1016" s="18" t="s">
        <v>53</v>
      </c>
      <c r="F1016" s="18" t="s">
        <v>10</v>
      </c>
      <c r="G1016" s="19">
        <v>29.74</v>
      </c>
      <c r="H1016" s="19">
        <f>'[1]поправки  2024-2026 гг  (ноя(2)'!$I$1412</f>
        <v>0</v>
      </c>
      <c r="I1016" s="20">
        <f t="shared" si="333"/>
        <v>29.74</v>
      </c>
      <c r="J1016" s="19"/>
      <c r="K1016" s="19"/>
    </row>
    <row r="1017" spans="1:11" ht="15" customHeight="1">
      <c r="A1017" s="23" t="s">
        <v>19</v>
      </c>
      <c r="B1017" s="18" t="s">
        <v>356</v>
      </c>
      <c r="C1017" s="18" t="s">
        <v>357</v>
      </c>
      <c r="D1017" s="24" t="s">
        <v>368</v>
      </c>
      <c r="E1017" s="18" t="s">
        <v>53</v>
      </c>
      <c r="F1017" s="18" t="s">
        <v>11</v>
      </c>
      <c r="G1017" s="19">
        <v>300</v>
      </c>
      <c r="H1017" s="19">
        <f>'[1]поправки  2024-2026 гг  (ноя(2)'!$I$1413</f>
        <v>0</v>
      </c>
      <c r="I1017" s="20">
        <f t="shared" si="333"/>
        <v>300</v>
      </c>
      <c r="J1017" s="19"/>
      <c r="K1017" s="19"/>
    </row>
    <row r="1018" spans="1:11" ht="36" hidden="1">
      <c r="A1018" s="17" t="s">
        <v>369</v>
      </c>
      <c r="B1018" s="18" t="s">
        <v>356</v>
      </c>
      <c r="C1018" s="18" t="s">
        <v>357</v>
      </c>
      <c r="D1018" s="18" t="s">
        <v>366</v>
      </c>
      <c r="E1018" s="18"/>
      <c r="F1018" s="18"/>
      <c r="G1018" s="16">
        <f>G1019</f>
        <v>0</v>
      </c>
      <c r="H1018" s="16"/>
      <c r="I1018" s="20">
        <f t="shared" si="333"/>
        <v>0</v>
      </c>
      <c r="J1018" s="16">
        <f t="shared" ref="J1018:K1018" si="339">J1019</f>
        <v>0</v>
      </c>
      <c r="K1018" s="16">
        <f t="shared" si="339"/>
        <v>0</v>
      </c>
    </row>
    <row r="1019" spans="1:11" hidden="1">
      <c r="A1019" s="41" t="s">
        <v>122</v>
      </c>
      <c r="B1019" s="18" t="s">
        <v>356</v>
      </c>
      <c r="C1019" s="18" t="s">
        <v>357</v>
      </c>
      <c r="D1019" s="18" t="s">
        <v>366</v>
      </c>
      <c r="E1019" s="18" t="s">
        <v>123</v>
      </c>
      <c r="F1019" s="18"/>
      <c r="G1019" s="16">
        <f>G1022+G1020</f>
        <v>0</v>
      </c>
      <c r="H1019" s="16"/>
      <c r="I1019" s="20">
        <f t="shared" si="333"/>
        <v>0</v>
      </c>
      <c r="J1019" s="16">
        <f t="shared" ref="J1019:K1019" si="340">J1022+J1020</f>
        <v>0</v>
      </c>
      <c r="K1019" s="16">
        <f t="shared" si="340"/>
        <v>0</v>
      </c>
    </row>
    <row r="1020" spans="1:11" hidden="1">
      <c r="A1020" s="41" t="s">
        <v>370</v>
      </c>
      <c r="B1020" s="18" t="s">
        <v>356</v>
      </c>
      <c r="C1020" s="18" t="s">
        <v>357</v>
      </c>
      <c r="D1020" s="18" t="s">
        <v>366</v>
      </c>
      <c r="E1020" s="18" t="s">
        <v>371</v>
      </c>
      <c r="F1020" s="18"/>
      <c r="G1020" s="16">
        <f>G1021</f>
        <v>0</v>
      </c>
      <c r="H1020" s="16"/>
      <c r="I1020" s="20">
        <f t="shared" si="333"/>
        <v>0</v>
      </c>
      <c r="J1020" s="16">
        <f t="shared" ref="J1020:K1020" si="341">J1021</f>
        <v>0</v>
      </c>
      <c r="K1020" s="16">
        <f t="shared" si="341"/>
        <v>0</v>
      </c>
    </row>
    <row r="1021" spans="1:11" hidden="1">
      <c r="A1021" s="41" t="s">
        <v>224</v>
      </c>
      <c r="B1021" s="18" t="s">
        <v>356</v>
      </c>
      <c r="C1021" s="18" t="s">
        <v>357</v>
      </c>
      <c r="D1021" s="18" t="s">
        <v>366</v>
      </c>
      <c r="E1021" s="18" t="s">
        <v>371</v>
      </c>
      <c r="F1021" s="18" t="s">
        <v>10</v>
      </c>
      <c r="G1021" s="16"/>
      <c r="H1021" s="16"/>
      <c r="I1021" s="20">
        <f t="shared" si="333"/>
        <v>0</v>
      </c>
      <c r="J1021" s="16"/>
      <c r="K1021" s="26"/>
    </row>
    <row r="1022" spans="1:11" hidden="1">
      <c r="A1022" s="41" t="s">
        <v>161</v>
      </c>
      <c r="B1022" s="18" t="s">
        <v>356</v>
      </c>
      <c r="C1022" s="18" t="s">
        <v>357</v>
      </c>
      <c r="D1022" s="18" t="s">
        <v>364</v>
      </c>
      <c r="E1022" s="18" t="s">
        <v>162</v>
      </c>
      <c r="F1022" s="18"/>
      <c r="G1022" s="16">
        <f>G1023</f>
        <v>0</v>
      </c>
      <c r="H1022" s="16"/>
      <c r="I1022" s="20">
        <f t="shared" si="333"/>
        <v>0</v>
      </c>
      <c r="J1022" s="16">
        <f t="shared" ref="J1022:K1022" si="342">J1023</f>
        <v>0</v>
      </c>
      <c r="K1022" s="16">
        <f t="shared" si="342"/>
        <v>0</v>
      </c>
    </row>
    <row r="1023" spans="1:11" ht="15.75" hidden="1" customHeight="1">
      <c r="A1023" s="17" t="s">
        <v>16</v>
      </c>
      <c r="B1023" s="18" t="s">
        <v>356</v>
      </c>
      <c r="C1023" s="18" t="s">
        <v>357</v>
      </c>
      <c r="D1023" s="18" t="s">
        <v>364</v>
      </c>
      <c r="E1023" s="18" t="s">
        <v>162</v>
      </c>
      <c r="F1023" s="18" t="s">
        <v>17</v>
      </c>
      <c r="G1023" s="19"/>
      <c r="H1023" s="19"/>
      <c r="I1023" s="20">
        <f t="shared" si="333"/>
        <v>0</v>
      </c>
      <c r="J1023" s="20"/>
      <c r="K1023" s="26"/>
    </row>
    <row r="1024" spans="1:11" s="57" customFormat="1" ht="39" customHeight="1">
      <c r="A1024" s="89" t="s">
        <v>372</v>
      </c>
      <c r="B1024" s="18" t="s">
        <v>356</v>
      </c>
      <c r="C1024" s="18" t="s">
        <v>357</v>
      </c>
      <c r="D1024" s="24" t="s">
        <v>373</v>
      </c>
      <c r="E1024" s="18"/>
      <c r="F1024" s="18"/>
      <c r="G1024" s="16">
        <f t="shared" ref="G1024:K1024" si="343">G1025+G1061</f>
        <v>7968.8</v>
      </c>
      <c r="H1024" s="16">
        <f t="shared" si="343"/>
        <v>0</v>
      </c>
      <c r="I1024" s="20">
        <f t="shared" si="333"/>
        <v>7968.8</v>
      </c>
      <c r="J1024" s="16">
        <f t="shared" si="343"/>
        <v>0</v>
      </c>
      <c r="K1024" s="16">
        <f t="shared" si="343"/>
        <v>0</v>
      </c>
    </row>
    <row r="1025" spans="1:11" ht="36">
      <c r="A1025" s="17" t="s">
        <v>374</v>
      </c>
      <c r="B1025" s="18" t="s">
        <v>356</v>
      </c>
      <c r="C1025" s="18" t="s">
        <v>357</v>
      </c>
      <c r="D1025" s="24" t="s">
        <v>375</v>
      </c>
      <c r="E1025" s="18"/>
      <c r="F1025" s="18"/>
      <c r="G1025" s="16">
        <f>G1026+G1037+G1047+G1057+G1030+G1042+G1075</f>
        <v>7968.8</v>
      </c>
      <c r="H1025" s="16">
        <f>H1026+H1037+H1047+H1057+H1030+H1042+H1075</f>
        <v>0</v>
      </c>
      <c r="I1025" s="20">
        <f t="shared" si="333"/>
        <v>7968.8</v>
      </c>
      <c r="J1025" s="16">
        <f t="shared" ref="J1025:K1025" si="344">J1026+J1037+J1047+J1057+J1030+J1042</f>
        <v>0</v>
      </c>
      <c r="K1025" s="16">
        <f t="shared" si="344"/>
        <v>0</v>
      </c>
    </row>
    <row r="1026" spans="1:11" ht="24" customHeight="1">
      <c r="A1026" s="49" t="s">
        <v>314</v>
      </c>
      <c r="B1026" s="18" t="s">
        <v>356</v>
      </c>
      <c r="C1026" s="18" t="s">
        <v>357</v>
      </c>
      <c r="D1026" s="24" t="s">
        <v>376</v>
      </c>
      <c r="E1026" s="18"/>
      <c r="F1026" s="18"/>
      <c r="G1026" s="16">
        <f t="shared" ref="G1026:K1028" si="345">G1027</f>
        <v>7080</v>
      </c>
      <c r="H1026" s="16">
        <f t="shared" si="345"/>
        <v>0</v>
      </c>
      <c r="I1026" s="20">
        <f t="shared" si="333"/>
        <v>7080</v>
      </c>
      <c r="J1026" s="16">
        <f t="shared" si="345"/>
        <v>0</v>
      </c>
      <c r="K1026" s="16">
        <f t="shared" si="345"/>
        <v>0</v>
      </c>
    </row>
    <row r="1027" spans="1:11" ht="36.75" customHeight="1">
      <c r="A1027" s="49" t="s">
        <v>388</v>
      </c>
      <c r="B1027" s="18" t="s">
        <v>356</v>
      </c>
      <c r="C1027" s="18" t="s">
        <v>357</v>
      </c>
      <c r="D1027" s="18" t="s">
        <v>376</v>
      </c>
      <c r="E1027" s="18" t="s">
        <v>256</v>
      </c>
      <c r="F1027" s="18"/>
      <c r="G1027" s="16">
        <f t="shared" si="345"/>
        <v>7080</v>
      </c>
      <c r="H1027" s="16">
        <f t="shared" si="345"/>
        <v>0</v>
      </c>
      <c r="I1027" s="20">
        <f t="shared" si="333"/>
        <v>7080</v>
      </c>
      <c r="J1027" s="16">
        <f t="shared" si="345"/>
        <v>0</v>
      </c>
      <c r="K1027" s="16">
        <f t="shared" si="345"/>
        <v>0</v>
      </c>
    </row>
    <row r="1028" spans="1:11">
      <c r="A1028" s="49" t="s">
        <v>257</v>
      </c>
      <c r="B1028" s="18" t="s">
        <v>356</v>
      </c>
      <c r="C1028" s="18" t="s">
        <v>357</v>
      </c>
      <c r="D1028" s="18" t="s">
        <v>376</v>
      </c>
      <c r="E1028" s="18" t="s">
        <v>258</v>
      </c>
      <c r="F1028" s="18"/>
      <c r="G1028" s="16">
        <f t="shared" si="345"/>
        <v>7080</v>
      </c>
      <c r="H1028" s="16">
        <f t="shared" si="345"/>
        <v>0</v>
      </c>
      <c r="I1028" s="20">
        <f t="shared" si="333"/>
        <v>7080</v>
      </c>
      <c r="J1028" s="16">
        <f t="shared" si="345"/>
        <v>0</v>
      </c>
      <c r="K1028" s="16">
        <f t="shared" si="345"/>
        <v>0</v>
      </c>
    </row>
    <row r="1029" spans="1:11">
      <c r="A1029" s="17" t="s">
        <v>278</v>
      </c>
      <c r="B1029" s="18" t="s">
        <v>356</v>
      </c>
      <c r="C1029" s="18" t="s">
        <v>357</v>
      </c>
      <c r="D1029" s="18" t="s">
        <v>376</v>
      </c>
      <c r="E1029" s="18" t="s">
        <v>258</v>
      </c>
      <c r="F1029" s="18" t="s">
        <v>17</v>
      </c>
      <c r="G1029" s="19">
        <v>7080</v>
      </c>
      <c r="H1029" s="19">
        <v>0</v>
      </c>
      <c r="I1029" s="20">
        <f t="shared" si="333"/>
        <v>7080</v>
      </c>
      <c r="J1029" s="20"/>
      <c r="K1029" s="19"/>
    </row>
    <row r="1030" spans="1:11" ht="38.25" hidden="1">
      <c r="A1030" s="89" t="s">
        <v>377</v>
      </c>
      <c r="B1030" s="18" t="s">
        <v>356</v>
      </c>
      <c r="C1030" s="18" t="s">
        <v>357</v>
      </c>
      <c r="D1030" s="24" t="s">
        <v>378</v>
      </c>
      <c r="E1030" s="18"/>
      <c r="F1030" s="18"/>
      <c r="G1030" s="16">
        <f>G1034+G1031</f>
        <v>0</v>
      </c>
      <c r="H1030" s="16"/>
      <c r="I1030" s="20">
        <f t="shared" si="333"/>
        <v>0</v>
      </c>
      <c r="J1030" s="16">
        <f>J1034+J1031</f>
        <v>0</v>
      </c>
      <c r="K1030" s="26"/>
    </row>
    <row r="1031" spans="1:11" hidden="1">
      <c r="A1031" s="50" t="s">
        <v>122</v>
      </c>
      <c r="B1031" s="18" t="s">
        <v>356</v>
      </c>
      <c r="C1031" s="18" t="s">
        <v>357</v>
      </c>
      <c r="D1031" s="24" t="s">
        <v>378</v>
      </c>
      <c r="E1031" s="18" t="s">
        <v>123</v>
      </c>
      <c r="F1031" s="18"/>
      <c r="G1031" s="16">
        <f>G1032</f>
        <v>0</v>
      </c>
      <c r="H1031" s="16"/>
      <c r="I1031" s="20">
        <f t="shared" si="333"/>
        <v>0</v>
      </c>
      <c r="J1031" s="16">
        <f>J1032</f>
        <v>0</v>
      </c>
      <c r="K1031" s="26"/>
    </row>
    <row r="1032" spans="1:11" hidden="1">
      <c r="A1032" s="50" t="s">
        <v>161</v>
      </c>
      <c r="B1032" s="18" t="s">
        <v>356</v>
      </c>
      <c r="C1032" s="18" t="s">
        <v>357</v>
      </c>
      <c r="D1032" s="24" t="s">
        <v>378</v>
      </c>
      <c r="E1032" s="18" t="s">
        <v>162</v>
      </c>
      <c r="F1032" s="18"/>
      <c r="G1032" s="16">
        <f>G1033</f>
        <v>0</v>
      </c>
      <c r="H1032" s="16"/>
      <c r="I1032" s="20">
        <f t="shared" si="333"/>
        <v>0</v>
      </c>
      <c r="J1032" s="16">
        <f>J1033</f>
        <v>0</v>
      </c>
      <c r="K1032" s="26"/>
    </row>
    <row r="1033" spans="1:11" hidden="1">
      <c r="A1033" s="23" t="s">
        <v>18</v>
      </c>
      <c r="B1033" s="18" t="s">
        <v>356</v>
      </c>
      <c r="C1033" s="18" t="s">
        <v>357</v>
      </c>
      <c r="D1033" s="24" t="s">
        <v>378</v>
      </c>
      <c r="E1033" s="18" t="s">
        <v>162</v>
      </c>
      <c r="F1033" s="18" t="s">
        <v>10</v>
      </c>
      <c r="G1033" s="16"/>
      <c r="H1033" s="16"/>
      <c r="I1033" s="20">
        <f t="shared" si="333"/>
        <v>0</v>
      </c>
      <c r="J1033" s="16"/>
      <c r="K1033" s="26"/>
    </row>
    <row r="1034" spans="1:11" ht="38.25" hidden="1">
      <c r="A1034" s="55" t="s">
        <v>388</v>
      </c>
      <c r="B1034" s="18" t="s">
        <v>356</v>
      </c>
      <c r="C1034" s="18" t="s">
        <v>357</v>
      </c>
      <c r="D1034" s="24" t="s">
        <v>378</v>
      </c>
      <c r="E1034" s="18" t="s">
        <v>256</v>
      </c>
      <c r="F1034" s="18"/>
      <c r="G1034" s="16">
        <f>G1035</f>
        <v>0</v>
      </c>
      <c r="H1034" s="16"/>
      <c r="I1034" s="20">
        <f t="shared" si="333"/>
        <v>0</v>
      </c>
      <c r="J1034" s="16">
        <f>J1035</f>
        <v>0</v>
      </c>
      <c r="K1034" s="26"/>
    </row>
    <row r="1035" spans="1:11" hidden="1">
      <c r="A1035" s="55" t="s">
        <v>257</v>
      </c>
      <c r="B1035" s="18" t="s">
        <v>356</v>
      </c>
      <c r="C1035" s="18" t="s">
        <v>357</v>
      </c>
      <c r="D1035" s="24" t="s">
        <v>378</v>
      </c>
      <c r="E1035" s="18" t="s">
        <v>258</v>
      </c>
      <c r="F1035" s="18"/>
      <c r="G1035" s="16">
        <f>G1036</f>
        <v>0</v>
      </c>
      <c r="H1035" s="16"/>
      <c r="I1035" s="20">
        <f t="shared" si="333"/>
        <v>0</v>
      </c>
      <c r="J1035" s="16">
        <f>J1036</f>
        <v>0</v>
      </c>
      <c r="K1035" s="26"/>
    </row>
    <row r="1036" spans="1:11" hidden="1">
      <c r="A1036" s="23" t="s">
        <v>18</v>
      </c>
      <c r="B1036" s="18" t="s">
        <v>356</v>
      </c>
      <c r="C1036" s="18" t="s">
        <v>357</v>
      </c>
      <c r="D1036" s="24" t="s">
        <v>378</v>
      </c>
      <c r="E1036" s="18" t="s">
        <v>258</v>
      </c>
      <c r="F1036" s="18" t="s">
        <v>10</v>
      </c>
      <c r="G1036" s="19"/>
      <c r="H1036" s="19"/>
      <c r="I1036" s="20">
        <f t="shared" si="333"/>
        <v>0</v>
      </c>
      <c r="J1036" s="20"/>
      <c r="K1036" s="26"/>
    </row>
    <row r="1037" spans="1:11" ht="38.25" hidden="1">
      <c r="A1037" s="90" t="s">
        <v>379</v>
      </c>
      <c r="B1037" s="18" t="s">
        <v>356</v>
      </c>
      <c r="C1037" s="18" t="s">
        <v>357</v>
      </c>
      <c r="D1037" s="24" t="s">
        <v>380</v>
      </c>
      <c r="E1037" s="18"/>
      <c r="F1037" s="18"/>
      <c r="G1037" s="16">
        <f>G1038</f>
        <v>0</v>
      </c>
      <c r="H1037" s="16"/>
      <c r="I1037" s="20">
        <f t="shared" si="333"/>
        <v>0</v>
      </c>
      <c r="J1037" s="16">
        <f>J1038</f>
        <v>0</v>
      </c>
      <c r="K1037" s="26"/>
    </row>
    <row r="1038" spans="1:11" ht="38.25" hidden="1">
      <c r="A1038" s="55" t="s">
        <v>388</v>
      </c>
      <c r="B1038" s="18" t="s">
        <v>356</v>
      </c>
      <c r="C1038" s="18" t="s">
        <v>357</v>
      </c>
      <c r="D1038" s="24" t="s">
        <v>380</v>
      </c>
      <c r="E1038" s="18" t="s">
        <v>256</v>
      </c>
      <c r="F1038" s="18"/>
      <c r="G1038" s="16">
        <f>G1039</f>
        <v>0</v>
      </c>
      <c r="H1038" s="16"/>
      <c r="I1038" s="20">
        <f t="shared" si="333"/>
        <v>0</v>
      </c>
      <c r="J1038" s="16">
        <f>J1039</f>
        <v>0</v>
      </c>
      <c r="K1038" s="26"/>
    </row>
    <row r="1039" spans="1:11" ht="11.25" hidden="1" customHeight="1">
      <c r="A1039" s="55" t="s">
        <v>257</v>
      </c>
      <c r="B1039" s="18" t="s">
        <v>356</v>
      </c>
      <c r="C1039" s="18" t="s">
        <v>357</v>
      </c>
      <c r="D1039" s="24" t="s">
        <v>380</v>
      </c>
      <c r="E1039" s="18" t="s">
        <v>258</v>
      </c>
      <c r="F1039" s="18"/>
      <c r="G1039" s="16">
        <f>G1040+G1041</f>
        <v>0</v>
      </c>
      <c r="H1039" s="16"/>
      <c r="I1039" s="20">
        <f t="shared" si="333"/>
        <v>0</v>
      </c>
      <c r="J1039" s="16">
        <f>J1040+J1041</f>
        <v>0</v>
      </c>
      <c r="K1039" s="26"/>
    </row>
    <row r="1040" spans="1:11" hidden="1">
      <c r="A1040" s="23" t="s">
        <v>278</v>
      </c>
      <c r="B1040" s="18" t="s">
        <v>356</v>
      </c>
      <c r="C1040" s="18" t="s">
        <v>357</v>
      </c>
      <c r="D1040" s="24" t="s">
        <v>380</v>
      </c>
      <c r="E1040" s="18" t="s">
        <v>258</v>
      </c>
      <c r="F1040" s="18" t="s">
        <v>17</v>
      </c>
      <c r="G1040" s="19"/>
      <c r="H1040" s="19"/>
      <c r="I1040" s="20">
        <f t="shared" si="333"/>
        <v>0</v>
      </c>
      <c r="J1040" s="20"/>
      <c r="K1040" s="26"/>
    </row>
    <row r="1041" spans="1:11" hidden="1">
      <c r="A1041" s="23" t="s">
        <v>18</v>
      </c>
      <c r="B1041" s="18" t="s">
        <v>356</v>
      </c>
      <c r="C1041" s="18" t="s">
        <v>357</v>
      </c>
      <c r="D1041" s="24" t="s">
        <v>380</v>
      </c>
      <c r="E1041" s="18" t="s">
        <v>258</v>
      </c>
      <c r="F1041" s="18" t="s">
        <v>10</v>
      </c>
      <c r="G1041" s="19"/>
      <c r="H1041" s="19"/>
      <c r="I1041" s="20">
        <f t="shared" si="333"/>
        <v>0</v>
      </c>
      <c r="J1041" s="20"/>
      <c r="K1041" s="26"/>
    </row>
    <row r="1042" spans="1:11" ht="38.25" hidden="1">
      <c r="A1042" s="90" t="s">
        <v>379</v>
      </c>
      <c r="B1042" s="18" t="s">
        <v>356</v>
      </c>
      <c r="C1042" s="18" t="s">
        <v>357</v>
      </c>
      <c r="D1042" s="24" t="s">
        <v>381</v>
      </c>
      <c r="E1042" s="24"/>
      <c r="F1042" s="24"/>
      <c r="G1042" s="16">
        <f>G1043</f>
        <v>0</v>
      </c>
      <c r="H1042" s="16"/>
      <c r="I1042" s="20">
        <f t="shared" si="333"/>
        <v>0</v>
      </c>
      <c r="J1042" s="16">
        <f>J1043</f>
        <v>0</v>
      </c>
      <c r="K1042" s="26"/>
    </row>
    <row r="1043" spans="1:11" ht="38.25" hidden="1">
      <c r="A1043" s="55" t="s">
        <v>388</v>
      </c>
      <c r="B1043" s="18" t="s">
        <v>356</v>
      </c>
      <c r="C1043" s="18" t="s">
        <v>357</v>
      </c>
      <c r="D1043" s="24" t="s">
        <v>381</v>
      </c>
      <c r="E1043" s="24" t="s">
        <v>256</v>
      </c>
      <c r="F1043" s="24"/>
      <c r="G1043" s="16">
        <f>G1044</f>
        <v>0</v>
      </c>
      <c r="H1043" s="16"/>
      <c r="I1043" s="20">
        <f t="shared" si="333"/>
        <v>0</v>
      </c>
      <c r="J1043" s="16">
        <f>J1044</f>
        <v>0</v>
      </c>
      <c r="K1043" s="26"/>
    </row>
    <row r="1044" spans="1:11" hidden="1">
      <c r="A1044" s="55" t="s">
        <v>257</v>
      </c>
      <c r="B1044" s="18" t="s">
        <v>356</v>
      </c>
      <c r="C1044" s="18" t="s">
        <v>357</v>
      </c>
      <c r="D1044" s="24" t="s">
        <v>381</v>
      </c>
      <c r="E1044" s="24" t="s">
        <v>258</v>
      </c>
      <c r="F1044" s="24"/>
      <c r="G1044" s="16">
        <f>G1045+G1046</f>
        <v>0</v>
      </c>
      <c r="H1044" s="16"/>
      <c r="I1044" s="20">
        <f t="shared" si="333"/>
        <v>0</v>
      </c>
      <c r="J1044" s="16">
        <f>J1045+J1046</f>
        <v>0</v>
      </c>
      <c r="K1044" s="26"/>
    </row>
    <row r="1045" spans="1:11" hidden="1">
      <c r="A1045" s="23" t="s">
        <v>278</v>
      </c>
      <c r="B1045" s="18" t="s">
        <v>356</v>
      </c>
      <c r="C1045" s="18" t="s">
        <v>357</v>
      </c>
      <c r="D1045" s="24" t="s">
        <v>381</v>
      </c>
      <c r="E1045" s="24" t="s">
        <v>258</v>
      </c>
      <c r="F1045" s="24" t="s">
        <v>17</v>
      </c>
      <c r="G1045" s="19"/>
      <c r="H1045" s="19"/>
      <c r="I1045" s="20">
        <f t="shared" si="333"/>
        <v>0</v>
      </c>
      <c r="J1045" s="20"/>
      <c r="K1045" s="26"/>
    </row>
    <row r="1046" spans="1:11" hidden="1">
      <c r="A1046" s="23" t="s">
        <v>18</v>
      </c>
      <c r="B1046" s="18" t="s">
        <v>356</v>
      </c>
      <c r="C1046" s="18" t="s">
        <v>357</v>
      </c>
      <c r="D1046" s="24" t="s">
        <v>381</v>
      </c>
      <c r="E1046" s="24" t="s">
        <v>258</v>
      </c>
      <c r="F1046" s="24" t="s">
        <v>10</v>
      </c>
      <c r="G1046" s="19"/>
      <c r="H1046" s="19"/>
      <c r="I1046" s="20">
        <f t="shared" si="333"/>
        <v>0</v>
      </c>
      <c r="J1046" s="20"/>
      <c r="K1046" s="26"/>
    </row>
    <row r="1047" spans="1:11" ht="24" hidden="1">
      <c r="A1047" s="88" t="s">
        <v>382</v>
      </c>
      <c r="B1047" s="18" t="s">
        <v>356</v>
      </c>
      <c r="C1047" s="18" t="s">
        <v>357</v>
      </c>
      <c r="D1047" s="18" t="s">
        <v>383</v>
      </c>
      <c r="E1047" s="18"/>
      <c r="F1047" s="18"/>
      <c r="G1047" s="16">
        <f>G1048</f>
        <v>0</v>
      </c>
      <c r="H1047" s="16"/>
      <c r="I1047" s="20">
        <f t="shared" si="333"/>
        <v>0</v>
      </c>
      <c r="J1047" s="16">
        <f>J1048</f>
        <v>0</v>
      </c>
      <c r="K1047" s="26"/>
    </row>
    <row r="1048" spans="1:11" ht="36" hidden="1">
      <c r="A1048" s="49" t="s">
        <v>388</v>
      </c>
      <c r="B1048" s="18" t="s">
        <v>356</v>
      </c>
      <c r="C1048" s="18" t="s">
        <v>357</v>
      </c>
      <c r="D1048" s="18" t="s">
        <v>383</v>
      </c>
      <c r="E1048" s="18" t="s">
        <v>256</v>
      </c>
      <c r="F1048" s="18"/>
      <c r="G1048" s="16">
        <f>G1049</f>
        <v>0</v>
      </c>
      <c r="H1048" s="16"/>
      <c r="I1048" s="20">
        <f t="shared" si="333"/>
        <v>0</v>
      </c>
      <c r="J1048" s="16">
        <f>J1049</f>
        <v>0</v>
      </c>
      <c r="K1048" s="26"/>
    </row>
    <row r="1049" spans="1:11" hidden="1">
      <c r="A1049" s="49" t="s">
        <v>257</v>
      </c>
      <c r="B1049" s="18" t="s">
        <v>356</v>
      </c>
      <c r="C1049" s="18" t="s">
        <v>357</v>
      </c>
      <c r="D1049" s="18" t="s">
        <v>383</v>
      </c>
      <c r="E1049" s="18" t="s">
        <v>258</v>
      </c>
      <c r="F1049" s="18"/>
      <c r="G1049" s="16">
        <f>G1050+G1051+G1052</f>
        <v>0</v>
      </c>
      <c r="H1049" s="16"/>
      <c r="I1049" s="20">
        <f t="shared" si="333"/>
        <v>0</v>
      </c>
      <c r="J1049" s="16">
        <f>J1050+J1051+J1052</f>
        <v>0</v>
      </c>
      <c r="K1049" s="26"/>
    </row>
    <row r="1050" spans="1:11" hidden="1">
      <c r="A1050" s="17" t="s">
        <v>278</v>
      </c>
      <c r="B1050" s="18" t="s">
        <v>356</v>
      </c>
      <c r="C1050" s="18" t="s">
        <v>357</v>
      </c>
      <c r="D1050" s="18" t="s">
        <v>383</v>
      </c>
      <c r="E1050" s="18" t="s">
        <v>258</v>
      </c>
      <c r="F1050" s="18" t="s">
        <v>17</v>
      </c>
      <c r="G1050" s="19"/>
      <c r="H1050" s="19"/>
      <c r="I1050" s="20">
        <f t="shared" si="333"/>
        <v>0</v>
      </c>
      <c r="J1050" s="20"/>
      <c r="K1050" s="26"/>
    </row>
    <row r="1051" spans="1:11" hidden="1">
      <c r="A1051" s="17" t="s">
        <v>18</v>
      </c>
      <c r="B1051" s="18" t="s">
        <v>356</v>
      </c>
      <c r="C1051" s="18" t="s">
        <v>357</v>
      </c>
      <c r="D1051" s="18" t="s">
        <v>383</v>
      </c>
      <c r="E1051" s="18" t="s">
        <v>258</v>
      </c>
      <c r="F1051" s="18" t="s">
        <v>10</v>
      </c>
      <c r="G1051" s="19"/>
      <c r="H1051" s="19"/>
      <c r="I1051" s="20">
        <f t="shared" si="333"/>
        <v>0</v>
      </c>
      <c r="J1051" s="20"/>
      <c r="K1051" s="26"/>
    </row>
    <row r="1052" spans="1:11" hidden="1">
      <c r="A1052" s="17" t="s">
        <v>19</v>
      </c>
      <c r="B1052" s="18" t="s">
        <v>356</v>
      </c>
      <c r="C1052" s="18" t="s">
        <v>357</v>
      </c>
      <c r="D1052" s="18" t="s">
        <v>383</v>
      </c>
      <c r="E1052" s="18" t="s">
        <v>258</v>
      </c>
      <c r="F1052" s="18" t="s">
        <v>11</v>
      </c>
      <c r="G1052" s="19"/>
      <c r="H1052" s="19"/>
      <c r="I1052" s="20">
        <f t="shared" si="333"/>
        <v>0</v>
      </c>
      <c r="J1052" s="20"/>
      <c r="K1052" s="26"/>
    </row>
    <row r="1053" spans="1:11" ht="24" hidden="1">
      <c r="A1053" s="88" t="s">
        <v>384</v>
      </c>
      <c r="B1053" s="18" t="s">
        <v>356</v>
      </c>
      <c r="C1053" s="18" t="s">
        <v>357</v>
      </c>
      <c r="D1053" s="18" t="s">
        <v>385</v>
      </c>
      <c r="E1053" s="18"/>
      <c r="F1053" s="18"/>
      <c r="G1053" s="19"/>
      <c r="H1053" s="19"/>
      <c r="I1053" s="20">
        <f t="shared" si="333"/>
        <v>0</v>
      </c>
      <c r="J1053" s="20"/>
      <c r="K1053" s="26"/>
    </row>
    <row r="1054" spans="1:11" hidden="1">
      <c r="A1054" s="41" t="s">
        <v>122</v>
      </c>
      <c r="B1054" s="18" t="s">
        <v>356</v>
      </c>
      <c r="C1054" s="18" t="s">
        <v>357</v>
      </c>
      <c r="D1054" s="18" t="s">
        <v>385</v>
      </c>
      <c r="E1054" s="18" t="s">
        <v>256</v>
      </c>
      <c r="F1054" s="18"/>
      <c r="G1054" s="19"/>
      <c r="H1054" s="19"/>
      <c r="I1054" s="20">
        <f t="shared" si="333"/>
        <v>0</v>
      </c>
      <c r="J1054" s="20"/>
      <c r="K1054" s="26"/>
    </row>
    <row r="1055" spans="1:11" hidden="1">
      <c r="A1055" s="41" t="s">
        <v>161</v>
      </c>
      <c r="B1055" s="18" t="s">
        <v>356</v>
      </c>
      <c r="C1055" s="18" t="s">
        <v>357</v>
      </c>
      <c r="D1055" s="18" t="s">
        <v>385</v>
      </c>
      <c r="E1055" s="18" t="s">
        <v>258</v>
      </c>
      <c r="F1055" s="18"/>
      <c r="G1055" s="19"/>
      <c r="H1055" s="19"/>
      <c r="I1055" s="20">
        <f t="shared" si="333"/>
        <v>0</v>
      </c>
      <c r="J1055" s="20"/>
      <c r="K1055" s="26"/>
    </row>
    <row r="1056" spans="1:11" hidden="1">
      <c r="A1056" s="17" t="s">
        <v>18</v>
      </c>
      <c r="B1056" s="18" t="s">
        <v>356</v>
      </c>
      <c r="C1056" s="18" t="s">
        <v>357</v>
      </c>
      <c r="D1056" s="18" t="s">
        <v>385</v>
      </c>
      <c r="E1056" s="18" t="s">
        <v>258</v>
      </c>
      <c r="F1056" s="18" t="s">
        <v>10</v>
      </c>
      <c r="G1056" s="19"/>
      <c r="H1056" s="19"/>
      <c r="I1056" s="20">
        <f t="shared" si="333"/>
        <v>0</v>
      </c>
      <c r="J1056" s="20"/>
      <c r="K1056" s="26"/>
    </row>
    <row r="1057" spans="1:11" ht="50.25" hidden="1" customHeight="1">
      <c r="A1057" s="17" t="s">
        <v>386</v>
      </c>
      <c r="B1057" s="18" t="s">
        <v>356</v>
      </c>
      <c r="C1057" s="18" t="s">
        <v>357</v>
      </c>
      <c r="D1057" s="18" t="s">
        <v>387</v>
      </c>
      <c r="E1057" s="18"/>
      <c r="F1057" s="18"/>
      <c r="G1057" s="16">
        <f>G1058</f>
        <v>0</v>
      </c>
      <c r="H1057" s="16"/>
      <c r="I1057" s="20">
        <f t="shared" si="333"/>
        <v>0</v>
      </c>
      <c r="J1057" s="20">
        <f>E1057</f>
        <v>0</v>
      </c>
      <c r="K1057" s="26"/>
    </row>
    <row r="1058" spans="1:11" ht="38.25" hidden="1">
      <c r="A1058" s="55" t="s">
        <v>388</v>
      </c>
      <c r="B1058" s="18" t="s">
        <v>356</v>
      </c>
      <c r="C1058" s="18" t="s">
        <v>357</v>
      </c>
      <c r="D1058" s="18" t="s">
        <v>387</v>
      </c>
      <c r="E1058" s="18" t="s">
        <v>256</v>
      </c>
      <c r="F1058" s="18"/>
      <c r="G1058" s="16">
        <f>G1059</f>
        <v>0</v>
      </c>
      <c r="H1058" s="16"/>
      <c r="I1058" s="20">
        <f t="shared" si="333"/>
        <v>0</v>
      </c>
      <c r="J1058" s="20" t="str">
        <f>E1058</f>
        <v>600</v>
      </c>
      <c r="K1058" s="26"/>
    </row>
    <row r="1059" spans="1:11" hidden="1">
      <c r="A1059" s="55" t="s">
        <v>257</v>
      </c>
      <c r="B1059" s="18" t="s">
        <v>356</v>
      </c>
      <c r="C1059" s="18" t="s">
        <v>357</v>
      </c>
      <c r="D1059" s="18" t="s">
        <v>387</v>
      </c>
      <c r="E1059" s="18" t="s">
        <v>258</v>
      </c>
      <c r="F1059" s="18"/>
      <c r="G1059" s="16">
        <f>G1060</f>
        <v>0</v>
      </c>
      <c r="H1059" s="16"/>
      <c r="I1059" s="20">
        <f t="shared" si="333"/>
        <v>0</v>
      </c>
      <c r="J1059" s="20" t="str">
        <f>E1059</f>
        <v>610</v>
      </c>
      <c r="K1059" s="26"/>
    </row>
    <row r="1060" spans="1:11" hidden="1">
      <c r="A1060" s="17" t="s">
        <v>110</v>
      </c>
      <c r="B1060" s="18" t="s">
        <v>356</v>
      </c>
      <c r="C1060" s="18" t="s">
        <v>357</v>
      </c>
      <c r="D1060" s="18" t="s">
        <v>387</v>
      </c>
      <c r="E1060" s="18" t="s">
        <v>258</v>
      </c>
      <c r="F1060" s="18" t="s">
        <v>10</v>
      </c>
      <c r="G1060" s="19"/>
      <c r="H1060" s="19"/>
      <c r="I1060" s="20">
        <f t="shared" si="333"/>
        <v>0</v>
      </c>
      <c r="J1060" s="20"/>
      <c r="K1060" s="26"/>
    </row>
    <row r="1061" spans="1:11" ht="36" hidden="1">
      <c r="A1061" s="17" t="s">
        <v>389</v>
      </c>
      <c r="B1061" s="18" t="s">
        <v>356</v>
      </c>
      <c r="C1061" s="18" t="s">
        <v>357</v>
      </c>
      <c r="D1061" s="18" t="s">
        <v>390</v>
      </c>
      <c r="E1061" s="18"/>
      <c r="F1061" s="18"/>
      <c r="G1061" s="16">
        <f t="shared" ref="G1061:J1064" si="346">G1062</f>
        <v>0</v>
      </c>
      <c r="H1061" s="16"/>
      <c r="I1061" s="20">
        <f t="shared" si="333"/>
        <v>0</v>
      </c>
      <c r="J1061" s="16">
        <f t="shared" si="346"/>
        <v>0</v>
      </c>
      <c r="K1061" s="26"/>
    </row>
    <row r="1062" spans="1:11" hidden="1">
      <c r="A1062" s="17" t="s">
        <v>391</v>
      </c>
      <c r="B1062" s="18" t="s">
        <v>356</v>
      </c>
      <c r="C1062" s="18" t="s">
        <v>357</v>
      </c>
      <c r="D1062" s="18" t="s">
        <v>392</v>
      </c>
      <c r="E1062" s="18"/>
      <c r="F1062" s="18"/>
      <c r="G1062" s="16">
        <f t="shared" si="346"/>
        <v>0</v>
      </c>
      <c r="H1062" s="16"/>
      <c r="I1062" s="20">
        <f t="shared" si="333"/>
        <v>0</v>
      </c>
      <c r="J1062" s="16">
        <f t="shared" si="346"/>
        <v>0</v>
      </c>
      <c r="K1062" s="26"/>
    </row>
    <row r="1063" spans="1:11" ht="36" hidden="1">
      <c r="A1063" s="88" t="s">
        <v>388</v>
      </c>
      <c r="B1063" s="18" t="s">
        <v>356</v>
      </c>
      <c r="C1063" s="18" t="s">
        <v>357</v>
      </c>
      <c r="D1063" s="18" t="s">
        <v>392</v>
      </c>
      <c r="E1063" s="18" t="s">
        <v>256</v>
      </c>
      <c r="F1063" s="18"/>
      <c r="G1063" s="16">
        <f t="shared" si="346"/>
        <v>0</v>
      </c>
      <c r="H1063" s="16"/>
      <c r="I1063" s="20">
        <f t="shared" si="333"/>
        <v>0</v>
      </c>
      <c r="J1063" s="16">
        <f t="shared" si="346"/>
        <v>0</v>
      </c>
      <c r="K1063" s="26"/>
    </row>
    <row r="1064" spans="1:11" hidden="1">
      <c r="A1064" s="88" t="s">
        <v>257</v>
      </c>
      <c r="B1064" s="18" t="s">
        <v>356</v>
      </c>
      <c r="C1064" s="18" t="s">
        <v>357</v>
      </c>
      <c r="D1064" s="18" t="s">
        <v>392</v>
      </c>
      <c r="E1064" s="18" t="s">
        <v>258</v>
      </c>
      <c r="F1064" s="18"/>
      <c r="G1064" s="16">
        <f t="shared" si="346"/>
        <v>0</v>
      </c>
      <c r="H1064" s="16"/>
      <c r="I1064" s="20">
        <f t="shared" si="333"/>
        <v>0</v>
      </c>
      <c r="J1064" s="16">
        <f t="shared" si="346"/>
        <v>0</v>
      </c>
      <c r="K1064" s="26"/>
    </row>
    <row r="1065" spans="1:11" hidden="1">
      <c r="A1065" s="17" t="s">
        <v>278</v>
      </c>
      <c r="B1065" s="18" t="s">
        <v>356</v>
      </c>
      <c r="C1065" s="18" t="s">
        <v>357</v>
      </c>
      <c r="D1065" s="18" t="s">
        <v>392</v>
      </c>
      <c r="E1065" s="18" t="s">
        <v>258</v>
      </c>
      <c r="F1065" s="18" t="s">
        <v>17</v>
      </c>
      <c r="G1065" s="19"/>
      <c r="H1065" s="19"/>
      <c r="I1065" s="20">
        <f t="shared" si="333"/>
        <v>0</v>
      </c>
      <c r="J1065" s="20"/>
      <c r="K1065" s="26"/>
    </row>
    <row r="1066" spans="1:11" ht="63.75" hidden="1">
      <c r="A1066" s="47" t="s">
        <v>393</v>
      </c>
      <c r="B1066" s="18" t="s">
        <v>356</v>
      </c>
      <c r="C1066" s="18" t="s">
        <v>357</v>
      </c>
      <c r="D1066" s="18" t="s">
        <v>139</v>
      </c>
      <c r="E1066" s="18"/>
      <c r="F1066" s="18"/>
      <c r="G1066" s="16">
        <f t="shared" ref="G1066:J1069" si="347">G1067</f>
        <v>0</v>
      </c>
      <c r="H1066" s="16"/>
      <c r="I1066" s="20">
        <f t="shared" si="333"/>
        <v>0</v>
      </c>
      <c r="J1066" s="16">
        <f t="shared" si="347"/>
        <v>0</v>
      </c>
      <c r="K1066" s="26"/>
    </row>
    <row r="1067" spans="1:11" ht="20.25" hidden="1" customHeight="1">
      <c r="A1067" s="23" t="s">
        <v>133</v>
      </c>
      <c r="B1067" s="18" t="s">
        <v>356</v>
      </c>
      <c r="C1067" s="18" t="s">
        <v>357</v>
      </c>
      <c r="D1067" s="38" t="s">
        <v>140</v>
      </c>
      <c r="E1067" s="18"/>
      <c r="F1067" s="18"/>
      <c r="G1067" s="16">
        <f t="shared" si="347"/>
        <v>0</v>
      </c>
      <c r="H1067" s="16"/>
      <c r="I1067" s="20">
        <f t="shared" ref="I1067:I1130" si="348">G1067+H1067</f>
        <v>0</v>
      </c>
      <c r="J1067" s="16">
        <f t="shared" si="347"/>
        <v>0</v>
      </c>
      <c r="K1067" s="26"/>
    </row>
    <row r="1068" spans="1:11" ht="38.25" hidden="1" customHeight="1">
      <c r="A1068" s="55" t="s">
        <v>388</v>
      </c>
      <c r="B1068" s="18" t="s">
        <v>356</v>
      </c>
      <c r="C1068" s="18" t="s">
        <v>357</v>
      </c>
      <c r="D1068" s="38" t="s">
        <v>140</v>
      </c>
      <c r="E1068" s="18" t="s">
        <v>256</v>
      </c>
      <c r="F1068" s="18"/>
      <c r="G1068" s="16">
        <f t="shared" si="347"/>
        <v>0</v>
      </c>
      <c r="H1068" s="16"/>
      <c r="I1068" s="20">
        <f t="shared" si="348"/>
        <v>0</v>
      </c>
      <c r="J1068" s="16">
        <f t="shared" si="347"/>
        <v>0</v>
      </c>
      <c r="K1068" s="26"/>
    </row>
    <row r="1069" spans="1:11" hidden="1">
      <c r="A1069" s="55" t="s">
        <v>257</v>
      </c>
      <c r="B1069" s="18" t="s">
        <v>356</v>
      </c>
      <c r="C1069" s="18" t="s">
        <v>357</v>
      </c>
      <c r="D1069" s="38" t="s">
        <v>140</v>
      </c>
      <c r="E1069" s="18" t="s">
        <v>258</v>
      </c>
      <c r="F1069" s="18"/>
      <c r="G1069" s="16">
        <f t="shared" si="347"/>
        <v>0</v>
      </c>
      <c r="H1069" s="16"/>
      <c r="I1069" s="20">
        <f t="shared" si="348"/>
        <v>0</v>
      </c>
      <c r="J1069" s="16">
        <f t="shared" si="347"/>
        <v>0</v>
      </c>
      <c r="K1069" s="26"/>
    </row>
    <row r="1070" spans="1:11" hidden="1">
      <c r="A1070" s="23" t="s">
        <v>16</v>
      </c>
      <c r="B1070" s="18" t="s">
        <v>356</v>
      </c>
      <c r="C1070" s="18" t="s">
        <v>357</v>
      </c>
      <c r="D1070" s="38" t="s">
        <v>140</v>
      </c>
      <c r="E1070" s="18" t="s">
        <v>258</v>
      </c>
      <c r="F1070" s="18" t="s">
        <v>17</v>
      </c>
      <c r="G1070" s="19"/>
      <c r="H1070" s="19"/>
      <c r="I1070" s="20">
        <f t="shared" si="348"/>
        <v>0</v>
      </c>
      <c r="J1070" s="20"/>
      <c r="K1070" s="26"/>
    </row>
    <row r="1071" spans="1:11" ht="51">
      <c r="A1071" s="132" t="s">
        <v>386</v>
      </c>
      <c r="B1071" s="167" t="s">
        <v>356</v>
      </c>
      <c r="C1071" s="167" t="s">
        <v>357</v>
      </c>
      <c r="D1071" s="167" t="s">
        <v>387</v>
      </c>
      <c r="E1071" s="167"/>
      <c r="F1071" s="167"/>
      <c r="G1071" s="79">
        <f t="shared" ref="G1071:H1073" si="349">G1072</f>
        <v>200</v>
      </c>
      <c r="H1071" s="79">
        <f t="shared" si="349"/>
        <v>0</v>
      </c>
      <c r="I1071" s="20">
        <f t="shared" si="348"/>
        <v>200</v>
      </c>
      <c r="J1071" s="20"/>
      <c r="K1071" s="26"/>
    </row>
    <row r="1072" spans="1:11" ht="38.25">
      <c r="A1072" s="135" t="s">
        <v>388</v>
      </c>
      <c r="B1072" s="167" t="s">
        <v>356</v>
      </c>
      <c r="C1072" s="167" t="s">
        <v>357</v>
      </c>
      <c r="D1072" s="167" t="s">
        <v>387</v>
      </c>
      <c r="E1072" s="167" t="s">
        <v>256</v>
      </c>
      <c r="F1072" s="167"/>
      <c r="G1072" s="79">
        <f t="shared" si="349"/>
        <v>200</v>
      </c>
      <c r="H1072" s="79">
        <f t="shared" si="349"/>
        <v>0</v>
      </c>
      <c r="I1072" s="20">
        <f t="shared" si="348"/>
        <v>200</v>
      </c>
      <c r="J1072" s="20"/>
      <c r="K1072" s="26"/>
    </row>
    <row r="1073" spans="1:11">
      <c r="A1073" s="135" t="s">
        <v>257</v>
      </c>
      <c r="B1073" s="167" t="s">
        <v>356</v>
      </c>
      <c r="C1073" s="167" t="s">
        <v>357</v>
      </c>
      <c r="D1073" s="167" t="s">
        <v>387</v>
      </c>
      <c r="E1073" s="167" t="s">
        <v>258</v>
      </c>
      <c r="F1073" s="167"/>
      <c r="G1073" s="79">
        <f t="shared" si="349"/>
        <v>200</v>
      </c>
      <c r="H1073" s="79">
        <f t="shared" si="349"/>
        <v>0</v>
      </c>
      <c r="I1073" s="20">
        <f t="shared" si="348"/>
        <v>200</v>
      </c>
      <c r="J1073" s="20"/>
      <c r="K1073" s="26"/>
    </row>
    <row r="1074" spans="1:11">
      <c r="A1074" s="133" t="s">
        <v>18</v>
      </c>
      <c r="B1074" s="167" t="s">
        <v>356</v>
      </c>
      <c r="C1074" s="167" t="s">
        <v>357</v>
      </c>
      <c r="D1074" s="167" t="s">
        <v>387</v>
      </c>
      <c r="E1074" s="167" t="s">
        <v>258</v>
      </c>
      <c r="F1074" s="167" t="s">
        <v>10</v>
      </c>
      <c r="G1074" s="79">
        <v>200</v>
      </c>
      <c r="H1074" s="19">
        <f>'[1]поправки  2024-2026 гг  (ноя(2)'!$I$1395</f>
        <v>0</v>
      </c>
      <c r="I1074" s="20">
        <f t="shared" si="348"/>
        <v>200</v>
      </c>
      <c r="J1074" s="20"/>
      <c r="K1074" s="26"/>
    </row>
    <row r="1075" spans="1:11" ht="48">
      <c r="A1075" s="198" t="s">
        <v>684</v>
      </c>
      <c r="B1075" s="200" t="s">
        <v>356</v>
      </c>
      <c r="C1075" s="200" t="s">
        <v>357</v>
      </c>
      <c r="D1075" s="179" t="s">
        <v>690</v>
      </c>
      <c r="E1075" s="200"/>
      <c r="F1075" s="199"/>
      <c r="G1075" s="16">
        <f t="shared" ref="G1075:H1076" si="350">G1076</f>
        <v>888.8</v>
      </c>
      <c r="H1075" s="16">
        <f t="shared" si="350"/>
        <v>0</v>
      </c>
      <c r="I1075" s="20">
        <f t="shared" si="348"/>
        <v>888.8</v>
      </c>
      <c r="J1075" s="20"/>
      <c r="K1075" s="26"/>
    </row>
    <row r="1076" spans="1:11" ht="36">
      <c r="A1076" s="198" t="s">
        <v>685</v>
      </c>
      <c r="B1076" s="200" t="s">
        <v>356</v>
      </c>
      <c r="C1076" s="200" t="s">
        <v>357</v>
      </c>
      <c r="D1076" s="179" t="s">
        <v>690</v>
      </c>
      <c r="E1076" s="200" t="s">
        <v>256</v>
      </c>
      <c r="F1076" s="199"/>
      <c r="G1076" s="16">
        <f t="shared" si="350"/>
        <v>888.8</v>
      </c>
      <c r="H1076" s="16">
        <f t="shared" si="350"/>
        <v>0</v>
      </c>
      <c r="I1076" s="20">
        <f t="shared" si="348"/>
        <v>888.8</v>
      </c>
      <c r="J1076" s="20"/>
      <c r="K1076" s="26"/>
    </row>
    <row r="1077" spans="1:11" ht="16.5">
      <c r="A1077" s="198" t="s">
        <v>257</v>
      </c>
      <c r="B1077" s="200" t="s">
        <v>356</v>
      </c>
      <c r="C1077" s="200" t="s">
        <v>357</v>
      </c>
      <c r="D1077" s="179" t="s">
        <v>690</v>
      </c>
      <c r="E1077" s="200" t="s">
        <v>258</v>
      </c>
      <c r="F1077" s="199"/>
      <c r="G1077" s="16">
        <f t="shared" ref="G1077:H1077" si="351">G1078+G1079+G1080</f>
        <v>888.8</v>
      </c>
      <c r="H1077" s="16">
        <f t="shared" si="351"/>
        <v>0</v>
      </c>
      <c r="I1077" s="20">
        <f t="shared" si="348"/>
        <v>888.8</v>
      </c>
      <c r="J1077" s="20"/>
      <c r="K1077" s="26"/>
    </row>
    <row r="1078" spans="1:11">
      <c r="A1078" s="23" t="s">
        <v>16</v>
      </c>
      <c r="B1078" s="200" t="s">
        <v>356</v>
      </c>
      <c r="C1078" s="200" t="s">
        <v>357</v>
      </c>
      <c r="D1078" s="179" t="s">
        <v>690</v>
      </c>
      <c r="E1078" s="18"/>
      <c r="F1078" s="18" t="s">
        <v>17</v>
      </c>
      <c r="G1078" s="26">
        <v>88.9</v>
      </c>
      <c r="H1078" s="19">
        <f>'[1]поправки  2024-2026 гг  (ноя(2)'!$I$1373</f>
        <v>0</v>
      </c>
      <c r="I1078" s="20">
        <f t="shared" si="348"/>
        <v>88.9</v>
      </c>
      <c r="J1078" s="20"/>
      <c r="K1078" s="26"/>
    </row>
    <row r="1079" spans="1:11">
      <c r="A1079" s="23" t="s">
        <v>18</v>
      </c>
      <c r="B1079" s="200" t="s">
        <v>356</v>
      </c>
      <c r="C1079" s="200" t="s">
        <v>357</v>
      </c>
      <c r="D1079" s="179" t="s">
        <v>690</v>
      </c>
      <c r="E1079" s="18"/>
      <c r="F1079" s="18" t="s">
        <v>10</v>
      </c>
      <c r="G1079" s="19">
        <v>72</v>
      </c>
      <c r="H1079" s="19">
        <f>'[1]поправки  2024-2026 гг  (ноя(2)'!$I$1374</f>
        <v>0</v>
      </c>
      <c r="I1079" s="20">
        <f t="shared" si="348"/>
        <v>72</v>
      </c>
      <c r="J1079" s="20"/>
      <c r="K1079" s="26"/>
    </row>
    <row r="1080" spans="1:11">
      <c r="A1080" s="23" t="s">
        <v>19</v>
      </c>
      <c r="B1080" s="200" t="s">
        <v>356</v>
      </c>
      <c r="C1080" s="200" t="s">
        <v>357</v>
      </c>
      <c r="D1080" s="179" t="s">
        <v>690</v>
      </c>
      <c r="E1080" s="18"/>
      <c r="F1080" s="18" t="s">
        <v>11</v>
      </c>
      <c r="G1080" s="19">
        <v>727.9</v>
      </c>
      <c r="H1080" s="19">
        <f>'[1]поправки  2024-2026 гг  (ноя(2)'!$I$1375</f>
        <v>0</v>
      </c>
      <c r="I1080" s="20">
        <f t="shared" si="348"/>
        <v>727.9</v>
      </c>
      <c r="J1080" s="20"/>
      <c r="K1080" s="26"/>
    </row>
    <row r="1081" spans="1:11" ht="25.5">
      <c r="A1081" s="132" t="s">
        <v>25</v>
      </c>
      <c r="B1081" s="171" t="s">
        <v>356</v>
      </c>
      <c r="C1081" s="171" t="s">
        <v>357</v>
      </c>
      <c r="D1081" s="171" t="s">
        <v>26</v>
      </c>
      <c r="E1081" s="171"/>
      <c r="F1081" s="171"/>
      <c r="G1081" s="175">
        <f>G1087+G1091+G1082</f>
        <v>0</v>
      </c>
      <c r="H1081" s="175">
        <f>H1087+H1091+H1082</f>
        <v>0</v>
      </c>
      <c r="I1081" s="12">
        <f t="shared" si="348"/>
        <v>0</v>
      </c>
      <c r="J1081" s="175">
        <f t="shared" ref="J1081:K1081" si="352">J1087+J1091+J1082</f>
        <v>8360.2999999999993</v>
      </c>
      <c r="K1081" s="175">
        <f t="shared" si="352"/>
        <v>8355.9</v>
      </c>
    </row>
    <row r="1082" spans="1:11" ht="38.25">
      <c r="A1082" s="188" t="s">
        <v>379</v>
      </c>
      <c r="B1082" s="18" t="s">
        <v>356</v>
      </c>
      <c r="C1082" s="18" t="s">
        <v>357</v>
      </c>
      <c r="D1082" s="167" t="s">
        <v>663</v>
      </c>
      <c r="E1082" s="167"/>
      <c r="F1082" s="167"/>
      <c r="G1082" s="22">
        <f>G1083</f>
        <v>0</v>
      </c>
      <c r="H1082" s="22"/>
      <c r="I1082" s="20">
        <f t="shared" si="348"/>
        <v>0</v>
      </c>
      <c r="J1082" s="22">
        <f t="shared" ref="J1082:K1085" si="353">J1083</f>
        <v>1015.1</v>
      </c>
      <c r="K1082" s="22">
        <f t="shared" si="353"/>
        <v>1037.7</v>
      </c>
    </row>
    <row r="1083" spans="1:11" ht="38.25">
      <c r="A1083" s="135" t="s">
        <v>388</v>
      </c>
      <c r="B1083" s="18" t="s">
        <v>356</v>
      </c>
      <c r="C1083" s="18" t="s">
        <v>357</v>
      </c>
      <c r="D1083" s="167" t="s">
        <v>663</v>
      </c>
      <c r="E1083" s="167" t="s">
        <v>256</v>
      </c>
      <c r="F1083" s="167"/>
      <c r="G1083" s="22">
        <f>G1084</f>
        <v>0</v>
      </c>
      <c r="H1083" s="22"/>
      <c r="I1083" s="20">
        <f t="shared" si="348"/>
        <v>0</v>
      </c>
      <c r="J1083" s="22">
        <f t="shared" si="353"/>
        <v>1015.1</v>
      </c>
      <c r="K1083" s="22">
        <f t="shared" si="353"/>
        <v>1037.7</v>
      </c>
    </row>
    <row r="1084" spans="1:11">
      <c r="A1084" s="135" t="s">
        <v>257</v>
      </c>
      <c r="B1084" s="18" t="s">
        <v>356</v>
      </c>
      <c r="C1084" s="18" t="s">
        <v>357</v>
      </c>
      <c r="D1084" s="167" t="s">
        <v>663</v>
      </c>
      <c r="E1084" s="167" t="s">
        <v>258</v>
      </c>
      <c r="F1084" s="167"/>
      <c r="G1084" s="22">
        <f>G1085</f>
        <v>0</v>
      </c>
      <c r="H1084" s="22"/>
      <c r="I1084" s="20">
        <f t="shared" si="348"/>
        <v>0</v>
      </c>
      <c r="J1084" s="22">
        <f t="shared" si="353"/>
        <v>1015.1</v>
      </c>
      <c r="K1084" s="22">
        <f t="shared" si="353"/>
        <v>1037.7</v>
      </c>
    </row>
    <row r="1085" spans="1:11">
      <c r="A1085" s="133" t="s">
        <v>278</v>
      </c>
      <c r="B1085" s="18" t="s">
        <v>356</v>
      </c>
      <c r="C1085" s="18" t="s">
        <v>357</v>
      </c>
      <c r="D1085" s="167" t="s">
        <v>663</v>
      </c>
      <c r="E1085" s="167" t="s">
        <v>258</v>
      </c>
      <c r="F1085" s="167"/>
      <c r="G1085" s="22">
        <f>G1086</f>
        <v>0</v>
      </c>
      <c r="H1085" s="22"/>
      <c r="I1085" s="20">
        <f t="shared" si="348"/>
        <v>0</v>
      </c>
      <c r="J1085" s="22">
        <f t="shared" si="353"/>
        <v>1015.1</v>
      </c>
      <c r="K1085" s="22">
        <f t="shared" si="353"/>
        <v>1037.7</v>
      </c>
    </row>
    <row r="1086" spans="1:11">
      <c r="A1086" s="133" t="s">
        <v>18</v>
      </c>
      <c r="B1086" s="18" t="s">
        <v>356</v>
      </c>
      <c r="C1086" s="18" t="s">
        <v>357</v>
      </c>
      <c r="D1086" s="167" t="s">
        <v>663</v>
      </c>
      <c r="E1086" s="167" t="s">
        <v>258</v>
      </c>
      <c r="F1086" s="167" t="s">
        <v>10</v>
      </c>
      <c r="G1086" s="22">
        <v>0</v>
      </c>
      <c r="H1086" s="22">
        <v>0</v>
      </c>
      <c r="I1086" s="20">
        <f t="shared" si="348"/>
        <v>0</v>
      </c>
      <c r="J1086" s="22">
        <v>1015.1</v>
      </c>
      <c r="K1086" s="22">
        <v>1037.7</v>
      </c>
    </row>
    <row r="1087" spans="1:11" ht="25.5">
      <c r="A1087" s="135" t="s">
        <v>314</v>
      </c>
      <c r="B1087" s="167" t="s">
        <v>356</v>
      </c>
      <c r="C1087" s="167" t="s">
        <v>357</v>
      </c>
      <c r="D1087" s="167" t="s">
        <v>354</v>
      </c>
      <c r="E1087" s="167"/>
      <c r="F1087" s="167"/>
      <c r="G1087" s="22">
        <f t="shared" ref="G1087:K1089" si="354">G1088</f>
        <v>0</v>
      </c>
      <c r="H1087" s="22"/>
      <c r="I1087" s="20">
        <f t="shared" si="348"/>
        <v>0</v>
      </c>
      <c r="J1087" s="22">
        <f t="shared" si="354"/>
        <v>7000</v>
      </c>
      <c r="K1087" s="22">
        <f t="shared" si="354"/>
        <v>7000</v>
      </c>
    </row>
    <row r="1088" spans="1:11" ht="38.25">
      <c r="A1088" s="135" t="s">
        <v>388</v>
      </c>
      <c r="B1088" s="167" t="s">
        <v>356</v>
      </c>
      <c r="C1088" s="167" t="s">
        <v>357</v>
      </c>
      <c r="D1088" s="167" t="s">
        <v>354</v>
      </c>
      <c r="E1088" s="167" t="s">
        <v>256</v>
      </c>
      <c r="F1088" s="167"/>
      <c r="G1088" s="22">
        <f t="shared" si="354"/>
        <v>0</v>
      </c>
      <c r="H1088" s="22"/>
      <c r="I1088" s="20">
        <f t="shared" si="348"/>
        <v>0</v>
      </c>
      <c r="J1088" s="22">
        <f t="shared" si="354"/>
        <v>7000</v>
      </c>
      <c r="K1088" s="22">
        <f t="shared" si="354"/>
        <v>7000</v>
      </c>
    </row>
    <row r="1089" spans="1:11">
      <c r="A1089" s="135" t="s">
        <v>257</v>
      </c>
      <c r="B1089" s="167" t="s">
        <v>356</v>
      </c>
      <c r="C1089" s="167" t="s">
        <v>357</v>
      </c>
      <c r="D1089" s="167" t="s">
        <v>354</v>
      </c>
      <c r="E1089" s="167" t="s">
        <v>258</v>
      </c>
      <c r="F1089" s="167"/>
      <c r="G1089" s="22">
        <f t="shared" si="354"/>
        <v>0</v>
      </c>
      <c r="H1089" s="22"/>
      <c r="I1089" s="20">
        <f t="shared" si="348"/>
        <v>0</v>
      </c>
      <c r="J1089" s="22">
        <f t="shared" si="354"/>
        <v>7000</v>
      </c>
      <c r="K1089" s="22">
        <f t="shared" si="354"/>
        <v>7000</v>
      </c>
    </row>
    <row r="1090" spans="1:11">
      <c r="A1090" s="133" t="s">
        <v>278</v>
      </c>
      <c r="B1090" s="167" t="s">
        <v>356</v>
      </c>
      <c r="C1090" s="167" t="s">
        <v>357</v>
      </c>
      <c r="D1090" s="167" t="s">
        <v>354</v>
      </c>
      <c r="E1090" s="167" t="s">
        <v>258</v>
      </c>
      <c r="F1090" s="167" t="s">
        <v>17</v>
      </c>
      <c r="G1090" s="22">
        <v>0</v>
      </c>
      <c r="H1090" s="22">
        <v>0</v>
      </c>
      <c r="I1090" s="20">
        <f t="shared" si="348"/>
        <v>0</v>
      </c>
      <c r="J1090" s="22">
        <v>7000</v>
      </c>
      <c r="K1090" s="22">
        <v>7000</v>
      </c>
    </row>
    <row r="1091" spans="1:11" ht="42" customHeight="1">
      <c r="A1091" s="133" t="s">
        <v>363</v>
      </c>
      <c r="B1091" s="167" t="s">
        <v>356</v>
      </c>
      <c r="C1091" s="167" t="s">
        <v>357</v>
      </c>
      <c r="D1091" s="167" t="s">
        <v>608</v>
      </c>
      <c r="E1091" s="167"/>
      <c r="F1091" s="167"/>
      <c r="G1091" s="22">
        <f>G1092+G1095</f>
        <v>0</v>
      </c>
      <c r="H1091" s="22"/>
      <c r="I1091" s="20">
        <f t="shared" si="348"/>
        <v>0</v>
      </c>
      <c r="J1091" s="22">
        <f t="shared" ref="J1091:K1091" si="355">J1092+J1095</f>
        <v>345.2</v>
      </c>
      <c r="K1091" s="22">
        <f t="shared" si="355"/>
        <v>318.2</v>
      </c>
    </row>
    <row r="1092" spans="1:11" ht="25.5">
      <c r="A1092" s="133" t="s">
        <v>44</v>
      </c>
      <c r="B1092" s="167" t="s">
        <v>356</v>
      </c>
      <c r="C1092" s="167" t="s">
        <v>357</v>
      </c>
      <c r="D1092" s="167" t="s">
        <v>608</v>
      </c>
      <c r="E1092" s="167" t="s">
        <v>45</v>
      </c>
      <c r="F1092" s="167"/>
      <c r="G1092" s="22">
        <f t="shared" ref="G1092:K1092" si="356">G1093</f>
        <v>0</v>
      </c>
      <c r="H1092" s="22"/>
      <c r="I1092" s="20">
        <f t="shared" si="348"/>
        <v>0</v>
      </c>
      <c r="J1092" s="22">
        <f t="shared" si="356"/>
        <v>180</v>
      </c>
      <c r="K1092" s="22">
        <f t="shared" si="356"/>
        <v>153</v>
      </c>
    </row>
    <row r="1093" spans="1:11" ht="38.25">
      <c r="A1093" s="133" t="s">
        <v>365</v>
      </c>
      <c r="B1093" s="167" t="s">
        <v>356</v>
      </c>
      <c r="C1093" s="167" t="s">
        <v>357</v>
      </c>
      <c r="D1093" s="167" t="s">
        <v>608</v>
      </c>
      <c r="E1093" s="167" t="s">
        <v>53</v>
      </c>
      <c r="F1093" s="167"/>
      <c r="G1093" s="22">
        <f>G1094+G1098</f>
        <v>0</v>
      </c>
      <c r="H1093" s="22"/>
      <c r="I1093" s="20">
        <f t="shared" si="348"/>
        <v>0</v>
      </c>
      <c r="J1093" s="22">
        <f>J1094+J1098</f>
        <v>180</v>
      </c>
      <c r="K1093" s="22">
        <f>K1094+K1098</f>
        <v>153</v>
      </c>
    </row>
    <row r="1094" spans="1:11">
      <c r="A1094" s="133" t="s">
        <v>16</v>
      </c>
      <c r="B1094" s="167" t="s">
        <v>356</v>
      </c>
      <c r="C1094" s="167" t="s">
        <v>357</v>
      </c>
      <c r="D1094" s="167" t="s">
        <v>608</v>
      </c>
      <c r="E1094" s="167" t="s">
        <v>53</v>
      </c>
      <c r="F1094" s="167" t="s">
        <v>17</v>
      </c>
      <c r="G1094" s="22">
        <v>0</v>
      </c>
      <c r="H1094" s="22">
        <v>0</v>
      </c>
      <c r="I1094" s="20">
        <f t="shared" si="348"/>
        <v>0</v>
      </c>
      <c r="J1094" s="22">
        <v>180</v>
      </c>
      <c r="K1094" s="22">
        <v>153</v>
      </c>
    </row>
    <row r="1095" spans="1:11">
      <c r="A1095" s="165" t="s">
        <v>122</v>
      </c>
      <c r="B1095" s="167" t="s">
        <v>356</v>
      </c>
      <c r="C1095" s="167" t="s">
        <v>357</v>
      </c>
      <c r="D1095" s="167" t="s">
        <v>608</v>
      </c>
      <c r="E1095" s="167" t="s">
        <v>123</v>
      </c>
      <c r="F1095" s="167"/>
      <c r="G1095" s="22">
        <f>G1096</f>
        <v>0</v>
      </c>
      <c r="H1095" s="22"/>
      <c r="I1095" s="20">
        <f t="shared" si="348"/>
        <v>0</v>
      </c>
      <c r="J1095" s="22">
        <f t="shared" ref="J1095:K1096" si="357">J1096</f>
        <v>165.2</v>
      </c>
      <c r="K1095" s="22">
        <f t="shared" si="357"/>
        <v>165.2</v>
      </c>
    </row>
    <row r="1096" spans="1:11">
      <c r="A1096" s="165" t="s">
        <v>161</v>
      </c>
      <c r="B1096" s="167" t="s">
        <v>356</v>
      </c>
      <c r="C1096" s="167" t="s">
        <v>357</v>
      </c>
      <c r="D1096" s="167" t="s">
        <v>608</v>
      </c>
      <c r="E1096" s="167" t="s">
        <v>162</v>
      </c>
      <c r="F1096" s="167"/>
      <c r="G1096" s="22">
        <f>G1097</f>
        <v>0</v>
      </c>
      <c r="H1096" s="22"/>
      <c r="I1096" s="20">
        <f t="shared" si="348"/>
        <v>0</v>
      </c>
      <c r="J1096" s="22">
        <f t="shared" si="357"/>
        <v>165.2</v>
      </c>
      <c r="K1096" s="22">
        <f t="shared" si="357"/>
        <v>165.2</v>
      </c>
    </row>
    <row r="1097" spans="1:11">
      <c r="A1097" s="133" t="s">
        <v>16</v>
      </c>
      <c r="B1097" s="167" t="s">
        <v>356</v>
      </c>
      <c r="C1097" s="167" t="s">
        <v>357</v>
      </c>
      <c r="D1097" s="167" t="s">
        <v>608</v>
      </c>
      <c r="E1097" s="167" t="s">
        <v>162</v>
      </c>
      <c r="F1097" s="167" t="s">
        <v>17</v>
      </c>
      <c r="G1097" s="22">
        <v>0</v>
      </c>
      <c r="H1097" s="22">
        <v>0</v>
      </c>
      <c r="I1097" s="20">
        <f t="shared" si="348"/>
        <v>0</v>
      </c>
      <c r="J1097" s="22">
        <v>165.2</v>
      </c>
      <c r="K1097" s="22">
        <v>165.2</v>
      </c>
    </row>
    <row r="1098" spans="1:11" hidden="1">
      <c r="A1098" s="133" t="s">
        <v>20</v>
      </c>
      <c r="B1098" s="167" t="s">
        <v>356</v>
      </c>
      <c r="C1098" s="167" t="s">
        <v>357</v>
      </c>
      <c r="D1098" s="167" t="s">
        <v>608</v>
      </c>
      <c r="E1098" s="18" t="s">
        <v>162</v>
      </c>
      <c r="F1098" s="18" t="s">
        <v>12</v>
      </c>
      <c r="G1098" s="19"/>
      <c r="H1098" s="19"/>
      <c r="I1098" s="20">
        <f t="shared" si="348"/>
        <v>0</v>
      </c>
      <c r="J1098" s="20"/>
      <c r="K1098" s="26"/>
    </row>
    <row r="1099" spans="1:11" ht="25.5" hidden="1">
      <c r="A1099" s="174" t="s">
        <v>607</v>
      </c>
      <c r="B1099" s="18"/>
      <c r="C1099" s="18"/>
      <c r="D1099" s="38"/>
      <c r="E1099" s="18"/>
      <c r="F1099" s="18"/>
      <c r="G1099" s="19"/>
      <c r="H1099" s="19"/>
      <c r="I1099" s="20">
        <f t="shared" si="348"/>
        <v>0</v>
      </c>
      <c r="J1099" s="20"/>
      <c r="K1099" s="26"/>
    </row>
    <row r="1100" spans="1:11" ht="25.5" hidden="1">
      <c r="A1100" s="133" t="s">
        <v>44</v>
      </c>
      <c r="B1100" s="18"/>
      <c r="C1100" s="18"/>
      <c r="D1100" s="38"/>
      <c r="E1100" s="18"/>
      <c r="F1100" s="18"/>
      <c r="G1100" s="19"/>
      <c r="H1100" s="19"/>
      <c r="I1100" s="20">
        <f t="shared" si="348"/>
        <v>0</v>
      </c>
      <c r="J1100" s="20"/>
      <c r="K1100" s="26"/>
    </row>
    <row r="1101" spans="1:11" ht="38.25" hidden="1">
      <c r="A1101" s="133" t="s">
        <v>365</v>
      </c>
      <c r="B1101" s="18"/>
      <c r="C1101" s="18"/>
      <c r="D1101" s="38"/>
      <c r="E1101" s="18"/>
      <c r="F1101" s="18"/>
      <c r="G1101" s="19"/>
      <c r="H1101" s="19"/>
      <c r="I1101" s="20">
        <f t="shared" si="348"/>
        <v>0</v>
      </c>
      <c r="J1101" s="20"/>
      <c r="K1101" s="26"/>
    </row>
    <row r="1102" spans="1:11" hidden="1">
      <c r="A1102" s="133" t="s">
        <v>18</v>
      </c>
      <c r="B1102" s="18"/>
      <c r="C1102" s="18"/>
      <c r="D1102" s="38"/>
      <c r="E1102" s="18"/>
      <c r="F1102" s="18"/>
      <c r="G1102" s="19"/>
      <c r="H1102" s="19"/>
      <c r="I1102" s="20">
        <f t="shared" si="348"/>
        <v>0</v>
      </c>
      <c r="J1102" s="20"/>
      <c r="K1102" s="26"/>
    </row>
    <row r="1103" spans="1:11" ht="25.5" hidden="1">
      <c r="A1103" s="133" t="s">
        <v>367</v>
      </c>
      <c r="B1103" s="18"/>
      <c r="C1103" s="18"/>
      <c r="D1103" s="38"/>
      <c r="E1103" s="18"/>
      <c r="F1103" s="18"/>
      <c r="G1103" s="19"/>
      <c r="H1103" s="19"/>
      <c r="I1103" s="20">
        <f t="shared" si="348"/>
        <v>0</v>
      </c>
      <c r="J1103" s="20"/>
      <c r="K1103" s="26"/>
    </row>
    <row r="1104" spans="1:11" ht="25.5" hidden="1">
      <c r="A1104" s="133" t="s">
        <v>44</v>
      </c>
      <c r="B1104" s="18"/>
      <c r="C1104" s="18"/>
      <c r="D1104" s="38"/>
      <c r="E1104" s="18"/>
      <c r="F1104" s="18"/>
      <c r="G1104" s="19"/>
      <c r="H1104" s="19"/>
      <c r="I1104" s="20">
        <f t="shared" si="348"/>
        <v>0</v>
      </c>
      <c r="J1104" s="20"/>
      <c r="K1104" s="26"/>
    </row>
    <row r="1105" spans="1:11" ht="38.25" hidden="1">
      <c r="A1105" s="133" t="s">
        <v>365</v>
      </c>
      <c r="B1105" s="18"/>
      <c r="C1105" s="18"/>
      <c r="D1105" s="38"/>
      <c r="E1105" s="18"/>
      <c r="F1105" s="18"/>
      <c r="G1105" s="19"/>
      <c r="H1105" s="19"/>
      <c r="I1105" s="20">
        <f t="shared" si="348"/>
        <v>0</v>
      </c>
      <c r="J1105" s="20"/>
      <c r="K1105" s="26"/>
    </row>
    <row r="1106" spans="1:11" hidden="1">
      <c r="A1106" s="133" t="s">
        <v>16</v>
      </c>
      <c r="B1106" s="18"/>
      <c r="C1106" s="18"/>
      <c r="D1106" s="38"/>
      <c r="E1106" s="18"/>
      <c r="F1106" s="18"/>
      <c r="G1106" s="19"/>
      <c r="H1106" s="19"/>
      <c r="I1106" s="20">
        <f t="shared" si="348"/>
        <v>0</v>
      </c>
      <c r="J1106" s="20"/>
      <c r="K1106" s="26"/>
    </row>
    <row r="1107" spans="1:11" hidden="1">
      <c r="A1107" s="133" t="s">
        <v>18</v>
      </c>
      <c r="B1107" s="18"/>
      <c r="C1107" s="18"/>
      <c r="D1107" s="38"/>
      <c r="E1107" s="18"/>
      <c r="F1107" s="18"/>
      <c r="G1107" s="19"/>
      <c r="H1107" s="19"/>
      <c r="I1107" s="20">
        <f t="shared" si="348"/>
        <v>0</v>
      </c>
      <c r="J1107" s="20"/>
      <c r="K1107" s="26"/>
    </row>
    <row r="1108" spans="1:11" hidden="1">
      <c r="A1108" s="133" t="s">
        <v>19</v>
      </c>
      <c r="B1108" s="18"/>
      <c r="C1108" s="18"/>
      <c r="D1108" s="38"/>
      <c r="E1108" s="18"/>
      <c r="F1108" s="18"/>
      <c r="G1108" s="19"/>
      <c r="H1108" s="19"/>
      <c r="I1108" s="20">
        <f t="shared" si="348"/>
        <v>0</v>
      </c>
      <c r="J1108" s="20"/>
      <c r="K1108" s="26"/>
    </row>
    <row r="1109" spans="1:11" ht="46.5" customHeight="1">
      <c r="A1109" s="63" t="s">
        <v>395</v>
      </c>
      <c r="B1109" s="14" t="s">
        <v>356</v>
      </c>
      <c r="C1109" s="14" t="s">
        <v>357</v>
      </c>
      <c r="D1109" s="33" t="s">
        <v>396</v>
      </c>
      <c r="E1109" s="14"/>
      <c r="F1109" s="14"/>
      <c r="G1109" s="16">
        <f t="shared" ref="G1109:K1112" si="358">G1110</f>
        <v>46</v>
      </c>
      <c r="H1109" s="16"/>
      <c r="I1109" s="20">
        <f t="shared" si="348"/>
        <v>46</v>
      </c>
      <c r="J1109" s="16">
        <f t="shared" si="358"/>
        <v>0</v>
      </c>
      <c r="K1109" s="16">
        <f t="shared" si="358"/>
        <v>0</v>
      </c>
    </row>
    <row r="1110" spans="1:11" ht="34.5" customHeight="1">
      <c r="A1110" s="88" t="s">
        <v>397</v>
      </c>
      <c r="B1110" s="18" t="s">
        <v>356</v>
      </c>
      <c r="C1110" s="18" t="s">
        <v>357</v>
      </c>
      <c r="D1110" s="31" t="s">
        <v>398</v>
      </c>
      <c r="E1110" s="18"/>
      <c r="F1110" s="18"/>
      <c r="G1110" s="16">
        <f t="shared" si="358"/>
        <v>46</v>
      </c>
      <c r="H1110" s="16"/>
      <c r="I1110" s="20">
        <f t="shared" si="348"/>
        <v>46</v>
      </c>
      <c r="J1110" s="16">
        <f t="shared" si="358"/>
        <v>0</v>
      </c>
      <c r="K1110" s="16">
        <f t="shared" si="358"/>
        <v>0</v>
      </c>
    </row>
    <row r="1111" spans="1:11" ht="27.75" customHeight="1">
      <c r="A1111" s="17" t="s">
        <v>44</v>
      </c>
      <c r="B1111" s="18" t="s">
        <v>356</v>
      </c>
      <c r="C1111" s="18" t="s">
        <v>357</v>
      </c>
      <c r="D1111" s="31" t="s">
        <v>398</v>
      </c>
      <c r="E1111" s="18" t="s">
        <v>45</v>
      </c>
      <c r="F1111" s="18"/>
      <c r="G1111" s="16">
        <f t="shared" si="358"/>
        <v>46</v>
      </c>
      <c r="H1111" s="16"/>
      <c r="I1111" s="20">
        <f t="shared" si="348"/>
        <v>46</v>
      </c>
      <c r="J1111" s="16">
        <f t="shared" si="358"/>
        <v>0</v>
      </c>
      <c r="K1111" s="16">
        <f t="shared" si="358"/>
        <v>0</v>
      </c>
    </row>
    <row r="1112" spans="1:11" ht="39" customHeight="1">
      <c r="A1112" s="17" t="s">
        <v>365</v>
      </c>
      <c r="B1112" s="18" t="s">
        <v>356</v>
      </c>
      <c r="C1112" s="18" t="s">
        <v>357</v>
      </c>
      <c r="D1112" s="31" t="s">
        <v>398</v>
      </c>
      <c r="E1112" s="18" t="s">
        <v>53</v>
      </c>
      <c r="F1112" s="18"/>
      <c r="G1112" s="16">
        <f t="shared" si="358"/>
        <v>46</v>
      </c>
      <c r="H1112" s="16"/>
      <c r="I1112" s="20">
        <f t="shared" si="348"/>
        <v>46</v>
      </c>
      <c r="J1112" s="16">
        <f t="shared" si="358"/>
        <v>0</v>
      </c>
      <c r="K1112" s="16">
        <f t="shared" si="358"/>
        <v>0</v>
      </c>
    </row>
    <row r="1113" spans="1:11">
      <c r="A1113" s="17" t="s">
        <v>16</v>
      </c>
      <c r="B1113" s="18" t="s">
        <v>356</v>
      </c>
      <c r="C1113" s="18" t="s">
        <v>357</v>
      </c>
      <c r="D1113" s="31" t="s">
        <v>398</v>
      </c>
      <c r="E1113" s="18" t="s">
        <v>53</v>
      </c>
      <c r="F1113" s="18" t="s">
        <v>17</v>
      </c>
      <c r="G1113" s="19">
        <v>46</v>
      </c>
      <c r="H1113" s="19">
        <f>'[1]поправки  2024-2026 гг  (ноя(2)'!$I$1485</f>
        <v>0</v>
      </c>
      <c r="I1113" s="20">
        <f t="shared" si="348"/>
        <v>46</v>
      </c>
      <c r="J1113" s="20"/>
      <c r="K1113" s="26"/>
    </row>
    <row r="1114" spans="1:11" ht="24" customHeight="1">
      <c r="A1114" s="13" t="s">
        <v>399</v>
      </c>
      <c r="B1114" s="14" t="s">
        <v>356</v>
      </c>
      <c r="C1114" s="14" t="s">
        <v>400</v>
      </c>
      <c r="D1114" s="33"/>
      <c r="E1114" s="14"/>
      <c r="F1114" s="14"/>
      <c r="G1114" s="15">
        <f>G1115</f>
        <v>1347.3000000000002</v>
      </c>
      <c r="H1114" s="15">
        <f>H1115</f>
        <v>0</v>
      </c>
      <c r="I1114" s="12">
        <f t="shared" si="348"/>
        <v>1347.3000000000002</v>
      </c>
      <c r="J1114" s="15">
        <f t="shared" ref="J1114:K1114" si="359">J1115</f>
        <v>1100</v>
      </c>
      <c r="K1114" s="15">
        <f t="shared" si="359"/>
        <v>1100</v>
      </c>
    </row>
    <row r="1115" spans="1:11" ht="24">
      <c r="A1115" s="13" t="s">
        <v>25</v>
      </c>
      <c r="B1115" s="14" t="s">
        <v>356</v>
      </c>
      <c r="C1115" s="14" t="s">
        <v>400</v>
      </c>
      <c r="D1115" s="14" t="s">
        <v>26</v>
      </c>
      <c r="E1115" s="14"/>
      <c r="F1115" s="14"/>
      <c r="G1115" s="16">
        <f t="shared" ref="G1115:K1115" si="360">G1120+G1116</f>
        <v>1347.3000000000002</v>
      </c>
      <c r="H1115" s="16">
        <f t="shared" si="360"/>
        <v>0</v>
      </c>
      <c r="I1115" s="20">
        <f t="shared" si="348"/>
        <v>1347.3000000000002</v>
      </c>
      <c r="J1115" s="16">
        <f t="shared" si="360"/>
        <v>1100</v>
      </c>
      <c r="K1115" s="16">
        <f t="shared" si="360"/>
        <v>1100</v>
      </c>
    </row>
    <row r="1116" spans="1:11" ht="38.25">
      <c r="A1116" s="23" t="s">
        <v>33</v>
      </c>
      <c r="B1116" s="14" t="s">
        <v>356</v>
      </c>
      <c r="C1116" s="14" t="s">
        <v>400</v>
      </c>
      <c r="D1116" s="24" t="s">
        <v>34</v>
      </c>
      <c r="E1116" s="24"/>
      <c r="F1116" s="24"/>
      <c r="G1116" s="16">
        <f t="shared" ref="G1116:J1118" si="361">G1117</f>
        <v>66.900000000000006</v>
      </c>
      <c r="H1116" s="16">
        <f t="shared" si="361"/>
        <v>0</v>
      </c>
      <c r="I1116" s="20">
        <f t="shared" si="348"/>
        <v>66.900000000000006</v>
      </c>
      <c r="J1116" s="16">
        <f t="shared" si="361"/>
        <v>0</v>
      </c>
      <c r="K1116" s="26"/>
    </row>
    <row r="1117" spans="1:11" ht="76.5">
      <c r="A1117" s="23" t="s">
        <v>29</v>
      </c>
      <c r="B1117" s="14" t="s">
        <v>356</v>
      </c>
      <c r="C1117" s="14" t="s">
        <v>400</v>
      </c>
      <c r="D1117" s="24" t="s">
        <v>34</v>
      </c>
      <c r="E1117" s="24" t="s">
        <v>30</v>
      </c>
      <c r="F1117" s="24"/>
      <c r="G1117" s="16">
        <f t="shared" si="361"/>
        <v>66.900000000000006</v>
      </c>
      <c r="H1117" s="16">
        <f t="shared" si="361"/>
        <v>0</v>
      </c>
      <c r="I1117" s="20">
        <f t="shared" si="348"/>
        <v>66.900000000000006</v>
      </c>
      <c r="J1117" s="16">
        <f t="shared" si="361"/>
        <v>0</v>
      </c>
      <c r="K1117" s="26"/>
    </row>
    <row r="1118" spans="1:11" ht="30.75" customHeight="1">
      <c r="A1118" s="23" t="s">
        <v>31</v>
      </c>
      <c r="B1118" s="14" t="s">
        <v>356</v>
      </c>
      <c r="C1118" s="14" t="s">
        <v>400</v>
      </c>
      <c r="D1118" s="24" t="s">
        <v>34</v>
      </c>
      <c r="E1118" s="24" t="s">
        <v>32</v>
      </c>
      <c r="F1118" s="24"/>
      <c r="G1118" s="16">
        <f t="shared" si="361"/>
        <v>66.900000000000006</v>
      </c>
      <c r="H1118" s="16">
        <f t="shared" si="361"/>
        <v>0</v>
      </c>
      <c r="I1118" s="20">
        <f t="shared" si="348"/>
        <v>66.900000000000006</v>
      </c>
      <c r="J1118" s="16">
        <f t="shared" si="361"/>
        <v>0</v>
      </c>
      <c r="K1118" s="26"/>
    </row>
    <row r="1119" spans="1:11">
      <c r="A1119" s="23" t="s">
        <v>19</v>
      </c>
      <c r="B1119" s="14" t="s">
        <v>356</v>
      </c>
      <c r="C1119" s="14" t="s">
        <v>400</v>
      </c>
      <c r="D1119" s="24" t="s">
        <v>34</v>
      </c>
      <c r="E1119" s="24" t="s">
        <v>32</v>
      </c>
      <c r="F1119" s="24" t="s">
        <v>11</v>
      </c>
      <c r="G1119" s="16">
        <v>66.900000000000006</v>
      </c>
      <c r="H1119" s="16">
        <f>'[1]поправки  2024-2026 гг  (ноя(2)'!$I$1491</f>
        <v>0</v>
      </c>
      <c r="I1119" s="20">
        <f t="shared" si="348"/>
        <v>66.900000000000006</v>
      </c>
      <c r="J1119" s="16"/>
      <c r="K1119" s="26"/>
    </row>
    <row r="1120" spans="1:11">
      <c r="A1120" s="13" t="s">
        <v>37</v>
      </c>
      <c r="B1120" s="14" t="s">
        <v>356</v>
      </c>
      <c r="C1120" s="14" t="s">
        <v>400</v>
      </c>
      <c r="D1120" s="14" t="s">
        <v>38</v>
      </c>
      <c r="E1120" s="14"/>
      <c r="F1120" s="14"/>
      <c r="G1120" s="16">
        <f t="shared" ref="G1120:K1122" si="362">G1121</f>
        <v>1280.4000000000001</v>
      </c>
      <c r="H1120" s="16">
        <f t="shared" si="362"/>
        <v>0</v>
      </c>
      <c r="I1120" s="20">
        <f t="shared" si="348"/>
        <v>1280.4000000000001</v>
      </c>
      <c r="J1120" s="16">
        <f t="shared" si="362"/>
        <v>1100</v>
      </c>
      <c r="K1120" s="16">
        <f t="shared" si="362"/>
        <v>1100</v>
      </c>
    </row>
    <row r="1121" spans="1:14" ht="74.25" customHeight="1">
      <c r="A1121" s="17" t="s">
        <v>29</v>
      </c>
      <c r="B1121" s="18" t="s">
        <v>356</v>
      </c>
      <c r="C1121" s="18" t="s">
        <v>400</v>
      </c>
      <c r="D1121" s="18" t="s">
        <v>38</v>
      </c>
      <c r="E1121" s="18" t="s">
        <v>30</v>
      </c>
      <c r="F1121" s="18"/>
      <c r="G1121" s="16">
        <f t="shared" si="362"/>
        <v>1280.4000000000001</v>
      </c>
      <c r="H1121" s="16">
        <f t="shared" si="362"/>
        <v>0</v>
      </c>
      <c r="I1121" s="20">
        <f t="shared" si="348"/>
        <v>1280.4000000000001</v>
      </c>
      <c r="J1121" s="16">
        <f t="shared" si="362"/>
        <v>1100</v>
      </c>
      <c r="K1121" s="16">
        <f t="shared" si="362"/>
        <v>1100</v>
      </c>
    </row>
    <row r="1122" spans="1:14" ht="27" customHeight="1">
      <c r="A1122" s="17" t="s">
        <v>31</v>
      </c>
      <c r="B1122" s="18" t="s">
        <v>356</v>
      </c>
      <c r="C1122" s="18" t="s">
        <v>400</v>
      </c>
      <c r="D1122" s="18" t="s">
        <v>38</v>
      </c>
      <c r="E1122" s="18" t="s">
        <v>32</v>
      </c>
      <c r="F1122" s="18"/>
      <c r="G1122" s="16">
        <f t="shared" si="362"/>
        <v>1280.4000000000001</v>
      </c>
      <c r="H1122" s="16">
        <f t="shared" si="362"/>
        <v>0</v>
      </c>
      <c r="I1122" s="20">
        <f t="shared" si="348"/>
        <v>1280.4000000000001</v>
      </c>
      <c r="J1122" s="16">
        <f t="shared" si="362"/>
        <v>1100</v>
      </c>
      <c r="K1122" s="16">
        <f t="shared" si="362"/>
        <v>1100</v>
      </c>
    </row>
    <row r="1123" spans="1:14">
      <c r="A1123" s="17" t="s">
        <v>16</v>
      </c>
      <c r="B1123" s="18" t="s">
        <v>356</v>
      </c>
      <c r="C1123" s="18" t="s">
        <v>400</v>
      </c>
      <c r="D1123" s="18" t="s">
        <v>38</v>
      </c>
      <c r="E1123" s="18" t="s">
        <v>32</v>
      </c>
      <c r="F1123" s="18" t="s">
        <v>17</v>
      </c>
      <c r="G1123" s="79">
        <v>1280.4000000000001</v>
      </c>
      <c r="H1123" s="79">
        <v>0</v>
      </c>
      <c r="I1123" s="20">
        <f t="shared" si="348"/>
        <v>1280.4000000000001</v>
      </c>
      <c r="J1123" s="22">
        <v>1100</v>
      </c>
      <c r="K1123" s="22">
        <v>1100</v>
      </c>
    </row>
    <row r="1124" spans="1:14" ht="16.5" customHeight="1">
      <c r="A1124" s="13" t="s">
        <v>401</v>
      </c>
      <c r="B1124" s="14" t="s">
        <v>402</v>
      </c>
      <c r="C1124" s="14"/>
      <c r="D1124" s="14"/>
      <c r="E1124" s="14"/>
      <c r="F1124" s="14"/>
      <c r="G1124" s="15">
        <f>G1128+G1136+G1176+G1228</f>
        <v>10527.8</v>
      </c>
      <c r="H1124" s="15">
        <f>H1128+H1136+H1176+H1228</f>
        <v>-1442.2</v>
      </c>
      <c r="I1124" s="12">
        <f t="shared" si="348"/>
        <v>9085.5999999999985</v>
      </c>
      <c r="J1124" s="15">
        <f>J1128+J1136+J1176+J1228</f>
        <v>14102.2</v>
      </c>
      <c r="K1124" s="15">
        <f>K1128+K1136+K1176+K1228</f>
        <v>12640.6</v>
      </c>
      <c r="L1124" s="136">
        <f>G1128+G1136+G1176+G1228</f>
        <v>10527.8</v>
      </c>
      <c r="M1124" s="136">
        <f t="shared" ref="M1124:N1124" si="363">J1128+J1136+J1176+J1228</f>
        <v>14102.2</v>
      </c>
      <c r="N1124" s="136">
        <f t="shared" si="363"/>
        <v>12640.6</v>
      </c>
    </row>
    <row r="1125" spans="1:14">
      <c r="A1125" s="13" t="s">
        <v>278</v>
      </c>
      <c r="B1125" s="14" t="s">
        <v>402</v>
      </c>
      <c r="C1125" s="14"/>
      <c r="D1125" s="14"/>
      <c r="E1125" s="14"/>
      <c r="F1125" s="14" t="s">
        <v>17</v>
      </c>
      <c r="G1125" s="15">
        <f>G1135+G1154+G1133+G1173+G1175</f>
        <v>1435.6</v>
      </c>
      <c r="H1125" s="15">
        <f>H1135+H1154+H1133+H1173+H1175</f>
        <v>0</v>
      </c>
      <c r="I1125" s="12">
        <f t="shared" si="348"/>
        <v>1435.6</v>
      </c>
      <c r="J1125" s="15">
        <f>J1135+J1154+J1133+J1173+J1175</f>
        <v>733.5</v>
      </c>
      <c r="K1125" s="15">
        <f>K1135+K1154+K1133+K1173+K1175</f>
        <v>633.20000000000005</v>
      </c>
    </row>
    <row r="1126" spans="1:14">
      <c r="A1126" s="13" t="s">
        <v>18</v>
      </c>
      <c r="B1126" s="14" t="s">
        <v>402</v>
      </c>
      <c r="C1126" s="14"/>
      <c r="D1126" s="14"/>
      <c r="E1126" s="14"/>
      <c r="F1126" s="14" t="s">
        <v>10</v>
      </c>
      <c r="G1126" s="15">
        <f>G1141+G1181+G1201+G1203+G1212+G1221+G1236+G1239+G1197+G1208+G1155+G1227+G1247+G1168+0+G1243</f>
        <v>9047.2000000000007</v>
      </c>
      <c r="H1126" s="15">
        <f t="shared" ref="H1126:K1126" si="364">H1141+H1181+H1201+H1203+H1212+H1221+H1236+H1239+H1197+H1208+H1155+H1227+H1247+H1168+0+H1243</f>
        <v>-1442.2</v>
      </c>
      <c r="I1126" s="15">
        <f t="shared" si="364"/>
        <v>7605</v>
      </c>
      <c r="J1126" s="15">
        <f t="shared" si="364"/>
        <v>13368.7</v>
      </c>
      <c r="K1126" s="15">
        <f t="shared" si="364"/>
        <v>12007.4</v>
      </c>
    </row>
    <row r="1127" spans="1:14">
      <c r="A1127" s="13" t="s">
        <v>19</v>
      </c>
      <c r="B1127" s="14" t="s">
        <v>402</v>
      </c>
      <c r="C1127" s="14"/>
      <c r="D1127" s="14"/>
      <c r="E1127" s="14"/>
      <c r="F1127" s="14" t="s">
        <v>11</v>
      </c>
      <c r="G1127" s="15">
        <f>G1142+G1182+G1147+G1160+G1217+G1232</f>
        <v>45</v>
      </c>
      <c r="H1127" s="15">
        <f>H1142+H1182+H1147+H1160+H1217+H1232</f>
        <v>0</v>
      </c>
      <c r="I1127" s="12">
        <f t="shared" si="348"/>
        <v>45</v>
      </c>
      <c r="J1127" s="15">
        <f>J1142+J1182+J1147+J1160+J1217+J1232</f>
        <v>0</v>
      </c>
      <c r="K1127" s="15">
        <f>K1142+K1182+K1147+K1160+K1217+K1232</f>
        <v>0</v>
      </c>
    </row>
    <row r="1128" spans="1:14">
      <c r="A1128" s="13" t="s">
        <v>403</v>
      </c>
      <c r="B1128" s="14" t="s">
        <v>402</v>
      </c>
      <c r="C1128" s="14" t="s">
        <v>404</v>
      </c>
      <c r="D1128" s="14"/>
      <c r="E1128" s="14"/>
      <c r="F1128" s="14"/>
      <c r="G1128" s="15">
        <f t="shared" ref="G1128:K1130" si="365">G1129</f>
        <v>1435.6</v>
      </c>
      <c r="H1128" s="15">
        <f t="shared" si="365"/>
        <v>0</v>
      </c>
      <c r="I1128" s="12">
        <f t="shared" si="348"/>
        <v>1435.6</v>
      </c>
      <c r="J1128" s="15">
        <f t="shared" si="365"/>
        <v>733.5</v>
      </c>
      <c r="K1128" s="15">
        <f t="shared" si="365"/>
        <v>633.20000000000005</v>
      </c>
    </row>
    <row r="1129" spans="1:14" ht="25.5" customHeight="1">
      <c r="A1129" s="13" t="s">
        <v>25</v>
      </c>
      <c r="B1129" s="14" t="s">
        <v>402</v>
      </c>
      <c r="C1129" s="14" t="s">
        <v>404</v>
      </c>
      <c r="D1129" s="14" t="s">
        <v>26</v>
      </c>
      <c r="E1129" s="14"/>
      <c r="F1129" s="14"/>
      <c r="G1129" s="16">
        <f t="shared" si="365"/>
        <v>1435.6</v>
      </c>
      <c r="H1129" s="16">
        <f t="shared" si="365"/>
        <v>0</v>
      </c>
      <c r="I1129" s="20">
        <f t="shared" si="348"/>
        <v>1435.6</v>
      </c>
      <c r="J1129" s="16">
        <f t="shared" si="365"/>
        <v>733.5</v>
      </c>
      <c r="K1129" s="16">
        <f t="shared" si="365"/>
        <v>633.20000000000005</v>
      </c>
    </row>
    <row r="1130" spans="1:14" ht="21.75" customHeight="1">
      <c r="A1130" s="49" t="s">
        <v>405</v>
      </c>
      <c r="B1130" s="18" t="s">
        <v>402</v>
      </c>
      <c r="C1130" s="18" t="s">
        <v>404</v>
      </c>
      <c r="D1130" s="31" t="s">
        <v>406</v>
      </c>
      <c r="E1130" s="18"/>
      <c r="F1130" s="18"/>
      <c r="G1130" s="16">
        <f t="shared" si="365"/>
        <v>1435.6</v>
      </c>
      <c r="H1130" s="16">
        <f t="shared" si="365"/>
        <v>0</v>
      </c>
      <c r="I1130" s="20">
        <f t="shared" si="348"/>
        <v>1435.6</v>
      </c>
      <c r="J1130" s="16">
        <f t="shared" si="365"/>
        <v>733.5</v>
      </c>
      <c r="K1130" s="16">
        <f t="shared" si="365"/>
        <v>633.20000000000005</v>
      </c>
    </row>
    <row r="1131" spans="1:14" ht="24">
      <c r="A1131" s="17" t="s">
        <v>73</v>
      </c>
      <c r="B1131" s="18" t="s">
        <v>402</v>
      </c>
      <c r="C1131" s="18" t="s">
        <v>404</v>
      </c>
      <c r="D1131" s="31" t="s">
        <v>406</v>
      </c>
      <c r="E1131" s="18" t="s">
        <v>74</v>
      </c>
      <c r="F1131" s="18"/>
      <c r="G1131" s="16">
        <f t="shared" ref="G1131:K1131" si="366">G1134+G1132</f>
        <v>1435.6</v>
      </c>
      <c r="H1131" s="16">
        <f t="shared" si="366"/>
        <v>0</v>
      </c>
      <c r="I1131" s="20">
        <f t="shared" ref="I1131:I1194" si="367">G1131+H1131</f>
        <v>1435.6</v>
      </c>
      <c r="J1131" s="16">
        <f t="shared" si="366"/>
        <v>733.5</v>
      </c>
      <c r="K1131" s="16">
        <f t="shared" si="366"/>
        <v>633.20000000000005</v>
      </c>
    </row>
    <row r="1132" spans="1:14" ht="25.5">
      <c r="A1132" s="23" t="s">
        <v>407</v>
      </c>
      <c r="B1132" s="18" t="s">
        <v>402</v>
      </c>
      <c r="C1132" s="18" t="s">
        <v>404</v>
      </c>
      <c r="D1132" s="31" t="s">
        <v>406</v>
      </c>
      <c r="E1132" s="18" t="s">
        <v>408</v>
      </c>
      <c r="F1132" s="18"/>
      <c r="G1132" s="16">
        <f t="shared" ref="G1132:K1132" si="368">G1133</f>
        <v>1435.6</v>
      </c>
      <c r="H1132" s="16">
        <f t="shared" si="368"/>
        <v>0</v>
      </c>
      <c r="I1132" s="20">
        <f t="shared" si="367"/>
        <v>1435.6</v>
      </c>
      <c r="J1132" s="16">
        <f t="shared" si="368"/>
        <v>733.5</v>
      </c>
      <c r="K1132" s="16">
        <f t="shared" si="368"/>
        <v>633.20000000000005</v>
      </c>
    </row>
    <row r="1133" spans="1:14">
      <c r="A1133" s="55" t="s">
        <v>16</v>
      </c>
      <c r="B1133" s="18" t="s">
        <v>402</v>
      </c>
      <c r="C1133" s="18" t="s">
        <v>404</v>
      </c>
      <c r="D1133" s="31" t="s">
        <v>406</v>
      </c>
      <c r="E1133" s="18" t="s">
        <v>408</v>
      </c>
      <c r="F1133" s="18" t="s">
        <v>17</v>
      </c>
      <c r="G1133" s="219">
        <v>1435.6</v>
      </c>
      <c r="H1133" s="16">
        <v>0</v>
      </c>
      <c r="I1133" s="20">
        <f t="shared" si="367"/>
        <v>1435.6</v>
      </c>
      <c r="J1133" s="16">
        <v>733.5</v>
      </c>
      <c r="K1133" s="26">
        <v>633.20000000000005</v>
      </c>
    </row>
    <row r="1134" spans="1:14" ht="27" hidden="1" customHeight="1">
      <c r="A1134" s="49" t="s">
        <v>75</v>
      </c>
      <c r="B1134" s="18" t="s">
        <v>402</v>
      </c>
      <c r="C1134" s="18" t="s">
        <v>404</v>
      </c>
      <c r="D1134" s="31" t="s">
        <v>406</v>
      </c>
      <c r="E1134" s="18" t="s">
        <v>76</v>
      </c>
      <c r="F1134" s="18"/>
      <c r="G1134" s="16">
        <f t="shared" ref="G1134:J1134" si="369">G1135</f>
        <v>0</v>
      </c>
      <c r="H1134" s="16"/>
      <c r="I1134" s="20">
        <f t="shared" si="367"/>
        <v>0</v>
      </c>
      <c r="J1134" s="16">
        <f t="shared" si="369"/>
        <v>0</v>
      </c>
      <c r="K1134" s="26"/>
    </row>
    <row r="1135" spans="1:14" hidden="1">
      <c r="A1135" s="49" t="s">
        <v>16</v>
      </c>
      <c r="B1135" s="18" t="s">
        <v>402</v>
      </c>
      <c r="C1135" s="18" t="s">
        <v>404</v>
      </c>
      <c r="D1135" s="31" t="s">
        <v>406</v>
      </c>
      <c r="E1135" s="18" t="s">
        <v>76</v>
      </c>
      <c r="F1135" s="18" t="s">
        <v>17</v>
      </c>
      <c r="G1135" s="16"/>
      <c r="H1135" s="16"/>
      <c r="I1135" s="20">
        <f t="shared" si="367"/>
        <v>0</v>
      </c>
      <c r="J1135" s="16"/>
      <c r="K1135" s="26"/>
    </row>
    <row r="1136" spans="1:14" ht="13.5" hidden="1" customHeight="1">
      <c r="A1136" s="13" t="s">
        <v>409</v>
      </c>
      <c r="B1136" s="14" t="s">
        <v>402</v>
      </c>
      <c r="C1136" s="14" t="s">
        <v>410</v>
      </c>
      <c r="D1136" s="14"/>
      <c r="E1136" s="14"/>
      <c r="F1136" s="14"/>
      <c r="G1136" s="15">
        <f>G1137+G1148+G1161</f>
        <v>0</v>
      </c>
      <c r="H1136" s="15"/>
      <c r="I1136" s="20">
        <f t="shared" si="367"/>
        <v>0</v>
      </c>
      <c r="J1136" s="15">
        <f t="shared" ref="J1136:K1136" si="370">J1137+J1148+J1161</f>
        <v>0</v>
      </c>
      <c r="K1136" s="15">
        <f t="shared" si="370"/>
        <v>0</v>
      </c>
    </row>
    <row r="1137" spans="1:11" ht="26.25" hidden="1" customHeight="1">
      <c r="A1137" s="13" t="s">
        <v>25</v>
      </c>
      <c r="B1137" s="14" t="s">
        <v>402</v>
      </c>
      <c r="C1137" s="14" t="s">
        <v>410</v>
      </c>
      <c r="D1137" s="14" t="s">
        <v>26</v>
      </c>
      <c r="E1137" s="14" t="s">
        <v>64</v>
      </c>
      <c r="F1137" s="14"/>
      <c r="G1137" s="16">
        <f>G1138+G1143+G1156+G1170</f>
        <v>0</v>
      </c>
      <c r="H1137" s="16"/>
      <c r="I1137" s="20">
        <f t="shared" si="367"/>
        <v>0</v>
      </c>
      <c r="J1137" s="16">
        <f>J1138+J1143+J1156+J1170</f>
        <v>0</v>
      </c>
      <c r="K1137" s="16">
        <f>K1138+K1143+K1156+K1170</f>
        <v>0</v>
      </c>
    </row>
    <row r="1138" spans="1:11" ht="50.25" hidden="1" customHeight="1">
      <c r="A1138" s="85" t="s">
        <v>411</v>
      </c>
      <c r="B1138" s="18" t="s">
        <v>402</v>
      </c>
      <c r="C1138" s="18" t="s">
        <v>410</v>
      </c>
      <c r="D1138" s="91">
        <v>6500051350</v>
      </c>
      <c r="E1138" s="18" t="s">
        <v>64</v>
      </c>
      <c r="F1138" s="18"/>
      <c r="G1138" s="16">
        <f t="shared" ref="G1138:J1139" si="371">G1139</f>
        <v>0</v>
      </c>
      <c r="H1138" s="16"/>
      <c r="I1138" s="20">
        <f t="shared" si="367"/>
        <v>0</v>
      </c>
      <c r="J1138" s="16">
        <f t="shared" si="371"/>
        <v>0</v>
      </c>
      <c r="K1138" s="26"/>
    </row>
    <row r="1139" spans="1:11" ht="24" hidden="1">
      <c r="A1139" s="17" t="s">
        <v>73</v>
      </c>
      <c r="B1139" s="18" t="s">
        <v>402</v>
      </c>
      <c r="C1139" s="18" t="s">
        <v>410</v>
      </c>
      <c r="D1139" s="91">
        <v>6500051350</v>
      </c>
      <c r="E1139" s="18" t="s">
        <v>74</v>
      </c>
      <c r="F1139" s="18"/>
      <c r="G1139" s="16">
        <f t="shared" si="371"/>
        <v>0</v>
      </c>
      <c r="H1139" s="16"/>
      <c r="I1139" s="20">
        <f t="shared" si="367"/>
        <v>0</v>
      </c>
      <c r="J1139" s="16">
        <f t="shared" si="371"/>
        <v>0</v>
      </c>
      <c r="K1139" s="26"/>
    </row>
    <row r="1140" spans="1:11" ht="38.25" hidden="1">
      <c r="A1140" s="55" t="s">
        <v>75</v>
      </c>
      <c r="B1140" s="18" t="s">
        <v>402</v>
      </c>
      <c r="C1140" s="18" t="s">
        <v>410</v>
      </c>
      <c r="D1140" s="91">
        <v>6500051350</v>
      </c>
      <c r="E1140" s="18" t="s">
        <v>76</v>
      </c>
      <c r="F1140" s="18"/>
      <c r="G1140" s="16">
        <f t="shared" ref="G1140:J1140" si="372">G1141+G1142</f>
        <v>0</v>
      </c>
      <c r="H1140" s="16"/>
      <c r="I1140" s="20">
        <f t="shared" si="367"/>
        <v>0</v>
      </c>
      <c r="J1140" s="16">
        <f t="shared" si="372"/>
        <v>0</v>
      </c>
      <c r="K1140" s="26"/>
    </row>
    <row r="1141" spans="1:11" hidden="1">
      <c r="A1141" s="17" t="s">
        <v>18</v>
      </c>
      <c r="B1141" s="18" t="s">
        <v>402</v>
      </c>
      <c r="C1141" s="18" t="s">
        <v>410</v>
      </c>
      <c r="D1141" s="91">
        <v>6500051350</v>
      </c>
      <c r="E1141" s="18" t="s">
        <v>412</v>
      </c>
      <c r="F1141" s="18" t="s">
        <v>10</v>
      </c>
      <c r="G1141" s="26"/>
      <c r="H1141" s="26"/>
      <c r="I1141" s="20">
        <f t="shared" si="367"/>
        <v>0</v>
      </c>
      <c r="J1141" s="12"/>
      <c r="K1141" s="26"/>
    </row>
    <row r="1142" spans="1:11" hidden="1">
      <c r="A1142" s="17" t="s">
        <v>19</v>
      </c>
      <c r="B1142" s="18" t="s">
        <v>402</v>
      </c>
      <c r="C1142" s="18" t="s">
        <v>410</v>
      </c>
      <c r="D1142" s="91">
        <v>6500051350</v>
      </c>
      <c r="E1142" s="18" t="s">
        <v>76</v>
      </c>
      <c r="F1142" s="18" t="s">
        <v>11</v>
      </c>
      <c r="G1142" s="19"/>
      <c r="H1142" s="19"/>
      <c r="I1142" s="20">
        <f t="shared" si="367"/>
        <v>0</v>
      </c>
      <c r="J1142" s="20"/>
      <c r="K1142" s="26"/>
    </row>
    <row r="1143" spans="1:11" ht="134.25" hidden="1" customHeight="1">
      <c r="A1143" s="92" t="s">
        <v>413</v>
      </c>
      <c r="B1143" s="18" t="s">
        <v>402</v>
      </c>
      <c r="C1143" s="18" t="s">
        <v>410</v>
      </c>
      <c r="D1143" s="24" t="s">
        <v>414</v>
      </c>
      <c r="E1143" s="24" t="s">
        <v>64</v>
      </c>
      <c r="F1143" s="24"/>
      <c r="G1143" s="78">
        <f t="shared" ref="G1143:K1144" si="373">G1144</f>
        <v>0</v>
      </c>
      <c r="H1143" s="78"/>
      <c r="I1143" s="20">
        <f t="shared" si="367"/>
        <v>0</v>
      </c>
      <c r="J1143" s="78">
        <f t="shared" si="373"/>
        <v>0</v>
      </c>
      <c r="K1143" s="78">
        <f t="shared" si="373"/>
        <v>0</v>
      </c>
    </row>
    <row r="1144" spans="1:11" ht="30" hidden="1" customHeight="1">
      <c r="A1144" s="23" t="s">
        <v>73</v>
      </c>
      <c r="B1144" s="18" t="s">
        <v>402</v>
      </c>
      <c r="C1144" s="18" t="s">
        <v>410</v>
      </c>
      <c r="D1144" s="24" t="s">
        <v>414</v>
      </c>
      <c r="E1144" s="24" t="s">
        <v>74</v>
      </c>
      <c r="F1144" s="24"/>
      <c r="G1144" s="78">
        <f t="shared" si="373"/>
        <v>0</v>
      </c>
      <c r="H1144" s="78"/>
      <c r="I1144" s="20">
        <f t="shared" si="367"/>
        <v>0</v>
      </c>
      <c r="J1144" s="78">
        <f t="shared" si="373"/>
        <v>0</v>
      </c>
      <c r="K1144" s="78">
        <f t="shared" si="373"/>
        <v>0</v>
      </c>
    </row>
    <row r="1145" spans="1:11" ht="37.5" hidden="1" customHeight="1">
      <c r="A1145" s="55" t="s">
        <v>75</v>
      </c>
      <c r="B1145" s="18" t="s">
        <v>402</v>
      </c>
      <c r="C1145" s="18" t="s">
        <v>410</v>
      </c>
      <c r="D1145" s="24" t="s">
        <v>414</v>
      </c>
      <c r="E1145" s="24" t="s">
        <v>76</v>
      </c>
      <c r="F1145" s="24"/>
      <c r="G1145" s="78">
        <f t="shared" ref="G1145:K1145" si="374">G1146+G1147</f>
        <v>0</v>
      </c>
      <c r="H1145" s="78"/>
      <c r="I1145" s="20">
        <f t="shared" si="367"/>
        <v>0</v>
      </c>
      <c r="J1145" s="78">
        <f t="shared" si="374"/>
        <v>0</v>
      </c>
      <c r="K1145" s="78">
        <f t="shared" si="374"/>
        <v>0</v>
      </c>
    </row>
    <row r="1146" spans="1:11" ht="22.5" hidden="1" customHeight="1">
      <c r="A1146" s="23" t="s">
        <v>18</v>
      </c>
      <c r="B1146" s="18" t="s">
        <v>402</v>
      </c>
      <c r="C1146" s="18" t="s">
        <v>410</v>
      </c>
      <c r="D1146" s="24" t="s">
        <v>414</v>
      </c>
      <c r="E1146" s="24" t="s">
        <v>412</v>
      </c>
      <c r="F1146" s="24" t="s">
        <v>10</v>
      </c>
      <c r="G1146" s="21"/>
      <c r="H1146" s="21"/>
      <c r="I1146" s="20">
        <f t="shared" si="367"/>
        <v>0</v>
      </c>
      <c r="J1146" s="79"/>
      <c r="K1146" s="19"/>
    </row>
    <row r="1147" spans="1:11" ht="19.5" hidden="1" customHeight="1">
      <c r="A1147" s="23" t="s">
        <v>19</v>
      </c>
      <c r="B1147" s="18" t="s">
        <v>402</v>
      </c>
      <c r="C1147" s="18" t="s">
        <v>410</v>
      </c>
      <c r="D1147" s="24" t="s">
        <v>414</v>
      </c>
      <c r="E1147" s="24" t="s">
        <v>76</v>
      </c>
      <c r="F1147" s="24" t="s">
        <v>11</v>
      </c>
      <c r="G1147" s="22"/>
      <c r="H1147" s="22"/>
      <c r="I1147" s="20">
        <f t="shared" si="367"/>
        <v>0</v>
      </c>
      <c r="J1147" s="79"/>
      <c r="K1147" s="19">
        <v>0</v>
      </c>
    </row>
    <row r="1148" spans="1:11" ht="22.5" hidden="1" customHeight="1">
      <c r="A1148" s="47" t="s">
        <v>202</v>
      </c>
      <c r="B1148" s="18" t="s">
        <v>402</v>
      </c>
      <c r="C1148" s="18" t="s">
        <v>410</v>
      </c>
      <c r="D1148" s="61" t="s">
        <v>203</v>
      </c>
      <c r="E1148" s="18"/>
      <c r="F1148" s="18"/>
      <c r="G1148" s="16">
        <f t="shared" ref="G1148:K1152" si="375">G1149</f>
        <v>0</v>
      </c>
      <c r="H1148" s="16"/>
      <c r="I1148" s="20">
        <f t="shared" si="367"/>
        <v>0</v>
      </c>
      <c r="J1148" s="16">
        <f t="shared" si="375"/>
        <v>0</v>
      </c>
      <c r="K1148" s="16">
        <f t="shared" si="375"/>
        <v>0</v>
      </c>
    </row>
    <row r="1149" spans="1:11" ht="38.25" hidden="1">
      <c r="A1149" s="23" t="s">
        <v>415</v>
      </c>
      <c r="B1149" s="18" t="s">
        <v>402</v>
      </c>
      <c r="C1149" s="18" t="s">
        <v>410</v>
      </c>
      <c r="D1149" s="24" t="s">
        <v>416</v>
      </c>
      <c r="E1149" s="18"/>
      <c r="F1149" s="18"/>
      <c r="G1149" s="16">
        <f t="shared" si="375"/>
        <v>0</v>
      </c>
      <c r="H1149" s="16"/>
      <c r="I1149" s="20">
        <f t="shared" si="367"/>
        <v>0</v>
      </c>
      <c r="J1149" s="16">
        <f t="shared" si="375"/>
        <v>0</v>
      </c>
      <c r="K1149" s="16">
        <f t="shared" si="375"/>
        <v>0</v>
      </c>
    </row>
    <row r="1150" spans="1:11" ht="103.5" hidden="1" customHeight="1">
      <c r="A1150" s="82" t="s">
        <v>619</v>
      </c>
      <c r="B1150" s="18" t="s">
        <v>402</v>
      </c>
      <c r="C1150" s="18" t="s">
        <v>410</v>
      </c>
      <c r="D1150" s="24" t="s">
        <v>417</v>
      </c>
      <c r="E1150" s="18"/>
      <c r="F1150" s="18"/>
      <c r="G1150" s="16">
        <f t="shared" si="375"/>
        <v>0</v>
      </c>
      <c r="H1150" s="16"/>
      <c r="I1150" s="20">
        <f t="shared" si="367"/>
        <v>0</v>
      </c>
      <c r="J1150" s="16">
        <f t="shared" si="375"/>
        <v>0</v>
      </c>
      <c r="K1150" s="16">
        <f t="shared" si="375"/>
        <v>0</v>
      </c>
    </row>
    <row r="1151" spans="1:11" hidden="1">
      <c r="A1151" s="23" t="s">
        <v>133</v>
      </c>
      <c r="B1151" s="18" t="s">
        <v>402</v>
      </c>
      <c r="C1151" s="18" t="s">
        <v>410</v>
      </c>
      <c r="D1151" s="24" t="s">
        <v>418</v>
      </c>
      <c r="E1151" s="18"/>
      <c r="F1151" s="18"/>
      <c r="G1151" s="16">
        <f t="shared" si="375"/>
        <v>0</v>
      </c>
      <c r="H1151" s="16"/>
      <c r="I1151" s="20">
        <f t="shared" si="367"/>
        <v>0</v>
      </c>
      <c r="J1151" s="16">
        <f t="shared" si="375"/>
        <v>0</v>
      </c>
      <c r="K1151" s="16">
        <f t="shared" si="375"/>
        <v>0</v>
      </c>
    </row>
    <row r="1152" spans="1:11" ht="29.25" hidden="1" customHeight="1">
      <c r="A1152" s="23" t="s">
        <v>73</v>
      </c>
      <c r="B1152" s="18" t="s">
        <v>402</v>
      </c>
      <c r="C1152" s="18" t="s">
        <v>410</v>
      </c>
      <c r="D1152" s="24" t="s">
        <v>418</v>
      </c>
      <c r="E1152" s="24" t="s">
        <v>74</v>
      </c>
      <c r="F1152" s="24"/>
      <c r="G1152" s="16">
        <f t="shared" si="375"/>
        <v>0</v>
      </c>
      <c r="H1152" s="16"/>
      <c r="I1152" s="20">
        <f t="shared" si="367"/>
        <v>0</v>
      </c>
      <c r="J1152" s="16">
        <f t="shared" si="375"/>
        <v>0</v>
      </c>
      <c r="K1152" s="16">
        <f t="shared" si="375"/>
        <v>0</v>
      </c>
    </row>
    <row r="1153" spans="1:11" ht="44.25" hidden="1" customHeight="1">
      <c r="A1153" s="55" t="s">
        <v>75</v>
      </c>
      <c r="B1153" s="18" t="s">
        <v>402</v>
      </c>
      <c r="C1153" s="18" t="s">
        <v>410</v>
      </c>
      <c r="D1153" s="24" t="s">
        <v>418</v>
      </c>
      <c r="E1153" s="24" t="s">
        <v>76</v>
      </c>
      <c r="F1153" s="24"/>
      <c r="G1153" s="16">
        <f t="shared" ref="G1153:K1153" si="376">G1154+G1155</f>
        <v>0</v>
      </c>
      <c r="H1153" s="16"/>
      <c r="I1153" s="20">
        <f t="shared" si="367"/>
        <v>0</v>
      </c>
      <c r="J1153" s="16">
        <f t="shared" si="376"/>
        <v>0</v>
      </c>
      <c r="K1153" s="16">
        <f t="shared" si="376"/>
        <v>0</v>
      </c>
    </row>
    <row r="1154" spans="1:11" hidden="1">
      <c r="A1154" s="55" t="s">
        <v>16</v>
      </c>
      <c r="B1154" s="18" t="s">
        <v>402</v>
      </c>
      <c r="C1154" s="18" t="s">
        <v>410</v>
      </c>
      <c r="D1154" s="24" t="s">
        <v>418</v>
      </c>
      <c r="E1154" s="24" t="s">
        <v>76</v>
      </c>
      <c r="F1154" s="24" t="s">
        <v>17</v>
      </c>
      <c r="G1154" s="26"/>
      <c r="H1154" s="26"/>
      <c r="I1154" s="20">
        <f t="shared" si="367"/>
        <v>0</v>
      </c>
      <c r="J1154" s="20"/>
      <c r="K1154" s="26"/>
    </row>
    <row r="1155" spans="1:11" hidden="1">
      <c r="A1155" s="55" t="s">
        <v>18</v>
      </c>
      <c r="B1155" s="18" t="s">
        <v>402</v>
      </c>
      <c r="C1155" s="18" t="s">
        <v>410</v>
      </c>
      <c r="D1155" s="24" t="s">
        <v>418</v>
      </c>
      <c r="E1155" s="24" t="s">
        <v>76</v>
      </c>
      <c r="F1155" s="24" t="s">
        <v>10</v>
      </c>
      <c r="G1155" s="26"/>
      <c r="H1155" s="26"/>
      <c r="I1155" s="20">
        <f t="shared" si="367"/>
        <v>0</v>
      </c>
      <c r="J1155" s="20"/>
      <c r="K1155" s="20"/>
    </row>
    <row r="1156" spans="1:11" ht="65.25" hidden="1" customHeight="1">
      <c r="A1156" s="23" t="s">
        <v>419</v>
      </c>
      <c r="B1156" s="24" t="s">
        <v>402</v>
      </c>
      <c r="C1156" s="24" t="s">
        <v>410</v>
      </c>
      <c r="D1156" s="24" t="s">
        <v>420</v>
      </c>
      <c r="E1156" s="24"/>
      <c r="F1156" s="24"/>
      <c r="G1156" s="78">
        <f t="shared" ref="G1156:K1157" si="377">G1157</f>
        <v>0</v>
      </c>
      <c r="H1156" s="78"/>
      <c r="I1156" s="20">
        <f t="shared" si="367"/>
        <v>0</v>
      </c>
      <c r="J1156" s="78">
        <f t="shared" si="377"/>
        <v>0</v>
      </c>
      <c r="K1156" s="78">
        <f t="shared" si="377"/>
        <v>0</v>
      </c>
    </row>
    <row r="1157" spans="1:11" ht="27.75" hidden="1" customHeight="1">
      <c r="A1157" s="23" t="s">
        <v>73</v>
      </c>
      <c r="B1157" s="24" t="s">
        <v>402</v>
      </c>
      <c r="C1157" s="24" t="s">
        <v>410</v>
      </c>
      <c r="D1157" s="24" t="s">
        <v>420</v>
      </c>
      <c r="E1157" s="24" t="s">
        <v>74</v>
      </c>
      <c r="F1157" s="24"/>
      <c r="G1157" s="78">
        <f t="shared" si="377"/>
        <v>0</v>
      </c>
      <c r="H1157" s="78"/>
      <c r="I1157" s="20">
        <f t="shared" si="367"/>
        <v>0</v>
      </c>
      <c r="J1157" s="78">
        <f t="shared" si="377"/>
        <v>0</v>
      </c>
      <c r="K1157" s="78">
        <f t="shared" si="377"/>
        <v>0</v>
      </c>
    </row>
    <row r="1158" spans="1:11" ht="25.5" hidden="1">
      <c r="A1158" s="55" t="s">
        <v>421</v>
      </c>
      <c r="B1158" s="24" t="s">
        <v>402</v>
      </c>
      <c r="C1158" s="24" t="s">
        <v>410</v>
      </c>
      <c r="D1158" s="24" t="s">
        <v>420</v>
      </c>
      <c r="E1158" s="24" t="s">
        <v>76</v>
      </c>
      <c r="F1158" s="24"/>
      <c r="G1158" s="78">
        <f t="shared" ref="G1158:K1158" si="378">G1160</f>
        <v>0</v>
      </c>
      <c r="H1158" s="78"/>
      <c r="I1158" s="20">
        <f t="shared" si="367"/>
        <v>0</v>
      </c>
      <c r="J1158" s="78">
        <f t="shared" si="378"/>
        <v>0</v>
      </c>
      <c r="K1158" s="78">
        <f t="shared" si="378"/>
        <v>0</v>
      </c>
    </row>
    <row r="1159" spans="1:11" hidden="1">
      <c r="A1159" s="23" t="s">
        <v>18</v>
      </c>
      <c r="B1159" s="24" t="s">
        <v>402</v>
      </c>
      <c r="C1159" s="24" t="s">
        <v>410</v>
      </c>
      <c r="D1159" s="24" t="s">
        <v>422</v>
      </c>
      <c r="E1159" s="24" t="s">
        <v>412</v>
      </c>
      <c r="F1159" s="24" t="s">
        <v>10</v>
      </c>
      <c r="G1159" s="79"/>
      <c r="H1159" s="79"/>
      <c r="I1159" s="20">
        <f t="shared" si="367"/>
        <v>0</v>
      </c>
      <c r="J1159" s="21"/>
      <c r="K1159" s="26"/>
    </row>
    <row r="1160" spans="1:11" hidden="1">
      <c r="A1160" s="23" t="s">
        <v>19</v>
      </c>
      <c r="B1160" s="24" t="s">
        <v>402</v>
      </c>
      <c r="C1160" s="24" t="s">
        <v>410</v>
      </c>
      <c r="D1160" s="24" t="s">
        <v>420</v>
      </c>
      <c r="E1160" s="24" t="s">
        <v>76</v>
      </c>
      <c r="F1160" s="24" t="s">
        <v>11</v>
      </c>
      <c r="G1160" s="79"/>
      <c r="H1160" s="79"/>
      <c r="I1160" s="20">
        <f t="shared" si="367"/>
        <v>0</v>
      </c>
      <c r="J1160" s="22"/>
      <c r="K1160" s="19"/>
    </row>
    <row r="1161" spans="1:11" ht="38.25" hidden="1">
      <c r="A1161" s="141" t="s">
        <v>202</v>
      </c>
      <c r="B1161" s="24" t="s">
        <v>402</v>
      </c>
      <c r="C1161" s="172" t="s">
        <v>410</v>
      </c>
      <c r="D1161" s="172" t="s">
        <v>203</v>
      </c>
      <c r="E1161" s="172"/>
      <c r="F1161" s="172"/>
      <c r="G1161" s="79">
        <f>G1162</f>
        <v>0</v>
      </c>
      <c r="H1161" s="79"/>
      <c r="I1161" s="20">
        <f t="shared" si="367"/>
        <v>0</v>
      </c>
      <c r="J1161" s="79">
        <f t="shared" ref="J1161:K1165" si="379">J1162</f>
        <v>0</v>
      </c>
      <c r="K1161" s="79">
        <f t="shared" si="379"/>
        <v>0</v>
      </c>
    </row>
    <row r="1162" spans="1:11" ht="38.25" hidden="1">
      <c r="A1162" s="133" t="s">
        <v>415</v>
      </c>
      <c r="B1162" s="24" t="s">
        <v>402</v>
      </c>
      <c r="C1162" s="167" t="s">
        <v>410</v>
      </c>
      <c r="D1162" s="167" t="s">
        <v>416</v>
      </c>
      <c r="E1162" s="167"/>
      <c r="F1162" s="167"/>
      <c r="G1162" s="79">
        <f>G1163</f>
        <v>0</v>
      </c>
      <c r="H1162" s="79"/>
      <c r="I1162" s="20">
        <f t="shared" si="367"/>
        <v>0</v>
      </c>
      <c r="J1162" s="79">
        <f t="shared" si="379"/>
        <v>0</v>
      </c>
      <c r="K1162" s="79">
        <f t="shared" si="379"/>
        <v>0</v>
      </c>
    </row>
    <row r="1163" spans="1:11" ht="86.25" hidden="1" customHeight="1">
      <c r="A1163" s="157" t="s">
        <v>619</v>
      </c>
      <c r="B1163" s="24" t="s">
        <v>402</v>
      </c>
      <c r="C1163" s="167" t="s">
        <v>410</v>
      </c>
      <c r="D1163" s="167" t="s">
        <v>417</v>
      </c>
      <c r="E1163" s="167"/>
      <c r="F1163" s="167"/>
      <c r="G1163" s="79">
        <f>G1164</f>
        <v>0</v>
      </c>
      <c r="H1163" s="79"/>
      <c r="I1163" s="20">
        <f t="shared" si="367"/>
        <v>0</v>
      </c>
      <c r="J1163" s="79">
        <f t="shared" si="379"/>
        <v>0</v>
      </c>
      <c r="K1163" s="79">
        <f t="shared" si="379"/>
        <v>0</v>
      </c>
    </row>
    <row r="1164" spans="1:11" ht="38.25" hidden="1">
      <c r="A1164" s="178" t="s">
        <v>620</v>
      </c>
      <c r="B1164" s="24" t="s">
        <v>402</v>
      </c>
      <c r="C1164" s="167" t="s">
        <v>410</v>
      </c>
      <c r="D1164" s="167" t="s">
        <v>418</v>
      </c>
      <c r="E1164" s="167"/>
      <c r="F1164" s="167"/>
      <c r="G1164" s="79">
        <f>G1165</f>
        <v>0</v>
      </c>
      <c r="H1164" s="79"/>
      <c r="I1164" s="20">
        <f t="shared" si="367"/>
        <v>0</v>
      </c>
      <c r="J1164" s="79">
        <f t="shared" si="379"/>
        <v>0</v>
      </c>
      <c r="K1164" s="79">
        <f t="shared" si="379"/>
        <v>0</v>
      </c>
    </row>
    <row r="1165" spans="1:11" ht="25.5" hidden="1">
      <c r="A1165" s="133" t="s">
        <v>73</v>
      </c>
      <c r="B1165" s="24" t="s">
        <v>402</v>
      </c>
      <c r="C1165" s="167" t="s">
        <v>410</v>
      </c>
      <c r="D1165" s="167" t="s">
        <v>418</v>
      </c>
      <c r="E1165" s="167" t="s">
        <v>74</v>
      </c>
      <c r="F1165" s="167"/>
      <c r="G1165" s="79">
        <f>G1166</f>
        <v>0</v>
      </c>
      <c r="H1165" s="79"/>
      <c r="I1165" s="20">
        <f t="shared" si="367"/>
        <v>0</v>
      </c>
      <c r="J1165" s="79">
        <f t="shared" si="379"/>
        <v>0</v>
      </c>
      <c r="K1165" s="79">
        <f t="shared" si="379"/>
        <v>0</v>
      </c>
    </row>
    <row r="1166" spans="1:11" ht="38.25" hidden="1">
      <c r="A1166" s="135" t="s">
        <v>75</v>
      </c>
      <c r="B1166" s="24" t="s">
        <v>402</v>
      </c>
      <c r="C1166" s="167" t="s">
        <v>410</v>
      </c>
      <c r="D1166" s="167" t="s">
        <v>418</v>
      </c>
      <c r="E1166" s="167" t="s">
        <v>76</v>
      </c>
      <c r="F1166" s="167"/>
      <c r="G1166" s="79">
        <f>G1167+G1168+G1169</f>
        <v>0</v>
      </c>
      <c r="H1166" s="79"/>
      <c r="I1166" s="20">
        <f t="shared" si="367"/>
        <v>0</v>
      </c>
      <c r="J1166" s="79">
        <f t="shared" ref="J1166:K1166" si="380">J1167+J1168+J1169</f>
        <v>0</v>
      </c>
      <c r="K1166" s="79">
        <f t="shared" si="380"/>
        <v>0</v>
      </c>
    </row>
    <row r="1167" spans="1:11" hidden="1">
      <c r="A1167" s="135" t="s">
        <v>16</v>
      </c>
      <c r="B1167" s="24" t="s">
        <v>402</v>
      </c>
      <c r="C1167" s="167" t="s">
        <v>410</v>
      </c>
      <c r="D1167" s="167" t="s">
        <v>418</v>
      </c>
      <c r="E1167" s="167" t="s">
        <v>76</v>
      </c>
      <c r="F1167" s="167" t="s">
        <v>17</v>
      </c>
      <c r="G1167" s="79"/>
      <c r="H1167" s="79"/>
      <c r="I1167" s="20">
        <f t="shared" si="367"/>
        <v>0</v>
      </c>
      <c r="J1167" s="22"/>
      <c r="K1167" s="19"/>
    </row>
    <row r="1168" spans="1:11" hidden="1">
      <c r="A1168" s="135" t="s">
        <v>18</v>
      </c>
      <c r="B1168" s="24" t="s">
        <v>402</v>
      </c>
      <c r="C1168" s="167" t="s">
        <v>410</v>
      </c>
      <c r="D1168" s="167" t="s">
        <v>418</v>
      </c>
      <c r="E1168" s="167" t="s">
        <v>76</v>
      </c>
      <c r="F1168" s="167" t="s">
        <v>10</v>
      </c>
      <c r="G1168" s="79"/>
      <c r="H1168" s="79"/>
      <c r="I1168" s="20">
        <f t="shared" si="367"/>
        <v>0</v>
      </c>
      <c r="J1168" s="22"/>
      <c r="K1168" s="19"/>
    </row>
    <row r="1169" spans="1:11" hidden="1">
      <c r="A1169" s="135" t="s">
        <v>19</v>
      </c>
      <c r="B1169" s="24" t="s">
        <v>402</v>
      </c>
      <c r="C1169" s="167" t="s">
        <v>410</v>
      </c>
      <c r="D1169" s="167" t="s">
        <v>418</v>
      </c>
      <c r="E1169" s="167" t="s">
        <v>76</v>
      </c>
      <c r="F1169" s="167" t="s">
        <v>11</v>
      </c>
      <c r="G1169" s="79"/>
      <c r="H1169" s="79"/>
      <c r="I1169" s="20">
        <f t="shared" si="367"/>
        <v>0</v>
      </c>
      <c r="J1169" s="22"/>
      <c r="K1169" s="19"/>
    </row>
    <row r="1170" spans="1:11" ht="44.25" hidden="1" customHeight="1">
      <c r="A1170" s="133" t="s">
        <v>555</v>
      </c>
      <c r="B1170" s="134" t="s">
        <v>402</v>
      </c>
      <c r="C1170" s="134" t="s">
        <v>410</v>
      </c>
      <c r="D1170" s="134" t="s">
        <v>63</v>
      </c>
      <c r="E1170" s="134"/>
      <c r="F1170" s="134"/>
      <c r="G1170" s="79">
        <f>G1171</f>
        <v>0</v>
      </c>
      <c r="H1170" s="79"/>
      <c r="I1170" s="20">
        <f t="shared" si="367"/>
        <v>0</v>
      </c>
      <c r="J1170" s="79">
        <f t="shared" ref="J1170:K1172" si="381">J1171</f>
        <v>0</v>
      </c>
      <c r="K1170" s="79">
        <f t="shared" si="381"/>
        <v>0</v>
      </c>
    </row>
    <row r="1171" spans="1:11" ht="25.5" hidden="1">
      <c r="A1171" s="133" t="s">
        <v>73</v>
      </c>
      <c r="B1171" s="134" t="s">
        <v>402</v>
      </c>
      <c r="C1171" s="134" t="s">
        <v>410</v>
      </c>
      <c r="D1171" s="134" t="s">
        <v>63</v>
      </c>
      <c r="E1171" s="134" t="s">
        <v>74</v>
      </c>
      <c r="F1171" s="134"/>
      <c r="G1171" s="79">
        <f>G1172+G1174</f>
        <v>0</v>
      </c>
      <c r="H1171" s="79"/>
      <c r="I1171" s="20">
        <f t="shared" si="367"/>
        <v>0</v>
      </c>
      <c r="J1171" s="79">
        <f t="shared" ref="J1171:K1171" si="382">J1172+J1174</f>
        <v>0</v>
      </c>
      <c r="K1171" s="79">
        <f t="shared" si="382"/>
        <v>0</v>
      </c>
    </row>
    <row r="1172" spans="1:11" ht="38.25" hidden="1">
      <c r="A1172" s="135" t="s">
        <v>75</v>
      </c>
      <c r="B1172" s="134" t="s">
        <v>402</v>
      </c>
      <c r="C1172" s="134" t="s">
        <v>410</v>
      </c>
      <c r="D1172" s="134" t="s">
        <v>63</v>
      </c>
      <c r="E1172" s="134" t="s">
        <v>76</v>
      </c>
      <c r="F1172" s="134"/>
      <c r="G1172" s="79">
        <f>G1173</f>
        <v>0</v>
      </c>
      <c r="H1172" s="79"/>
      <c r="I1172" s="20">
        <f t="shared" si="367"/>
        <v>0</v>
      </c>
      <c r="J1172" s="79">
        <f t="shared" si="381"/>
        <v>0</v>
      </c>
      <c r="K1172" s="79">
        <f t="shared" si="381"/>
        <v>0</v>
      </c>
    </row>
    <row r="1173" spans="1:11" hidden="1">
      <c r="A1173" s="133" t="s">
        <v>16</v>
      </c>
      <c r="B1173" s="134" t="s">
        <v>402</v>
      </c>
      <c r="C1173" s="134" t="s">
        <v>410</v>
      </c>
      <c r="D1173" s="134" t="s">
        <v>63</v>
      </c>
      <c r="E1173" s="134" t="s">
        <v>76</v>
      </c>
      <c r="F1173" s="134" t="s">
        <v>17</v>
      </c>
      <c r="G1173" s="79"/>
      <c r="H1173" s="79"/>
      <c r="I1173" s="20">
        <f t="shared" si="367"/>
        <v>0</v>
      </c>
      <c r="J1173" s="22"/>
      <c r="K1173" s="19"/>
    </row>
    <row r="1174" spans="1:11" ht="25.5" hidden="1">
      <c r="A1174" s="133" t="s">
        <v>658</v>
      </c>
      <c r="B1174" s="134" t="s">
        <v>402</v>
      </c>
      <c r="C1174" s="134" t="s">
        <v>410</v>
      </c>
      <c r="D1174" s="134" t="s">
        <v>63</v>
      </c>
      <c r="E1174" s="134" t="s">
        <v>580</v>
      </c>
      <c r="F1174" s="134"/>
      <c r="G1174" s="79">
        <f>G1175</f>
        <v>0</v>
      </c>
      <c r="H1174" s="79"/>
      <c r="I1174" s="20">
        <f t="shared" si="367"/>
        <v>0</v>
      </c>
      <c r="J1174" s="79">
        <f t="shared" ref="J1174:K1174" si="383">J1175</f>
        <v>0</v>
      </c>
      <c r="K1174" s="79">
        <f t="shared" si="383"/>
        <v>0</v>
      </c>
    </row>
    <row r="1175" spans="1:11" hidden="1">
      <c r="A1175" s="133" t="s">
        <v>16</v>
      </c>
      <c r="B1175" s="134" t="s">
        <v>402</v>
      </c>
      <c r="C1175" s="134" t="s">
        <v>410</v>
      </c>
      <c r="D1175" s="134" t="s">
        <v>579</v>
      </c>
      <c r="E1175" s="134" t="s">
        <v>580</v>
      </c>
      <c r="F1175" s="134" t="s">
        <v>17</v>
      </c>
      <c r="G1175" s="79"/>
      <c r="H1175" s="79"/>
      <c r="I1175" s="20">
        <f t="shared" si="367"/>
        <v>0</v>
      </c>
      <c r="J1175" s="22"/>
      <c r="K1175" s="19"/>
    </row>
    <row r="1176" spans="1:11">
      <c r="A1176" s="13" t="s">
        <v>423</v>
      </c>
      <c r="B1176" s="14" t="s">
        <v>402</v>
      </c>
      <c r="C1176" s="14" t="s">
        <v>424</v>
      </c>
      <c r="D1176" s="14"/>
      <c r="E1176" s="14"/>
      <c r="F1176" s="14"/>
      <c r="G1176" s="15">
        <f t="shared" ref="G1176:K1176" si="384">G1177</f>
        <v>6762.7</v>
      </c>
      <c r="H1176" s="15">
        <f t="shared" si="384"/>
        <v>-1442.2</v>
      </c>
      <c r="I1176" s="15">
        <f t="shared" si="384"/>
        <v>5320.5</v>
      </c>
      <c r="J1176" s="15">
        <f t="shared" si="384"/>
        <v>12292</v>
      </c>
      <c r="K1176" s="15">
        <f t="shared" si="384"/>
        <v>10930.699999999999</v>
      </c>
    </row>
    <row r="1177" spans="1:11" ht="24">
      <c r="A1177" s="68" t="s">
        <v>25</v>
      </c>
      <c r="B1177" s="14" t="s">
        <v>402</v>
      </c>
      <c r="C1177" s="14" t="s">
        <v>424</v>
      </c>
      <c r="D1177" s="93" t="s">
        <v>26</v>
      </c>
      <c r="E1177" s="14"/>
      <c r="F1177" s="14"/>
      <c r="G1177" s="15">
        <f>G1178+G1198+G1209+G1218+G1194+G1204+G1213+G1223</f>
        <v>6762.7</v>
      </c>
      <c r="H1177" s="15">
        <f t="shared" ref="H1177:K1177" si="385">H1178+H1198+H1209+H1218+H1194+H1204+H1213+H1223</f>
        <v>-1442.2</v>
      </c>
      <c r="I1177" s="15">
        <f t="shared" si="385"/>
        <v>5320.5</v>
      </c>
      <c r="J1177" s="15">
        <f t="shared" si="385"/>
        <v>12292</v>
      </c>
      <c r="K1177" s="15">
        <f t="shared" si="385"/>
        <v>10930.699999999999</v>
      </c>
    </row>
    <row r="1178" spans="1:11" ht="48" hidden="1" customHeight="1">
      <c r="A1178" s="27" t="s">
        <v>425</v>
      </c>
      <c r="B1178" s="18" t="s">
        <v>402</v>
      </c>
      <c r="C1178" s="18" t="s">
        <v>424</v>
      </c>
      <c r="D1178" s="94" t="s">
        <v>426</v>
      </c>
      <c r="E1178" s="18"/>
      <c r="F1178" s="18"/>
      <c r="G1178" s="16">
        <f t="shared" ref="G1178:K1179" si="386">G1179</f>
        <v>0</v>
      </c>
      <c r="H1178" s="16"/>
      <c r="I1178" s="20">
        <f t="shared" si="367"/>
        <v>0</v>
      </c>
      <c r="J1178" s="16">
        <f t="shared" si="386"/>
        <v>0</v>
      </c>
      <c r="K1178" s="16">
        <f t="shared" si="386"/>
        <v>0</v>
      </c>
    </row>
    <row r="1179" spans="1:11" ht="24" hidden="1">
      <c r="A1179" s="27" t="s">
        <v>73</v>
      </c>
      <c r="B1179" s="18" t="s">
        <v>402</v>
      </c>
      <c r="C1179" s="18" t="s">
        <v>424</v>
      </c>
      <c r="D1179" s="94" t="s">
        <v>426</v>
      </c>
      <c r="E1179" s="18" t="s">
        <v>74</v>
      </c>
      <c r="F1179" s="18"/>
      <c r="G1179" s="16">
        <f t="shared" si="386"/>
        <v>0</v>
      </c>
      <c r="H1179" s="16"/>
      <c r="I1179" s="20">
        <f t="shared" si="367"/>
        <v>0</v>
      </c>
      <c r="J1179" s="16">
        <f t="shared" si="386"/>
        <v>0</v>
      </c>
      <c r="K1179" s="16">
        <f t="shared" si="386"/>
        <v>0</v>
      </c>
    </row>
    <row r="1180" spans="1:11" ht="24" hidden="1">
      <c r="A1180" s="27" t="s">
        <v>421</v>
      </c>
      <c r="B1180" s="18" t="s">
        <v>402</v>
      </c>
      <c r="C1180" s="18" t="s">
        <v>424</v>
      </c>
      <c r="D1180" s="94" t="s">
        <v>426</v>
      </c>
      <c r="E1180" s="18" t="s">
        <v>412</v>
      </c>
      <c r="F1180" s="18"/>
      <c r="G1180" s="16">
        <f t="shared" ref="G1180:K1180" si="387">G1181+G1182</f>
        <v>0</v>
      </c>
      <c r="H1180" s="16"/>
      <c r="I1180" s="20">
        <f t="shared" si="367"/>
        <v>0</v>
      </c>
      <c r="J1180" s="16">
        <f t="shared" si="387"/>
        <v>0</v>
      </c>
      <c r="K1180" s="16">
        <f t="shared" si="387"/>
        <v>0</v>
      </c>
    </row>
    <row r="1181" spans="1:11" hidden="1">
      <c r="A1181" s="95" t="s">
        <v>18</v>
      </c>
      <c r="B1181" s="18" t="s">
        <v>402</v>
      </c>
      <c r="C1181" s="18" t="s">
        <v>424</v>
      </c>
      <c r="D1181" s="96" t="s">
        <v>426</v>
      </c>
      <c r="E1181" s="18" t="s">
        <v>412</v>
      </c>
      <c r="F1181" s="18" t="s">
        <v>10</v>
      </c>
      <c r="G1181" s="97"/>
      <c r="H1181" s="97"/>
      <c r="I1181" s="20">
        <f t="shared" si="367"/>
        <v>0</v>
      </c>
      <c r="J1181" s="16"/>
      <c r="K1181" s="26"/>
    </row>
    <row r="1182" spans="1:11" hidden="1">
      <c r="A1182" s="95" t="s">
        <v>19</v>
      </c>
      <c r="B1182" s="18" t="s">
        <v>402</v>
      </c>
      <c r="C1182" s="18" t="s">
        <v>424</v>
      </c>
      <c r="D1182" s="96" t="s">
        <v>426</v>
      </c>
      <c r="E1182" s="18" t="s">
        <v>412</v>
      </c>
      <c r="F1182" s="18" t="s">
        <v>11</v>
      </c>
      <c r="G1182" s="97"/>
      <c r="H1182" s="97"/>
      <c r="I1182" s="20">
        <f t="shared" si="367"/>
        <v>0</v>
      </c>
      <c r="J1182" s="16"/>
      <c r="K1182" s="26"/>
    </row>
    <row r="1183" spans="1:11" ht="152.25" hidden="1" customHeight="1">
      <c r="A1183" s="41" t="s">
        <v>427</v>
      </c>
      <c r="B1183" s="18" t="s">
        <v>402</v>
      </c>
      <c r="C1183" s="18" t="s">
        <v>424</v>
      </c>
      <c r="D1183" s="98" t="s">
        <v>428</v>
      </c>
      <c r="E1183" s="18"/>
      <c r="F1183" s="18"/>
      <c r="G1183" s="16">
        <f>G1184</f>
        <v>0</v>
      </c>
      <c r="H1183" s="16"/>
      <c r="I1183" s="20">
        <f t="shared" si="367"/>
        <v>0</v>
      </c>
      <c r="J1183" s="16">
        <f>J1184</f>
        <v>0</v>
      </c>
      <c r="K1183" s="26"/>
    </row>
    <row r="1184" spans="1:11" ht="24" hidden="1">
      <c r="A1184" s="27" t="s">
        <v>73</v>
      </c>
      <c r="B1184" s="18" t="s">
        <v>402</v>
      </c>
      <c r="C1184" s="18" t="s">
        <v>424</v>
      </c>
      <c r="D1184" s="98" t="s">
        <v>428</v>
      </c>
      <c r="E1184" s="18" t="s">
        <v>74</v>
      </c>
      <c r="F1184" s="18"/>
      <c r="G1184" s="16">
        <f>G1185+G1193</f>
        <v>0</v>
      </c>
      <c r="H1184" s="16"/>
      <c r="I1184" s="20">
        <f t="shared" si="367"/>
        <v>0</v>
      </c>
      <c r="J1184" s="16">
        <f>J1185+J1193</f>
        <v>0</v>
      </c>
      <c r="K1184" s="26"/>
    </row>
    <row r="1185" spans="1:11" ht="24" hidden="1" customHeight="1">
      <c r="A1185" s="27" t="s">
        <v>75</v>
      </c>
      <c r="B1185" s="18" t="s">
        <v>402</v>
      </c>
      <c r="C1185" s="18" t="s">
        <v>424</v>
      </c>
      <c r="D1185" s="98" t="s">
        <v>428</v>
      </c>
      <c r="E1185" s="18" t="s">
        <v>76</v>
      </c>
      <c r="F1185" s="18"/>
      <c r="G1185" s="16">
        <f>G1186</f>
        <v>0</v>
      </c>
      <c r="H1185" s="16"/>
      <c r="I1185" s="20">
        <f t="shared" si="367"/>
        <v>0</v>
      </c>
      <c r="J1185" s="16">
        <f>J1186</f>
        <v>0</v>
      </c>
      <c r="K1185" s="26"/>
    </row>
    <row r="1186" spans="1:11" hidden="1">
      <c r="A1186" s="27" t="s">
        <v>18</v>
      </c>
      <c r="B1186" s="18" t="s">
        <v>402</v>
      </c>
      <c r="C1186" s="18" t="s">
        <v>424</v>
      </c>
      <c r="D1186" s="98" t="s">
        <v>428</v>
      </c>
      <c r="E1186" s="18" t="s">
        <v>76</v>
      </c>
      <c r="F1186" s="18" t="s">
        <v>10</v>
      </c>
      <c r="G1186" s="19"/>
      <c r="H1186" s="19"/>
      <c r="I1186" s="20">
        <f t="shared" si="367"/>
        <v>0</v>
      </c>
      <c r="J1186" s="20"/>
      <c r="K1186" s="26"/>
    </row>
    <row r="1187" spans="1:11" ht="180" hidden="1">
      <c r="A1187" s="27" t="s">
        <v>429</v>
      </c>
      <c r="B1187" s="18" t="s">
        <v>402</v>
      </c>
      <c r="C1187" s="18" t="s">
        <v>424</v>
      </c>
      <c r="D1187" s="98" t="s">
        <v>428</v>
      </c>
      <c r="E1187" s="18"/>
      <c r="F1187" s="18"/>
      <c r="G1187" s="16">
        <f t="shared" ref="G1187:J1190" si="388">G1188</f>
        <v>0</v>
      </c>
      <c r="H1187" s="16"/>
      <c r="I1187" s="20">
        <f t="shared" si="367"/>
        <v>0</v>
      </c>
      <c r="J1187" s="16">
        <f t="shared" si="388"/>
        <v>0</v>
      </c>
      <c r="K1187" s="26"/>
    </row>
    <row r="1188" spans="1:11" ht="24" hidden="1">
      <c r="A1188" s="27" t="s">
        <v>73</v>
      </c>
      <c r="B1188" s="18" t="s">
        <v>402</v>
      </c>
      <c r="C1188" s="18" t="s">
        <v>424</v>
      </c>
      <c r="D1188" s="98" t="s">
        <v>428</v>
      </c>
      <c r="E1188" s="18" t="s">
        <v>74</v>
      </c>
      <c r="F1188" s="18"/>
      <c r="G1188" s="16">
        <f t="shared" si="388"/>
        <v>0</v>
      </c>
      <c r="H1188" s="16"/>
      <c r="I1188" s="20">
        <f t="shared" si="367"/>
        <v>0</v>
      </c>
      <c r="J1188" s="16">
        <f t="shared" si="388"/>
        <v>0</v>
      </c>
      <c r="K1188" s="26"/>
    </row>
    <row r="1189" spans="1:11" ht="24" hidden="1">
      <c r="A1189" s="27" t="s">
        <v>75</v>
      </c>
      <c r="B1189" s="18" t="s">
        <v>402</v>
      </c>
      <c r="C1189" s="18" t="s">
        <v>424</v>
      </c>
      <c r="D1189" s="98" t="s">
        <v>428</v>
      </c>
      <c r="E1189" s="18" t="s">
        <v>76</v>
      </c>
      <c r="F1189" s="18"/>
      <c r="G1189" s="16">
        <f t="shared" si="388"/>
        <v>0</v>
      </c>
      <c r="H1189" s="16"/>
      <c r="I1189" s="20">
        <f t="shared" si="367"/>
        <v>0</v>
      </c>
      <c r="J1189" s="16">
        <f t="shared" si="388"/>
        <v>0</v>
      </c>
      <c r="K1189" s="26"/>
    </row>
    <row r="1190" spans="1:11" ht="36" hidden="1">
      <c r="A1190" s="27" t="s">
        <v>437</v>
      </c>
      <c r="B1190" s="18" t="s">
        <v>402</v>
      </c>
      <c r="C1190" s="18" t="s">
        <v>424</v>
      </c>
      <c r="D1190" s="98" t="s">
        <v>428</v>
      </c>
      <c r="E1190" s="18" t="s">
        <v>430</v>
      </c>
      <c r="F1190" s="18"/>
      <c r="G1190" s="16">
        <f t="shared" si="388"/>
        <v>0</v>
      </c>
      <c r="H1190" s="16"/>
      <c r="I1190" s="20">
        <f t="shared" si="367"/>
        <v>0</v>
      </c>
      <c r="J1190" s="16">
        <f t="shared" si="388"/>
        <v>0</v>
      </c>
      <c r="K1190" s="26"/>
    </row>
    <row r="1191" spans="1:11" hidden="1">
      <c r="A1191" s="27" t="s">
        <v>18</v>
      </c>
      <c r="B1191" s="18" t="s">
        <v>402</v>
      </c>
      <c r="C1191" s="18" t="s">
        <v>424</v>
      </c>
      <c r="D1191" s="98" t="s">
        <v>428</v>
      </c>
      <c r="E1191" s="18" t="s">
        <v>430</v>
      </c>
      <c r="F1191" s="18" t="s">
        <v>10</v>
      </c>
      <c r="G1191" s="99"/>
      <c r="H1191" s="99"/>
      <c r="I1191" s="20">
        <f t="shared" si="367"/>
        <v>0</v>
      </c>
      <c r="J1191" s="20"/>
      <c r="K1191" s="26"/>
    </row>
    <row r="1192" spans="1:11" ht="24" hidden="1">
      <c r="A1192" s="27" t="s">
        <v>421</v>
      </c>
      <c r="B1192" s="18" t="s">
        <v>402</v>
      </c>
      <c r="C1192" s="18" t="s">
        <v>424</v>
      </c>
      <c r="D1192" s="98" t="s">
        <v>428</v>
      </c>
      <c r="E1192" s="18" t="s">
        <v>412</v>
      </c>
      <c r="F1192" s="18"/>
      <c r="G1192" s="16">
        <f>G1193</f>
        <v>0</v>
      </c>
      <c r="H1192" s="16"/>
      <c r="I1192" s="20">
        <f t="shared" si="367"/>
        <v>0</v>
      </c>
      <c r="J1192" s="16">
        <f>J1193</f>
        <v>0</v>
      </c>
      <c r="K1192" s="26"/>
    </row>
    <row r="1193" spans="1:11" hidden="1">
      <c r="A1193" s="27" t="s">
        <v>18</v>
      </c>
      <c r="B1193" s="18" t="s">
        <v>402</v>
      </c>
      <c r="C1193" s="18" t="s">
        <v>424</v>
      </c>
      <c r="D1193" s="98" t="s">
        <v>428</v>
      </c>
      <c r="E1193" s="18" t="s">
        <v>412</v>
      </c>
      <c r="F1193" s="18" t="s">
        <v>10</v>
      </c>
      <c r="G1193" s="19"/>
      <c r="H1193" s="19"/>
      <c r="I1193" s="20">
        <f t="shared" si="367"/>
        <v>0</v>
      </c>
      <c r="J1193" s="20"/>
      <c r="K1193" s="26"/>
    </row>
    <row r="1194" spans="1:11" ht="36.75" customHeight="1">
      <c r="A1194" s="44" t="s">
        <v>431</v>
      </c>
      <c r="B1194" s="18" t="s">
        <v>402</v>
      </c>
      <c r="C1194" s="18" t="s">
        <v>424</v>
      </c>
      <c r="D1194" s="100" t="s">
        <v>432</v>
      </c>
      <c r="E1194" s="24"/>
      <c r="F1194" s="24"/>
      <c r="G1194" s="78">
        <f t="shared" ref="G1194:K1196" si="389">G1195</f>
        <v>50</v>
      </c>
      <c r="H1194" s="78"/>
      <c r="I1194" s="20">
        <f t="shared" si="367"/>
        <v>50</v>
      </c>
      <c r="J1194" s="78">
        <f t="shared" si="389"/>
        <v>50</v>
      </c>
      <c r="K1194" s="16">
        <f t="shared" si="389"/>
        <v>50</v>
      </c>
    </row>
    <row r="1195" spans="1:11" ht="25.5">
      <c r="A1195" s="44" t="s">
        <v>73</v>
      </c>
      <c r="B1195" s="18" t="s">
        <v>402</v>
      </c>
      <c r="C1195" s="18" t="s">
        <v>424</v>
      </c>
      <c r="D1195" s="100" t="s">
        <v>432</v>
      </c>
      <c r="E1195" s="24" t="s">
        <v>74</v>
      </c>
      <c r="F1195" s="24"/>
      <c r="G1195" s="78">
        <f t="shared" si="389"/>
        <v>50</v>
      </c>
      <c r="H1195" s="78"/>
      <c r="I1195" s="20">
        <f t="shared" ref="I1195:I1262" si="390">G1195+H1195</f>
        <v>50</v>
      </c>
      <c r="J1195" s="78">
        <f t="shared" si="389"/>
        <v>50</v>
      </c>
      <c r="K1195" s="16">
        <f t="shared" si="389"/>
        <v>50</v>
      </c>
    </row>
    <row r="1196" spans="1:11" ht="27" customHeight="1">
      <c r="A1196" s="44" t="s">
        <v>75</v>
      </c>
      <c r="B1196" s="18" t="s">
        <v>402</v>
      </c>
      <c r="C1196" s="18" t="s">
        <v>424</v>
      </c>
      <c r="D1196" s="100" t="s">
        <v>432</v>
      </c>
      <c r="E1196" s="24" t="s">
        <v>76</v>
      </c>
      <c r="F1196" s="24"/>
      <c r="G1196" s="78">
        <f t="shared" si="389"/>
        <v>50</v>
      </c>
      <c r="H1196" s="78"/>
      <c r="I1196" s="20">
        <f t="shared" si="390"/>
        <v>50</v>
      </c>
      <c r="J1196" s="78">
        <f t="shared" si="389"/>
        <v>50</v>
      </c>
      <c r="K1196" s="16">
        <f t="shared" si="389"/>
        <v>50</v>
      </c>
    </row>
    <row r="1197" spans="1:11">
      <c r="A1197" s="44" t="s">
        <v>18</v>
      </c>
      <c r="B1197" s="18" t="s">
        <v>402</v>
      </c>
      <c r="C1197" s="18" t="s">
        <v>424</v>
      </c>
      <c r="D1197" s="100" t="s">
        <v>432</v>
      </c>
      <c r="E1197" s="24" t="s">
        <v>76</v>
      </c>
      <c r="F1197" s="24" t="s">
        <v>10</v>
      </c>
      <c r="G1197" s="79">
        <v>50</v>
      </c>
      <c r="H1197" s="79">
        <f>'[1]поправки  2024-2026 гг  (ноя(2)'!$I$1219</f>
        <v>0</v>
      </c>
      <c r="I1197" s="20">
        <f t="shared" si="390"/>
        <v>50</v>
      </c>
      <c r="J1197" s="22">
        <v>50</v>
      </c>
      <c r="K1197" s="26">
        <v>50</v>
      </c>
    </row>
    <row r="1198" spans="1:11" ht="36" customHeight="1">
      <c r="A1198" s="27" t="s">
        <v>433</v>
      </c>
      <c r="B1198" s="18" t="s">
        <v>402</v>
      </c>
      <c r="C1198" s="18" t="s">
        <v>424</v>
      </c>
      <c r="D1198" s="100" t="s">
        <v>434</v>
      </c>
      <c r="E1198" s="18"/>
      <c r="F1198" s="18"/>
      <c r="G1198" s="16">
        <f t="shared" ref="G1198:K1198" si="391">G1199</f>
        <v>1822.5</v>
      </c>
      <c r="H1198" s="16">
        <f t="shared" si="391"/>
        <v>0</v>
      </c>
      <c r="I1198" s="20">
        <f t="shared" si="390"/>
        <v>1822.5</v>
      </c>
      <c r="J1198" s="16">
        <f t="shared" si="391"/>
        <v>1620.9</v>
      </c>
      <c r="K1198" s="16">
        <f t="shared" si="391"/>
        <v>1620.9</v>
      </c>
    </row>
    <row r="1199" spans="1:11" ht="24">
      <c r="A1199" s="27" t="s">
        <v>73</v>
      </c>
      <c r="B1199" s="18" t="s">
        <v>402</v>
      </c>
      <c r="C1199" s="18" t="s">
        <v>424</v>
      </c>
      <c r="D1199" s="100" t="s">
        <v>434</v>
      </c>
      <c r="E1199" s="18" t="s">
        <v>74</v>
      </c>
      <c r="F1199" s="18"/>
      <c r="G1199" s="16">
        <f t="shared" ref="G1199:K1199" si="392">G1200+G1202</f>
        <v>1822.5</v>
      </c>
      <c r="H1199" s="16">
        <f t="shared" si="392"/>
        <v>0</v>
      </c>
      <c r="I1199" s="20">
        <f t="shared" si="390"/>
        <v>1822.5</v>
      </c>
      <c r="J1199" s="16">
        <f t="shared" si="392"/>
        <v>1620.9</v>
      </c>
      <c r="K1199" s="16">
        <f t="shared" si="392"/>
        <v>1620.9</v>
      </c>
    </row>
    <row r="1200" spans="1:11" ht="27" customHeight="1">
      <c r="A1200" s="27" t="s">
        <v>421</v>
      </c>
      <c r="B1200" s="18" t="s">
        <v>402</v>
      </c>
      <c r="C1200" s="18" t="s">
        <v>424</v>
      </c>
      <c r="D1200" s="100" t="s">
        <v>434</v>
      </c>
      <c r="E1200" s="18" t="s">
        <v>412</v>
      </c>
      <c r="F1200" s="18"/>
      <c r="G1200" s="16">
        <f t="shared" ref="G1200:K1200" si="393">G1201</f>
        <v>1142.5</v>
      </c>
      <c r="H1200" s="16">
        <f t="shared" si="393"/>
        <v>0</v>
      </c>
      <c r="I1200" s="20">
        <f t="shared" si="390"/>
        <v>1142.5</v>
      </c>
      <c r="J1200" s="16">
        <f t="shared" si="393"/>
        <v>940.9</v>
      </c>
      <c r="K1200" s="16">
        <f t="shared" si="393"/>
        <v>940.9</v>
      </c>
    </row>
    <row r="1201" spans="1:11">
      <c r="A1201" s="27" t="s">
        <v>18</v>
      </c>
      <c r="B1201" s="18" t="s">
        <v>402</v>
      </c>
      <c r="C1201" s="18" t="s">
        <v>424</v>
      </c>
      <c r="D1201" s="100" t="s">
        <v>434</v>
      </c>
      <c r="E1201" s="18" t="s">
        <v>412</v>
      </c>
      <c r="F1201" s="18" t="s">
        <v>10</v>
      </c>
      <c r="G1201" s="182">
        <v>1142.5</v>
      </c>
      <c r="H1201" s="182">
        <f>'[1]поправки  2024-2026 гг  (ноя(2)'!$I$1227</f>
        <v>0</v>
      </c>
      <c r="I1201" s="20">
        <f t="shared" si="390"/>
        <v>1142.5</v>
      </c>
      <c r="J1201" s="184">
        <v>940.9</v>
      </c>
      <c r="K1201" s="183">
        <v>940.9</v>
      </c>
    </row>
    <row r="1202" spans="1:11" ht="24.75" customHeight="1">
      <c r="A1202" s="27" t="s">
        <v>75</v>
      </c>
      <c r="B1202" s="18" t="s">
        <v>402</v>
      </c>
      <c r="C1202" s="18" t="s">
        <v>424</v>
      </c>
      <c r="D1202" s="100" t="s">
        <v>434</v>
      </c>
      <c r="E1202" s="18" t="s">
        <v>76</v>
      </c>
      <c r="F1202" s="18"/>
      <c r="G1202" s="16">
        <f t="shared" ref="G1202:K1202" si="394">G1203</f>
        <v>680</v>
      </c>
      <c r="H1202" s="16"/>
      <c r="I1202" s="20">
        <f t="shared" si="390"/>
        <v>680</v>
      </c>
      <c r="J1202" s="16">
        <f t="shared" si="394"/>
        <v>680</v>
      </c>
      <c r="K1202" s="16">
        <f t="shared" si="394"/>
        <v>680</v>
      </c>
    </row>
    <row r="1203" spans="1:11">
      <c r="A1203" s="27" t="s">
        <v>18</v>
      </c>
      <c r="B1203" s="18" t="s">
        <v>402</v>
      </c>
      <c r="C1203" s="18" t="s">
        <v>424</v>
      </c>
      <c r="D1203" s="100" t="s">
        <v>434</v>
      </c>
      <c r="E1203" s="18" t="s">
        <v>76</v>
      </c>
      <c r="F1203" s="18" t="s">
        <v>10</v>
      </c>
      <c r="G1203" s="182">
        <v>680</v>
      </c>
      <c r="H1203" s="182">
        <f>'[1]поправки  2024-2026 гг  (ноя(2)'!$I$1225</f>
        <v>0</v>
      </c>
      <c r="I1203" s="20">
        <f t="shared" si="390"/>
        <v>680</v>
      </c>
      <c r="J1203" s="184">
        <v>680</v>
      </c>
      <c r="K1203" s="184">
        <v>680</v>
      </c>
    </row>
    <row r="1204" spans="1:11" ht="91.5" customHeight="1">
      <c r="A1204" s="101" t="s">
        <v>435</v>
      </c>
      <c r="B1204" s="18" t="s">
        <v>402</v>
      </c>
      <c r="C1204" s="18" t="s">
        <v>424</v>
      </c>
      <c r="D1204" s="94" t="s">
        <v>436</v>
      </c>
      <c r="E1204" s="35"/>
      <c r="F1204" s="35"/>
      <c r="G1204" s="16">
        <f t="shared" ref="G1204:K1207" si="395">G1205</f>
        <v>50</v>
      </c>
      <c r="H1204" s="16"/>
      <c r="I1204" s="20">
        <f t="shared" si="390"/>
        <v>50</v>
      </c>
      <c r="J1204" s="16">
        <f t="shared" si="395"/>
        <v>50</v>
      </c>
      <c r="K1204" s="16">
        <f t="shared" si="395"/>
        <v>50</v>
      </c>
    </row>
    <row r="1205" spans="1:11" ht="24">
      <c r="A1205" s="27" t="s">
        <v>73</v>
      </c>
      <c r="B1205" s="18" t="s">
        <v>402</v>
      </c>
      <c r="C1205" s="18" t="s">
        <v>424</v>
      </c>
      <c r="D1205" s="94" t="s">
        <v>436</v>
      </c>
      <c r="E1205" s="18" t="s">
        <v>74</v>
      </c>
      <c r="F1205" s="18"/>
      <c r="G1205" s="16">
        <f t="shared" si="395"/>
        <v>50</v>
      </c>
      <c r="H1205" s="16"/>
      <c r="I1205" s="20">
        <f t="shared" si="390"/>
        <v>50</v>
      </c>
      <c r="J1205" s="16">
        <f t="shared" si="395"/>
        <v>50</v>
      </c>
      <c r="K1205" s="16">
        <f t="shared" si="395"/>
        <v>50</v>
      </c>
    </row>
    <row r="1206" spans="1:11" ht="24">
      <c r="A1206" s="27" t="s">
        <v>75</v>
      </c>
      <c r="B1206" s="18" t="s">
        <v>402</v>
      </c>
      <c r="C1206" s="18" t="s">
        <v>424</v>
      </c>
      <c r="D1206" s="94" t="s">
        <v>436</v>
      </c>
      <c r="E1206" s="18" t="s">
        <v>76</v>
      </c>
      <c r="F1206" s="18"/>
      <c r="G1206" s="16">
        <f t="shared" si="395"/>
        <v>50</v>
      </c>
      <c r="H1206" s="16"/>
      <c r="I1206" s="20">
        <f t="shared" si="390"/>
        <v>50</v>
      </c>
      <c r="J1206" s="16">
        <f t="shared" si="395"/>
        <v>50</v>
      </c>
      <c r="K1206" s="16">
        <f t="shared" si="395"/>
        <v>50</v>
      </c>
    </row>
    <row r="1207" spans="1:11" ht="36">
      <c r="A1207" s="27" t="s">
        <v>437</v>
      </c>
      <c r="B1207" s="18" t="s">
        <v>402</v>
      </c>
      <c r="C1207" s="18" t="s">
        <v>424</v>
      </c>
      <c r="D1207" s="94" t="s">
        <v>436</v>
      </c>
      <c r="E1207" s="18" t="s">
        <v>76</v>
      </c>
      <c r="F1207" s="18"/>
      <c r="G1207" s="16">
        <f t="shared" si="395"/>
        <v>50</v>
      </c>
      <c r="H1207" s="16"/>
      <c r="I1207" s="20">
        <f t="shared" si="390"/>
        <v>50</v>
      </c>
      <c r="J1207" s="16">
        <f t="shared" si="395"/>
        <v>50</v>
      </c>
      <c r="K1207" s="16">
        <f t="shared" si="395"/>
        <v>50</v>
      </c>
    </row>
    <row r="1208" spans="1:11">
      <c r="A1208" s="27" t="s">
        <v>18</v>
      </c>
      <c r="B1208" s="18" t="s">
        <v>402</v>
      </c>
      <c r="C1208" s="18" t="s">
        <v>424</v>
      </c>
      <c r="D1208" s="94" t="s">
        <v>436</v>
      </c>
      <c r="E1208" s="18" t="s">
        <v>76</v>
      </c>
      <c r="F1208" s="18" t="s">
        <v>10</v>
      </c>
      <c r="G1208" s="19">
        <v>50</v>
      </c>
      <c r="H1208" s="215">
        <v>0</v>
      </c>
      <c r="I1208" s="20">
        <f t="shared" si="390"/>
        <v>50</v>
      </c>
      <c r="J1208" s="20">
        <v>50</v>
      </c>
      <c r="K1208" s="19">
        <v>50</v>
      </c>
    </row>
    <row r="1209" spans="1:11" ht="60.75" customHeight="1">
      <c r="A1209" s="41" t="s">
        <v>438</v>
      </c>
      <c r="B1209" s="18" t="s">
        <v>402</v>
      </c>
      <c r="C1209" s="18" t="s">
        <v>424</v>
      </c>
      <c r="D1209" s="102" t="s">
        <v>439</v>
      </c>
      <c r="E1209" s="35"/>
      <c r="F1209" s="35"/>
      <c r="G1209" s="16">
        <f>G1210</f>
        <v>470.5</v>
      </c>
      <c r="H1209" s="16">
        <f>H1210</f>
        <v>-52.5</v>
      </c>
      <c r="I1209" s="20">
        <f t="shared" si="390"/>
        <v>418</v>
      </c>
      <c r="J1209" s="16">
        <f t="shared" ref="G1209:K1211" si="396">J1210</f>
        <v>470.5</v>
      </c>
      <c r="K1209" s="16">
        <f t="shared" si="396"/>
        <v>470.5</v>
      </c>
    </row>
    <row r="1210" spans="1:11" ht="24">
      <c r="A1210" s="27" t="s">
        <v>73</v>
      </c>
      <c r="B1210" s="18" t="s">
        <v>402</v>
      </c>
      <c r="C1210" s="18" t="s">
        <v>424</v>
      </c>
      <c r="D1210" s="102" t="s">
        <v>439</v>
      </c>
      <c r="E1210" s="18" t="s">
        <v>74</v>
      </c>
      <c r="F1210" s="18"/>
      <c r="G1210" s="16">
        <f t="shared" si="396"/>
        <v>470.5</v>
      </c>
      <c r="H1210" s="16">
        <f t="shared" si="396"/>
        <v>-52.5</v>
      </c>
      <c r="I1210" s="20">
        <f t="shared" si="390"/>
        <v>418</v>
      </c>
      <c r="J1210" s="16">
        <f t="shared" si="396"/>
        <v>470.5</v>
      </c>
      <c r="K1210" s="16">
        <f t="shared" si="396"/>
        <v>470.5</v>
      </c>
    </row>
    <row r="1211" spans="1:11" ht="24.75" customHeight="1">
      <c r="A1211" s="27" t="s">
        <v>75</v>
      </c>
      <c r="B1211" s="18" t="s">
        <v>402</v>
      </c>
      <c r="C1211" s="18" t="s">
        <v>424</v>
      </c>
      <c r="D1211" s="102" t="s">
        <v>439</v>
      </c>
      <c r="E1211" s="18" t="s">
        <v>76</v>
      </c>
      <c r="F1211" s="18"/>
      <c r="G1211" s="16">
        <f t="shared" si="396"/>
        <v>470.5</v>
      </c>
      <c r="H1211" s="16">
        <f t="shared" si="396"/>
        <v>-52.5</v>
      </c>
      <c r="I1211" s="20">
        <f t="shared" si="390"/>
        <v>418</v>
      </c>
      <c r="J1211" s="16">
        <f t="shared" si="396"/>
        <v>470.5</v>
      </c>
      <c r="K1211" s="16">
        <f t="shared" si="396"/>
        <v>470.5</v>
      </c>
    </row>
    <row r="1212" spans="1:11">
      <c r="A1212" s="27" t="s">
        <v>18</v>
      </c>
      <c r="B1212" s="18" t="s">
        <v>402</v>
      </c>
      <c r="C1212" s="18" t="s">
        <v>424</v>
      </c>
      <c r="D1212" s="102" t="s">
        <v>439</v>
      </c>
      <c r="E1212" s="18" t="s">
        <v>76</v>
      </c>
      <c r="F1212" s="18" t="s">
        <v>10</v>
      </c>
      <c r="G1212" s="182">
        <v>470.5</v>
      </c>
      <c r="H1212" s="182">
        <f>'[1]поправки декабрь'!$I$1235</f>
        <v>-52.5</v>
      </c>
      <c r="I1212" s="20">
        <f t="shared" si="390"/>
        <v>418</v>
      </c>
      <c r="J1212" s="183">
        <v>470.5</v>
      </c>
      <c r="K1212" s="183">
        <v>470.5</v>
      </c>
    </row>
    <row r="1213" spans="1:11" ht="63.75" hidden="1">
      <c r="A1213" s="103" t="s">
        <v>440</v>
      </c>
      <c r="B1213" s="18" t="s">
        <v>402</v>
      </c>
      <c r="C1213" s="18" t="s">
        <v>424</v>
      </c>
      <c r="D1213" s="102" t="s">
        <v>441</v>
      </c>
      <c r="E1213" s="18"/>
      <c r="F1213" s="18"/>
      <c r="G1213" s="16">
        <f t="shared" ref="G1213:J1216" si="397">G1214</f>
        <v>0</v>
      </c>
      <c r="H1213" s="16"/>
      <c r="I1213" s="20">
        <f t="shared" si="390"/>
        <v>0</v>
      </c>
      <c r="J1213" s="16">
        <f t="shared" si="397"/>
        <v>0</v>
      </c>
      <c r="K1213" s="26"/>
    </row>
    <row r="1214" spans="1:11" ht="38.25" hidden="1" customHeight="1">
      <c r="A1214" s="44" t="s">
        <v>442</v>
      </c>
      <c r="B1214" s="18" t="s">
        <v>402</v>
      </c>
      <c r="C1214" s="18" t="s">
        <v>424</v>
      </c>
      <c r="D1214" s="102" t="s">
        <v>441</v>
      </c>
      <c r="E1214" s="18" t="s">
        <v>211</v>
      </c>
      <c r="F1214" s="18"/>
      <c r="G1214" s="16">
        <f t="shared" si="397"/>
        <v>0</v>
      </c>
      <c r="H1214" s="16"/>
      <c r="I1214" s="20">
        <f t="shared" si="390"/>
        <v>0</v>
      </c>
      <c r="J1214" s="16">
        <f t="shared" si="397"/>
        <v>0</v>
      </c>
      <c r="K1214" s="26"/>
    </row>
    <row r="1215" spans="1:11" hidden="1">
      <c r="A1215" s="44" t="s">
        <v>212</v>
      </c>
      <c r="B1215" s="18" t="s">
        <v>402</v>
      </c>
      <c r="C1215" s="18" t="s">
        <v>424</v>
      </c>
      <c r="D1215" s="102" t="s">
        <v>441</v>
      </c>
      <c r="E1215" s="18" t="s">
        <v>443</v>
      </c>
      <c r="F1215" s="18"/>
      <c r="G1215" s="16">
        <f t="shared" si="397"/>
        <v>0</v>
      </c>
      <c r="H1215" s="16"/>
      <c r="I1215" s="20">
        <f t="shared" si="390"/>
        <v>0</v>
      </c>
      <c r="J1215" s="16">
        <f t="shared" si="397"/>
        <v>0</v>
      </c>
      <c r="K1215" s="26"/>
    </row>
    <row r="1216" spans="1:11" ht="51" hidden="1">
      <c r="A1216" s="50" t="s">
        <v>444</v>
      </c>
      <c r="B1216" s="18" t="s">
        <v>402</v>
      </c>
      <c r="C1216" s="18" t="s">
        <v>424</v>
      </c>
      <c r="D1216" s="102" t="s">
        <v>441</v>
      </c>
      <c r="E1216" s="18" t="s">
        <v>445</v>
      </c>
      <c r="F1216" s="18"/>
      <c r="G1216" s="16">
        <f t="shared" si="397"/>
        <v>0</v>
      </c>
      <c r="H1216" s="16"/>
      <c r="I1216" s="20">
        <f t="shared" si="390"/>
        <v>0</v>
      </c>
      <c r="J1216" s="16">
        <f t="shared" si="397"/>
        <v>0</v>
      </c>
      <c r="K1216" s="26"/>
    </row>
    <row r="1217" spans="1:11" hidden="1">
      <c r="A1217" s="104" t="s">
        <v>19</v>
      </c>
      <c r="B1217" s="18" t="s">
        <v>402</v>
      </c>
      <c r="C1217" s="18" t="s">
        <v>424</v>
      </c>
      <c r="D1217" s="102" t="s">
        <v>441</v>
      </c>
      <c r="E1217" s="18" t="s">
        <v>445</v>
      </c>
      <c r="F1217" s="18" t="s">
        <v>11</v>
      </c>
      <c r="G1217" s="26"/>
      <c r="H1217" s="26"/>
      <c r="I1217" s="20">
        <f t="shared" si="390"/>
        <v>0</v>
      </c>
      <c r="J1217" s="20"/>
      <c r="K1217" s="26"/>
    </row>
    <row r="1218" spans="1:11" ht="50.25" customHeight="1">
      <c r="A1218" s="64" t="s">
        <v>446</v>
      </c>
      <c r="B1218" s="18" t="s">
        <v>402</v>
      </c>
      <c r="C1218" s="18" t="s">
        <v>424</v>
      </c>
      <c r="D1218" s="102" t="s">
        <v>447</v>
      </c>
      <c r="E1218" s="18"/>
      <c r="F1218" s="18"/>
      <c r="G1218" s="16">
        <f t="shared" ref="G1218:K1220" si="398">G1219</f>
        <v>4369.7</v>
      </c>
      <c r="H1218" s="16">
        <f t="shared" si="398"/>
        <v>-1389.7</v>
      </c>
      <c r="I1218" s="20">
        <f t="shared" si="390"/>
        <v>2980</v>
      </c>
      <c r="J1218" s="16">
        <f t="shared" si="398"/>
        <v>10100.6</v>
      </c>
      <c r="K1218" s="16">
        <f t="shared" si="398"/>
        <v>8739.2999999999993</v>
      </c>
    </row>
    <row r="1219" spans="1:11" ht="36.75" customHeight="1">
      <c r="A1219" s="27" t="s">
        <v>442</v>
      </c>
      <c r="B1219" s="18" t="s">
        <v>402</v>
      </c>
      <c r="C1219" s="18" t="s">
        <v>424</v>
      </c>
      <c r="D1219" s="102" t="s">
        <v>447</v>
      </c>
      <c r="E1219" s="18" t="s">
        <v>211</v>
      </c>
      <c r="F1219" s="18"/>
      <c r="G1219" s="16">
        <f t="shared" si="398"/>
        <v>4369.7</v>
      </c>
      <c r="H1219" s="16">
        <f t="shared" si="398"/>
        <v>-1389.7</v>
      </c>
      <c r="I1219" s="20">
        <f t="shared" si="390"/>
        <v>2980</v>
      </c>
      <c r="J1219" s="16">
        <f t="shared" si="398"/>
        <v>10100.6</v>
      </c>
      <c r="K1219" s="16">
        <f t="shared" si="398"/>
        <v>8739.2999999999993</v>
      </c>
    </row>
    <row r="1220" spans="1:11">
      <c r="A1220" s="27" t="s">
        <v>212</v>
      </c>
      <c r="B1220" s="18" t="s">
        <v>402</v>
      </c>
      <c r="C1220" s="18" t="s">
        <v>424</v>
      </c>
      <c r="D1220" s="102" t="s">
        <v>447</v>
      </c>
      <c r="E1220" s="18" t="s">
        <v>443</v>
      </c>
      <c r="F1220" s="18"/>
      <c r="G1220" s="16">
        <f t="shared" si="398"/>
        <v>4369.7</v>
      </c>
      <c r="H1220" s="16">
        <f t="shared" si="398"/>
        <v>-1389.7</v>
      </c>
      <c r="I1220" s="20">
        <f t="shared" si="390"/>
        <v>2980</v>
      </c>
      <c r="J1220" s="16">
        <f t="shared" si="398"/>
        <v>10100.6</v>
      </c>
      <c r="K1220" s="16">
        <f t="shared" si="398"/>
        <v>8739.2999999999993</v>
      </c>
    </row>
    <row r="1221" spans="1:11">
      <c r="A1221" s="105" t="s">
        <v>18</v>
      </c>
      <c r="B1221" s="18" t="s">
        <v>402</v>
      </c>
      <c r="C1221" s="18" t="s">
        <v>424</v>
      </c>
      <c r="D1221" s="102" t="s">
        <v>447</v>
      </c>
      <c r="E1221" s="18" t="s">
        <v>443</v>
      </c>
      <c r="F1221" s="18" t="s">
        <v>10</v>
      </c>
      <c r="G1221" s="182">
        <v>4369.7</v>
      </c>
      <c r="H1221" s="220">
        <f>'[1]поправки декабрь'!$I$518</f>
        <v>-1389.7</v>
      </c>
      <c r="I1221" s="20">
        <f t="shared" si="390"/>
        <v>2980</v>
      </c>
      <c r="J1221" s="184">
        <v>10100.6</v>
      </c>
      <c r="K1221" s="184">
        <v>8739.2999999999993</v>
      </c>
    </row>
    <row r="1222" spans="1:11" hidden="1">
      <c r="A1222" s="105" t="s">
        <v>19</v>
      </c>
      <c r="B1222" s="18" t="s">
        <v>402</v>
      </c>
      <c r="C1222" s="18" t="s">
        <v>424</v>
      </c>
      <c r="D1222" s="102" t="s">
        <v>447</v>
      </c>
      <c r="E1222" s="18" t="s">
        <v>443</v>
      </c>
      <c r="F1222" s="18" t="s">
        <v>11</v>
      </c>
      <c r="G1222" s="19"/>
      <c r="H1222" s="19"/>
      <c r="I1222" s="20">
        <f t="shared" si="390"/>
        <v>0</v>
      </c>
      <c r="J1222" s="20"/>
      <c r="K1222" s="26"/>
    </row>
    <row r="1223" spans="1:11" ht="79.5" customHeight="1">
      <c r="A1223" s="106" t="s">
        <v>448</v>
      </c>
      <c r="B1223" s="18" t="s">
        <v>402</v>
      </c>
      <c r="C1223" s="18" t="s">
        <v>424</v>
      </c>
      <c r="D1223" s="100" t="s">
        <v>449</v>
      </c>
      <c r="E1223" s="18"/>
      <c r="F1223" s="18"/>
      <c r="G1223" s="19">
        <f t="shared" ref="G1223:K1226" si="399">G1224</f>
        <v>0</v>
      </c>
      <c r="H1223" s="19">
        <f t="shared" si="399"/>
        <v>0</v>
      </c>
      <c r="I1223" s="20">
        <f t="shared" si="390"/>
        <v>0</v>
      </c>
      <c r="J1223" s="19">
        <f t="shared" si="399"/>
        <v>0</v>
      </c>
      <c r="K1223" s="19">
        <f t="shared" si="399"/>
        <v>0</v>
      </c>
    </row>
    <row r="1224" spans="1:11" ht="37.5" customHeight="1">
      <c r="A1224" s="44" t="s">
        <v>442</v>
      </c>
      <c r="B1224" s="18" t="s">
        <v>402</v>
      </c>
      <c r="C1224" s="18" t="s">
        <v>424</v>
      </c>
      <c r="D1224" s="100" t="s">
        <v>449</v>
      </c>
      <c r="E1224" s="18" t="s">
        <v>211</v>
      </c>
      <c r="F1224" s="18"/>
      <c r="G1224" s="19">
        <f t="shared" si="399"/>
        <v>0</v>
      </c>
      <c r="H1224" s="19">
        <f t="shared" si="399"/>
        <v>0</v>
      </c>
      <c r="I1224" s="20">
        <f t="shared" si="390"/>
        <v>0</v>
      </c>
      <c r="J1224" s="19">
        <f t="shared" si="399"/>
        <v>0</v>
      </c>
      <c r="K1224" s="19">
        <f t="shared" si="399"/>
        <v>0</v>
      </c>
    </row>
    <row r="1225" spans="1:11">
      <c r="A1225" s="44" t="s">
        <v>212</v>
      </c>
      <c r="B1225" s="18" t="s">
        <v>402</v>
      </c>
      <c r="C1225" s="18" t="s">
        <v>424</v>
      </c>
      <c r="D1225" s="100" t="s">
        <v>449</v>
      </c>
      <c r="E1225" s="18" t="s">
        <v>443</v>
      </c>
      <c r="F1225" s="18"/>
      <c r="G1225" s="19">
        <f>G1226</f>
        <v>0</v>
      </c>
      <c r="H1225" s="19">
        <f>H1226</f>
        <v>0</v>
      </c>
      <c r="I1225" s="20">
        <f t="shared" si="390"/>
        <v>0</v>
      </c>
      <c r="J1225" s="19"/>
      <c r="K1225" s="19"/>
    </row>
    <row r="1226" spans="1:11" ht="53.25" customHeight="1">
      <c r="A1226" s="50" t="s">
        <v>444</v>
      </c>
      <c r="B1226" s="18" t="s">
        <v>402</v>
      </c>
      <c r="C1226" s="18" t="s">
        <v>424</v>
      </c>
      <c r="D1226" s="100" t="s">
        <v>449</v>
      </c>
      <c r="E1226" s="18" t="s">
        <v>445</v>
      </c>
      <c r="F1226" s="18"/>
      <c r="G1226" s="19">
        <f>G1227</f>
        <v>0</v>
      </c>
      <c r="H1226" s="19">
        <f>H1227</f>
        <v>0</v>
      </c>
      <c r="I1226" s="20">
        <f t="shared" si="390"/>
        <v>0</v>
      </c>
      <c r="J1226" s="19">
        <f t="shared" si="399"/>
        <v>0</v>
      </c>
      <c r="K1226" s="19">
        <f t="shared" si="399"/>
        <v>0</v>
      </c>
    </row>
    <row r="1227" spans="1:11">
      <c r="A1227" s="104" t="s">
        <v>18</v>
      </c>
      <c r="B1227" s="18" t="s">
        <v>402</v>
      </c>
      <c r="C1227" s="18" t="s">
        <v>424</v>
      </c>
      <c r="D1227" s="100" t="s">
        <v>449</v>
      </c>
      <c r="E1227" s="18" t="s">
        <v>445</v>
      </c>
      <c r="F1227" s="18" t="s">
        <v>10</v>
      </c>
      <c r="G1227" s="182">
        <v>0</v>
      </c>
      <c r="H1227" s="182">
        <v>0</v>
      </c>
      <c r="I1227" s="20">
        <f t="shared" si="390"/>
        <v>0</v>
      </c>
      <c r="J1227" s="20"/>
      <c r="K1227" s="26"/>
    </row>
    <row r="1228" spans="1:11" ht="24">
      <c r="A1228" s="107" t="s">
        <v>450</v>
      </c>
      <c r="B1228" s="14" t="s">
        <v>402</v>
      </c>
      <c r="C1228" s="14" t="s">
        <v>451</v>
      </c>
      <c r="D1228" s="108" t="s">
        <v>26</v>
      </c>
      <c r="E1228" s="14"/>
      <c r="F1228" s="14"/>
      <c r="G1228" s="15">
        <f>G1233+G1229+G1247+G1243</f>
        <v>2329.5</v>
      </c>
      <c r="H1228" s="15">
        <f>H1233+H1229+H1247+H1243</f>
        <v>0</v>
      </c>
      <c r="I1228" s="15">
        <f t="shared" ref="I1228" si="400">I1233+I1229+I1247+I1243</f>
        <v>2329.5</v>
      </c>
      <c r="J1228" s="15">
        <f t="shared" ref="J1228:K1228" si="401">J1233+J1229</f>
        <v>1076.7</v>
      </c>
      <c r="K1228" s="15">
        <f t="shared" si="401"/>
        <v>1076.7</v>
      </c>
    </row>
    <row r="1229" spans="1:11" ht="38.25">
      <c r="A1229" s="23" t="s">
        <v>33</v>
      </c>
      <c r="B1229" s="14" t="s">
        <v>402</v>
      </c>
      <c r="C1229" s="14" t="s">
        <v>451</v>
      </c>
      <c r="D1229" s="24" t="s">
        <v>34</v>
      </c>
      <c r="E1229" s="24"/>
      <c r="F1229" s="24"/>
      <c r="G1229" s="15">
        <f t="shared" ref="G1229:J1231" si="402">G1230</f>
        <v>45</v>
      </c>
      <c r="H1229" s="15">
        <f t="shared" si="402"/>
        <v>0</v>
      </c>
      <c r="I1229" s="20">
        <f t="shared" si="390"/>
        <v>45</v>
      </c>
      <c r="J1229" s="15">
        <f t="shared" si="402"/>
        <v>0</v>
      </c>
      <c r="K1229" s="26"/>
    </row>
    <row r="1230" spans="1:11" ht="76.5">
      <c r="A1230" s="23" t="s">
        <v>29</v>
      </c>
      <c r="B1230" s="14" t="s">
        <v>402</v>
      </c>
      <c r="C1230" s="14" t="s">
        <v>451</v>
      </c>
      <c r="D1230" s="24" t="s">
        <v>34</v>
      </c>
      <c r="E1230" s="24" t="s">
        <v>30</v>
      </c>
      <c r="F1230" s="24"/>
      <c r="G1230" s="15">
        <f t="shared" si="402"/>
        <v>45</v>
      </c>
      <c r="H1230" s="15">
        <f t="shared" si="402"/>
        <v>0</v>
      </c>
      <c r="I1230" s="20">
        <f t="shared" si="390"/>
        <v>45</v>
      </c>
      <c r="J1230" s="15">
        <f t="shared" si="402"/>
        <v>0</v>
      </c>
      <c r="K1230" s="26"/>
    </row>
    <row r="1231" spans="1:11" ht="30" customHeight="1">
      <c r="A1231" s="23" t="s">
        <v>31</v>
      </c>
      <c r="B1231" s="14" t="s">
        <v>402</v>
      </c>
      <c r="C1231" s="14" t="s">
        <v>451</v>
      </c>
      <c r="D1231" s="24" t="s">
        <v>34</v>
      </c>
      <c r="E1231" s="24" t="s">
        <v>32</v>
      </c>
      <c r="F1231" s="24"/>
      <c r="G1231" s="15">
        <f t="shared" si="402"/>
        <v>45</v>
      </c>
      <c r="H1231" s="15">
        <f t="shared" si="402"/>
        <v>0</v>
      </c>
      <c r="I1231" s="20">
        <f t="shared" si="390"/>
        <v>45</v>
      </c>
      <c r="J1231" s="15">
        <f t="shared" si="402"/>
        <v>0</v>
      </c>
      <c r="K1231" s="26"/>
    </row>
    <row r="1232" spans="1:11">
      <c r="A1232" s="23" t="s">
        <v>19</v>
      </c>
      <c r="B1232" s="14" t="s">
        <v>402</v>
      </c>
      <c r="C1232" s="14" t="s">
        <v>451</v>
      </c>
      <c r="D1232" s="24" t="s">
        <v>34</v>
      </c>
      <c r="E1232" s="24" t="s">
        <v>32</v>
      </c>
      <c r="F1232" s="24" t="s">
        <v>11</v>
      </c>
      <c r="G1232" s="15">
        <v>45</v>
      </c>
      <c r="H1232" s="221">
        <f>'[1]поправки  2024-2026 гг  (ноя(2)'!$I$1249</f>
        <v>0</v>
      </c>
      <c r="I1232" s="20">
        <f t="shared" si="390"/>
        <v>45</v>
      </c>
      <c r="J1232" s="15"/>
      <c r="K1232" s="26"/>
    </row>
    <row r="1233" spans="1:11" ht="36">
      <c r="A1233" s="27" t="s">
        <v>452</v>
      </c>
      <c r="B1233" s="18" t="s">
        <v>402</v>
      </c>
      <c r="C1233" s="18" t="s">
        <v>451</v>
      </c>
      <c r="D1233" s="102" t="s">
        <v>453</v>
      </c>
      <c r="E1233" s="18"/>
      <c r="F1233" s="18"/>
      <c r="G1233" s="16">
        <f>G1234+G1237</f>
        <v>1076.7</v>
      </c>
      <c r="H1233" s="16"/>
      <c r="I1233" s="20">
        <f>G1233+H1233</f>
        <v>1076.7</v>
      </c>
      <c r="J1233" s="16">
        <f t="shared" ref="J1233:K1233" si="403">J1234+J1237</f>
        <v>1076.7</v>
      </c>
      <c r="K1233" s="16">
        <f t="shared" si="403"/>
        <v>1076.7</v>
      </c>
    </row>
    <row r="1234" spans="1:11" ht="74.25" customHeight="1">
      <c r="A1234" s="17" t="s">
        <v>29</v>
      </c>
      <c r="B1234" s="18" t="s">
        <v>402</v>
      </c>
      <c r="C1234" s="18" t="s">
        <v>451</v>
      </c>
      <c r="D1234" s="102" t="s">
        <v>453</v>
      </c>
      <c r="E1234" s="18" t="s">
        <v>30</v>
      </c>
      <c r="F1234" s="18"/>
      <c r="G1234" s="16">
        <f t="shared" ref="G1234:K1235" si="404">G1235</f>
        <v>991.7</v>
      </c>
      <c r="H1234" s="16">
        <f t="shared" si="404"/>
        <v>1.6</v>
      </c>
      <c r="I1234" s="20">
        <f t="shared" si="390"/>
        <v>993.30000000000007</v>
      </c>
      <c r="J1234" s="16">
        <f t="shared" si="404"/>
        <v>991.7</v>
      </c>
      <c r="K1234" s="16">
        <f t="shared" si="404"/>
        <v>991.7</v>
      </c>
    </row>
    <row r="1235" spans="1:11" ht="26.25" customHeight="1">
      <c r="A1235" s="17" t="s">
        <v>31</v>
      </c>
      <c r="B1235" s="18" t="s">
        <v>402</v>
      </c>
      <c r="C1235" s="18" t="s">
        <v>451</v>
      </c>
      <c r="D1235" s="102" t="s">
        <v>453</v>
      </c>
      <c r="E1235" s="18" t="s">
        <v>32</v>
      </c>
      <c r="F1235" s="18"/>
      <c r="G1235" s="16">
        <f t="shared" si="404"/>
        <v>991.7</v>
      </c>
      <c r="H1235" s="16">
        <f t="shared" si="404"/>
        <v>1.6</v>
      </c>
      <c r="I1235" s="20">
        <f t="shared" si="390"/>
        <v>993.30000000000007</v>
      </c>
      <c r="J1235" s="16">
        <f t="shared" si="404"/>
        <v>991.7</v>
      </c>
      <c r="K1235" s="16">
        <f t="shared" si="404"/>
        <v>991.7</v>
      </c>
    </row>
    <row r="1236" spans="1:11">
      <c r="A1236" s="17" t="s">
        <v>110</v>
      </c>
      <c r="B1236" s="18" t="s">
        <v>402</v>
      </c>
      <c r="C1236" s="18" t="s">
        <v>451</v>
      </c>
      <c r="D1236" s="102" t="s">
        <v>453</v>
      </c>
      <c r="E1236" s="18" t="s">
        <v>32</v>
      </c>
      <c r="F1236" s="18" t="s">
        <v>10</v>
      </c>
      <c r="G1236" s="182">
        <v>991.7</v>
      </c>
      <c r="H1236" s="182">
        <f>'[1]поправки декабрь'!$I$1253</f>
        <v>1.6</v>
      </c>
      <c r="I1236" s="20">
        <f t="shared" si="390"/>
        <v>993.30000000000007</v>
      </c>
      <c r="J1236" s="183">
        <v>991.7</v>
      </c>
      <c r="K1236" s="183">
        <v>991.7</v>
      </c>
    </row>
    <row r="1237" spans="1:11" ht="26.25" customHeight="1">
      <c r="A1237" s="17" t="s">
        <v>44</v>
      </c>
      <c r="B1237" s="18" t="s">
        <v>402</v>
      </c>
      <c r="C1237" s="18" t="s">
        <v>451</v>
      </c>
      <c r="D1237" s="102" t="s">
        <v>453</v>
      </c>
      <c r="E1237" s="18" t="s">
        <v>45</v>
      </c>
      <c r="F1237" s="18"/>
      <c r="G1237" s="16">
        <f t="shared" ref="G1237:K1238" si="405">G1238</f>
        <v>85</v>
      </c>
      <c r="H1237" s="16">
        <f t="shared" si="405"/>
        <v>-1.6</v>
      </c>
      <c r="I1237" s="20">
        <f t="shared" si="390"/>
        <v>83.4</v>
      </c>
      <c r="J1237" s="16">
        <f t="shared" si="405"/>
        <v>85</v>
      </c>
      <c r="K1237" s="16">
        <f t="shared" si="405"/>
        <v>85</v>
      </c>
    </row>
    <row r="1238" spans="1:11" ht="39" customHeight="1">
      <c r="A1238" s="17" t="s">
        <v>46</v>
      </c>
      <c r="B1238" s="18" t="s">
        <v>402</v>
      </c>
      <c r="C1238" s="18" t="s">
        <v>451</v>
      </c>
      <c r="D1238" s="102" t="s">
        <v>453</v>
      </c>
      <c r="E1238" s="18" t="s">
        <v>53</v>
      </c>
      <c r="F1238" s="18"/>
      <c r="G1238" s="16">
        <f t="shared" si="405"/>
        <v>85</v>
      </c>
      <c r="H1238" s="16">
        <f t="shared" si="405"/>
        <v>-1.6</v>
      </c>
      <c r="I1238" s="20">
        <f t="shared" si="390"/>
        <v>83.4</v>
      </c>
      <c r="J1238" s="16">
        <f t="shared" si="405"/>
        <v>85</v>
      </c>
      <c r="K1238" s="16">
        <f t="shared" si="405"/>
        <v>85</v>
      </c>
    </row>
    <row r="1239" spans="1:11">
      <c r="A1239" s="17" t="s">
        <v>110</v>
      </c>
      <c r="B1239" s="18" t="s">
        <v>402</v>
      </c>
      <c r="C1239" s="18" t="s">
        <v>451</v>
      </c>
      <c r="D1239" s="102" t="s">
        <v>453</v>
      </c>
      <c r="E1239" s="18" t="s">
        <v>53</v>
      </c>
      <c r="F1239" s="18" t="s">
        <v>10</v>
      </c>
      <c r="G1239" s="182">
        <v>85</v>
      </c>
      <c r="H1239" s="182">
        <f>'[1]поправки декабрь'!$I$1256</f>
        <v>-1.6</v>
      </c>
      <c r="I1239" s="20">
        <f t="shared" si="390"/>
        <v>83.4</v>
      </c>
      <c r="J1239" s="184">
        <v>85</v>
      </c>
      <c r="K1239" s="184">
        <v>85</v>
      </c>
    </row>
    <row r="1240" spans="1:11" ht="90.75" customHeight="1">
      <c r="A1240" s="151" t="s">
        <v>698</v>
      </c>
      <c r="B1240" s="134" t="s">
        <v>402</v>
      </c>
      <c r="C1240" s="134" t="s">
        <v>451</v>
      </c>
      <c r="D1240" s="100" t="s">
        <v>556</v>
      </c>
      <c r="E1240" s="134"/>
      <c r="F1240" s="134"/>
      <c r="G1240" s="19">
        <f t="shared" ref="G1240:H1242" si="406">G1241</f>
        <v>1179.7</v>
      </c>
      <c r="H1240" s="19">
        <f t="shared" si="406"/>
        <v>0</v>
      </c>
      <c r="I1240" s="20">
        <f t="shared" si="390"/>
        <v>1179.7</v>
      </c>
      <c r="J1240" s="184"/>
      <c r="K1240" s="184"/>
    </row>
    <row r="1241" spans="1:11" ht="25.5">
      <c r="A1241" s="133" t="s">
        <v>44</v>
      </c>
      <c r="B1241" s="134" t="s">
        <v>402</v>
      </c>
      <c r="C1241" s="134" t="s">
        <v>451</v>
      </c>
      <c r="D1241" s="100" t="s">
        <v>699</v>
      </c>
      <c r="E1241" s="134" t="s">
        <v>45</v>
      </c>
      <c r="F1241" s="134"/>
      <c r="G1241" s="19">
        <f t="shared" si="406"/>
        <v>1179.7</v>
      </c>
      <c r="H1241" s="19">
        <f t="shared" si="406"/>
        <v>0</v>
      </c>
      <c r="I1241" s="20">
        <f t="shared" si="390"/>
        <v>1179.7</v>
      </c>
      <c r="J1241" s="184"/>
      <c r="K1241" s="184"/>
    </row>
    <row r="1242" spans="1:11" ht="38.25">
      <c r="A1242" s="133" t="s">
        <v>46</v>
      </c>
      <c r="B1242" s="134" t="s">
        <v>402</v>
      </c>
      <c r="C1242" s="134" t="s">
        <v>451</v>
      </c>
      <c r="D1242" s="100" t="s">
        <v>699</v>
      </c>
      <c r="E1242" s="134" t="s">
        <v>53</v>
      </c>
      <c r="F1242" s="134"/>
      <c r="G1242" s="19">
        <f t="shared" si="406"/>
        <v>1179.7</v>
      </c>
      <c r="H1242" s="19">
        <f t="shared" si="406"/>
        <v>0</v>
      </c>
      <c r="I1242" s="20">
        <f t="shared" si="390"/>
        <v>1179.7</v>
      </c>
      <c r="J1242" s="184"/>
      <c r="K1242" s="184"/>
    </row>
    <row r="1243" spans="1:11">
      <c r="A1243" s="133" t="s">
        <v>110</v>
      </c>
      <c r="B1243" s="134" t="s">
        <v>402</v>
      </c>
      <c r="C1243" s="134" t="s">
        <v>451</v>
      </c>
      <c r="D1243" s="100" t="s">
        <v>699</v>
      </c>
      <c r="E1243" s="134" t="s">
        <v>53</v>
      </c>
      <c r="F1243" s="134" t="s">
        <v>10</v>
      </c>
      <c r="G1243" s="19">
        <v>1179.7</v>
      </c>
      <c r="H1243" s="19">
        <v>0</v>
      </c>
      <c r="I1243" s="20">
        <f t="shared" si="390"/>
        <v>1179.7</v>
      </c>
      <c r="J1243" s="184"/>
      <c r="K1243" s="184"/>
    </row>
    <row r="1244" spans="1:11" ht="242.25">
      <c r="A1244" s="151" t="s">
        <v>659</v>
      </c>
      <c r="B1244" s="134" t="s">
        <v>402</v>
      </c>
      <c r="C1244" s="134" t="s">
        <v>451</v>
      </c>
      <c r="D1244" s="100" t="s">
        <v>556</v>
      </c>
      <c r="E1244" s="134"/>
      <c r="F1244" s="134"/>
      <c r="G1244" s="19">
        <f t="shared" ref="G1244:H1246" si="407">G1245</f>
        <v>28.1</v>
      </c>
      <c r="H1244" s="19">
        <f t="shared" si="407"/>
        <v>0</v>
      </c>
      <c r="I1244" s="20">
        <f t="shared" si="390"/>
        <v>28.1</v>
      </c>
      <c r="J1244" s="20"/>
      <c r="K1244" s="19"/>
    </row>
    <row r="1245" spans="1:11" ht="25.5">
      <c r="A1245" s="133" t="s">
        <v>44</v>
      </c>
      <c r="B1245" s="134" t="s">
        <v>402</v>
      </c>
      <c r="C1245" s="134" t="s">
        <v>451</v>
      </c>
      <c r="D1245" s="100" t="s">
        <v>556</v>
      </c>
      <c r="E1245" s="134" t="s">
        <v>45</v>
      </c>
      <c r="F1245" s="134"/>
      <c r="G1245" s="19">
        <f t="shared" si="407"/>
        <v>28.1</v>
      </c>
      <c r="H1245" s="19">
        <f t="shared" si="407"/>
        <v>0</v>
      </c>
      <c r="I1245" s="20">
        <f t="shared" si="390"/>
        <v>28.1</v>
      </c>
      <c r="J1245" s="20"/>
      <c r="K1245" s="19"/>
    </row>
    <row r="1246" spans="1:11" ht="38.25">
      <c r="A1246" s="133" t="s">
        <v>46</v>
      </c>
      <c r="B1246" s="134" t="s">
        <v>402</v>
      </c>
      <c r="C1246" s="134" t="s">
        <v>451</v>
      </c>
      <c r="D1246" s="100" t="s">
        <v>556</v>
      </c>
      <c r="E1246" s="134" t="s">
        <v>53</v>
      </c>
      <c r="F1246" s="134"/>
      <c r="G1246" s="19">
        <f t="shared" si="407"/>
        <v>28.1</v>
      </c>
      <c r="H1246" s="19">
        <f t="shared" si="407"/>
        <v>0</v>
      </c>
      <c r="I1246" s="20">
        <f t="shared" si="390"/>
        <v>28.1</v>
      </c>
      <c r="J1246" s="20"/>
      <c r="K1246" s="19"/>
    </row>
    <row r="1247" spans="1:11">
      <c r="A1247" s="133" t="s">
        <v>110</v>
      </c>
      <c r="B1247" s="134" t="s">
        <v>402</v>
      </c>
      <c r="C1247" s="134" t="s">
        <v>451</v>
      </c>
      <c r="D1247" s="100" t="s">
        <v>556</v>
      </c>
      <c r="E1247" s="134" t="s">
        <v>53</v>
      </c>
      <c r="F1247" s="134" t="s">
        <v>10</v>
      </c>
      <c r="G1247" s="19">
        <v>28.1</v>
      </c>
      <c r="H1247" s="19">
        <f>'[1]поправки  2024-2026 гг  (ноя(2)'!$I$1260</f>
        <v>0</v>
      </c>
      <c r="I1247" s="20">
        <f t="shared" si="390"/>
        <v>28.1</v>
      </c>
      <c r="J1247" s="20"/>
      <c r="K1247" s="19"/>
    </row>
    <row r="1248" spans="1:11" ht="11.25" customHeight="1">
      <c r="A1248" s="32" t="s">
        <v>454</v>
      </c>
      <c r="B1248" s="14" t="s">
        <v>455</v>
      </c>
      <c r="C1248" s="14"/>
      <c r="D1248" s="14"/>
      <c r="E1248" s="14"/>
      <c r="F1248" s="14"/>
      <c r="G1248" s="15">
        <f t="shared" ref="G1248:K1248" si="408">G1249+G1250</f>
        <v>150</v>
      </c>
      <c r="H1248" s="15"/>
      <c r="I1248" s="12">
        <f t="shared" si="390"/>
        <v>150</v>
      </c>
      <c r="J1248" s="15">
        <f t="shared" si="408"/>
        <v>150</v>
      </c>
      <c r="K1248" s="15">
        <f t="shared" si="408"/>
        <v>150</v>
      </c>
    </row>
    <row r="1249" spans="1:11">
      <c r="A1249" s="13" t="s">
        <v>278</v>
      </c>
      <c r="B1249" s="14" t="s">
        <v>455</v>
      </c>
      <c r="C1249" s="14"/>
      <c r="D1249" s="14"/>
      <c r="E1249" s="14"/>
      <c r="F1249" s="14" t="s">
        <v>17</v>
      </c>
      <c r="G1249" s="15">
        <f>G1304+G1320</f>
        <v>150</v>
      </c>
      <c r="H1249" s="15"/>
      <c r="I1249" s="12">
        <f t="shared" si="390"/>
        <v>150</v>
      </c>
      <c r="J1249" s="15">
        <f t="shared" ref="J1249:K1249" si="409">J1304+J1320</f>
        <v>150</v>
      </c>
      <c r="K1249" s="15">
        <f t="shared" si="409"/>
        <v>150</v>
      </c>
    </row>
    <row r="1250" spans="1:11">
      <c r="A1250" s="13" t="s">
        <v>18</v>
      </c>
      <c r="B1250" s="14" t="s">
        <v>455</v>
      </c>
      <c r="C1250" s="14"/>
      <c r="D1250" s="14"/>
      <c r="E1250" s="14"/>
      <c r="F1250" s="14" t="s">
        <v>10</v>
      </c>
      <c r="G1250" s="15">
        <f>G1313+G1324</f>
        <v>0</v>
      </c>
      <c r="H1250" s="15"/>
      <c r="I1250" s="12">
        <f t="shared" si="390"/>
        <v>0</v>
      </c>
      <c r="J1250" s="15">
        <f>J1313+J1324</f>
        <v>0</v>
      </c>
      <c r="K1250" s="15">
        <f t="shared" ref="K1250" si="410">K1313+K1324</f>
        <v>0</v>
      </c>
    </row>
    <row r="1251" spans="1:11">
      <c r="A1251" s="32" t="s">
        <v>456</v>
      </c>
      <c r="B1251" s="14" t="s">
        <v>455</v>
      </c>
      <c r="C1251" s="14" t="s">
        <v>457</v>
      </c>
      <c r="D1251" s="14"/>
      <c r="E1251" s="14"/>
      <c r="F1251" s="14"/>
      <c r="G1251" s="15">
        <f t="shared" ref="G1251:K1251" si="411">G1299</f>
        <v>150</v>
      </c>
      <c r="H1251" s="15"/>
      <c r="I1251" s="12">
        <f t="shared" si="390"/>
        <v>150</v>
      </c>
      <c r="J1251" s="15">
        <f t="shared" si="411"/>
        <v>150</v>
      </c>
      <c r="K1251" s="15">
        <f t="shared" si="411"/>
        <v>150</v>
      </c>
    </row>
    <row r="1252" spans="1:11" ht="36" hidden="1">
      <c r="A1252" s="85" t="s">
        <v>458</v>
      </c>
      <c r="B1252" s="18" t="s">
        <v>455</v>
      </c>
      <c r="C1252" s="18" t="s">
        <v>457</v>
      </c>
      <c r="D1252" s="102" t="s">
        <v>459</v>
      </c>
      <c r="E1252" s="18"/>
      <c r="F1252" s="18"/>
      <c r="G1252" s="99"/>
      <c r="H1252" s="99"/>
      <c r="I1252" s="20">
        <f t="shared" si="390"/>
        <v>0</v>
      </c>
      <c r="J1252" s="12" t="e">
        <f>E1252+#REF!</f>
        <v>#REF!</v>
      </c>
      <c r="K1252" s="26"/>
    </row>
    <row r="1253" spans="1:11" ht="24" hidden="1">
      <c r="A1253" s="17" t="s">
        <v>44</v>
      </c>
      <c r="B1253" s="18" t="s">
        <v>455</v>
      </c>
      <c r="C1253" s="18" t="s">
        <v>457</v>
      </c>
      <c r="D1253" s="102" t="s">
        <v>459</v>
      </c>
      <c r="E1253" s="18" t="s">
        <v>45</v>
      </c>
      <c r="F1253" s="18"/>
      <c r="G1253" s="99"/>
      <c r="H1253" s="99"/>
      <c r="I1253" s="20">
        <f t="shared" si="390"/>
        <v>0</v>
      </c>
      <c r="J1253" s="12" t="e">
        <f>E1253+#REF!</f>
        <v>#REF!</v>
      </c>
      <c r="K1253" s="26"/>
    </row>
    <row r="1254" spans="1:11" ht="36" hidden="1">
      <c r="A1254" s="17" t="s">
        <v>46</v>
      </c>
      <c r="B1254" s="18" t="s">
        <v>455</v>
      </c>
      <c r="C1254" s="18" t="s">
        <v>457</v>
      </c>
      <c r="D1254" s="102" t="s">
        <v>459</v>
      </c>
      <c r="E1254" s="18" t="s">
        <v>53</v>
      </c>
      <c r="F1254" s="18"/>
      <c r="G1254" s="99"/>
      <c r="H1254" s="99"/>
      <c r="I1254" s="20">
        <f t="shared" si="390"/>
        <v>0</v>
      </c>
      <c r="J1254" s="12" t="e">
        <f>E1254+#REF!</f>
        <v>#REF!</v>
      </c>
      <c r="K1254" s="26"/>
    </row>
    <row r="1255" spans="1:11" hidden="1">
      <c r="A1255" s="17" t="s">
        <v>16</v>
      </c>
      <c r="B1255" s="18" t="s">
        <v>455</v>
      </c>
      <c r="C1255" s="18" t="s">
        <v>457</v>
      </c>
      <c r="D1255" s="102" t="s">
        <v>459</v>
      </c>
      <c r="E1255" s="18" t="s">
        <v>53</v>
      </c>
      <c r="F1255" s="18" t="s">
        <v>17</v>
      </c>
      <c r="G1255" s="99"/>
      <c r="H1255" s="99"/>
      <c r="I1255" s="20">
        <f t="shared" si="390"/>
        <v>0</v>
      </c>
      <c r="J1255" s="12" t="e">
        <f>E1255+#REF!</f>
        <v>#REF!</v>
      </c>
      <c r="K1255" s="26"/>
    </row>
    <row r="1256" spans="1:11" ht="60" hidden="1">
      <c r="A1256" s="49" t="s">
        <v>394</v>
      </c>
      <c r="B1256" s="18" t="s">
        <v>455</v>
      </c>
      <c r="C1256" s="18" t="s">
        <v>457</v>
      </c>
      <c r="D1256" s="102" t="s">
        <v>460</v>
      </c>
      <c r="E1256" s="18"/>
      <c r="F1256" s="18"/>
      <c r="G1256" s="99"/>
      <c r="H1256" s="99"/>
      <c r="I1256" s="20">
        <f t="shared" si="390"/>
        <v>0</v>
      </c>
      <c r="J1256" s="12" t="e">
        <f>E1256+#REF!</f>
        <v>#REF!</v>
      </c>
      <c r="K1256" s="26"/>
    </row>
    <row r="1257" spans="1:11" ht="24" hidden="1">
      <c r="A1257" s="17" t="s">
        <v>44</v>
      </c>
      <c r="B1257" s="18" t="s">
        <v>455</v>
      </c>
      <c r="C1257" s="18" t="s">
        <v>457</v>
      </c>
      <c r="D1257" s="102" t="s">
        <v>460</v>
      </c>
      <c r="E1257" s="18" t="s">
        <v>45</v>
      </c>
      <c r="F1257" s="18"/>
      <c r="G1257" s="99"/>
      <c r="H1257" s="99"/>
      <c r="I1257" s="20">
        <f t="shared" si="390"/>
        <v>0</v>
      </c>
      <c r="J1257" s="12" t="e">
        <f>E1257+#REF!</f>
        <v>#REF!</v>
      </c>
      <c r="K1257" s="26"/>
    </row>
    <row r="1258" spans="1:11" ht="36" hidden="1">
      <c r="A1258" s="17" t="s">
        <v>46</v>
      </c>
      <c r="B1258" s="18" t="s">
        <v>455</v>
      </c>
      <c r="C1258" s="18" t="s">
        <v>457</v>
      </c>
      <c r="D1258" s="102" t="s">
        <v>460</v>
      </c>
      <c r="E1258" s="18" t="s">
        <v>53</v>
      </c>
      <c r="F1258" s="18"/>
      <c r="G1258" s="99"/>
      <c r="H1258" s="99"/>
      <c r="I1258" s="20">
        <f t="shared" si="390"/>
        <v>0</v>
      </c>
      <c r="J1258" s="12" t="e">
        <f>E1258+#REF!</f>
        <v>#REF!</v>
      </c>
      <c r="K1258" s="26"/>
    </row>
    <row r="1259" spans="1:11" ht="36" hidden="1">
      <c r="A1259" s="49" t="s">
        <v>210</v>
      </c>
      <c r="B1259" s="18" t="s">
        <v>455</v>
      </c>
      <c r="C1259" s="18" t="s">
        <v>457</v>
      </c>
      <c r="D1259" s="102" t="s">
        <v>460</v>
      </c>
      <c r="E1259" s="18" t="s">
        <v>211</v>
      </c>
      <c r="F1259" s="18"/>
      <c r="G1259" s="99"/>
      <c r="H1259" s="99"/>
      <c r="I1259" s="20">
        <f t="shared" si="390"/>
        <v>0</v>
      </c>
      <c r="J1259" s="12" t="e">
        <f>E1259+#REF!</f>
        <v>#REF!</v>
      </c>
      <c r="K1259" s="26"/>
    </row>
    <row r="1260" spans="1:11" hidden="1">
      <c r="A1260" s="17" t="s">
        <v>18</v>
      </c>
      <c r="B1260" s="18" t="s">
        <v>455</v>
      </c>
      <c r="C1260" s="18" t="s">
        <v>457</v>
      </c>
      <c r="D1260" s="102" t="s">
        <v>460</v>
      </c>
      <c r="E1260" s="18" t="s">
        <v>211</v>
      </c>
      <c r="F1260" s="18" t="s">
        <v>10</v>
      </c>
      <c r="G1260" s="99"/>
      <c r="H1260" s="99"/>
      <c r="I1260" s="20">
        <f t="shared" si="390"/>
        <v>0</v>
      </c>
      <c r="J1260" s="12" t="e">
        <f>E1260+#REF!</f>
        <v>#REF!</v>
      </c>
      <c r="K1260" s="26"/>
    </row>
    <row r="1261" spans="1:11" ht="36" hidden="1">
      <c r="A1261" s="109" t="s">
        <v>461</v>
      </c>
      <c r="B1261" s="14" t="s">
        <v>455</v>
      </c>
      <c r="C1261" s="14" t="s">
        <v>457</v>
      </c>
      <c r="D1261" s="108" t="s">
        <v>462</v>
      </c>
      <c r="E1261" s="14"/>
      <c r="F1261" s="14"/>
      <c r="G1261" s="15">
        <f>G1262</f>
        <v>0</v>
      </c>
      <c r="H1261" s="15"/>
      <c r="I1261" s="20">
        <f t="shared" si="390"/>
        <v>0</v>
      </c>
      <c r="J1261" s="12"/>
      <c r="K1261" s="26"/>
    </row>
    <row r="1262" spans="1:11" ht="48" hidden="1">
      <c r="A1262" s="109" t="s">
        <v>463</v>
      </c>
      <c r="B1262" s="14" t="s">
        <v>455</v>
      </c>
      <c r="C1262" s="14" t="s">
        <v>457</v>
      </c>
      <c r="D1262" s="108" t="s">
        <v>464</v>
      </c>
      <c r="E1262" s="14"/>
      <c r="F1262" s="14"/>
      <c r="G1262" s="15">
        <f>G1263</f>
        <v>0</v>
      </c>
      <c r="H1262" s="15"/>
      <c r="I1262" s="20">
        <f t="shared" si="390"/>
        <v>0</v>
      </c>
      <c r="J1262" s="12"/>
      <c r="K1262" s="26"/>
    </row>
    <row r="1263" spans="1:11" ht="24" hidden="1">
      <c r="A1263" s="17" t="s">
        <v>465</v>
      </c>
      <c r="B1263" s="18" t="s">
        <v>455</v>
      </c>
      <c r="C1263" s="18" t="s">
        <v>457</v>
      </c>
      <c r="D1263" s="102" t="s">
        <v>466</v>
      </c>
      <c r="E1263" s="14"/>
      <c r="F1263" s="14"/>
      <c r="G1263" s="16">
        <f>G1268+G1286+G1275</f>
        <v>0</v>
      </c>
      <c r="H1263" s="16"/>
      <c r="I1263" s="20">
        <f t="shared" ref="I1263:I1326" si="412">G1263+H1263</f>
        <v>0</v>
      </c>
      <c r="J1263" s="12"/>
      <c r="K1263" s="26"/>
    </row>
    <row r="1264" spans="1:11" ht="48" hidden="1">
      <c r="A1264" s="17" t="s">
        <v>467</v>
      </c>
      <c r="B1264" s="18" t="s">
        <v>455</v>
      </c>
      <c r="C1264" s="18" t="s">
        <v>457</v>
      </c>
      <c r="D1264" s="102" t="s">
        <v>468</v>
      </c>
      <c r="E1264" s="18"/>
      <c r="F1264" s="18"/>
      <c r="G1264" s="16">
        <f>G1268</f>
        <v>0</v>
      </c>
      <c r="H1264" s="16"/>
      <c r="I1264" s="20">
        <f t="shared" si="412"/>
        <v>0</v>
      </c>
      <c r="J1264" s="12"/>
      <c r="K1264" s="26"/>
    </row>
    <row r="1265" spans="1:11" ht="37.5" hidden="1" customHeight="1">
      <c r="A1265" s="88" t="s">
        <v>210</v>
      </c>
      <c r="B1265" s="18" t="s">
        <v>455</v>
      </c>
      <c r="C1265" s="18" t="s">
        <v>457</v>
      </c>
      <c r="D1265" s="102" t="s">
        <v>469</v>
      </c>
      <c r="E1265" s="18" t="s">
        <v>211</v>
      </c>
      <c r="F1265" s="18"/>
      <c r="G1265" s="99"/>
      <c r="H1265" s="99"/>
      <c r="I1265" s="20">
        <f t="shared" si="412"/>
        <v>0</v>
      </c>
      <c r="J1265" s="12" t="e">
        <f>E1265+#REF!</f>
        <v>#REF!</v>
      </c>
      <c r="K1265" s="26"/>
    </row>
    <row r="1266" spans="1:11" hidden="1">
      <c r="A1266" s="88" t="s">
        <v>212</v>
      </c>
      <c r="B1266" s="18" t="s">
        <v>455</v>
      </c>
      <c r="C1266" s="18" t="s">
        <v>457</v>
      </c>
      <c r="D1266" s="102" t="s">
        <v>469</v>
      </c>
      <c r="E1266" s="18" t="s">
        <v>443</v>
      </c>
      <c r="F1266" s="18"/>
      <c r="G1266" s="99"/>
      <c r="H1266" s="99"/>
      <c r="I1266" s="20">
        <f t="shared" si="412"/>
        <v>0</v>
      </c>
      <c r="J1266" s="12" t="e">
        <f>E1266+#REF!</f>
        <v>#REF!</v>
      </c>
      <c r="K1266" s="26"/>
    </row>
    <row r="1267" spans="1:11" hidden="1">
      <c r="A1267" s="17" t="s">
        <v>16</v>
      </c>
      <c r="B1267" s="18" t="s">
        <v>455</v>
      </c>
      <c r="C1267" s="18" t="s">
        <v>457</v>
      </c>
      <c r="D1267" s="102" t="s">
        <v>469</v>
      </c>
      <c r="E1267" s="18" t="s">
        <v>443</v>
      </c>
      <c r="F1267" s="18" t="s">
        <v>17</v>
      </c>
      <c r="G1267" s="99"/>
      <c r="H1267" s="99"/>
      <c r="I1267" s="20">
        <f t="shared" si="412"/>
        <v>0</v>
      </c>
      <c r="J1267" s="12" t="e">
        <f>E1267+#REF!</f>
        <v>#REF!</v>
      </c>
      <c r="K1267" s="26"/>
    </row>
    <row r="1268" spans="1:11" hidden="1">
      <c r="A1268" s="17" t="s">
        <v>470</v>
      </c>
      <c r="B1268" s="18" t="s">
        <v>455</v>
      </c>
      <c r="C1268" s="18" t="s">
        <v>457</v>
      </c>
      <c r="D1268" s="102" t="s">
        <v>468</v>
      </c>
      <c r="E1268" s="18"/>
      <c r="F1268" s="18"/>
      <c r="G1268" s="16">
        <f>G1269+G1272</f>
        <v>0</v>
      </c>
      <c r="H1268" s="16"/>
      <c r="I1268" s="20">
        <f t="shared" si="412"/>
        <v>0</v>
      </c>
      <c r="J1268" s="20"/>
      <c r="K1268" s="26"/>
    </row>
    <row r="1269" spans="1:11" ht="24" hidden="1">
      <c r="A1269" s="17" t="s">
        <v>44</v>
      </c>
      <c r="B1269" s="18" t="s">
        <v>455</v>
      </c>
      <c r="C1269" s="18" t="s">
        <v>457</v>
      </c>
      <c r="D1269" s="102" t="s">
        <v>468</v>
      </c>
      <c r="E1269" s="18" t="s">
        <v>45</v>
      </c>
      <c r="F1269" s="18"/>
      <c r="G1269" s="16">
        <f>G1270</f>
        <v>0</v>
      </c>
      <c r="H1269" s="16"/>
      <c r="I1269" s="20">
        <f t="shared" si="412"/>
        <v>0</v>
      </c>
      <c r="J1269" s="12"/>
      <c r="K1269" s="26"/>
    </row>
    <row r="1270" spans="1:11" ht="36" hidden="1">
      <c r="A1270" s="17" t="s">
        <v>46</v>
      </c>
      <c r="B1270" s="18" t="s">
        <v>455</v>
      </c>
      <c r="C1270" s="18" t="s">
        <v>457</v>
      </c>
      <c r="D1270" s="102" t="s">
        <v>468</v>
      </c>
      <c r="E1270" s="18" t="s">
        <v>53</v>
      </c>
      <c r="F1270" s="18"/>
      <c r="G1270" s="16">
        <f>G1271</f>
        <v>0</v>
      </c>
      <c r="H1270" s="16"/>
      <c r="I1270" s="20">
        <f t="shared" si="412"/>
        <v>0</v>
      </c>
      <c r="J1270" s="12"/>
      <c r="K1270" s="26"/>
    </row>
    <row r="1271" spans="1:11" hidden="1">
      <c r="A1271" s="17" t="s">
        <v>16</v>
      </c>
      <c r="B1271" s="18" t="s">
        <v>455</v>
      </c>
      <c r="C1271" s="18" t="s">
        <v>457</v>
      </c>
      <c r="D1271" s="102" t="s">
        <v>468</v>
      </c>
      <c r="E1271" s="18" t="s">
        <v>53</v>
      </c>
      <c r="F1271" s="18" t="s">
        <v>17</v>
      </c>
      <c r="G1271" s="19"/>
      <c r="H1271" s="19"/>
      <c r="I1271" s="20">
        <f t="shared" si="412"/>
        <v>0</v>
      </c>
      <c r="J1271" s="12"/>
      <c r="K1271" s="26"/>
    </row>
    <row r="1272" spans="1:11" ht="34.5" hidden="1" customHeight="1">
      <c r="A1272" s="70" t="s">
        <v>210</v>
      </c>
      <c r="B1272" s="18" t="s">
        <v>455</v>
      </c>
      <c r="C1272" s="18" t="s">
        <v>457</v>
      </c>
      <c r="D1272" s="102" t="s">
        <v>468</v>
      </c>
      <c r="E1272" s="18" t="s">
        <v>211</v>
      </c>
      <c r="F1272" s="18"/>
      <c r="G1272" s="19">
        <f>G1273</f>
        <v>0</v>
      </c>
      <c r="H1272" s="19"/>
      <c r="I1272" s="20">
        <f t="shared" si="412"/>
        <v>0</v>
      </c>
      <c r="J1272" s="20"/>
      <c r="K1272" s="26"/>
    </row>
    <row r="1273" spans="1:11" hidden="1">
      <c r="A1273" s="70" t="s">
        <v>212</v>
      </c>
      <c r="B1273" s="18" t="s">
        <v>455</v>
      </c>
      <c r="C1273" s="18" t="s">
        <v>457</v>
      </c>
      <c r="D1273" s="102" t="s">
        <v>468</v>
      </c>
      <c r="E1273" s="18" t="s">
        <v>443</v>
      </c>
      <c r="F1273" s="18"/>
      <c r="G1273" s="19">
        <f>G1274</f>
        <v>0</v>
      </c>
      <c r="H1273" s="19"/>
      <c r="I1273" s="20">
        <f t="shared" si="412"/>
        <v>0</v>
      </c>
      <c r="J1273" s="20"/>
      <c r="K1273" s="26"/>
    </row>
    <row r="1274" spans="1:11" hidden="1">
      <c r="A1274" s="17" t="s">
        <v>16</v>
      </c>
      <c r="B1274" s="18" t="s">
        <v>455</v>
      </c>
      <c r="C1274" s="18" t="s">
        <v>457</v>
      </c>
      <c r="D1274" s="102" t="s">
        <v>468</v>
      </c>
      <c r="E1274" s="18" t="s">
        <v>443</v>
      </c>
      <c r="F1274" s="18" t="s">
        <v>17</v>
      </c>
      <c r="G1274" s="19"/>
      <c r="H1274" s="19"/>
      <c r="I1274" s="20">
        <f t="shared" si="412"/>
        <v>0</v>
      </c>
      <c r="J1274" s="20"/>
      <c r="K1274" s="26"/>
    </row>
    <row r="1275" spans="1:11" ht="36" hidden="1">
      <c r="A1275" s="17" t="s">
        <v>471</v>
      </c>
      <c r="B1275" s="18" t="s">
        <v>455</v>
      </c>
      <c r="C1275" s="18" t="s">
        <v>457</v>
      </c>
      <c r="D1275" s="102" t="s">
        <v>472</v>
      </c>
      <c r="E1275" s="18"/>
      <c r="F1275" s="18"/>
      <c r="G1275" s="16">
        <f>G1276</f>
        <v>0</v>
      </c>
      <c r="H1275" s="16"/>
      <c r="I1275" s="20">
        <f t="shared" si="412"/>
        <v>0</v>
      </c>
      <c r="J1275" s="20" t="e">
        <f>E1275+#REF!</f>
        <v>#REF!</v>
      </c>
      <c r="K1275" s="26"/>
    </row>
    <row r="1276" spans="1:11" ht="36" hidden="1">
      <c r="A1276" s="70" t="s">
        <v>210</v>
      </c>
      <c r="B1276" s="18" t="s">
        <v>455</v>
      </c>
      <c r="C1276" s="18" t="s">
        <v>457</v>
      </c>
      <c r="D1276" s="102" t="s">
        <v>472</v>
      </c>
      <c r="E1276" s="18" t="s">
        <v>211</v>
      </c>
      <c r="F1276" s="18"/>
      <c r="G1276" s="16">
        <f>G1277</f>
        <v>0</v>
      </c>
      <c r="H1276" s="16"/>
      <c r="I1276" s="20">
        <f t="shared" si="412"/>
        <v>0</v>
      </c>
      <c r="J1276" s="20" t="e">
        <f>E1276+#REF!</f>
        <v>#REF!</v>
      </c>
      <c r="K1276" s="26"/>
    </row>
    <row r="1277" spans="1:11" hidden="1">
      <c r="A1277" s="70" t="s">
        <v>212</v>
      </c>
      <c r="B1277" s="18" t="s">
        <v>455</v>
      </c>
      <c r="C1277" s="18" t="s">
        <v>457</v>
      </c>
      <c r="D1277" s="102" t="s">
        <v>472</v>
      </c>
      <c r="E1277" s="18" t="s">
        <v>443</v>
      </c>
      <c r="F1277" s="18"/>
      <c r="G1277" s="16">
        <f>G1278</f>
        <v>0</v>
      </c>
      <c r="H1277" s="16"/>
      <c r="I1277" s="20">
        <f t="shared" si="412"/>
        <v>0</v>
      </c>
      <c r="J1277" s="20" t="e">
        <f>E1277+#REF!</f>
        <v>#REF!</v>
      </c>
      <c r="K1277" s="26"/>
    </row>
    <row r="1278" spans="1:11" hidden="1">
      <c r="A1278" s="17" t="s">
        <v>18</v>
      </c>
      <c r="B1278" s="18" t="s">
        <v>455</v>
      </c>
      <c r="C1278" s="18" t="s">
        <v>457</v>
      </c>
      <c r="D1278" s="102" t="s">
        <v>472</v>
      </c>
      <c r="E1278" s="18" t="s">
        <v>443</v>
      </c>
      <c r="F1278" s="18" t="s">
        <v>10</v>
      </c>
      <c r="G1278" s="19"/>
      <c r="H1278" s="19"/>
      <c r="I1278" s="20">
        <f t="shared" si="412"/>
        <v>0</v>
      </c>
      <c r="J1278" s="20" t="e">
        <f>E1278+#REF!</f>
        <v>#REF!</v>
      </c>
      <c r="K1278" s="26"/>
    </row>
    <row r="1279" spans="1:11" ht="24" hidden="1">
      <c r="A1279" s="17" t="s">
        <v>473</v>
      </c>
      <c r="B1279" s="18" t="s">
        <v>455</v>
      </c>
      <c r="C1279" s="18" t="s">
        <v>457</v>
      </c>
      <c r="D1279" s="102" t="s">
        <v>474</v>
      </c>
      <c r="E1279" s="18"/>
      <c r="F1279" s="18"/>
      <c r="G1279" s="19"/>
      <c r="H1279" s="19"/>
      <c r="I1279" s="20">
        <f t="shared" si="412"/>
        <v>0</v>
      </c>
      <c r="J1279" s="20"/>
      <c r="K1279" s="26"/>
    </row>
    <row r="1280" spans="1:11" ht="36" hidden="1">
      <c r="A1280" s="70" t="s">
        <v>210</v>
      </c>
      <c r="B1280" s="18" t="s">
        <v>455</v>
      </c>
      <c r="C1280" s="18" t="s">
        <v>457</v>
      </c>
      <c r="D1280" s="102" t="s">
        <v>474</v>
      </c>
      <c r="E1280" s="18" t="s">
        <v>211</v>
      </c>
      <c r="F1280" s="18"/>
      <c r="G1280" s="16">
        <f>G1281</f>
        <v>0</v>
      </c>
      <c r="H1280" s="16"/>
      <c r="I1280" s="20">
        <f t="shared" si="412"/>
        <v>0</v>
      </c>
      <c r="J1280" s="12"/>
      <c r="K1280" s="26"/>
    </row>
    <row r="1281" spans="1:11" hidden="1">
      <c r="A1281" s="70" t="s">
        <v>212</v>
      </c>
      <c r="B1281" s="18" t="s">
        <v>455</v>
      </c>
      <c r="C1281" s="18" t="s">
        <v>457</v>
      </c>
      <c r="D1281" s="102" t="s">
        <v>474</v>
      </c>
      <c r="E1281" s="18" t="s">
        <v>443</v>
      </c>
      <c r="F1281" s="18"/>
      <c r="G1281" s="16">
        <f>G1282</f>
        <v>0</v>
      </c>
      <c r="H1281" s="16"/>
      <c r="I1281" s="20">
        <f t="shared" si="412"/>
        <v>0</v>
      </c>
      <c r="J1281" s="12"/>
      <c r="K1281" s="26"/>
    </row>
    <row r="1282" spans="1:11" hidden="1">
      <c r="A1282" s="17" t="s">
        <v>16</v>
      </c>
      <c r="B1282" s="18" t="s">
        <v>455</v>
      </c>
      <c r="C1282" s="18" t="s">
        <v>457</v>
      </c>
      <c r="D1282" s="102" t="s">
        <v>474</v>
      </c>
      <c r="E1282" s="18" t="s">
        <v>443</v>
      </c>
      <c r="F1282" s="18" t="s">
        <v>17</v>
      </c>
      <c r="G1282" s="19"/>
      <c r="H1282" s="19"/>
      <c r="I1282" s="20">
        <f t="shared" si="412"/>
        <v>0</v>
      </c>
      <c r="J1282" s="12"/>
      <c r="K1282" s="26"/>
    </row>
    <row r="1283" spans="1:11" ht="48" hidden="1">
      <c r="A1283" s="13" t="s">
        <v>386</v>
      </c>
      <c r="B1283" s="18" t="s">
        <v>455</v>
      </c>
      <c r="C1283" s="18" t="s">
        <v>457</v>
      </c>
      <c r="D1283" s="102" t="s">
        <v>475</v>
      </c>
      <c r="E1283" s="18"/>
      <c r="F1283" s="18"/>
      <c r="G1283" s="16">
        <f>G1284</f>
        <v>0</v>
      </c>
      <c r="H1283" s="16"/>
      <c r="I1283" s="20">
        <f t="shared" si="412"/>
        <v>0</v>
      </c>
      <c r="J1283" s="20" t="e">
        <f>E1283+#REF!</f>
        <v>#REF!</v>
      </c>
      <c r="K1283" s="26"/>
    </row>
    <row r="1284" spans="1:11" ht="36" hidden="1">
      <c r="A1284" s="70" t="s">
        <v>210</v>
      </c>
      <c r="B1284" s="18" t="s">
        <v>455</v>
      </c>
      <c r="C1284" s="18" t="s">
        <v>457</v>
      </c>
      <c r="D1284" s="102" t="s">
        <v>475</v>
      </c>
      <c r="E1284" s="18" t="s">
        <v>211</v>
      </c>
      <c r="F1284" s="18"/>
      <c r="G1284" s="16">
        <f>G1285</f>
        <v>0</v>
      </c>
      <c r="H1284" s="16"/>
      <c r="I1284" s="20">
        <f t="shared" si="412"/>
        <v>0</v>
      </c>
      <c r="J1284" s="20" t="e">
        <f>E1284+#REF!</f>
        <v>#REF!</v>
      </c>
      <c r="K1284" s="26"/>
    </row>
    <row r="1285" spans="1:11" hidden="1">
      <c r="A1285" s="70" t="s">
        <v>212</v>
      </c>
      <c r="B1285" s="18" t="s">
        <v>455</v>
      </c>
      <c r="C1285" s="18" t="s">
        <v>457</v>
      </c>
      <c r="D1285" s="102" t="s">
        <v>475</v>
      </c>
      <c r="E1285" s="18" t="s">
        <v>443</v>
      </c>
      <c r="F1285" s="18"/>
      <c r="G1285" s="16">
        <f>G1286</f>
        <v>0</v>
      </c>
      <c r="H1285" s="16"/>
      <c r="I1285" s="20">
        <f t="shared" si="412"/>
        <v>0</v>
      </c>
      <c r="J1285" s="20" t="e">
        <f>E1285+#REF!</f>
        <v>#REF!</v>
      </c>
      <c r="K1285" s="26"/>
    </row>
    <row r="1286" spans="1:11" hidden="1">
      <c r="A1286" s="17" t="s">
        <v>18</v>
      </c>
      <c r="B1286" s="18" t="s">
        <v>455</v>
      </c>
      <c r="C1286" s="18" t="s">
        <v>457</v>
      </c>
      <c r="D1286" s="102" t="s">
        <v>475</v>
      </c>
      <c r="E1286" s="18" t="s">
        <v>443</v>
      </c>
      <c r="F1286" s="18" t="s">
        <v>10</v>
      </c>
      <c r="G1286" s="19"/>
      <c r="H1286" s="19"/>
      <c r="I1286" s="20">
        <f t="shared" si="412"/>
        <v>0</v>
      </c>
      <c r="J1286" s="20" t="e">
        <f>E1286+#REF!</f>
        <v>#REF!</v>
      </c>
      <c r="K1286" s="26"/>
    </row>
    <row r="1287" spans="1:11" ht="36" hidden="1" customHeight="1">
      <c r="A1287" s="70" t="s">
        <v>476</v>
      </c>
      <c r="B1287" s="18" t="s">
        <v>455</v>
      </c>
      <c r="C1287" s="18" t="s">
        <v>457</v>
      </c>
      <c r="D1287" s="102" t="s">
        <v>477</v>
      </c>
      <c r="E1287" s="18"/>
      <c r="F1287" s="18"/>
      <c r="G1287" s="19"/>
      <c r="H1287" s="19"/>
      <c r="I1287" s="20">
        <f t="shared" si="412"/>
        <v>0</v>
      </c>
      <c r="J1287" s="20"/>
      <c r="K1287" s="26"/>
    </row>
    <row r="1288" spans="1:11" ht="38.25" hidden="1" customHeight="1">
      <c r="A1288" s="70" t="s">
        <v>210</v>
      </c>
      <c r="B1288" s="18" t="s">
        <v>455</v>
      </c>
      <c r="C1288" s="18" t="s">
        <v>457</v>
      </c>
      <c r="D1288" s="102" t="s">
        <v>477</v>
      </c>
      <c r="E1288" s="18" t="s">
        <v>211</v>
      </c>
      <c r="F1288" s="18"/>
      <c r="G1288" s="19"/>
      <c r="H1288" s="19"/>
      <c r="I1288" s="20">
        <f t="shared" si="412"/>
        <v>0</v>
      </c>
      <c r="J1288" s="20"/>
      <c r="K1288" s="26"/>
    </row>
    <row r="1289" spans="1:11" hidden="1">
      <c r="A1289" s="70" t="s">
        <v>212</v>
      </c>
      <c r="B1289" s="18" t="s">
        <v>455</v>
      </c>
      <c r="C1289" s="18" t="s">
        <v>457</v>
      </c>
      <c r="D1289" s="102" t="s">
        <v>477</v>
      </c>
      <c r="E1289" s="18" t="s">
        <v>443</v>
      </c>
      <c r="F1289" s="18"/>
      <c r="G1289" s="19"/>
      <c r="H1289" s="19"/>
      <c r="I1289" s="20">
        <f t="shared" si="412"/>
        <v>0</v>
      </c>
      <c r="J1289" s="20"/>
      <c r="K1289" s="26"/>
    </row>
    <row r="1290" spans="1:11" hidden="1">
      <c r="A1290" s="17" t="s">
        <v>18</v>
      </c>
      <c r="B1290" s="18" t="s">
        <v>455</v>
      </c>
      <c r="C1290" s="18" t="s">
        <v>457</v>
      </c>
      <c r="D1290" s="110" t="s">
        <v>477</v>
      </c>
      <c r="E1290" s="18" t="s">
        <v>443</v>
      </c>
      <c r="F1290" s="18" t="s">
        <v>10</v>
      </c>
      <c r="G1290" s="97"/>
      <c r="H1290" s="97"/>
      <c r="I1290" s="20">
        <f t="shared" si="412"/>
        <v>0</v>
      </c>
      <c r="J1290" s="16"/>
      <c r="K1290" s="26"/>
    </row>
    <row r="1291" spans="1:11" ht="48" hidden="1">
      <c r="A1291" s="17" t="s">
        <v>478</v>
      </c>
      <c r="B1291" s="18" t="s">
        <v>455</v>
      </c>
      <c r="C1291" s="18" t="s">
        <v>457</v>
      </c>
      <c r="D1291" s="102" t="s">
        <v>479</v>
      </c>
      <c r="E1291" s="18"/>
      <c r="F1291" s="18"/>
      <c r="G1291" s="19"/>
      <c r="H1291" s="19"/>
      <c r="I1291" s="20">
        <f t="shared" si="412"/>
        <v>0</v>
      </c>
      <c r="J1291" s="20"/>
      <c r="K1291" s="26"/>
    </row>
    <row r="1292" spans="1:11" ht="36" hidden="1">
      <c r="A1292" s="70" t="s">
        <v>210</v>
      </c>
      <c r="B1292" s="18" t="s">
        <v>455</v>
      </c>
      <c r="C1292" s="18" t="s">
        <v>457</v>
      </c>
      <c r="D1292" s="102" t="s">
        <v>479</v>
      </c>
      <c r="E1292" s="18" t="s">
        <v>211</v>
      </c>
      <c r="F1292" s="18"/>
      <c r="G1292" s="19"/>
      <c r="H1292" s="19"/>
      <c r="I1292" s="20">
        <f t="shared" si="412"/>
        <v>0</v>
      </c>
      <c r="J1292" s="20"/>
      <c r="K1292" s="26"/>
    </row>
    <row r="1293" spans="1:11" hidden="1">
      <c r="A1293" s="70" t="s">
        <v>212</v>
      </c>
      <c r="B1293" s="18" t="s">
        <v>455</v>
      </c>
      <c r="C1293" s="18" t="s">
        <v>457</v>
      </c>
      <c r="D1293" s="102" t="s">
        <v>479</v>
      </c>
      <c r="E1293" s="18" t="s">
        <v>443</v>
      </c>
      <c r="F1293" s="18"/>
      <c r="G1293" s="19"/>
      <c r="H1293" s="19"/>
      <c r="I1293" s="20">
        <f t="shared" si="412"/>
        <v>0</v>
      </c>
      <c r="J1293" s="20"/>
      <c r="K1293" s="26"/>
    </row>
    <row r="1294" spans="1:11" hidden="1">
      <c r="A1294" s="17" t="s">
        <v>16</v>
      </c>
      <c r="B1294" s="18" t="s">
        <v>455</v>
      </c>
      <c r="C1294" s="18" t="s">
        <v>457</v>
      </c>
      <c r="D1294" s="102" t="s">
        <v>479</v>
      </c>
      <c r="E1294" s="18" t="s">
        <v>443</v>
      </c>
      <c r="F1294" s="18" t="s">
        <v>17</v>
      </c>
      <c r="G1294" s="19"/>
      <c r="H1294" s="19"/>
      <c r="I1294" s="20">
        <f t="shared" si="412"/>
        <v>0</v>
      </c>
      <c r="J1294" s="20"/>
      <c r="K1294" s="26"/>
    </row>
    <row r="1295" spans="1:11" ht="35.25" hidden="1" customHeight="1">
      <c r="A1295" s="70" t="s">
        <v>476</v>
      </c>
      <c r="B1295" s="14" t="s">
        <v>455</v>
      </c>
      <c r="C1295" s="14" t="s">
        <v>457</v>
      </c>
      <c r="D1295" s="102" t="s">
        <v>480</v>
      </c>
      <c r="E1295" s="18"/>
      <c r="F1295" s="18"/>
      <c r="G1295" s="19"/>
      <c r="H1295" s="19"/>
      <c r="I1295" s="20">
        <f t="shared" si="412"/>
        <v>0</v>
      </c>
      <c r="J1295" s="20"/>
      <c r="K1295" s="26"/>
    </row>
    <row r="1296" spans="1:11" ht="38.25" hidden="1" customHeight="1">
      <c r="A1296" s="70" t="s">
        <v>210</v>
      </c>
      <c r="B1296" s="18" t="s">
        <v>455</v>
      </c>
      <c r="C1296" s="18" t="s">
        <v>457</v>
      </c>
      <c r="D1296" s="102" t="s">
        <v>480</v>
      </c>
      <c r="E1296" s="18" t="s">
        <v>211</v>
      </c>
      <c r="F1296" s="18"/>
      <c r="G1296" s="19"/>
      <c r="H1296" s="19"/>
      <c r="I1296" s="20">
        <f t="shared" si="412"/>
        <v>0</v>
      </c>
      <c r="J1296" s="20"/>
      <c r="K1296" s="26"/>
    </row>
    <row r="1297" spans="1:11" hidden="1">
      <c r="A1297" s="70" t="s">
        <v>212</v>
      </c>
      <c r="B1297" s="18" t="s">
        <v>455</v>
      </c>
      <c r="C1297" s="18" t="s">
        <v>457</v>
      </c>
      <c r="D1297" s="102" t="s">
        <v>480</v>
      </c>
      <c r="E1297" s="18" t="s">
        <v>443</v>
      </c>
      <c r="F1297" s="18"/>
      <c r="G1297" s="19"/>
      <c r="H1297" s="19"/>
      <c r="I1297" s="20">
        <f t="shared" si="412"/>
        <v>0</v>
      </c>
      <c r="J1297" s="20"/>
      <c r="K1297" s="26"/>
    </row>
    <row r="1298" spans="1:11" hidden="1">
      <c r="A1298" s="17" t="s">
        <v>18</v>
      </c>
      <c r="B1298" s="18" t="s">
        <v>455</v>
      </c>
      <c r="C1298" s="18" t="s">
        <v>457</v>
      </c>
      <c r="D1298" s="110" t="s">
        <v>480</v>
      </c>
      <c r="E1298" s="18" t="s">
        <v>443</v>
      </c>
      <c r="F1298" s="18" t="s">
        <v>10</v>
      </c>
      <c r="G1298" s="19"/>
      <c r="H1298" s="19"/>
      <c r="I1298" s="20">
        <f t="shared" si="412"/>
        <v>0</v>
      </c>
      <c r="J1298" s="20"/>
      <c r="K1298" s="26"/>
    </row>
    <row r="1299" spans="1:11" ht="39" customHeight="1">
      <c r="A1299" s="92" t="s">
        <v>609</v>
      </c>
      <c r="B1299" s="18" t="s">
        <v>455</v>
      </c>
      <c r="C1299" s="18" t="s">
        <v>457</v>
      </c>
      <c r="D1299" s="102" t="s">
        <v>396</v>
      </c>
      <c r="E1299" s="18"/>
      <c r="F1299" s="18"/>
      <c r="G1299" s="16">
        <f t="shared" ref="G1299:K1303" si="413">G1300</f>
        <v>150</v>
      </c>
      <c r="H1299" s="16"/>
      <c r="I1299" s="20">
        <f t="shared" si="412"/>
        <v>150</v>
      </c>
      <c r="J1299" s="16">
        <f t="shared" si="413"/>
        <v>150</v>
      </c>
      <c r="K1299" s="16">
        <f t="shared" si="413"/>
        <v>150</v>
      </c>
    </row>
    <row r="1300" spans="1:11" ht="51.75" customHeight="1">
      <c r="A1300" s="92" t="s">
        <v>610</v>
      </c>
      <c r="B1300" s="18" t="s">
        <v>455</v>
      </c>
      <c r="C1300" s="18" t="s">
        <v>457</v>
      </c>
      <c r="D1300" s="102" t="s">
        <v>481</v>
      </c>
      <c r="E1300" s="18"/>
      <c r="F1300" s="18"/>
      <c r="G1300" s="16">
        <f t="shared" si="413"/>
        <v>150</v>
      </c>
      <c r="H1300" s="16"/>
      <c r="I1300" s="20">
        <f t="shared" si="412"/>
        <v>150</v>
      </c>
      <c r="J1300" s="16">
        <f t="shared" si="413"/>
        <v>150</v>
      </c>
      <c r="K1300" s="16">
        <f t="shared" si="413"/>
        <v>150</v>
      </c>
    </row>
    <row r="1301" spans="1:11" ht="15" customHeight="1">
      <c r="A1301" s="85" t="s">
        <v>482</v>
      </c>
      <c r="B1301" s="18" t="s">
        <v>455</v>
      </c>
      <c r="C1301" s="18" t="s">
        <v>457</v>
      </c>
      <c r="D1301" s="102" t="s">
        <v>481</v>
      </c>
      <c r="E1301" s="18"/>
      <c r="F1301" s="18"/>
      <c r="G1301" s="16">
        <f t="shared" si="413"/>
        <v>150</v>
      </c>
      <c r="H1301" s="16"/>
      <c r="I1301" s="20">
        <f t="shared" si="412"/>
        <v>150</v>
      </c>
      <c r="J1301" s="16">
        <f t="shared" si="413"/>
        <v>150</v>
      </c>
      <c r="K1301" s="16">
        <f t="shared" si="413"/>
        <v>150</v>
      </c>
    </row>
    <row r="1302" spans="1:11" ht="28.5" customHeight="1">
      <c r="A1302" s="17" t="s">
        <v>44</v>
      </c>
      <c r="B1302" s="18" t="s">
        <v>455</v>
      </c>
      <c r="C1302" s="18" t="s">
        <v>457</v>
      </c>
      <c r="D1302" s="102" t="s">
        <v>481</v>
      </c>
      <c r="E1302" s="18" t="s">
        <v>45</v>
      </c>
      <c r="F1302" s="18"/>
      <c r="G1302" s="16">
        <f t="shared" si="413"/>
        <v>150</v>
      </c>
      <c r="H1302" s="16"/>
      <c r="I1302" s="20">
        <f t="shared" si="412"/>
        <v>150</v>
      </c>
      <c r="J1302" s="16">
        <f t="shared" si="413"/>
        <v>150</v>
      </c>
      <c r="K1302" s="16">
        <f t="shared" si="413"/>
        <v>150</v>
      </c>
    </row>
    <row r="1303" spans="1:11" ht="39" customHeight="1">
      <c r="A1303" s="17" t="s">
        <v>46</v>
      </c>
      <c r="B1303" s="18" t="s">
        <v>455</v>
      </c>
      <c r="C1303" s="18" t="s">
        <v>457</v>
      </c>
      <c r="D1303" s="102" t="s">
        <v>481</v>
      </c>
      <c r="E1303" s="18" t="s">
        <v>53</v>
      </c>
      <c r="F1303" s="18"/>
      <c r="G1303" s="16">
        <f t="shared" si="413"/>
        <v>150</v>
      </c>
      <c r="H1303" s="16"/>
      <c r="I1303" s="20">
        <f t="shared" si="412"/>
        <v>150</v>
      </c>
      <c r="J1303" s="16">
        <f t="shared" si="413"/>
        <v>150</v>
      </c>
      <c r="K1303" s="16">
        <f t="shared" si="413"/>
        <v>150</v>
      </c>
    </row>
    <row r="1304" spans="1:11">
      <c r="A1304" s="17" t="s">
        <v>16</v>
      </c>
      <c r="B1304" s="18" t="s">
        <v>455</v>
      </c>
      <c r="C1304" s="18" t="s">
        <v>457</v>
      </c>
      <c r="D1304" s="102" t="s">
        <v>481</v>
      </c>
      <c r="E1304" s="18" t="s">
        <v>53</v>
      </c>
      <c r="F1304" s="18" t="s">
        <v>17</v>
      </c>
      <c r="G1304" s="19">
        <v>150</v>
      </c>
      <c r="H1304" s="19">
        <f>'[1]поправки  2024-2026 гг  (ноя(2)'!$I$1273</f>
        <v>0</v>
      </c>
      <c r="I1304" s="20">
        <f t="shared" si="412"/>
        <v>150</v>
      </c>
      <c r="J1304" s="20">
        <v>150</v>
      </c>
      <c r="K1304" s="19">
        <v>150</v>
      </c>
    </row>
    <row r="1305" spans="1:11" ht="72" hidden="1">
      <c r="A1305" s="17" t="s">
        <v>29</v>
      </c>
      <c r="B1305" s="18" t="s">
        <v>455</v>
      </c>
      <c r="C1305" s="18" t="s">
        <v>457</v>
      </c>
      <c r="D1305" s="102" t="s">
        <v>483</v>
      </c>
      <c r="E1305" s="18" t="s">
        <v>30</v>
      </c>
      <c r="F1305" s="18"/>
      <c r="G1305" s="16">
        <f>G1306</f>
        <v>0</v>
      </c>
      <c r="H1305" s="16"/>
      <c r="I1305" s="20">
        <f t="shared" si="412"/>
        <v>0</v>
      </c>
      <c r="J1305" s="20"/>
      <c r="K1305" s="26"/>
    </row>
    <row r="1306" spans="1:11" ht="24" hidden="1">
      <c r="A1306" s="17" t="s">
        <v>143</v>
      </c>
      <c r="B1306" s="18" t="s">
        <v>455</v>
      </c>
      <c r="C1306" s="18" t="s">
        <v>457</v>
      </c>
      <c r="D1306" s="102" t="s">
        <v>483</v>
      </c>
      <c r="E1306" s="18" t="s">
        <v>144</v>
      </c>
      <c r="F1306" s="18"/>
      <c r="G1306" s="16">
        <f>G1307</f>
        <v>0</v>
      </c>
      <c r="H1306" s="16"/>
      <c r="I1306" s="20">
        <f t="shared" si="412"/>
        <v>0</v>
      </c>
      <c r="J1306" s="20"/>
      <c r="K1306" s="26"/>
    </row>
    <row r="1307" spans="1:11" hidden="1">
      <c r="A1307" s="17" t="s">
        <v>16</v>
      </c>
      <c r="B1307" s="18" t="s">
        <v>455</v>
      </c>
      <c r="C1307" s="18" t="s">
        <v>457</v>
      </c>
      <c r="D1307" s="102" t="s">
        <v>483</v>
      </c>
      <c r="E1307" s="18" t="s">
        <v>144</v>
      </c>
      <c r="F1307" s="18" t="s">
        <v>17</v>
      </c>
      <c r="G1307" s="19"/>
      <c r="H1307" s="19"/>
      <c r="I1307" s="20">
        <f t="shared" si="412"/>
        <v>0</v>
      </c>
      <c r="J1307" s="20"/>
      <c r="K1307" s="26"/>
    </row>
    <row r="1308" spans="1:11" hidden="1">
      <c r="A1308" s="13" t="s">
        <v>484</v>
      </c>
      <c r="B1308" s="14" t="s">
        <v>455</v>
      </c>
      <c r="C1308" s="14" t="s">
        <v>485</v>
      </c>
      <c r="D1308" s="108"/>
      <c r="E1308" s="18"/>
      <c r="F1308" s="18"/>
      <c r="G1308" s="16">
        <f>G1309+G1321+G1314</f>
        <v>0</v>
      </c>
      <c r="H1308" s="16"/>
      <c r="I1308" s="20">
        <f t="shared" si="412"/>
        <v>0</v>
      </c>
      <c r="J1308" s="16">
        <f>J1309+J1321+J1314</f>
        <v>0</v>
      </c>
      <c r="K1308" s="16">
        <f>K1309+K1321+K1314</f>
        <v>0</v>
      </c>
    </row>
    <row r="1309" spans="1:11" ht="25.5" hidden="1">
      <c r="A1309" s="23" t="s">
        <v>25</v>
      </c>
      <c r="B1309" s="18" t="s">
        <v>455</v>
      </c>
      <c r="C1309" s="18" t="s">
        <v>485</v>
      </c>
      <c r="D1309" s="102" t="s">
        <v>26</v>
      </c>
      <c r="E1309" s="18"/>
      <c r="F1309" s="18"/>
      <c r="G1309" s="19">
        <f>G1310</f>
        <v>0</v>
      </c>
      <c r="H1309" s="19"/>
      <c r="I1309" s="20">
        <f t="shared" si="412"/>
        <v>0</v>
      </c>
      <c r="J1309" s="19">
        <f t="shared" ref="J1309:K1312" si="414">J1310</f>
        <v>0</v>
      </c>
      <c r="K1309" s="19">
        <f t="shared" si="414"/>
        <v>0</v>
      </c>
    </row>
    <row r="1310" spans="1:11" ht="24" hidden="1" customHeight="1">
      <c r="A1310" s="44" t="s">
        <v>618</v>
      </c>
      <c r="B1310" s="18" t="s">
        <v>455</v>
      </c>
      <c r="C1310" s="18" t="s">
        <v>485</v>
      </c>
      <c r="D1310" s="100" t="s">
        <v>621</v>
      </c>
      <c r="E1310" s="18"/>
      <c r="F1310" s="18"/>
      <c r="G1310" s="19">
        <f>G1311</f>
        <v>0</v>
      </c>
      <c r="H1310" s="19"/>
      <c r="I1310" s="20">
        <f t="shared" si="412"/>
        <v>0</v>
      </c>
      <c r="J1310" s="19">
        <f t="shared" si="414"/>
        <v>0</v>
      </c>
      <c r="K1310" s="19">
        <f t="shared" si="414"/>
        <v>0</v>
      </c>
    </row>
    <row r="1311" spans="1:11" ht="25.5" hidden="1">
      <c r="A1311" s="133" t="s">
        <v>44</v>
      </c>
      <c r="B1311" s="18" t="s">
        <v>455</v>
      </c>
      <c r="C1311" s="18" t="s">
        <v>485</v>
      </c>
      <c r="D1311" s="100" t="s">
        <v>621</v>
      </c>
      <c r="E1311" s="18" t="s">
        <v>45</v>
      </c>
      <c r="F1311" s="18"/>
      <c r="G1311" s="19">
        <f>G1312</f>
        <v>0</v>
      </c>
      <c r="H1311" s="19"/>
      <c r="I1311" s="20">
        <f t="shared" si="412"/>
        <v>0</v>
      </c>
      <c r="J1311" s="19">
        <f t="shared" si="414"/>
        <v>0</v>
      </c>
      <c r="K1311" s="19">
        <f t="shared" si="414"/>
        <v>0</v>
      </c>
    </row>
    <row r="1312" spans="1:11" ht="15.75" hidden="1" customHeight="1">
      <c r="A1312" s="133" t="s">
        <v>46</v>
      </c>
      <c r="B1312" s="18" t="s">
        <v>455</v>
      </c>
      <c r="C1312" s="18" t="s">
        <v>485</v>
      </c>
      <c r="D1312" s="100" t="s">
        <v>621</v>
      </c>
      <c r="E1312" s="18" t="s">
        <v>53</v>
      </c>
      <c r="F1312" s="18"/>
      <c r="G1312" s="19">
        <f>G1313</f>
        <v>0</v>
      </c>
      <c r="H1312" s="19"/>
      <c r="I1312" s="20">
        <f t="shared" si="412"/>
        <v>0</v>
      </c>
      <c r="J1312" s="19">
        <f t="shared" si="414"/>
        <v>0</v>
      </c>
      <c r="K1312" s="19">
        <f t="shared" si="414"/>
        <v>0</v>
      </c>
    </row>
    <row r="1313" spans="1:11" hidden="1">
      <c r="A1313" s="133" t="s">
        <v>110</v>
      </c>
      <c r="B1313" s="18" t="s">
        <v>455</v>
      </c>
      <c r="C1313" s="18" t="s">
        <v>485</v>
      </c>
      <c r="D1313" s="100" t="s">
        <v>621</v>
      </c>
      <c r="E1313" s="18" t="s">
        <v>53</v>
      </c>
      <c r="F1313" s="18" t="s">
        <v>10</v>
      </c>
      <c r="G1313" s="19"/>
      <c r="H1313" s="19"/>
      <c r="I1313" s="20">
        <f t="shared" si="412"/>
        <v>0</v>
      </c>
      <c r="J1313" s="20"/>
      <c r="K1313" s="26"/>
    </row>
    <row r="1314" spans="1:11" ht="38.25" hidden="1">
      <c r="A1314" s="55" t="s">
        <v>202</v>
      </c>
      <c r="B1314" s="18" t="s">
        <v>455</v>
      </c>
      <c r="C1314" s="18" t="s">
        <v>485</v>
      </c>
      <c r="D1314" s="24" t="s">
        <v>203</v>
      </c>
      <c r="E1314" s="18"/>
      <c r="F1314" s="18"/>
      <c r="G1314" s="16">
        <f t="shared" ref="G1314:J1319" si="415">G1315</f>
        <v>0</v>
      </c>
      <c r="H1314" s="16"/>
      <c r="I1314" s="20">
        <f t="shared" si="412"/>
        <v>0</v>
      </c>
      <c r="J1314" s="16">
        <f t="shared" si="415"/>
        <v>0</v>
      </c>
      <c r="K1314" s="26"/>
    </row>
    <row r="1315" spans="1:11" ht="38.25" hidden="1">
      <c r="A1315" s="55" t="s">
        <v>300</v>
      </c>
      <c r="B1315" s="18" t="s">
        <v>455</v>
      </c>
      <c r="C1315" s="18" t="s">
        <v>485</v>
      </c>
      <c r="D1315" s="24" t="s">
        <v>301</v>
      </c>
      <c r="E1315" s="18"/>
      <c r="F1315" s="18"/>
      <c r="G1315" s="16">
        <f t="shared" si="415"/>
        <v>0</v>
      </c>
      <c r="H1315" s="16"/>
      <c r="I1315" s="20">
        <f t="shared" si="412"/>
        <v>0</v>
      </c>
      <c r="J1315" s="16">
        <f t="shared" si="415"/>
        <v>0</v>
      </c>
      <c r="K1315" s="26"/>
    </row>
    <row r="1316" spans="1:11" ht="38.25" hidden="1">
      <c r="A1316" s="55" t="s">
        <v>487</v>
      </c>
      <c r="B1316" s="18" t="s">
        <v>455</v>
      </c>
      <c r="C1316" s="18" t="s">
        <v>485</v>
      </c>
      <c r="D1316" s="24" t="s">
        <v>488</v>
      </c>
      <c r="E1316" s="18"/>
      <c r="F1316" s="18"/>
      <c r="G1316" s="16">
        <f t="shared" si="415"/>
        <v>0</v>
      </c>
      <c r="H1316" s="16"/>
      <c r="I1316" s="20">
        <f t="shared" si="412"/>
        <v>0</v>
      </c>
      <c r="J1316" s="16">
        <f t="shared" si="415"/>
        <v>0</v>
      </c>
      <c r="K1316" s="26"/>
    </row>
    <row r="1317" spans="1:11" hidden="1">
      <c r="A1317" s="55" t="s">
        <v>133</v>
      </c>
      <c r="B1317" s="18" t="s">
        <v>455</v>
      </c>
      <c r="C1317" s="18" t="s">
        <v>485</v>
      </c>
      <c r="D1317" s="24" t="s">
        <v>489</v>
      </c>
      <c r="E1317" s="18"/>
      <c r="F1317" s="18"/>
      <c r="G1317" s="16">
        <f t="shared" si="415"/>
        <v>0</v>
      </c>
      <c r="H1317" s="16"/>
      <c r="I1317" s="20">
        <f t="shared" si="412"/>
        <v>0</v>
      </c>
      <c r="J1317" s="16">
        <f t="shared" si="415"/>
        <v>0</v>
      </c>
      <c r="K1317" s="26"/>
    </row>
    <row r="1318" spans="1:11" ht="51" hidden="1">
      <c r="A1318" s="51" t="s">
        <v>210</v>
      </c>
      <c r="B1318" s="18" t="s">
        <v>455</v>
      </c>
      <c r="C1318" s="18" t="s">
        <v>485</v>
      </c>
      <c r="D1318" s="24" t="s">
        <v>489</v>
      </c>
      <c r="E1318" s="18" t="s">
        <v>211</v>
      </c>
      <c r="F1318" s="18"/>
      <c r="G1318" s="16">
        <f t="shared" si="415"/>
        <v>0</v>
      </c>
      <c r="H1318" s="16"/>
      <c r="I1318" s="20">
        <f t="shared" si="412"/>
        <v>0</v>
      </c>
      <c r="J1318" s="16">
        <f t="shared" si="415"/>
        <v>0</v>
      </c>
      <c r="K1318" s="26"/>
    </row>
    <row r="1319" spans="1:11" hidden="1">
      <c r="A1319" s="51" t="s">
        <v>212</v>
      </c>
      <c r="B1319" s="18" t="s">
        <v>455</v>
      </c>
      <c r="C1319" s="18" t="s">
        <v>485</v>
      </c>
      <c r="D1319" s="24" t="s">
        <v>489</v>
      </c>
      <c r="E1319" s="18" t="s">
        <v>443</v>
      </c>
      <c r="F1319" s="18"/>
      <c r="G1319" s="16">
        <f t="shared" si="415"/>
        <v>0</v>
      </c>
      <c r="H1319" s="16"/>
      <c r="I1319" s="20">
        <f t="shared" si="412"/>
        <v>0</v>
      </c>
      <c r="J1319" s="16">
        <f t="shared" si="415"/>
        <v>0</v>
      </c>
      <c r="K1319" s="26"/>
    </row>
    <row r="1320" spans="1:11" hidden="1">
      <c r="A1320" s="23" t="s">
        <v>81</v>
      </c>
      <c r="B1320" s="18" t="s">
        <v>455</v>
      </c>
      <c r="C1320" s="18" t="s">
        <v>485</v>
      </c>
      <c r="D1320" s="24" t="s">
        <v>489</v>
      </c>
      <c r="E1320" s="18" t="s">
        <v>443</v>
      </c>
      <c r="F1320" s="18" t="s">
        <v>17</v>
      </c>
      <c r="G1320" s="19"/>
      <c r="H1320" s="19"/>
      <c r="I1320" s="20">
        <f t="shared" si="412"/>
        <v>0</v>
      </c>
      <c r="J1320" s="20"/>
      <c r="K1320" s="26"/>
    </row>
    <row r="1321" spans="1:11" ht="25.5" hidden="1">
      <c r="A1321" s="23" t="s">
        <v>25</v>
      </c>
      <c r="B1321" s="18" t="s">
        <v>455</v>
      </c>
      <c r="C1321" s="18" t="s">
        <v>485</v>
      </c>
      <c r="D1321" s="102" t="s">
        <v>490</v>
      </c>
      <c r="E1321" s="18"/>
      <c r="F1321" s="18"/>
      <c r="G1321" s="16">
        <f t="shared" ref="G1321:J1323" si="416">G1322</f>
        <v>0</v>
      </c>
      <c r="H1321" s="16"/>
      <c r="I1321" s="20">
        <f t="shared" si="412"/>
        <v>0</v>
      </c>
      <c r="J1321" s="16">
        <f t="shared" si="416"/>
        <v>0</v>
      </c>
      <c r="K1321" s="26"/>
    </row>
    <row r="1322" spans="1:11" ht="25.5" hidden="1">
      <c r="A1322" s="55" t="s">
        <v>486</v>
      </c>
      <c r="B1322" s="18" t="s">
        <v>455</v>
      </c>
      <c r="C1322" s="18" t="s">
        <v>485</v>
      </c>
      <c r="D1322" s="31" t="s">
        <v>491</v>
      </c>
      <c r="E1322" s="18" t="s">
        <v>258</v>
      </c>
      <c r="F1322" s="18"/>
      <c r="G1322" s="16">
        <f t="shared" si="416"/>
        <v>0</v>
      </c>
      <c r="H1322" s="16"/>
      <c r="I1322" s="20">
        <f t="shared" si="412"/>
        <v>0</v>
      </c>
      <c r="J1322" s="16">
        <f t="shared" si="416"/>
        <v>0</v>
      </c>
      <c r="K1322" s="26"/>
    </row>
    <row r="1323" spans="1:11" ht="38.25" hidden="1">
      <c r="A1323" s="111" t="s">
        <v>388</v>
      </c>
      <c r="B1323" s="18" t="s">
        <v>455</v>
      </c>
      <c r="C1323" s="18" t="s">
        <v>485</v>
      </c>
      <c r="D1323" s="31" t="s">
        <v>491</v>
      </c>
      <c r="E1323" s="18" t="s">
        <v>258</v>
      </c>
      <c r="F1323" s="18"/>
      <c r="G1323" s="16">
        <f t="shared" si="416"/>
        <v>0</v>
      </c>
      <c r="H1323" s="16"/>
      <c r="I1323" s="20">
        <f t="shared" si="412"/>
        <v>0</v>
      </c>
      <c r="J1323" s="16">
        <f t="shared" si="416"/>
        <v>0</v>
      </c>
      <c r="K1323" s="26"/>
    </row>
    <row r="1324" spans="1:11" hidden="1">
      <c r="A1324" s="55" t="s">
        <v>18</v>
      </c>
      <c r="B1324" s="18" t="s">
        <v>455</v>
      </c>
      <c r="C1324" s="18" t="s">
        <v>485</v>
      </c>
      <c r="D1324" s="31" t="s">
        <v>491</v>
      </c>
      <c r="E1324" s="18" t="s">
        <v>258</v>
      </c>
      <c r="F1324" s="18" t="s">
        <v>10</v>
      </c>
      <c r="G1324" s="19"/>
      <c r="H1324" s="19"/>
      <c r="I1324" s="20">
        <f t="shared" si="412"/>
        <v>0</v>
      </c>
      <c r="J1324" s="20"/>
      <c r="K1324" s="26"/>
    </row>
    <row r="1325" spans="1:11" ht="60.75" customHeight="1">
      <c r="A1325" s="13" t="s">
        <v>492</v>
      </c>
      <c r="B1325" s="14" t="s">
        <v>493</v>
      </c>
      <c r="C1325" s="14"/>
      <c r="D1325" s="14" t="s">
        <v>494</v>
      </c>
      <c r="E1325" s="14"/>
      <c r="F1325" s="14"/>
      <c r="G1325" s="15">
        <f t="shared" ref="G1325:K1325" si="417">G1326+G1327</f>
        <v>4467.2</v>
      </c>
      <c r="H1325" s="15">
        <f t="shared" si="417"/>
        <v>805</v>
      </c>
      <c r="I1325" s="12">
        <f t="shared" si="412"/>
        <v>5272.2</v>
      </c>
      <c r="J1325" s="15">
        <f t="shared" si="417"/>
        <v>3907.2</v>
      </c>
      <c r="K1325" s="15">
        <f t="shared" si="417"/>
        <v>3907.2</v>
      </c>
    </row>
    <row r="1326" spans="1:11">
      <c r="A1326" s="13" t="s">
        <v>278</v>
      </c>
      <c r="B1326" s="14" t="s">
        <v>493</v>
      </c>
      <c r="C1326" s="14"/>
      <c r="D1326" s="14"/>
      <c r="E1326" s="14"/>
      <c r="F1326" s="14" t="s">
        <v>17</v>
      </c>
      <c r="G1326" s="15">
        <f>G1340+G1345+G1349+G1354</f>
        <v>560</v>
      </c>
      <c r="H1326" s="15">
        <f>H1340+H1345+H1349+H1354</f>
        <v>805</v>
      </c>
      <c r="I1326" s="12">
        <f t="shared" si="412"/>
        <v>1365</v>
      </c>
      <c r="J1326" s="15">
        <f t="shared" ref="J1326:K1326" si="418">J1340+J1345+J1349</f>
        <v>0</v>
      </c>
      <c r="K1326" s="15">
        <f t="shared" si="418"/>
        <v>0</v>
      </c>
    </row>
    <row r="1327" spans="1:11">
      <c r="A1327" s="13" t="s">
        <v>18</v>
      </c>
      <c r="B1327" s="14" t="s">
        <v>493</v>
      </c>
      <c r="C1327" s="14"/>
      <c r="D1327" s="14"/>
      <c r="E1327" s="14"/>
      <c r="F1327" s="14" t="s">
        <v>10</v>
      </c>
      <c r="G1327" s="15">
        <f t="shared" ref="G1327:K1327" si="419">G1334+G1350</f>
        <v>3907.2</v>
      </c>
      <c r="H1327" s="15"/>
      <c r="I1327" s="12">
        <f t="shared" ref="I1327:I1362" si="420">G1327+H1327</f>
        <v>3907.2</v>
      </c>
      <c r="J1327" s="15">
        <f t="shared" si="419"/>
        <v>3907.2</v>
      </c>
      <c r="K1327" s="15">
        <f t="shared" si="419"/>
        <v>3907.2</v>
      </c>
    </row>
    <row r="1328" spans="1:11" ht="37.5" customHeight="1">
      <c r="A1328" s="202" t="s">
        <v>688</v>
      </c>
      <c r="B1328" s="14" t="s">
        <v>493</v>
      </c>
      <c r="C1328" s="14" t="s">
        <v>495</v>
      </c>
      <c r="D1328" s="14"/>
      <c r="E1328" s="14"/>
      <c r="F1328" s="18"/>
      <c r="G1328" s="15">
        <f t="shared" ref="G1328:K1333" si="421">G1329</f>
        <v>3907.2</v>
      </c>
      <c r="H1328" s="15"/>
      <c r="I1328" s="12">
        <f t="shared" si="420"/>
        <v>3907.2</v>
      </c>
      <c r="J1328" s="15">
        <f t="shared" si="421"/>
        <v>3907.2</v>
      </c>
      <c r="K1328" s="15">
        <f t="shared" si="421"/>
        <v>3907.2</v>
      </c>
    </row>
    <row r="1329" spans="1:11" ht="25.5" customHeight="1">
      <c r="A1329" s="17" t="s">
        <v>25</v>
      </c>
      <c r="B1329" s="18" t="s">
        <v>493</v>
      </c>
      <c r="C1329" s="18" t="s">
        <v>495</v>
      </c>
      <c r="D1329" s="18" t="s">
        <v>26</v>
      </c>
      <c r="E1329" s="18"/>
      <c r="F1329" s="35"/>
      <c r="G1329" s="16">
        <f t="shared" si="421"/>
        <v>3907.2</v>
      </c>
      <c r="H1329" s="16"/>
      <c r="I1329" s="20">
        <f t="shared" si="420"/>
        <v>3907.2</v>
      </c>
      <c r="J1329" s="16">
        <f t="shared" si="421"/>
        <v>3907.2</v>
      </c>
      <c r="K1329" s="16">
        <f t="shared" si="421"/>
        <v>3907.2</v>
      </c>
    </row>
    <row r="1330" spans="1:11" ht="17.25" customHeight="1">
      <c r="A1330" s="17" t="s">
        <v>496</v>
      </c>
      <c r="B1330" s="18" t="s">
        <v>493</v>
      </c>
      <c r="C1330" s="18" t="s">
        <v>495</v>
      </c>
      <c r="D1330" s="31" t="s">
        <v>26</v>
      </c>
      <c r="E1330" s="18"/>
      <c r="F1330" s="35"/>
      <c r="G1330" s="16">
        <f t="shared" si="421"/>
        <v>3907.2</v>
      </c>
      <c r="H1330" s="16"/>
      <c r="I1330" s="20">
        <f t="shared" si="420"/>
        <v>3907.2</v>
      </c>
      <c r="J1330" s="16">
        <f t="shared" si="421"/>
        <v>3907.2</v>
      </c>
      <c r="K1330" s="16">
        <f t="shared" si="421"/>
        <v>3907.2</v>
      </c>
    </row>
    <row r="1331" spans="1:11" ht="36">
      <c r="A1331" s="17" t="s">
        <v>497</v>
      </c>
      <c r="B1331" s="18" t="s">
        <v>493</v>
      </c>
      <c r="C1331" s="18" t="s">
        <v>495</v>
      </c>
      <c r="D1331" s="31" t="s">
        <v>26</v>
      </c>
      <c r="E1331" s="18"/>
      <c r="F1331" s="18"/>
      <c r="G1331" s="16">
        <f t="shared" si="421"/>
        <v>3907.2</v>
      </c>
      <c r="H1331" s="16"/>
      <c r="I1331" s="20">
        <f t="shared" si="420"/>
        <v>3907.2</v>
      </c>
      <c r="J1331" s="16">
        <f t="shared" si="421"/>
        <v>3907.2</v>
      </c>
      <c r="K1331" s="16">
        <f t="shared" si="421"/>
        <v>3907.2</v>
      </c>
    </row>
    <row r="1332" spans="1:11" ht="26.25" customHeight="1">
      <c r="A1332" s="17" t="s">
        <v>498</v>
      </c>
      <c r="B1332" s="18" t="s">
        <v>493</v>
      </c>
      <c r="C1332" s="18" t="s">
        <v>495</v>
      </c>
      <c r="D1332" s="31" t="s">
        <v>499</v>
      </c>
      <c r="E1332" s="18"/>
      <c r="F1332" s="18"/>
      <c r="G1332" s="16">
        <f t="shared" si="421"/>
        <v>3907.2</v>
      </c>
      <c r="H1332" s="16"/>
      <c r="I1332" s="20">
        <f t="shared" si="420"/>
        <v>3907.2</v>
      </c>
      <c r="J1332" s="16">
        <f t="shared" si="421"/>
        <v>3907.2</v>
      </c>
      <c r="K1332" s="16">
        <f t="shared" si="421"/>
        <v>3907.2</v>
      </c>
    </row>
    <row r="1333" spans="1:11">
      <c r="A1333" s="112" t="s">
        <v>122</v>
      </c>
      <c r="B1333" s="18" t="s">
        <v>493</v>
      </c>
      <c r="C1333" s="18" t="s">
        <v>495</v>
      </c>
      <c r="D1333" s="31" t="s">
        <v>499</v>
      </c>
      <c r="E1333" s="18" t="s">
        <v>500</v>
      </c>
      <c r="F1333" s="18"/>
      <c r="G1333" s="16">
        <f t="shared" si="421"/>
        <v>3907.2</v>
      </c>
      <c r="H1333" s="16"/>
      <c r="I1333" s="20">
        <f t="shared" si="420"/>
        <v>3907.2</v>
      </c>
      <c r="J1333" s="16">
        <f t="shared" si="421"/>
        <v>3907.2</v>
      </c>
      <c r="K1333" s="16">
        <f t="shared" si="421"/>
        <v>3907.2</v>
      </c>
    </row>
    <row r="1334" spans="1:11">
      <c r="A1334" s="17" t="s">
        <v>18</v>
      </c>
      <c r="B1334" s="18" t="s">
        <v>493</v>
      </c>
      <c r="C1334" s="18" t="s">
        <v>495</v>
      </c>
      <c r="D1334" s="31" t="s">
        <v>499</v>
      </c>
      <c r="E1334" s="18" t="s">
        <v>500</v>
      </c>
      <c r="F1334" s="18" t="s">
        <v>10</v>
      </c>
      <c r="G1334" s="182">
        <v>3907.2</v>
      </c>
      <c r="H1334" s="182">
        <f>'[1]поправки  2024-2026 гг  (ноя(2)'!$I$676</f>
        <v>0</v>
      </c>
      <c r="I1334" s="20">
        <f t="shared" si="420"/>
        <v>3907.2</v>
      </c>
      <c r="J1334" s="184">
        <v>3907.2</v>
      </c>
      <c r="K1334" s="184">
        <v>3907.2</v>
      </c>
    </row>
    <row r="1335" spans="1:11" hidden="1">
      <c r="A1335" s="113" t="s">
        <v>501</v>
      </c>
      <c r="B1335" s="14" t="s">
        <v>493</v>
      </c>
      <c r="C1335" s="14" t="s">
        <v>502</v>
      </c>
      <c r="D1335" s="14"/>
      <c r="E1335" s="14"/>
      <c r="F1335" s="114"/>
      <c r="G1335" s="115">
        <f t="shared" ref="G1335:J1339" si="422">G1336</f>
        <v>0</v>
      </c>
      <c r="H1335" s="115"/>
      <c r="I1335" s="20">
        <f t="shared" si="420"/>
        <v>0</v>
      </c>
      <c r="J1335" s="115">
        <f t="shared" si="422"/>
        <v>0</v>
      </c>
      <c r="K1335" s="26"/>
    </row>
    <row r="1336" spans="1:11" ht="24" hidden="1">
      <c r="A1336" s="113" t="s">
        <v>25</v>
      </c>
      <c r="B1336" s="14" t="s">
        <v>493</v>
      </c>
      <c r="C1336" s="14" t="s">
        <v>502</v>
      </c>
      <c r="D1336" s="14" t="s">
        <v>26</v>
      </c>
      <c r="E1336" s="14"/>
      <c r="F1336" s="114"/>
      <c r="G1336" s="116">
        <f t="shared" si="422"/>
        <v>0</v>
      </c>
      <c r="H1336" s="116"/>
      <c r="I1336" s="20">
        <f t="shared" si="420"/>
        <v>0</v>
      </c>
      <c r="J1336" s="116">
        <f t="shared" si="422"/>
        <v>0</v>
      </c>
      <c r="K1336" s="26"/>
    </row>
    <row r="1337" spans="1:11" ht="24" hidden="1">
      <c r="A1337" s="117" t="s">
        <v>503</v>
      </c>
      <c r="B1337" s="18" t="s">
        <v>493</v>
      </c>
      <c r="C1337" s="18" t="s">
        <v>502</v>
      </c>
      <c r="D1337" s="31" t="s">
        <v>504</v>
      </c>
      <c r="E1337" s="18"/>
      <c r="F1337" s="118"/>
      <c r="G1337" s="116">
        <f t="shared" si="422"/>
        <v>0</v>
      </c>
      <c r="H1337" s="116"/>
      <c r="I1337" s="20">
        <f t="shared" si="420"/>
        <v>0</v>
      </c>
      <c r="J1337" s="116">
        <f t="shared" si="422"/>
        <v>0</v>
      </c>
      <c r="K1337" s="26"/>
    </row>
    <row r="1338" spans="1:11" hidden="1">
      <c r="A1338" s="117" t="s">
        <v>122</v>
      </c>
      <c r="B1338" s="18" t="s">
        <v>493</v>
      </c>
      <c r="C1338" s="18" t="s">
        <v>502</v>
      </c>
      <c r="D1338" s="31" t="s">
        <v>504</v>
      </c>
      <c r="E1338" s="18" t="s">
        <v>123</v>
      </c>
      <c r="F1338" s="118"/>
      <c r="G1338" s="116">
        <f t="shared" si="422"/>
        <v>0</v>
      </c>
      <c r="H1338" s="116"/>
      <c r="I1338" s="20">
        <f t="shared" si="420"/>
        <v>0</v>
      </c>
      <c r="J1338" s="116">
        <f t="shared" si="422"/>
        <v>0</v>
      </c>
      <c r="K1338" s="26"/>
    </row>
    <row r="1339" spans="1:11" hidden="1">
      <c r="A1339" s="117" t="s">
        <v>505</v>
      </c>
      <c r="B1339" s="18" t="s">
        <v>493</v>
      </c>
      <c r="C1339" s="18" t="s">
        <v>502</v>
      </c>
      <c r="D1339" s="31" t="s">
        <v>504</v>
      </c>
      <c r="E1339" s="18" t="s">
        <v>500</v>
      </c>
      <c r="F1339" s="119"/>
      <c r="G1339" s="116">
        <f t="shared" si="422"/>
        <v>0</v>
      </c>
      <c r="H1339" s="116"/>
      <c r="I1339" s="20">
        <f t="shared" si="420"/>
        <v>0</v>
      </c>
      <c r="J1339" s="116">
        <f t="shared" si="422"/>
        <v>0</v>
      </c>
      <c r="K1339" s="26"/>
    </row>
    <row r="1340" spans="1:11" hidden="1">
      <c r="A1340" s="120" t="s">
        <v>16</v>
      </c>
      <c r="B1340" s="18" t="s">
        <v>493</v>
      </c>
      <c r="C1340" s="18" t="s">
        <v>502</v>
      </c>
      <c r="D1340" s="31" t="s">
        <v>504</v>
      </c>
      <c r="E1340" s="18" t="s">
        <v>500</v>
      </c>
      <c r="F1340" s="118" t="s">
        <v>17</v>
      </c>
      <c r="G1340" s="19"/>
      <c r="H1340" s="19"/>
      <c r="I1340" s="20">
        <f t="shared" si="420"/>
        <v>0</v>
      </c>
      <c r="J1340" s="20"/>
      <c r="K1340" s="26"/>
    </row>
    <row r="1341" spans="1:11" s="57" customFormat="1" ht="41.25" customHeight="1">
      <c r="A1341" s="121" t="s">
        <v>506</v>
      </c>
      <c r="B1341" s="18" t="s">
        <v>493</v>
      </c>
      <c r="C1341" s="24" t="s">
        <v>507</v>
      </c>
      <c r="D1341" s="122"/>
      <c r="E1341" s="122"/>
      <c r="F1341" s="122"/>
      <c r="G1341" s="123">
        <f t="shared" ref="G1341:K1341" si="423">G1342+G1346</f>
        <v>40</v>
      </c>
      <c r="H1341" s="123">
        <f t="shared" si="423"/>
        <v>0</v>
      </c>
      <c r="I1341" s="20">
        <f t="shared" si="420"/>
        <v>40</v>
      </c>
      <c r="J1341" s="123">
        <f t="shared" si="423"/>
        <v>0</v>
      </c>
      <c r="K1341" s="123">
        <f t="shared" si="423"/>
        <v>0</v>
      </c>
    </row>
    <row r="1342" spans="1:11" s="57" customFormat="1" ht="38.25">
      <c r="A1342" s="55" t="s">
        <v>82</v>
      </c>
      <c r="B1342" s="18" t="s">
        <v>493</v>
      </c>
      <c r="C1342" s="24" t="s">
        <v>507</v>
      </c>
      <c r="D1342" s="38" t="s">
        <v>84</v>
      </c>
      <c r="E1342" s="122"/>
      <c r="F1342" s="122"/>
      <c r="G1342" s="123">
        <f t="shared" ref="G1342:J1344" si="424">G1343</f>
        <v>40</v>
      </c>
      <c r="H1342" s="123">
        <f t="shared" si="424"/>
        <v>0</v>
      </c>
      <c r="I1342" s="20">
        <f t="shared" si="420"/>
        <v>40</v>
      </c>
      <c r="J1342" s="123">
        <f t="shared" si="424"/>
        <v>0</v>
      </c>
      <c r="K1342" s="26"/>
    </row>
    <row r="1343" spans="1:11" s="57" customFormat="1">
      <c r="A1343" s="50" t="s">
        <v>122</v>
      </c>
      <c r="B1343" s="18" t="s">
        <v>493</v>
      </c>
      <c r="C1343" s="24" t="s">
        <v>507</v>
      </c>
      <c r="D1343" s="38" t="s">
        <v>84</v>
      </c>
      <c r="E1343" s="122" t="s">
        <v>123</v>
      </c>
      <c r="F1343" s="122"/>
      <c r="G1343" s="123">
        <f t="shared" si="424"/>
        <v>40</v>
      </c>
      <c r="H1343" s="123">
        <f t="shared" si="424"/>
        <v>0</v>
      </c>
      <c r="I1343" s="20">
        <f t="shared" si="420"/>
        <v>40</v>
      </c>
      <c r="J1343" s="123">
        <f t="shared" si="424"/>
        <v>0</v>
      </c>
      <c r="K1343" s="26"/>
    </row>
    <row r="1344" spans="1:11" s="57" customFormat="1">
      <c r="A1344" s="50" t="s">
        <v>161</v>
      </c>
      <c r="B1344" s="18" t="s">
        <v>493</v>
      </c>
      <c r="C1344" s="24" t="s">
        <v>507</v>
      </c>
      <c r="D1344" s="38" t="s">
        <v>84</v>
      </c>
      <c r="E1344" s="122" t="s">
        <v>162</v>
      </c>
      <c r="F1344" s="122"/>
      <c r="G1344" s="123">
        <f t="shared" si="424"/>
        <v>40</v>
      </c>
      <c r="H1344" s="123">
        <f t="shared" si="424"/>
        <v>0</v>
      </c>
      <c r="I1344" s="20">
        <f t="shared" si="420"/>
        <v>40</v>
      </c>
      <c r="J1344" s="123">
        <f t="shared" si="424"/>
        <v>0</v>
      </c>
      <c r="K1344" s="26"/>
    </row>
    <row r="1345" spans="1:11" s="57" customFormat="1">
      <c r="A1345" s="23" t="s">
        <v>16</v>
      </c>
      <c r="B1345" s="18" t="s">
        <v>493</v>
      </c>
      <c r="C1345" s="24" t="s">
        <v>507</v>
      </c>
      <c r="D1345" s="38" t="s">
        <v>84</v>
      </c>
      <c r="E1345" s="122" t="s">
        <v>162</v>
      </c>
      <c r="F1345" s="122" t="s">
        <v>17</v>
      </c>
      <c r="G1345" s="22">
        <v>40</v>
      </c>
      <c r="H1345" s="22">
        <f>'[1]поправки  2024-2026 гг  (ноя(2)'!$I$695</f>
        <v>0</v>
      </c>
      <c r="I1345" s="20">
        <f t="shared" si="420"/>
        <v>40</v>
      </c>
      <c r="J1345" s="21"/>
      <c r="K1345" s="26"/>
    </row>
    <row r="1346" spans="1:11" s="57" customFormat="1">
      <c r="A1346" s="124" t="s">
        <v>508</v>
      </c>
      <c r="B1346" s="18" t="s">
        <v>493</v>
      </c>
      <c r="C1346" s="24" t="s">
        <v>507</v>
      </c>
      <c r="D1346" s="38" t="s">
        <v>509</v>
      </c>
      <c r="E1346" s="122"/>
      <c r="F1346" s="122"/>
      <c r="G1346" s="123">
        <f t="shared" ref="G1346:K1347" si="425">G1347</f>
        <v>0</v>
      </c>
      <c r="H1346" s="123"/>
      <c r="I1346" s="20">
        <f t="shared" si="420"/>
        <v>0</v>
      </c>
      <c r="J1346" s="123">
        <f t="shared" si="425"/>
        <v>0</v>
      </c>
      <c r="K1346" s="123">
        <f t="shared" si="425"/>
        <v>0</v>
      </c>
    </row>
    <row r="1347" spans="1:11" s="57" customFormat="1">
      <c r="A1347" s="50" t="s">
        <v>122</v>
      </c>
      <c r="B1347" s="18" t="s">
        <v>493</v>
      </c>
      <c r="C1347" s="24" t="s">
        <v>507</v>
      </c>
      <c r="D1347" s="38" t="s">
        <v>509</v>
      </c>
      <c r="E1347" s="122" t="s">
        <v>123</v>
      </c>
      <c r="F1347" s="122"/>
      <c r="G1347" s="123">
        <f t="shared" si="425"/>
        <v>0</v>
      </c>
      <c r="H1347" s="123"/>
      <c r="I1347" s="20">
        <f t="shared" si="420"/>
        <v>0</v>
      </c>
      <c r="J1347" s="123">
        <f t="shared" si="425"/>
        <v>0</v>
      </c>
      <c r="K1347" s="123">
        <f t="shared" si="425"/>
        <v>0</v>
      </c>
    </row>
    <row r="1348" spans="1:11" s="57" customFormat="1">
      <c r="A1348" s="50" t="s">
        <v>161</v>
      </c>
      <c r="B1348" s="18" t="s">
        <v>493</v>
      </c>
      <c r="C1348" s="24" t="s">
        <v>507</v>
      </c>
      <c r="D1348" s="38" t="s">
        <v>509</v>
      </c>
      <c r="E1348" s="122" t="s">
        <v>162</v>
      </c>
      <c r="F1348" s="122"/>
      <c r="G1348" s="123">
        <f t="shared" ref="G1348:K1348" si="426">G1349+G1350</f>
        <v>0</v>
      </c>
      <c r="H1348" s="123"/>
      <c r="I1348" s="20">
        <f t="shared" si="420"/>
        <v>0</v>
      </c>
      <c r="J1348" s="123">
        <f t="shared" si="426"/>
        <v>0</v>
      </c>
      <c r="K1348" s="123">
        <f t="shared" si="426"/>
        <v>0</v>
      </c>
    </row>
    <row r="1349" spans="1:11" s="57" customFormat="1">
      <c r="A1349" s="23" t="s">
        <v>16</v>
      </c>
      <c r="B1349" s="18" t="s">
        <v>493</v>
      </c>
      <c r="C1349" s="24" t="s">
        <v>507</v>
      </c>
      <c r="D1349" s="38" t="s">
        <v>509</v>
      </c>
      <c r="E1349" s="122" t="s">
        <v>162</v>
      </c>
      <c r="F1349" s="122" t="s">
        <v>17</v>
      </c>
      <c r="G1349" s="22">
        <v>0</v>
      </c>
      <c r="H1349" s="22">
        <v>0</v>
      </c>
      <c r="I1349" s="20">
        <f t="shared" si="420"/>
        <v>0</v>
      </c>
      <c r="J1349" s="22"/>
      <c r="K1349" s="26"/>
    </row>
    <row r="1350" spans="1:11" s="57" customFormat="1">
      <c r="A1350" s="23" t="s">
        <v>18</v>
      </c>
      <c r="B1350" s="18" t="s">
        <v>493</v>
      </c>
      <c r="C1350" s="24" t="s">
        <v>507</v>
      </c>
      <c r="D1350" s="38" t="s">
        <v>509</v>
      </c>
      <c r="E1350" s="122" t="s">
        <v>162</v>
      </c>
      <c r="F1350" s="122" t="s">
        <v>10</v>
      </c>
      <c r="G1350" s="21">
        <v>0</v>
      </c>
      <c r="H1350" s="21">
        <v>0</v>
      </c>
      <c r="I1350" s="20">
        <f t="shared" si="420"/>
        <v>0</v>
      </c>
      <c r="J1350" s="21"/>
      <c r="K1350" s="26"/>
    </row>
    <row r="1351" spans="1:11" s="57" customFormat="1">
      <c r="A1351" s="124" t="s">
        <v>508</v>
      </c>
      <c r="B1351" s="171" t="s">
        <v>493</v>
      </c>
      <c r="C1351" s="171" t="s">
        <v>507</v>
      </c>
      <c r="D1351" s="173" t="s">
        <v>509</v>
      </c>
      <c r="E1351" s="167"/>
      <c r="F1351" s="167"/>
      <c r="G1351" s="196">
        <f t="shared" ref="G1351:H1353" si="427">G1352</f>
        <v>520</v>
      </c>
      <c r="H1351" s="196">
        <f t="shared" si="427"/>
        <v>805</v>
      </c>
      <c r="I1351" s="12">
        <f t="shared" si="420"/>
        <v>1325</v>
      </c>
      <c r="J1351" s="21"/>
      <c r="K1351" s="26"/>
    </row>
    <row r="1352" spans="1:11" s="57" customFormat="1" ht="16.5" customHeight="1">
      <c r="A1352" s="165" t="s">
        <v>122</v>
      </c>
      <c r="B1352" s="167" t="s">
        <v>493</v>
      </c>
      <c r="C1352" s="167" t="s">
        <v>507</v>
      </c>
      <c r="D1352" s="144" t="s">
        <v>509</v>
      </c>
      <c r="E1352" s="167" t="s">
        <v>123</v>
      </c>
      <c r="F1352" s="167"/>
      <c r="G1352" s="129">
        <f t="shared" si="427"/>
        <v>520</v>
      </c>
      <c r="H1352" s="129">
        <f t="shared" si="427"/>
        <v>805</v>
      </c>
      <c r="I1352" s="20">
        <f t="shared" si="420"/>
        <v>1325</v>
      </c>
      <c r="J1352" s="21"/>
      <c r="K1352" s="26"/>
    </row>
    <row r="1353" spans="1:11" s="57" customFormat="1">
      <c r="A1353" s="165" t="s">
        <v>161</v>
      </c>
      <c r="B1353" s="167" t="s">
        <v>493</v>
      </c>
      <c r="C1353" s="167" t="s">
        <v>507</v>
      </c>
      <c r="D1353" s="144" t="s">
        <v>509</v>
      </c>
      <c r="E1353" s="167" t="s">
        <v>162</v>
      </c>
      <c r="F1353" s="167"/>
      <c r="G1353" s="160">
        <f t="shared" si="427"/>
        <v>520</v>
      </c>
      <c r="H1353" s="160">
        <f t="shared" si="427"/>
        <v>805</v>
      </c>
      <c r="I1353" s="20">
        <f t="shared" si="420"/>
        <v>1325</v>
      </c>
      <c r="J1353" s="21"/>
      <c r="K1353" s="26"/>
    </row>
    <row r="1354" spans="1:11" s="57" customFormat="1">
      <c r="A1354" s="127" t="s">
        <v>278</v>
      </c>
      <c r="B1354" s="167" t="s">
        <v>493</v>
      </c>
      <c r="C1354" s="167" t="s">
        <v>507</v>
      </c>
      <c r="D1354" s="144" t="s">
        <v>509</v>
      </c>
      <c r="E1354" s="167" t="s">
        <v>162</v>
      </c>
      <c r="F1354" s="167" t="s">
        <v>17</v>
      </c>
      <c r="G1354" s="160">
        <v>520</v>
      </c>
      <c r="H1354" s="22">
        <f>'[1]поправки декабрь'!$I$690</f>
        <v>805</v>
      </c>
      <c r="I1354" s="20">
        <f t="shared" si="420"/>
        <v>1325</v>
      </c>
      <c r="J1354" s="21"/>
      <c r="K1354" s="26"/>
    </row>
    <row r="1355" spans="1:11" ht="14.25" customHeight="1">
      <c r="A1355" s="84" t="s">
        <v>510</v>
      </c>
      <c r="B1355" s="125" t="s">
        <v>511</v>
      </c>
      <c r="C1355" s="122" t="s">
        <v>512</v>
      </c>
      <c r="D1355" s="122"/>
      <c r="E1355" s="122"/>
      <c r="F1355" s="122"/>
      <c r="G1355" s="123">
        <f t="shared" ref="G1355:K1361" si="428">G1356</f>
        <v>0</v>
      </c>
      <c r="H1355" s="123"/>
      <c r="I1355" s="20">
        <f t="shared" si="420"/>
        <v>0</v>
      </c>
      <c r="J1355" s="123">
        <f t="shared" si="428"/>
        <v>2946.6</v>
      </c>
      <c r="K1355" s="123">
        <f t="shared" si="428"/>
        <v>6104.7</v>
      </c>
    </row>
    <row r="1356" spans="1:11">
      <c r="A1356" s="13" t="s">
        <v>278</v>
      </c>
      <c r="B1356" s="125" t="s">
        <v>511</v>
      </c>
      <c r="C1356" s="122" t="s">
        <v>512</v>
      </c>
      <c r="D1356" s="122"/>
      <c r="E1356" s="122"/>
      <c r="F1356" s="122" t="s">
        <v>17</v>
      </c>
      <c r="G1356" s="123">
        <f t="shared" si="428"/>
        <v>0</v>
      </c>
      <c r="H1356" s="123">
        <v>0</v>
      </c>
      <c r="I1356" s="20">
        <f t="shared" si="420"/>
        <v>0</v>
      </c>
      <c r="J1356" s="123">
        <f t="shared" si="428"/>
        <v>2946.6</v>
      </c>
      <c r="K1356" s="123">
        <f t="shared" si="428"/>
        <v>6104.7</v>
      </c>
    </row>
    <row r="1357" spans="1:11">
      <c r="A1357" s="21" t="s">
        <v>513</v>
      </c>
      <c r="B1357" s="125" t="s">
        <v>511</v>
      </c>
      <c r="C1357" s="122" t="s">
        <v>512</v>
      </c>
      <c r="D1357" s="122"/>
      <c r="E1357" s="122"/>
      <c r="F1357" s="122"/>
      <c r="G1357" s="123">
        <f t="shared" si="428"/>
        <v>0</v>
      </c>
      <c r="H1357" s="123"/>
      <c r="I1357" s="20">
        <f t="shared" si="420"/>
        <v>0</v>
      </c>
      <c r="J1357" s="123">
        <f t="shared" si="428"/>
        <v>2946.6</v>
      </c>
      <c r="K1357" s="123">
        <f t="shared" si="428"/>
        <v>6104.7</v>
      </c>
    </row>
    <row r="1358" spans="1:11" ht="26.25" customHeight="1">
      <c r="A1358" s="17" t="s">
        <v>25</v>
      </c>
      <c r="B1358" s="125" t="s">
        <v>511</v>
      </c>
      <c r="C1358" s="122" t="s">
        <v>512</v>
      </c>
      <c r="D1358" s="122" t="s">
        <v>26</v>
      </c>
      <c r="E1358" s="122"/>
      <c r="F1358" s="122"/>
      <c r="G1358" s="123">
        <f t="shared" si="428"/>
        <v>0</v>
      </c>
      <c r="H1358" s="123"/>
      <c r="I1358" s="20">
        <f t="shared" si="420"/>
        <v>0</v>
      </c>
      <c r="J1358" s="123">
        <f t="shared" si="428"/>
        <v>2946.6</v>
      </c>
      <c r="K1358" s="123">
        <f t="shared" si="428"/>
        <v>6104.7</v>
      </c>
    </row>
    <row r="1359" spans="1:11">
      <c r="A1359" s="21" t="s">
        <v>513</v>
      </c>
      <c r="B1359" s="125" t="s">
        <v>511</v>
      </c>
      <c r="C1359" s="122" t="s">
        <v>512</v>
      </c>
      <c r="D1359" s="126">
        <v>6500099990</v>
      </c>
      <c r="E1359" s="122"/>
      <c r="F1359" s="122"/>
      <c r="G1359" s="123">
        <f t="shared" si="428"/>
        <v>0</v>
      </c>
      <c r="H1359" s="123"/>
      <c r="I1359" s="20">
        <f t="shared" si="420"/>
        <v>0</v>
      </c>
      <c r="J1359" s="123">
        <f t="shared" si="428"/>
        <v>2946.6</v>
      </c>
      <c r="K1359" s="123">
        <f t="shared" si="428"/>
        <v>6104.7</v>
      </c>
    </row>
    <row r="1360" spans="1:11">
      <c r="A1360" s="21" t="s">
        <v>56</v>
      </c>
      <c r="B1360" s="125" t="s">
        <v>511</v>
      </c>
      <c r="C1360" s="122" t="s">
        <v>512</v>
      </c>
      <c r="D1360" s="126">
        <v>6500099990</v>
      </c>
      <c r="E1360" s="122" t="s">
        <v>57</v>
      </c>
      <c r="F1360" s="122"/>
      <c r="G1360" s="123">
        <f t="shared" si="428"/>
        <v>0</v>
      </c>
      <c r="H1360" s="123"/>
      <c r="I1360" s="20">
        <f t="shared" si="420"/>
        <v>0</v>
      </c>
      <c r="J1360" s="123">
        <f t="shared" si="428"/>
        <v>2946.6</v>
      </c>
      <c r="K1360" s="123">
        <f t="shared" si="428"/>
        <v>6104.7</v>
      </c>
    </row>
    <row r="1361" spans="1:11">
      <c r="A1361" s="127" t="s">
        <v>65</v>
      </c>
      <c r="B1361" s="125" t="s">
        <v>511</v>
      </c>
      <c r="C1361" s="122" t="s">
        <v>512</v>
      </c>
      <c r="D1361" s="126">
        <v>6500099990</v>
      </c>
      <c r="E1361" s="122" t="s">
        <v>66</v>
      </c>
      <c r="F1361" s="122"/>
      <c r="G1361" s="123">
        <f t="shared" si="428"/>
        <v>0</v>
      </c>
      <c r="H1361" s="123"/>
      <c r="I1361" s="20">
        <f t="shared" si="420"/>
        <v>0</v>
      </c>
      <c r="J1361" s="123">
        <f t="shared" si="428"/>
        <v>2946.6</v>
      </c>
      <c r="K1361" s="123">
        <f t="shared" si="428"/>
        <v>6104.7</v>
      </c>
    </row>
    <row r="1362" spans="1:11">
      <c r="A1362" s="127" t="s">
        <v>278</v>
      </c>
      <c r="B1362" s="125" t="s">
        <v>511</v>
      </c>
      <c r="C1362" s="122" t="s">
        <v>512</v>
      </c>
      <c r="D1362" s="126">
        <v>6500099990</v>
      </c>
      <c r="E1362" s="122" t="s">
        <v>66</v>
      </c>
      <c r="F1362" s="122" t="s">
        <v>17</v>
      </c>
      <c r="G1362" s="22">
        <v>0</v>
      </c>
      <c r="H1362" s="22">
        <v>0</v>
      </c>
      <c r="I1362" s="20">
        <f t="shared" si="420"/>
        <v>0</v>
      </c>
      <c r="J1362" s="22">
        <v>2946.6</v>
      </c>
      <c r="K1362" s="22">
        <v>6104.7</v>
      </c>
    </row>
    <row r="1363" spans="1:11" ht="15" hidden="1" customHeight="1">
      <c r="A1363" s="127" t="s">
        <v>514</v>
      </c>
      <c r="B1363" s="125" t="s">
        <v>515</v>
      </c>
      <c r="C1363" s="122" t="s">
        <v>515</v>
      </c>
      <c r="D1363" s="122" t="s">
        <v>516</v>
      </c>
      <c r="E1363" s="122" t="s">
        <v>64</v>
      </c>
      <c r="F1363" s="122" t="s">
        <v>517</v>
      </c>
      <c r="G1363" s="22"/>
      <c r="H1363" s="22"/>
      <c r="I1363" s="22"/>
      <c r="J1363" s="22"/>
      <c r="K1363" s="19">
        <v>-3612</v>
      </c>
    </row>
  </sheetData>
  <mergeCells count="23">
    <mergeCell ref="K17:K18"/>
    <mergeCell ref="A14:K14"/>
    <mergeCell ref="A16:A18"/>
    <mergeCell ref="B16:B18"/>
    <mergeCell ref="C16:C18"/>
    <mergeCell ref="D16:D18"/>
    <mergeCell ref="E16:E18"/>
    <mergeCell ref="F16:F18"/>
    <mergeCell ref="G16:K16"/>
    <mergeCell ref="G17:I17"/>
    <mergeCell ref="J17:J18"/>
    <mergeCell ref="A12:K12"/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D11:K11"/>
  </mergeCells>
  <pageMargins left="0" right="0" top="0" bottom="0" header="0.51181102362204722" footer="0.51181102362204722"/>
  <pageSetup paperSize="9" scale="88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363"/>
  <sheetViews>
    <sheetView view="pageBreakPreview" topLeftCell="A10" zoomScaleNormal="140" zoomScaleSheetLayoutView="100" workbookViewId="0">
      <selection activeCell="A9" sqref="A9:K9"/>
    </sheetView>
  </sheetViews>
  <sheetFormatPr defaultColWidth="8.7109375" defaultRowHeight="12.75"/>
  <cols>
    <col min="1" max="1" width="34.85546875" style="1" customWidth="1"/>
    <col min="2" max="2" width="5.42578125" style="2" customWidth="1"/>
    <col min="3" max="3" width="5.7109375" style="3" customWidth="1"/>
    <col min="4" max="4" width="11.7109375" style="3" customWidth="1"/>
    <col min="5" max="6" width="4.5703125" style="3" customWidth="1"/>
    <col min="7" max="9" width="9.42578125" style="4" customWidth="1"/>
    <col min="10" max="10" width="10" style="4" customWidth="1"/>
    <col min="11" max="11" width="10" customWidth="1"/>
    <col min="12" max="12" width="8.7109375" hidden="1" customWidth="1"/>
    <col min="13" max="14" width="0" hidden="1" customWidth="1"/>
  </cols>
  <sheetData>
    <row r="1" spans="1:15">
      <c r="A1" s="226" t="s">
        <v>686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01"/>
      <c r="M1" s="201"/>
      <c r="N1" s="201"/>
      <c r="O1" s="201"/>
    </row>
    <row r="2" spans="1:15">
      <c r="A2" s="226" t="s">
        <v>1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01"/>
      <c r="M2" s="201"/>
      <c r="N2" s="201"/>
      <c r="O2" s="201"/>
    </row>
    <row r="3" spans="1:15">
      <c r="A3" s="226" t="s">
        <v>2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01"/>
      <c r="M3" s="201"/>
      <c r="N3" s="201"/>
      <c r="O3" s="201"/>
    </row>
    <row r="4" spans="1:15">
      <c r="A4" s="226" t="s">
        <v>687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01"/>
      <c r="M4" s="201"/>
      <c r="N4" s="201"/>
      <c r="O4" s="201"/>
    </row>
    <row r="5" spans="1:15">
      <c r="A5" s="226"/>
      <c r="B5" s="226"/>
      <c r="C5" s="226"/>
      <c r="D5" s="226"/>
      <c r="E5" s="226"/>
      <c r="F5" s="226"/>
      <c r="G5" s="226"/>
      <c r="H5" s="226"/>
      <c r="I5" s="226"/>
      <c r="J5" s="226"/>
      <c r="K5" s="226"/>
    </row>
    <row r="6" spans="1:15">
      <c r="A6" s="226" t="s">
        <v>0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5">
      <c r="A7" s="226" t="s">
        <v>1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</row>
    <row r="8" spans="1:15">
      <c r="A8" s="226" t="s">
        <v>2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</row>
    <row r="9" spans="1:15">
      <c r="A9" s="226" t="s">
        <v>705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</row>
    <row r="10" spans="1:15">
      <c r="A10" s="226" t="s">
        <v>520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</row>
    <row r="11" spans="1:15">
      <c r="A11" s="214"/>
      <c r="B11" s="214"/>
      <c r="C11" s="214"/>
      <c r="D11" s="226" t="s">
        <v>521</v>
      </c>
      <c r="E11" s="226"/>
      <c r="F11" s="226"/>
      <c r="G11" s="226"/>
      <c r="H11" s="226"/>
      <c r="I11" s="226"/>
      <c r="J11" s="226"/>
      <c r="K11" s="226"/>
    </row>
    <row r="12" spans="1:15" ht="12.75" customHeight="1">
      <c r="A12" s="226" t="s">
        <v>623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</row>
    <row r="13" spans="1:15" ht="10.5" customHeight="1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5" ht="56.25" customHeight="1">
      <c r="A14" s="229" t="s">
        <v>624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</row>
    <row r="15" spans="1:15" ht="15">
      <c r="A15" s="6"/>
      <c r="B15" s="6"/>
      <c r="C15" s="7"/>
      <c r="D15" s="7"/>
      <c r="E15" s="7"/>
      <c r="F15" s="7"/>
      <c r="G15" s="8"/>
      <c r="H15" s="8"/>
      <c r="I15" s="8"/>
      <c r="J15" s="8"/>
    </row>
    <row r="16" spans="1:15" ht="12.75" customHeight="1">
      <c r="A16" s="230" t="s">
        <v>3</v>
      </c>
      <c r="B16" s="231" t="s">
        <v>4</v>
      </c>
      <c r="C16" s="231" t="s">
        <v>5</v>
      </c>
      <c r="D16" s="231" t="s">
        <v>6</v>
      </c>
      <c r="E16" s="231" t="s">
        <v>7</v>
      </c>
      <c r="F16" s="231" t="s">
        <v>8</v>
      </c>
      <c r="G16" s="232" t="s">
        <v>9</v>
      </c>
      <c r="H16" s="232"/>
      <c r="I16" s="232"/>
      <c r="J16" s="232"/>
      <c r="K16" s="232"/>
    </row>
    <row r="17" spans="1:14" ht="12.75" customHeight="1" thickBot="1">
      <c r="A17" s="230"/>
      <c r="B17" s="231"/>
      <c r="C17" s="231"/>
      <c r="D17" s="231"/>
      <c r="E17" s="231"/>
      <c r="F17" s="231"/>
      <c r="G17" s="233" t="s">
        <v>518</v>
      </c>
      <c r="H17" s="234"/>
      <c r="I17" s="235"/>
      <c r="J17" s="236" t="s">
        <v>582</v>
      </c>
      <c r="K17" s="227" t="s">
        <v>677</v>
      </c>
    </row>
    <row r="18" spans="1:14" ht="24" customHeight="1" thickBot="1">
      <c r="A18" s="230"/>
      <c r="B18" s="231"/>
      <c r="C18" s="231"/>
      <c r="D18" s="231"/>
      <c r="E18" s="231"/>
      <c r="F18" s="231"/>
      <c r="G18" s="193" t="s">
        <v>680</v>
      </c>
      <c r="H18" s="194" t="s">
        <v>681</v>
      </c>
      <c r="I18" s="194" t="s">
        <v>682</v>
      </c>
      <c r="J18" s="237"/>
      <c r="K18" s="228"/>
    </row>
    <row r="19" spans="1:14">
      <c r="A19" s="9">
        <v>1</v>
      </c>
      <c r="B19" s="9" t="s">
        <v>10</v>
      </c>
      <c r="C19" s="9" t="s">
        <v>11</v>
      </c>
      <c r="D19" s="9" t="s">
        <v>12</v>
      </c>
      <c r="E19" s="9" t="s">
        <v>13</v>
      </c>
      <c r="F19" s="9" t="s">
        <v>14</v>
      </c>
      <c r="G19" s="158">
        <v>7</v>
      </c>
      <c r="H19" s="158">
        <v>8</v>
      </c>
      <c r="I19" s="158">
        <v>9</v>
      </c>
      <c r="J19" s="158">
        <v>10</v>
      </c>
      <c r="K19" s="159">
        <v>11</v>
      </c>
    </row>
    <row r="20" spans="1:14">
      <c r="A20" s="10" t="s">
        <v>15</v>
      </c>
      <c r="B20" s="11"/>
      <c r="C20" s="11"/>
      <c r="D20" s="11"/>
      <c r="E20" s="11"/>
      <c r="F20" s="11"/>
      <c r="G20" s="12">
        <f>G21+G22+G23+G24</f>
        <v>330654.14</v>
      </c>
      <c r="H20" s="195">
        <f t="shared" ref="H20" si="0">H21+H22+H23+H24</f>
        <v>8978.5999999999967</v>
      </c>
      <c r="I20" s="12">
        <f>G20+H20</f>
        <v>339632.74</v>
      </c>
      <c r="J20" s="12">
        <f t="shared" ref="J20" si="1">J21+J22+J23+J24</f>
        <v>233074.59999999998</v>
      </c>
      <c r="K20" s="12">
        <f>K21+K22+K23+K24</f>
        <v>235323.89999999997</v>
      </c>
      <c r="L20" s="136">
        <f>G25+G290+G330+G448+G559+G987+G1124+G1248+G1325+G1355+G276</f>
        <v>330654.14</v>
      </c>
      <c r="M20" s="136">
        <f>J25+J290+J330+J448+J559+J987+J1124+J1248+J1325+J1355</f>
        <v>231687.7</v>
      </c>
      <c r="N20" s="136">
        <f>K25+K290+K330+K448+K559+K987+K1124+K1248+K1325+K1355</f>
        <v>233806.2</v>
      </c>
    </row>
    <row r="21" spans="1:14">
      <c r="A21" s="10" t="s">
        <v>16</v>
      </c>
      <c r="B21" s="11"/>
      <c r="C21" s="11"/>
      <c r="D21" s="11"/>
      <c r="E21" s="11"/>
      <c r="F21" s="11" t="s">
        <v>17</v>
      </c>
      <c r="G21" s="12">
        <f>G26+G331+G449+G560+G988+G1125+G1249+G1326+G291+G1356</f>
        <v>153080.09999999995</v>
      </c>
      <c r="H21" s="195">
        <f>H26+H331+H449+H560+H988+H1125+H1249+H1326+H291+H1356</f>
        <v>8771.9999999999982</v>
      </c>
      <c r="I21" s="12">
        <f>G21+H21</f>
        <v>161852.09999999995</v>
      </c>
      <c r="J21" s="12">
        <f>J26+J331+J449+J560+J988+J1125+J1249+J1326+J291+J1356</f>
        <v>120812.09999999999</v>
      </c>
      <c r="K21" s="12">
        <f>K26+K331+K449+K560+K988+K1125+K1249+K1326+K291+K1356</f>
        <v>128199.19999999998</v>
      </c>
      <c r="L21" s="136">
        <f>G26+G291+G331+G449+G560+G988+G1125+G1249+G1356</f>
        <v>152520.09999999998</v>
      </c>
      <c r="M21" s="136">
        <f>J26+J291+J331+J449+J560+J988+J1125+J1249+J1356</f>
        <v>120812.09999999999</v>
      </c>
      <c r="N21" s="136">
        <f>K26+K291+K331+K449+K560+K988+K1125+K1249+K1356</f>
        <v>128199.19999999998</v>
      </c>
    </row>
    <row r="22" spans="1:14">
      <c r="A22" s="10" t="s">
        <v>18</v>
      </c>
      <c r="B22" s="11"/>
      <c r="C22" s="11"/>
      <c r="D22" s="11"/>
      <c r="E22" s="11"/>
      <c r="F22" s="11" t="s">
        <v>10</v>
      </c>
      <c r="G22" s="12">
        <f>G27+G332+G450+G561+G989+G1126+G1250+G1327</f>
        <v>140259.44000000003</v>
      </c>
      <c r="H22" s="195">
        <f>H27+H332+H450+H561+H989+H1126+H1250+H1327</f>
        <v>24.3</v>
      </c>
      <c r="I22" s="12">
        <f t="shared" ref="I22:I84" si="2">G22+H22</f>
        <v>140283.74000000002</v>
      </c>
      <c r="J22" s="12">
        <f>J27+J332+J450+J561+J989+J1126+J1250+J1327</f>
        <v>100141.5</v>
      </c>
      <c r="K22" s="12">
        <f>K27+K332+K450+K561+K989+K1126+K1250+K1327</f>
        <v>94749.9</v>
      </c>
      <c r="L22" s="136">
        <f>G332+G450+G561+G989+G1126+G1250+G1327+G27</f>
        <v>140259.44</v>
      </c>
      <c r="M22" s="136">
        <f>J332+J450+J561+J989+J1126+J1250+J1327+J27</f>
        <v>100141.49999999999</v>
      </c>
      <c r="N22" s="136">
        <f>K332+K450+K561+K989+K1126+K1250+K1327+K27</f>
        <v>94749.89999999998</v>
      </c>
    </row>
    <row r="23" spans="1:14">
      <c r="A23" s="10" t="s">
        <v>19</v>
      </c>
      <c r="B23" s="11"/>
      <c r="C23" s="11"/>
      <c r="D23" s="11"/>
      <c r="E23" s="11"/>
      <c r="F23" s="11" t="s">
        <v>11</v>
      </c>
      <c r="G23" s="12">
        <f>G28+G277+G333+G451+G562+G990+G1127</f>
        <v>37314.600000000006</v>
      </c>
      <c r="H23" s="195">
        <f>H28+H277+H333+H451+H562+H990+H1127</f>
        <v>182.3</v>
      </c>
      <c r="I23" s="12">
        <f t="shared" si="2"/>
        <v>37496.900000000009</v>
      </c>
      <c r="J23" s="12">
        <f>J28+J277+J333+J451+J562+J990+J1127</f>
        <v>12121</v>
      </c>
      <c r="K23" s="12">
        <f>K28+K277+K333+K451+K562+K990+K1127</f>
        <v>12374.8</v>
      </c>
      <c r="L23" s="136">
        <f>G28+G333+G451+G562+G990+G1127+G277</f>
        <v>37314.6</v>
      </c>
      <c r="M23" s="136">
        <f>J28+J333+J451+J562+J990+J1127+J277</f>
        <v>12121</v>
      </c>
      <c r="N23" s="136">
        <f>K28+K333+K451+K562+K990+K1127+K277</f>
        <v>12374.8</v>
      </c>
    </row>
    <row r="24" spans="1:14" hidden="1">
      <c r="A24" s="10" t="s">
        <v>20</v>
      </c>
      <c r="B24" s="11"/>
      <c r="C24" s="11"/>
      <c r="D24" s="11"/>
      <c r="E24" s="11"/>
      <c r="F24" s="11" t="s">
        <v>12</v>
      </c>
      <c r="G24" s="12">
        <f>G452+G563+G991</f>
        <v>0</v>
      </c>
      <c r="H24" s="195"/>
      <c r="I24" s="12">
        <f t="shared" si="2"/>
        <v>0</v>
      </c>
      <c r="J24" s="12">
        <f>J452+J563+J991</f>
        <v>0</v>
      </c>
      <c r="K24" s="12">
        <f>K452+K563+K991</f>
        <v>0</v>
      </c>
    </row>
    <row r="25" spans="1:14" ht="13.5" customHeight="1">
      <c r="A25" s="13" t="s">
        <v>21</v>
      </c>
      <c r="B25" s="14" t="s">
        <v>22</v>
      </c>
      <c r="C25" s="14"/>
      <c r="D25" s="14"/>
      <c r="E25" s="14"/>
      <c r="F25" s="14"/>
      <c r="G25" s="15">
        <f>G26+G27+G28</f>
        <v>34525.699999999997</v>
      </c>
      <c r="H25" s="197">
        <f>H26+H27+H28</f>
        <v>1337.6999999999998</v>
      </c>
      <c r="I25" s="12">
        <f t="shared" si="2"/>
        <v>35863.399999999994</v>
      </c>
      <c r="J25" s="15">
        <f t="shared" ref="J25:K25" si="3">J26+J27+J28</f>
        <v>26151.399999999998</v>
      </c>
      <c r="K25" s="15">
        <f t="shared" si="3"/>
        <v>25996.3</v>
      </c>
      <c r="L25" s="136">
        <f>G29+G45+G55+G65+G95+G101</f>
        <v>34525.699999999997</v>
      </c>
      <c r="M25" s="136">
        <f t="shared" ref="M25:N25" si="4">J29+J45+J55+J65+J95+J101</f>
        <v>26151.4</v>
      </c>
      <c r="N25" s="136">
        <f t="shared" si="4"/>
        <v>25996.300000000003</v>
      </c>
    </row>
    <row r="26" spans="1:14">
      <c r="A26" s="13" t="s">
        <v>16</v>
      </c>
      <c r="B26" s="14" t="s">
        <v>22</v>
      </c>
      <c r="C26" s="14"/>
      <c r="D26" s="14"/>
      <c r="E26" s="14"/>
      <c r="F26" s="14" t="s">
        <v>17</v>
      </c>
      <c r="G26" s="15">
        <f>G34+G44+G50+G70+G100+G118+G121+G134+G142+G153+G159+G162+G168+G171+G175+G178+G188+G192+G195+G198+G202+G206+G210+G126+G74+G123+G164+G85+G88+G217+G94+G145+G93+G243+G213+G114+G249+G255+G260+G265+G270+G275</f>
        <v>31565.499999999996</v>
      </c>
      <c r="H26" s="197">
        <f>H34+H44+H50+H70+H100+H118+H121+H134+H142+H153+H159+H162+H168+H171+H175+H178+H188+H192+H195+H198+H202+H206+H210+H126+H74+H123+H164+H85+H88+H217+H94+H145+H93+H243+H213+H114+H249+H255+H260+H265+H270+H275</f>
        <v>1337.6999999999998</v>
      </c>
      <c r="I26" s="12">
        <f t="shared" si="2"/>
        <v>32903.199999999997</v>
      </c>
      <c r="J26" s="15">
        <f>J34+J44+J50+J70+J100+J118+J121+J134+J142+J153+J159+J162+J168+J171+J175+J178+J188+J192+J195+J198+J202+J206+J210+J126+J74+J123+J164+J85+J88+J217+J94+J145+J93+J243+J213+J114+J249+J255+J260+J265+J270+J275</f>
        <v>24962.999999999996</v>
      </c>
      <c r="K26" s="15">
        <f>K34+K44+K50+K70+K100+K118+K121+K134+K142+K153+K159+K162+K168+K171+K175+K178+K188+K192+K195+K198+K202+K206+K210+K126+K74+K123+K164+K85+K88+K217+K94+K145+K93+K243+K213+K114+K249+K255+K260+K265+K270+K275</f>
        <v>24772.899999999998</v>
      </c>
    </row>
    <row r="27" spans="1:14">
      <c r="A27" s="13" t="s">
        <v>18</v>
      </c>
      <c r="B27" s="14" t="s">
        <v>22</v>
      </c>
      <c r="C27" s="14"/>
      <c r="D27" s="14"/>
      <c r="E27" s="14"/>
      <c r="F27" s="14" t="s">
        <v>10</v>
      </c>
      <c r="G27" s="15">
        <f>G224+G228+G231+G221+G235+G238</f>
        <v>1186.9000000000001</v>
      </c>
      <c r="H27" s="197">
        <f>H224+H228+H231+H221+H235+H238</f>
        <v>0</v>
      </c>
      <c r="I27" s="12">
        <f t="shared" si="2"/>
        <v>1186.9000000000001</v>
      </c>
      <c r="J27" s="15">
        <f t="shared" ref="J27:K27" si="5">J224+J228+J231+J221+J235+J238</f>
        <v>1186.9000000000001</v>
      </c>
      <c r="K27" s="15">
        <f t="shared" si="5"/>
        <v>1186.9000000000001</v>
      </c>
    </row>
    <row r="28" spans="1:14">
      <c r="A28" s="13" t="s">
        <v>19</v>
      </c>
      <c r="B28" s="14" t="s">
        <v>22</v>
      </c>
      <c r="C28" s="14"/>
      <c r="D28" s="14"/>
      <c r="E28" s="14"/>
      <c r="F28" s="14" t="s">
        <v>11</v>
      </c>
      <c r="G28" s="15">
        <f>G60+G64+G106+G38+G54+G78+G146+G110</f>
        <v>1773.3000000000002</v>
      </c>
      <c r="H28" s="197">
        <f>H60+H64+H106+H38+H54+H78+H146+H110</f>
        <v>0</v>
      </c>
      <c r="I28" s="12">
        <f t="shared" si="2"/>
        <v>1773.3000000000002</v>
      </c>
      <c r="J28" s="15">
        <f>J60+J64+J106+J38+J54+J78+J146+J110</f>
        <v>1.5</v>
      </c>
      <c r="K28" s="15">
        <f>K60+K64+K106+K38+K54+K78+K146+K110</f>
        <v>36.5</v>
      </c>
    </row>
    <row r="29" spans="1:14" ht="37.5" customHeight="1">
      <c r="A29" s="13" t="s">
        <v>23</v>
      </c>
      <c r="B29" s="14" t="s">
        <v>22</v>
      </c>
      <c r="C29" s="14" t="s">
        <v>24</v>
      </c>
      <c r="D29" s="14"/>
      <c r="E29" s="14"/>
      <c r="F29" s="14"/>
      <c r="G29" s="15">
        <f t="shared" ref="G29:K29" si="6">G30</f>
        <v>1804.8000000000002</v>
      </c>
      <c r="H29" s="15">
        <f t="shared" si="6"/>
        <v>266</v>
      </c>
      <c r="I29" s="12">
        <f t="shared" si="2"/>
        <v>2070.8000000000002</v>
      </c>
      <c r="J29" s="15">
        <f t="shared" si="6"/>
        <v>1265</v>
      </c>
      <c r="K29" s="15">
        <f t="shared" si="6"/>
        <v>1265</v>
      </c>
      <c r="L29" s="136"/>
    </row>
    <row r="30" spans="1:14" ht="24" customHeight="1">
      <c r="A30" s="13" t="s">
        <v>25</v>
      </c>
      <c r="B30" s="14" t="s">
        <v>22</v>
      </c>
      <c r="C30" s="14" t="s">
        <v>24</v>
      </c>
      <c r="D30" s="14" t="s">
        <v>26</v>
      </c>
      <c r="E30" s="14"/>
      <c r="F30" s="14"/>
      <c r="G30" s="16">
        <f t="shared" ref="G30:K30" si="7">G31+G35</f>
        <v>1804.8000000000002</v>
      </c>
      <c r="H30" s="16">
        <f t="shared" si="7"/>
        <v>266</v>
      </c>
      <c r="I30" s="20">
        <f>G30+H30</f>
        <v>2070.8000000000002</v>
      </c>
      <c r="J30" s="16">
        <f t="shared" si="7"/>
        <v>1265</v>
      </c>
      <c r="K30" s="16">
        <f t="shared" si="7"/>
        <v>1265</v>
      </c>
    </row>
    <row r="31" spans="1:14" ht="12.75" customHeight="1">
      <c r="A31" s="13" t="s">
        <v>27</v>
      </c>
      <c r="B31" s="14" t="s">
        <v>22</v>
      </c>
      <c r="C31" s="14" t="s">
        <v>24</v>
      </c>
      <c r="D31" s="14" t="s">
        <v>28</v>
      </c>
      <c r="E31" s="14"/>
      <c r="F31" s="14"/>
      <c r="G31" s="16">
        <f t="shared" ref="G31:K33" si="8">G32</f>
        <v>1724.4</v>
      </c>
      <c r="H31" s="16">
        <f t="shared" si="8"/>
        <v>266</v>
      </c>
      <c r="I31" s="20">
        <f t="shared" si="2"/>
        <v>1990.4</v>
      </c>
      <c r="J31" s="16">
        <f t="shared" si="8"/>
        <v>1265</v>
      </c>
      <c r="K31" s="16">
        <f t="shared" si="8"/>
        <v>1265</v>
      </c>
    </row>
    <row r="32" spans="1:14" ht="72.75" customHeight="1">
      <c r="A32" s="17" t="s">
        <v>29</v>
      </c>
      <c r="B32" s="18" t="s">
        <v>22</v>
      </c>
      <c r="C32" s="18" t="s">
        <v>24</v>
      </c>
      <c r="D32" s="18" t="s">
        <v>28</v>
      </c>
      <c r="E32" s="18" t="s">
        <v>30</v>
      </c>
      <c r="F32" s="18"/>
      <c r="G32" s="16">
        <f t="shared" si="8"/>
        <v>1724.4</v>
      </c>
      <c r="H32" s="16">
        <f t="shared" si="8"/>
        <v>266</v>
      </c>
      <c r="I32" s="20">
        <f t="shared" si="2"/>
        <v>1990.4</v>
      </c>
      <c r="J32" s="16">
        <f t="shared" si="8"/>
        <v>1265</v>
      </c>
      <c r="K32" s="16">
        <f t="shared" si="8"/>
        <v>1265</v>
      </c>
    </row>
    <row r="33" spans="1:15" ht="26.25" customHeight="1">
      <c r="A33" s="17" t="s">
        <v>31</v>
      </c>
      <c r="B33" s="18" t="s">
        <v>22</v>
      </c>
      <c r="C33" s="18" t="s">
        <v>24</v>
      </c>
      <c r="D33" s="18" t="s">
        <v>28</v>
      </c>
      <c r="E33" s="18" t="s">
        <v>32</v>
      </c>
      <c r="F33" s="18"/>
      <c r="G33" s="16">
        <f t="shared" si="8"/>
        <v>1724.4</v>
      </c>
      <c r="H33" s="16">
        <f t="shared" si="8"/>
        <v>266</v>
      </c>
      <c r="I33" s="20">
        <f t="shared" si="2"/>
        <v>1990.4</v>
      </c>
      <c r="J33" s="16">
        <f t="shared" si="8"/>
        <v>1265</v>
      </c>
      <c r="K33" s="16">
        <f t="shared" si="8"/>
        <v>1265</v>
      </c>
    </row>
    <row r="34" spans="1:15">
      <c r="A34" s="17" t="s">
        <v>16</v>
      </c>
      <c r="B34" s="18" t="s">
        <v>22</v>
      </c>
      <c r="C34" s="18" t="s">
        <v>24</v>
      </c>
      <c r="D34" s="18" t="s">
        <v>28</v>
      </c>
      <c r="E34" s="18" t="s">
        <v>32</v>
      </c>
      <c r="F34" s="18" t="s">
        <v>17</v>
      </c>
      <c r="G34" s="79">
        <v>1724.4</v>
      </c>
      <c r="H34" s="79">
        <f>'[1]поправки  2024-2026 гг  (ноя(2)'!$I$37</f>
        <v>266</v>
      </c>
      <c r="I34" s="20">
        <f t="shared" si="2"/>
        <v>1990.4</v>
      </c>
      <c r="J34" s="22">
        <v>1265</v>
      </c>
      <c r="K34" s="22">
        <v>1265</v>
      </c>
    </row>
    <row r="35" spans="1:15" ht="38.25">
      <c r="A35" s="23" t="s">
        <v>33</v>
      </c>
      <c r="B35" s="24" t="s">
        <v>22</v>
      </c>
      <c r="C35" s="24" t="s">
        <v>24</v>
      </c>
      <c r="D35" s="24" t="s">
        <v>34</v>
      </c>
      <c r="E35" s="24"/>
      <c r="F35" s="24"/>
      <c r="G35" s="16">
        <f t="shared" ref="G35:J37" si="9">G36</f>
        <v>80.400000000000006</v>
      </c>
      <c r="H35" s="16">
        <f t="shared" si="9"/>
        <v>0</v>
      </c>
      <c r="I35" s="20">
        <f t="shared" si="2"/>
        <v>80.400000000000006</v>
      </c>
      <c r="J35" s="16">
        <f t="shared" si="9"/>
        <v>0</v>
      </c>
      <c r="K35" s="26"/>
    </row>
    <row r="36" spans="1:15" ht="76.5">
      <c r="A36" s="23" t="s">
        <v>29</v>
      </c>
      <c r="B36" s="24" t="s">
        <v>22</v>
      </c>
      <c r="C36" s="24" t="s">
        <v>24</v>
      </c>
      <c r="D36" s="24" t="s">
        <v>34</v>
      </c>
      <c r="E36" s="24" t="s">
        <v>30</v>
      </c>
      <c r="F36" s="24"/>
      <c r="G36" s="16">
        <f t="shared" si="9"/>
        <v>80.400000000000006</v>
      </c>
      <c r="H36" s="16">
        <f t="shared" si="9"/>
        <v>0</v>
      </c>
      <c r="I36" s="20">
        <f t="shared" si="2"/>
        <v>80.400000000000006</v>
      </c>
      <c r="J36" s="16">
        <f t="shared" si="9"/>
        <v>0</v>
      </c>
      <c r="K36" s="26"/>
    </row>
    <row r="37" spans="1:15" ht="28.5" customHeight="1">
      <c r="A37" s="23" t="s">
        <v>31</v>
      </c>
      <c r="B37" s="24" t="s">
        <v>22</v>
      </c>
      <c r="C37" s="24" t="s">
        <v>24</v>
      </c>
      <c r="D37" s="24" t="s">
        <v>34</v>
      </c>
      <c r="E37" s="24" t="s">
        <v>32</v>
      </c>
      <c r="F37" s="24"/>
      <c r="G37" s="16">
        <f t="shared" si="9"/>
        <v>80.400000000000006</v>
      </c>
      <c r="H37" s="16">
        <f t="shared" si="9"/>
        <v>0</v>
      </c>
      <c r="I37" s="20">
        <f t="shared" si="2"/>
        <v>80.400000000000006</v>
      </c>
      <c r="J37" s="16">
        <f t="shared" si="9"/>
        <v>0</v>
      </c>
      <c r="K37" s="26"/>
    </row>
    <row r="38" spans="1:15">
      <c r="A38" s="23" t="s">
        <v>19</v>
      </c>
      <c r="B38" s="24" t="s">
        <v>22</v>
      </c>
      <c r="C38" s="24" t="s">
        <v>24</v>
      </c>
      <c r="D38" s="24" t="s">
        <v>34</v>
      </c>
      <c r="E38" s="24" t="s">
        <v>32</v>
      </c>
      <c r="F38" s="24" t="s">
        <v>11</v>
      </c>
      <c r="G38" s="19">
        <v>80.400000000000006</v>
      </c>
      <c r="H38" s="19">
        <v>0</v>
      </c>
      <c r="I38" s="20">
        <f t="shared" si="2"/>
        <v>80.400000000000006</v>
      </c>
      <c r="J38" s="20"/>
      <c r="K38" s="26"/>
    </row>
    <row r="39" spans="1:15" ht="63.75" hidden="1" customHeight="1">
      <c r="A39" s="13" t="s">
        <v>35</v>
      </c>
      <c r="B39" s="14" t="s">
        <v>22</v>
      </c>
      <c r="C39" s="14" t="s">
        <v>36</v>
      </c>
      <c r="D39" s="14"/>
      <c r="E39" s="14"/>
      <c r="F39" s="14"/>
      <c r="G39" s="15">
        <f t="shared" ref="G39:K43" si="10">G40</f>
        <v>0</v>
      </c>
      <c r="H39" s="15"/>
      <c r="I39" s="20">
        <f t="shared" si="2"/>
        <v>0</v>
      </c>
      <c r="J39" s="15">
        <f t="shared" si="10"/>
        <v>0</v>
      </c>
      <c r="K39" s="15">
        <f t="shared" si="10"/>
        <v>0</v>
      </c>
    </row>
    <row r="40" spans="1:15" ht="25.5" hidden="1" customHeight="1">
      <c r="A40" s="13" t="s">
        <v>25</v>
      </c>
      <c r="B40" s="14" t="s">
        <v>22</v>
      </c>
      <c r="C40" s="14" t="s">
        <v>36</v>
      </c>
      <c r="D40" s="14" t="s">
        <v>26</v>
      </c>
      <c r="E40" s="14"/>
      <c r="F40" s="14"/>
      <c r="G40" s="16">
        <f t="shared" si="10"/>
        <v>0</v>
      </c>
      <c r="H40" s="16"/>
      <c r="I40" s="20">
        <f t="shared" si="2"/>
        <v>0</v>
      </c>
      <c r="J40" s="16">
        <f t="shared" si="10"/>
        <v>0</v>
      </c>
      <c r="K40" s="16">
        <f t="shared" si="10"/>
        <v>0</v>
      </c>
    </row>
    <row r="41" spans="1:15" hidden="1">
      <c r="A41" s="13" t="s">
        <v>37</v>
      </c>
      <c r="B41" s="14" t="s">
        <v>22</v>
      </c>
      <c r="C41" s="14" t="s">
        <v>36</v>
      </c>
      <c r="D41" s="14" t="s">
        <v>38</v>
      </c>
      <c r="E41" s="14"/>
      <c r="F41" s="14"/>
      <c r="G41" s="16">
        <f t="shared" si="10"/>
        <v>0</v>
      </c>
      <c r="H41" s="16"/>
      <c r="I41" s="20">
        <f t="shared" si="2"/>
        <v>0</v>
      </c>
      <c r="J41" s="16">
        <f t="shared" si="10"/>
        <v>0</v>
      </c>
      <c r="K41" s="16">
        <f t="shared" si="10"/>
        <v>0</v>
      </c>
    </row>
    <row r="42" spans="1:15" ht="75.75" hidden="1" customHeight="1">
      <c r="A42" s="17" t="s">
        <v>29</v>
      </c>
      <c r="B42" s="18" t="s">
        <v>22</v>
      </c>
      <c r="C42" s="18" t="s">
        <v>36</v>
      </c>
      <c r="D42" s="18" t="s">
        <v>38</v>
      </c>
      <c r="E42" s="18" t="s">
        <v>30</v>
      </c>
      <c r="F42" s="18"/>
      <c r="G42" s="16">
        <f t="shared" si="10"/>
        <v>0</v>
      </c>
      <c r="H42" s="16"/>
      <c r="I42" s="20">
        <f t="shared" si="2"/>
        <v>0</v>
      </c>
      <c r="J42" s="16">
        <f t="shared" si="10"/>
        <v>0</v>
      </c>
      <c r="K42" s="16">
        <f t="shared" si="10"/>
        <v>0</v>
      </c>
    </row>
    <row r="43" spans="1:15" ht="28.5" hidden="1" customHeight="1">
      <c r="A43" s="17" t="s">
        <v>31</v>
      </c>
      <c r="B43" s="18" t="s">
        <v>22</v>
      </c>
      <c r="C43" s="18" t="s">
        <v>36</v>
      </c>
      <c r="D43" s="18" t="s">
        <v>38</v>
      </c>
      <c r="E43" s="18" t="s">
        <v>32</v>
      </c>
      <c r="F43" s="18"/>
      <c r="G43" s="16">
        <f t="shared" si="10"/>
        <v>0</v>
      </c>
      <c r="H43" s="16"/>
      <c r="I43" s="20">
        <f t="shared" si="2"/>
        <v>0</v>
      </c>
      <c r="J43" s="16">
        <f t="shared" si="10"/>
        <v>0</v>
      </c>
      <c r="K43" s="16">
        <f t="shared" si="10"/>
        <v>0</v>
      </c>
    </row>
    <row r="44" spans="1:15" hidden="1">
      <c r="A44" s="17" t="s">
        <v>16</v>
      </c>
      <c r="B44" s="18" t="s">
        <v>22</v>
      </c>
      <c r="C44" s="18" t="s">
        <v>36</v>
      </c>
      <c r="D44" s="18" t="s">
        <v>38</v>
      </c>
      <c r="E44" s="18" t="s">
        <v>32</v>
      </c>
      <c r="F44" s="18" t="s">
        <v>17</v>
      </c>
      <c r="G44" s="79"/>
      <c r="H44" s="79"/>
      <c r="I44" s="20">
        <f t="shared" si="2"/>
        <v>0</v>
      </c>
      <c r="J44" s="22"/>
      <c r="K44" s="22"/>
    </row>
    <row r="45" spans="1:15" ht="63.75" customHeight="1">
      <c r="A45" s="13" t="s">
        <v>683</v>
      </c>
      <c r="B45" s="14" t="s">
        <v>22</v>
      </c>
      <c r="C45" s="14" t="s">
        <v>39</v>
      </c>
      <c r="D45" s="14"/>
      <c r="E45" s="14"/>
      <c r="F45" s="14"/>
      <c r="G45" s="15">
        <f t="shared" ref="G45:K45" si="11">G46</f>
        <v>13822.400000000001</v>
      </c>
      <c r="H45" s="15">
        <f t="shared" si="11"/>
        <v>1048.5999999999999</v>
      </c>
      <c r="I45" s="12">
        <f t="shared" si="2"/>
        <v>14871.000000000002</v>
      </c>
      <c r="J45" s="15">
        <f t="shared" si="11"/>
        <v>11672.7</v>
      </c>
      <c r="K45" s="15">
        <f t="shared" si="11"/>
        <v>11710</v>
      </c>
      <c r="L45" s="136">
        <f>G50+G70+G975+G1123</f>
        <v>21709.4</v>
      </c>
      <c r="M45" s="136">
        <f>J50+J70+J975+J1123</f>
        <v>19582.7</v>
      </c>
      <c r="N45" s="136">
        <f>K50+K70+K975+K1123</f>
        <v>19630</v>
      </c>
    </row>
    <row r="46" spans="1:15" ht="24">
      <c r="A46" s="13" t="s">
        <v>25</v>
      </c>
      <c r="B46" s="14" t="s">
        <v>22</v>
      </c>
      <c r="C46" s="14" t="s">
        <v>39</v>
      </c>
      <c r="D46" s="14" t="s">
        <v>26</v>
      </c>
      <c r="E46" s="14"/>
      <c r="F46" s="14"/>
      <c r="G46" s="15">
        <f t="shared" ref="G46:K46" si="12">G47+G51</f>
        <v>13822.400000000001</v>
      </c>
      <c r="H46" s="15">
        <f t="shared" si="12"/>
        <v>1048.5999999999999</v>
      </c>
      <c r="I46" s="12">
        <f t="shared" si="2"/>
        <v>14871.000000000002</v>
      </c>
      <c r="J46" s="15">
        <f t="shared" si="12"/>
        <v>11672.7</v>
      </c>
      <c r="K46" s="15">
        <f t="shared" si="12"/>
        <v>11710</v>
      </c>
    </row>
    <row r="47" spans="1:15">
      <c r="A47" s="13" t="s">
        <v>37</v>
      </c>
      <c r="B47" s="14" t="s">
        <v>22</v>
      </c>
      <c r="C47" s="14" t="s">
        <v>39</v>
      </c>
      <c r="D47" s="18" t="s">
        <v>38</v>
      </c>
      <c r="E47" s="14"/>
      <c r="F47" s="14"/>
      <c r="G47" s="15">
        <f t="shared" ref="G47:K49" si="13">G48</f>
        <v>13146.7</v>
      </c>
      <c r="H47" s="15">
        <f>H48</f>
        <v>1048.5999999999999</v>
      </c>
      <c r="I47" s="12">
        <f t="shared" si="2"/>
        <v>14195.300000000001</v>
      </c>
      <c r="J47" s="15">
        <f t="shared" si="13"/>
        <v>11672.7</v>
      </c>
      <c r="K47" s="15">
        <f t="shared" si="13"/>
        <v>11710</v>
      </c>
      <c r="O47" s="136" t="s">
        <v>672</v>
      </c>
    </row>
    <row r="48" spans="1:15" ht="73.5" customHeight="1">
      <c r="A48" s="17" t="s">
        <v>29</v>
      </c>
      <c r="B48" s="18" t="s">
        <v>22</v>
      </c>
      <c r="C48" s="18" t="s">
        <v>39</v>
      </c>
      <c r="D48" s="18" t="s">
        <v>38</v>
      </c>
      <c r="E48" s="18" t="s">
        <v>30</v>
      </c>
      <c r="F48" s="18"/>
      <c r="G48" s="16">
        <f t="shared" si="13"/>
        <v>13146.7</v>
      </c>
      <c r="H48" s="16">
        <f t="shared" si="13"/>
        <v>1048.5999999999999</v>
      </c>
      <c r="I48" s="20">
        <f t="shared" si="2"/>
        <v>14195.300000000001</v>
      </c>
      <c r="J48" s="16">
        <f t="shared" si="13"/>
        <v>11672.7</v>
      </c>
      <c r="K48" s="16">
        <f t="shared" si="13"/>
        <v>11710</v>
      </c>
    </row>
    <row r="49" spans="1:11" ht="25.5" customHeight="1">
      <c r="A49" s="17" t="s">
        <v>31</v>
      </c>
      <c r="B49" s="18" t="s">
        <v>22</v>
      </c>
      <c r="C49" s="18" t="s">
        <v>39</v>
      </c>
      <c r="D49" s="18" t="s">
        <v>38</v>
      </c>
      <c r="E49" s="18" t="s">
        <v>32</v>
      </c>
      <c r="F49" s="18"/>
      <c r="G49" s="16">
        <f t="shared" si="13"/>
        <v>13146.7</v>
      </c>
      <c r="H49" s="16">
        <f t="shared" si="13"/>
        <v>1048.5999999999999</v>
      </c>
      <c r="I49" s="20">
        <f t="shared" si="2"/>
        <v>14195.300000000001</v>
      </c>
      <c r="J49" s="16">
        <f t="shared" si="13"/>
        <v>11672.7</v>
      </c>
      <c r="K49" s="16">
        <f t="shared" si="13"/>
        <v>11710</v>
      </c>
    </row>
    <row r="50" spans="1:11">
      <c r="A50" s="17" t="s">
        <v>16</v>
      </c>
      <c r="B50" s="18" t="s">
        <v>22</v>
      </c>
      <c r="C50" s="18" t="s">
        <v>39</v>
      </c>
      <c r="D50" s="18" t="s">
        <v>38</v>
      </c>
      <c r="E50" s="18" t="s">
        <v>32</v>
      </c>
      <c r="F50" s="18" t="s">
        <v>17</v>
      </c>
      <c r="G50" s="79">
        <v>13146.7</v>
      </c>
      <c r="H50" s="79">
        <f>'[1]поправки  2024-2026 гг  (ноя(2)'!$I$53</f>
        <v>1048.5999999999999</v>
      </c>
      <c r="I50" s="20">
        <f t="shared" si="2"/>
        <v>14195.300000000001</v>
      </c>
      <c r="J50" s="22">
        <v>11672.7</v>
      </c>
      <c r="K50" s="22">
        <v>11710</v>
      </c>
    </row>
    <row r="51" spans="1:11" ht="38.25">
      <c r="A51" s="23" t="s">
        <v>33</v>
      </c>
      <c r="B51" s="24" t="s">
        <v>22</v>
      </c>
      <c r="C51" s="18" t="s">
        <v>39</v>
      </c>
      <c r="D51" s="24" t="s">
        <v>34</v>
      </c>
      <c r="E51" s="24"/>
      <c r="F51" s="24"/>
      <c r="G51" s="16">
        <f t="shared" ref="G51:J53" si="14">G52</f>
        <v>675.7</v>
      </c>
      <c r="H51" s="16">
        <f t="shared" si="14"/>
        <v>0</v>
      </c>
      <c r="I51" s="20">
        <f t="shared" si="2"/>
        <v>675.7</v>
      </c>
      <c r="J51" s="16">
        <f t="shared" si="14"/>
        <v>0</v>
      </c>
      <c r="K51" s="26"/>
    </row>
    <row r="52" spans="1:11" ht="76.5">
      <c r="A52" s="23" t="s">
        <v>29</v>
      </c>
      <c r="B52" s="24" t="s">
        <v>22</v>
      </c>
      <c r="C52" s="18" t="s">
        <v>39</v>
      </c>
      <c r="D52" s="24" t="s">
        <v>34</v>
      </c>
      <c r="E52" s="24" t="s">
        <v>30</v>
      </c>
      <c r="F52" s="24"/>
      <c r="G52" s="16">
        <f t="shared" si="14"/>
        <v>675.7</v>
      </c>
      <c r="H52" s="16">
        <f t="shared" si="14"/>
        <v>0</v>
      </c>
      <c r="I52" s="20">
        <f t="shared" si="2"/>
        <v>675.7</v>
      </c>
      <c r="J52" s="16">
        <f t="shared" si="14"/>
        <v>0</v>
      </c>
      <c r="K52" s="26"/>
    </row>
    <row r="53" spans="1:11" ht="26.25" customHeight="1">
      <c r="A53" s="23" t="s">
        <v>31</v>
      </c>
      <c r="B53" s="24" t="s">
        <v>22</v>
      </c>
      <c r="C53" s="18" t="s">
        <v>39</v>
      </c>
      <c r="D53" s="24" t="s">
        <v>34</v>
      </c>
      <c r="E53" s="24" t="s">
        <v>32</v>
      </c>
      <c r="F53" s="24"/>
      <c r="G53" s="16">
        <f t="shared" si="14"/>
        <v>675.7</v>
      </c>
      <c r="H53" s="16">
        <f t="shared" si="14"/>
        <v>0</v>
      </c>
      <c r="I53" s="20">
        <f t="shared" si="2"/>
        <v>675.7</v>
      </c>
      <c r="J53" s="16">
        <f t="shared" si="14"/>
        <v>0</v>
      </c>
      <c r="K53" s="26"/>
    </row>
    <row r="54" spans="1:11">
      <c r="A54" s="23" t="s">
        <v>19</v>
      </c>
      <c r="B54" s="24" t="s">
        <v>22</v>
      </c>
      <c r="C54" s="18" t="s">
        <v>39</v>
      </c>
      <c r="D54" s="24" t="s">
        <v>34</v>
      </c>
      <c r="E54" s="24" t="s">
        <v>32</v>
      </c>
      <c r="F54" s="24" t="s">
        <v>11</v>
      </c>
      <c r="G54" s="19">
        <v>675.7</v>
      </c>
      <c r="H54" s="19">
        <f>'[1]поправки  2024-2026 гг  (ноя(2)'!$I$57</f>
        <v>0</v>
      </c>
      <c r="I54" s="20">
        <f t="shared" si="2"/>
        <v>675.7</v>
      </c>
      <c r="J54" s="20"/>
      <c r="K54" s="26"/>
    </row>
    <row r="55" spans="1:11">
      <c r="A55" s="13" t="s">
        <v>40</v>
      </c>
      <c r="B55" s="14" t="s">
        <v>22</v>
      </c>
      <c r="C55" s="14" t="s">
        <v>41</v>
      </c>
      <c r="D55" s="14"/>
      <c r="E55" s="14"/>
      <c r="F55" s="14"/>
      <c r="G55" s="15">
        <f t="shared" ref="G55:K55" si="15">G56+G61</f>
        <v>1.5</v>
      </c>
      <c r="H55" s="15"/>
      <c r="I55" s="20">
        <f t="shared" si="2"/>
        <v>1.5</v>
      </c>
      <c r="J55" s="15">
        <f t="shared" si="15"/>
        <v>1.5</v>
      </c>
      <c r="K55" s="15">
        <f t="shared" si="15"/>
        <v>36.5</v>
      </c>
    </row>
    <row r="56" spans="1:11" ht="48" hidden="1">
      <c r="A56" s="17" t="s">
        <v>42</v>
      </c>
      <c r="B56" s="18" t="s">
        <v>22</v>
      </c>
      <c r="C56" s="18" t="s">
        <v>41</v>
      </c>
      <c r="D56" s="18" t="s">
        <v>43</v>
      </c>
      <c r="E56" s="18"/>
      <c r="F56" s="18"/>
      <c r="G56" s="16">
        <f>G57</f>
        <v>0</v>
      </c>
      <c r="H56" s="16"/>
      <c r="I56" s="20">
        <f t="shared" si="2"/>
        <v>0</v>
      </c>
      <c r="J56" s="16">
        <f>J57</f>
        <v>0</v>
      </c>
      <c r="K56" s="26"/>
    </row>
    <row r="57" spans="1:11" ht="24" hidden="1">
      <c r="A57" s="17" t="s">
        <v>44</v>
      </c>
      <c r="B57" s="18" t="s">
        <v>22</v>
      </c>
      <c r="C57" s="18" t="s">
        <v>41</v>
      </c>
      <c r="D57" s="18" t="s">
        <v>43</v>
      </c>
      <c r="E57" s="18" t="s">
        <v>45</v>
      </c>
      <c r="F57" s="18"/>
      <c r="G57" s="16">
        <f>G58</f>
        <v>0</v>
      </c>
      <c r="H57" s="16"/>
      <c r="I57" s="20">
        <f t="shared" si="2"/>
        <v>0</v>
      </c>
      <c r="J57" s="16">
        <f>J58</f>
        <v>0</v>
      </c>
      <c r="K57" s="26"/>
    </row>
    <row r="58" spans="1:11" ht="36" hidden="1">
      <c r="A58" s="17" t="s">
        <v>46</v>
      </c>
      <c r="B58" s="18" t="s">
        <v>22</v>
      </c>
      <c r="C58" s="18" t="s">
        <v>41</v>
      </c>
      <c r="D58" s="18" t="s">
        <v>43</v>
      </c>
      <c r="E58" s="18" t="s">
        <v>47</v>
      </c>
      <c r="F58" s="18"/>
      <c r="G58" s="16">
        <f>G59+G60</f>
        <v>0</v>
      </c>
      <c r="H58" s="16"/>
      <c r="I58" s="20">
        <f t="shared" si="2"/>
        <v>0</v>
      </c>
      <c r="J58" s="16">
        <f>J59+J60</f>
        <v>0</v>
      </c>
      <c r="K58" s="26"/>
    </row>
    <row r="59" spans="1:11" hidden="1">
      <c r="A59" s="17" t="s">
        <v>18</v>
      </c>
      <c r="B59" s="18" t="s">
        <v>22</v>
      </c>
      <c r="C59" s="18" t="s">
        <v>41</v>
      </c>
      <c r="D59" s="18" t="s">
        <v>43</v>
      </c>
      <c r="E59" s="18" t="s">
        <v>47</v>
      </c>
      <c r="F59" s="18" t="s">
        <v>10</v>
      </c>
      <c r="G59" s="19"/>
      <c r="H59" s="19"/>
      <c r="I59" s="20">
        <f t="shared" si="2"/>
        <v>0</v>
      </c>
      <c r="J59" s="20"/>
      <c r="K59" s="26"/>
    </row>
    <row r="60" spans="1:11" hidden="1">
      <c r="A60" s="17" t="s">
        <v>19</v>
      </c>
      <c r="B60" s="18" t="s">
        <v>22</v>
      </c>
      <c r="C60" s="18" t="s">
        <v>41</v>
      </c>
      <c r="D60" s="18" t="s">
        <v>43</v>
      </c>
      <c r="E60" s="18" t="s">
        <v>47</v>
      </c>
      <c r="F60" s="18" t="s">
        <v>11</v>
      </c>
      <c r="G60" s="19"/>
      <c r="H60" s="19"/>
      <c r="I60" s="20">
        <f t="shared" si="2"/>
        <v>0</v>
      </c>
      <c r="J60" s="20"/>
      <c r="K60" s="26"/>
    </row>
    <row r="61" spans="1:11" ht="52.5" customHeight="1">
      <c r="A61" s="17" t="s">
        <v>42</v>
      </c>
      <c r="B61" s="18" t="s">
        <v>22</v>
      </c>
      <c r="C61" s="18" t="s">
        <v>41</v>
      </c>
      <c r="D61" s="18" t="s">
        <v>48</v>
      </c>
      <c r="E61" s="18"/>
      <c r="F61" s="18"/>
      <c r="G61" s="16">
        <f t="shared" ref="G61:K63" si="16">G62</f>
        <v>1.5</v>
      </c>
      <c r="H61" s="16"/>
      <c r="I61" s="20">
        <f t="shared" si="2"/>
        <v>1.5</v>
      </c>
      <c r="J61" s="16">
        <f t="shared" si="16"/>
        <v>1.5</v>
      </c>
      <c r="K61" s="16">
        <f t="shared" si="16"/>
        <v>36.5</v>
      </c>
    </row>
    <row r="62" spans="1:11" ht="28.5" customHeight="1">
      <c r="A62" s="17" t="s">
        <v>44</v>
      </c>
      <c r="B62" s="18" t="s">
        <v>22</v>
      </c>
      <c r="C62" s="18" t="s">
        <v>41</v>
      </c>
      <c r="D62" s="18" t="s">
        <v>48</v>
      </c>
      <c r="E62" s="18" t="s">
        <v>45</v>
      </c>
      <c r="F62" s="18"/>
      <c r="G62" s="16">
        <f t="shared" si="16"/>
        <v>1.5</v>
      </c>
      <c r="H62" s="16"/>
      <c r="I62" s="20">
        <f t="shared" si="2"/>
        <v>1.5</v>
      </c>
      <c r="J62" s="16">
        <f t="shared" si="16"/>
        <v>1.5</v>
      </c>
      <c r="K62" s="16">
        <f t="shared" si="16"/>
        <v>36.5</v>
      </c>
    </row>
    <row r="63" spans="1:11" ht="39.75" customHeight="1">
      <c r="A63" s="17" t="s">
        <v>46</v>
      </c>
      <c r="B63" s="18" t="s">
        <v>22</v>
      </c>
      <c r="C63" s="18" t="s">
        <v>41</v>
      </c>
      <c r="D63" s="18" t="s">
        <v>48</v>
      </c>
      <c r="E63" s="18" t="s">
        <v>47</v>
      </c>
      <c r="F63" s="18"/>
      <c r="G63" s="16">
        <f t="shared" si="16"/>
        <v>1.5</v>
      </c>
      <c r="H63" s="16"/>
      <c r="I63" s="20">
        <f t="shared" si="2"/>
        <v>1.5</v>
      </c>
      <c r="J63" s="16">
        <f t="shared" si="16"/>
        <v>1.5</v>
      </c>
      <c r="K63" s="16">
        <f t="shared" si="16"/>
        <v>36.5</v>
      </c>
    </row>
    <row r="64" spans="1:11">
      <c r="A64" s="17" t="s">
        <v>19</v>
      </c>
      <c r="B64" s="18" t="s">
        <v>22</v>
      </c>
      <c r="C64" s="18" t="s">
        <v>41</v>
      </c>
      <c r="D64" s="18" t="s">
        <v>48</v>
      </c>
      <c r="E64" s="18" t="s">
        <v>47</v>
      </c>
      <c r="F64" s="18" t="s">
        <v>11</v>
      </c>
      <c r="G64" s="182">
        <v>1.5</v>
      </c>
      <c r="H64" s="182">
        <f>'[1]поправки  2024-2026 гг  (ноя(2)'!$I$69</f>
        <v>0</v>
      </c>
      <c r="I64" s="20">
        <f t="shared" si="2"/>
        <v>1.5</v>
      </c>
      <c r="J64" s="183">
        <v>1.5</v>
      </c>
      <c r="K64" s="184">
        <v>36.5</v>
      </c>
    </row>
    <row r="65" spans="1:11" ht="51.75" customHeight="1">
      <c r="A65" s="13" t="s">
        <v>49</v>
      </c>
      <c r="B65" s="14" t="s">
        <v>22</v>
      </c>
      <c r="C65" s="14" t="s">
        <v>50</v>
      </c>
      <c r="D65" s="14"/>
      <c r="E65" s="14"/>
      <c r="F65" s="14"/>
      <c r="G65" s="15">
        <f t="shared" ref="G65:K65" si="17">G66</f>
        <v>4538.5999999999995</v>
      </c>
      <c r="H65" s="15">
        <f t="shared" si="17"/>
        <v>-112.1</v>
      </c>
      <c r="I65" s="12">
        <f t="shared" si="2"/>
        <v>4426.4999999999991</v>
      </c>
      <c r="J65" s="15">
        <f t="shared" si="17"/>
        <v>4157</v>
      </c>
      <c r="K65" s="15">
        <f t="shared" si="17"/>
        <v>4157</v>
      </c>
    </row>
    <row r="66" spans="1:11" ht="25.5" customHeight="1">
      <c r="A66" s="13" t="s">
        <v>25</v>
      </c>
      <c r="B66" s="14" t="s">
        <v>22</v>
      </c>
      <c r="C66" s="14" t="s">
        <v>50</v>
      </c>
      <c r="D66" s="14" t="s">
        <v>26</v>
      </c>
      <c r="E66" s="14"/>
      <c r="F66" s="14"/>
      <c r="G66" s="16">
        <f t="shared" ref="G66:K66" si="18">G67+G78</f>
        <v>4538.5999999999995</v>
      </c>
      <c r="H66" s="16">
        <f t="shared" si="18"/>
        <v>-112.1</v>
      </c>
      <c r="I66" s="20">
        <f t="shared" si="2"/>
        <v>4426.4999999999991</v>
      </c>
      <c r="J66" s="16">
        <f t="shared" si="18"/>
        <v>4157</v>
      </c>
      <c r="K66" s="16">
        <f t="shared" si="18"/>
        <v>4157</v>
      </c>
    </row>
    <row r="67" spans="1:11">
      <c r="A67" s="13" t="s">
        <v>37</v>
      </c>
      <c r="B67" s="14" t="s">
        <v>22</v>
      </c>
      <c r="C67" s="14" t="s">
        <v>50</v>
      </c>
      <c r="D67" s="14" t="s">
        <v>38</v>
      </c>
      <c r="E67" s="25"/>
      <c r="F67" s="25"/>
      <c r="G67" s="16">
        <f>G68+G71+G91</f>
        <v>4444.3999999999996</v>
      </c>
      <c r="H67" s="16">
        <f>H68+H71+H91</f>
        <v>-112.1</v>
      </c>
      <c r="I67" s="20">
        <f t="shared" si="2"/>
        <v>4332.2999999999993</v>
      </c>
      <c r="J67" s="16">
        <f t="shared" ref="J67:K67" si="19">J68+J71+J91</f>
        <v>4157</v>
      </c>
      <c r="K67" s="16">
        <f t="shared" si="19"/>
        <v>4157</v>
      </c>
    </row>
    <row r="68" spans="1:11" ht="73.5" customHeight="1">
      <c r="A68" s="17" t="s">
        <v>29</v>
      </c>
      <c r="B68" s="18" t="s">
        <v>22</v>
      </c>
      <c r="C68" s="18" t="s">
        <v>50</v>
      </c>
      <c r="D68" s="18" t="s">
        <v>38</v>
      </c>
      <c r="E68" s="18" t="s">
        <v>30</v>
      </c>
      <c r="F68" s="18"/>
      <c r="G68" s="16">
        <f t="shared" ref="G68:K69" si="20">G69</f>
        <v>4424.3999999999996</v>
      </c>
      <c r="H68" s="16">
        <f t="shared" si="20"/>
        <v>-112.1</v>
      </c>
      <c r="I68" s="20">
        <f t="shared" si="2"/>
        <v>4312.2999999999993</v>
      </c>
      <c r="J68" s="16">
        <f t="shared" si="20"/>
        <v>4137</v>
      </c>
      <c r="K68" s="16">
        <f t="shared" si="20"/>
        <v>4147</v>
      </c>
    </row>
    <row r="69" spans="1:11" ht="24.75" customHeight="1">
      <c r="A69" s="17" t="s">
        <v>31</v>
      </c>
      <c r="B69" s="18" t="s">
        <v>22</v>
      </c>
      <c r="C69" s="18" t="s">
        <v>50</v>
      </c>
      <c r="D69" s="18" t="s">
        <v>38</v>
      </c>
      <c r="E69" s="18" t="s">
        <v>32</v>
      </c>
      <c r="F69" s="18"/>
      <c r="G69" s="16">
        <f t="shared" si="20"/>
        <v>4424.3999999999996</v>
      </c>
      <c r="H69" s="16">
        <f t="shared" si="20"/>
        <v>-112.1</v>
      </c>
      <c r="I69" s="20">
        <f t="shared" si="2"/>
        <v>4312.2999999999993</v>
      </c>
      <c r="J69" s="16">
        <f t="shared" si="20"/>
        <v>4137</v>
      </c>
      <c r="K69" s="16">
        <f t="shared" si="20"/>
        <v>4147</v>
      </c>
    </row>
    <row r="70" spans="1:11">
      <c r="A70" s="222" t="s">
        <v>16</v>
      </c>
      <c r="B70" s="223" t="s">
        <v>22</v>
      </c>
      <c r="C70" s="223" t="s">
        <v>50</v>
      </c>
      <c r="D70" s="223" t="s">
        <v>38</v>
      </c>
      <c r="E70" s="223" t="s">
        <v>32</v>
      </c>
      <c r="F70" s="223" t="s">
        <v>17</v>
      </c>
      <c r="G70" s="224">
        <v>4424.3999999999996</v>
      </c>
      <c r="H70" s="224">
        <f>'[1]поправки  2024-2026 гг  (ноя(2)'!$I$546++'[1]поправки  2024-2026 гг  (ноя(2)'!$I$1600</f>
        <v>-112.1</v>
      </c>
      <c r="I70" s="224">
        <f t="shared" si="2"/>
        <v>4312.2999999999993</v>
      </c>
      <c r="J70" s="215">
        <v>4137</v>
      </c>
      <c r="K70" s="215">
        <v>4147</v>
      </c>
    </row>
    <row r="71" spans="1:11" ht="36" hidden="1">
      <c r="A71" s="17" t="s">
        <v>51</v>
      </c>
      <c r="B71" s="18" t="s">
        <v>22</v>
      </c>
      <c r="C71" s="18" t="s">
        <v>50</v>
      </c>
      <c r="D71" s="18" t="s">
        <v>52</v>
      </c>
      <c r="E71" s="18"/>
      <c r="F71" s="18"/>
      <c r="G71" s="16">
        <f>G72+G75</f>
        <v>0</v>
      </c>
      <c r="H71" s="16"/>
      <c r="I71" s="20">
        <f t="shared" si="2"/>
        <v>0</v>
      </c>
      <c r="J71" s="16">
        <f>J72+J75</f>
        <v>0</v>
      </c>
      <c r="K71" s="26"/>
    </row>
    <row r="72" spans="1:11" ht="75" hidden="1" customHeight="1">
      <c r="A72" s="17" t="s">
        <v>29</v>
      </c>
      <c r="B72" s="18" t="s">
        <v>22</v>
      </c>
      <c r="C72" s="18" t="s">
        <v>50</v>
      </c>
      <c r="D72" s="18" t="s">
        <v>52</v>
      </c>
      <c r="E72" s="18" t="s">
        <v>30</v>
      </c>
      <c r="F72" s="18"/>
      <c r="G72" s="16">
        <f>G73</f>
        <v>0</v>
      </c>
      <c r="H72" s="16"/>
      <c r="I72" s="20">
        <f t="shared" si="2"/>
        <v>0</v>
      </c>
      <c r="J72" s="16">
        <f>J73</f>
        <v>0</v>
      </c>
      <c r="K72" s="26"/>
    </row>
    <row r="73" spans="1:11" ht="24" hidden="1">
      <c r="A73" s="17" t="s">
        <v>31</v>
      </c>
      <c r="B73" s="18" t="s">
        <v>22</v>
      </c>
      <c r="C73" s="18" t="s">
        <v>50</v>
      </c>
      <c r="D73" s="18" t="s">
        <v>52</v>
      </c>
      <c r="E73" s="18" t="s">
        <v>32</v>
      </c>
      <c r="F73" s="18"/>
      <c r="G73" s="16">
        <f>G74</f>
        <v>0</v>
      </c>
      <c r="H73" s="16"/>
      <c r="I73" s="20">
        <f t="shared" si="2"/>
        <v>0</v>
      </c>
      <c r="J73" s="16">
        <f>J74</f>
        <v>0</v>
      </c>
      <c r="K73" s="26"/>
    </row>
    <row r="74" spans="1:11" hidden="1">
      <c r="A74" s="17" t="s">
        <v>16</v>
      </c>
      <c r="B74" s="18" t="s">
        <v>22</v>
      </c>
      <c r="C74" s="18" t="s">
        <v>50</v>
      </c>
      <c r="D74" s="18" t="s">
        <v>52</v>
      </c>
      <c r="E74" s="18" t="s">
        <v>32</v>
      </c>
      <c r="F74" s="18" t="s">
        <v>17</v>
      </c>
      <c r="G74" s="19">
        <v>0</v>
      </c>
      <c r="H74" s="19">
        <v>0</v>
      </c>
      <c r="I74" s="20">
        <f t="shared" si="2"/>
        <v>0</v>
      </c>
      <c r="J74" s="12"/>
      <c r="K74" s="26"/>
    </row>
    <row r="75" spans="1:11" ht="24" hidden="1">
      <c r="A75" s="17" t="s">
        <v>44</v>
      </c>
      <c r="B75" s="18" t="s">
        <v>22</v>
      </c>
      <c r="C75" s="18" t="s">
        <v>50</v>
      </c>
      <c r="D75" s="18" t="s">
        <v>52</v>
      </c>
      <c r="E75" s="18" t="s">
        <v>45</v>
      </c>
      <c r="F75" s="18"/>
      <c r="G75" s="16">
        <f>G76</f>
        <v>0</v>
      </c>
      <c r="H75" s="16"/>
      <c r="I75" s="20">
        <f t="shared" si="2"/>
        <v>0</v>
      </c>
      <c r="J75" s="16">
        <f>J76</f>
        <v>0</v>
      </c>
      <c r="K75" s="26"/>
    </row>
    <row r="76" spans="1:11" ht="36" hidden="1">
      <c r="A76" s="17" t="s">
        <v>46</v>
      </c>
      <c r="B76" s="18" t="s">
        <v>22</v>
      </c>
      <c r="C76" s="18" t="s">
        <v>50</v>
      </c>
      <c r="D76" s="18" t="s">
        <v>52</v>
      </c>
      <c r="E76" s="18" t="s">
        <v>53</v>
      </c>
      <c r="F76" s="18"/>
      <c r="G76" s="16">
        <f>G77</f>
        <v>0</v>
      </c>
      <c r="H76" s="16"/>
      <c r="I76" s="20">
        <f t="shared" si="2"/>
        <v>0</v>
      </c>
      <c r="J76" s="16">
        <f>J77</f>
        <v>0</v>
      </c>
      <c r="K76" s="26"/>
    </row>
    <row r="77" spans="1:11" hidden="1">
      <c r="A77" s="17" t="s">
        <v>16</v>
      </c>
      <c r="B77" s="18" t="s">
        <v>22</v>
      </c>
      <c r="C77" s="18" t="s">
        <v>50</v>
      </c>
      <c r="D77" s="18" t="s">
        <v>52</v>
      </c>
      <c r="E77" s="18" t="s">
        <v>53</v>
      </c>
      <c r="F77" s="18" t="s">
        <v>17</v>
      </c>
      <c r="G77" s="26">
        <v>0</v>
      </c>
      <c r="H77" s="26">
        <v>0</v>
      </c>
      <c r="I77" s="20">
        <f t="shared" si="2"/>
        <v>0</v>
      </c>
      <c r="J77" s="12"/>
      <c r="K77" s="26"/>
    </row>
    <row r="78" spans="1:11" ht="38.25">
      <c r="A78" s="23" t="s">
        <v>33</v>
      </c>
      <c r="B78" s="24" t="s">
        <v>22</v>
      </c>
      <c r="C78" s="18" t="s">
        <v>50</v>
      </c>
      <c r="D78" s="24" t="s">
        <v>34</v>
      </c>
      <c r="E78" s="24"/>
      <c r="F78" s="24"/>
      <c r="G78" s="16">
        <f t="shared" ref="G78:J80" si="21">G79</f>
        <v>94.2</v>
      </c>
      <c r="H78" s="16">
        <f t="shared" si="21"/>
        <v>0</v>
      </c>
      <c r="I78" s="20">
        <f t="shared" si="2"/>
        <v>94.2</v>
      </c>
      <c r="J78" s="16">
        <f t="shared" si="21"/>
        <v>0</v>
      </c>
      <c r="K78" s="26"/>
    </row>
    <row r="79" spans="1:11" ht="89.25" customHeight="1">
      <c r="A79" s="23" t="s">
        <v>29</v>
      </c>
      <c r="B79" s="24" t="s">
        <v>22</v>
      </c>
      <c r="C79" s="18" t="s">
        <v>50</v>
      </c>
      <c r="D79" s="24" t="s">
        <v>34</v>
      </c>
      <c r="E79" s="24" t="s">
        <v>30</v>
      </c>
      <c r="F79" s="24"/>
      <c r="G79" s="16">
        <f t="shared" si="21"/>
        <v>94.2</v>
      </c>
      <c r="H79" s="16">
        <f t="shared" si="21"/>
        <v>0</v>
      </c>
      <c r="I79" s="20">
        <f t="shared" si="2"/>
        <v>94.2</v>
      </c>
      <c r="J79" s="16">
        <f t="shared" si="21"/>
        <v>0</v>
      </c>
      <c r="K79" s="26"/>
    </row>
    <row r="80" spans="1:11" ht="27.75" customHeight="1">
      <c r="A80" s="23" t="s">
        <v>31</v>
      </c>
      <c r="B80" s="24" t="s">
        <v>22</v>
      </c>
      <c r="C80" s="18" t="s">
        <v>50</v>
      </c>
      <c r="D80" s="24" t="s">
        <v>34</v>
      </c>
      <c r="E80" s="24" t="s">
        <v>32</v>
      </c>
      <c r="F80" s="24"/>
      <c r="G80" s="16">
        <f t="shared" si="21"/>
        <v>94.2</v>
      </c>
      <c r="H80" s="16">
        <f t="shared" si="21"/>
        <v>0</v>
      </c>
      <c r="I80" s="20">
        <f t="shared" si="2"/>
        <v>94.2</v>
      </c>
      <c r="J80" s="16">
        <f t="shared" si="21"/>
        <v>0</v>
      </c>
      <c r="K80" s="26"/>
    </row>
    <row r="81" spans="1:11">
      <c r="A81" s="23" t="s">
        <v>19</v>
      </c>
      <c r="B81" s="24" t="s">
        <v>22</v>
      </c>
      <c r="C81" s="18" t="s">
        <v>50</v>
      </c>
      <c r="D81" s="24" t="s">
        <v>34</v>
      </c>
      <c r="E81" s="24" t="s">
        <v>32</v>
      </c>
      <c r="F81" s="24" t="s">
        <v>11</v>
      </c>
      <c r="G81" s="19">
        <v>94.2</v>
      </c>
      <c r="H81" s="19">
        <f>'[1]поправки  2024-2026 гг  (ноя(2)'!$I$550</f>
        <v>0</v>
      </c>
      <c r="I81" s="20">
        <f t="shared" si="2"/>
        <v>94.2</v>
      </c>
      <c r="J81" s="12"/>
      <c r="K81" s="26"/>
    </row>
    <row r="82" spans="1:11" ht="25.5" hidden="1">
      <c r="A82" s="23" t="s">
        <v>54</v>
      </c>
      <c r="B82" s="18" t="s">
        <v>22</v>
      </c>
      <c r="C82" s="18" t="s">
        <v>55</v>
      </c>
      <c r="D82" s="24" t="s">
        <v>52</v>
      </c>
      <c r="E82" s="18"/>
      <c r="F82" s="18"/>
      <c r="G82" s="16">
        <f t="shared" ref="G82:J82" si="22">G83+G86+G89</f>
        <v>0</v>
      </c>
      <c r="H82" s="16"/>
      <c r="I82" s="20">
        <f t="shared" si="2"/>
        <v>0</v>
      </c>
      <c r="J82" s="16">
        <f t="shared" si="22"/>
        <v>0</v>
      </c>
      <c r="K82" s="26"/>
    </row>
    <row r="83" spans="1:11" ht="81" hidden="1" customHeight="1">
      <c r="A83" s="23" t="s">
        <v>29</v>
      </c>
      <c r="B83" s="18" t="s">
        <v>22</v>
      </c>
      <c r="C83" s="18" t="s">
        <v>55</v>
      </c>
      <c r="D83" s="24" t="s">
        <v>52</v>
      </c>
      <c r="E83" s="18" t="s">
        <v>30</v>
      </c>
      <c r="F83" s="18"/>
      <c r="G83" s="16">
        <f t="shared" ref="G83:J84" si="23">G84</f>
        <v>0</v>
      </c>
      <c r="H83" s="16"/>
      <c r="I83" s="20">
        <f t="shared" si="2"/>
        <v>0</v>
      </c>
      <c r="J83" s="16">
        <f t="shared" si="23"/>
        <v>0</v>
      </c>
      <c r="K83" s="26"/>
    </row>
    <row r="84" spans="1:11" ht="27" hidden="1" customHeight="1">
      <c r="A84" s="23" t="s">
        <v>31</v>
      </c>
      <c r="B84" s="18" t="s">
        <v>22</v>
      </c>
      <c r="C84" s="18" t="s">
        <v>55</v>
      </c>
      <c r="D84" s="24" t="s">
        <v>52</v>
      </c>
      <c r="E84" s="18" t="s">
        <v>32</v>
      </c>
      <c r="F84" s="18"/>
      <c r="G84" s="16">
        <f t="shared" si="23"/>
        <v>0</v>
      </c>
      <c r="H84" s="16"/>
      <c r="I84" s="20">
        <f t="shared" si="2"/>
        <v>0</v>
      </c>
      <c r="J84" s="16">
        <f t="shared" si="23"/>
        <v>0</v>
      </c>
      <c r="K84" s="26"/>
    </row>
    <row r="85" spans="1:11" hidden="1">
      <c r="A85" s="23" t="s">
        <v>16</v>
      </c>
      <c r="B85" s="18" t="s">
        <v>22</v>
      </c>
      <c r="C85" s="18" t="s">
        <v>55</v>
      </c>
      <c r="D85" s="24" t="s">
        <v>52</v>
      </c>
      <c r="E85" s="18" t="s">
        <v>32</v>
      </c>
      <c r="F85" s="18" t="s">
        <v>17</v>
      </c>
      <c r="G85" s="26"/>
      <c r="H85" s="26"/>
      <c r="I85" s="20">
        <f t="shared" ref="I85:I148" si="24">G85+H85</f>
        <v>0</v>
      </c>
      <c r="J85" s="12"/>
      <c r="K85" s="26"/>
    </row>
    <row r="86" spans="1:11" ht="28.5" hidden="1" customHeight="1">
      <c r="A86" s="23" t="s">
        <v>44</v>
      </c>
      <c r="B86" s="18" t="s">
        <v>22</v>
      </c>
      <c r="C86" s="18" t="s">
        <v>55</v>
      </c>
      <c r="D86" s="24" t="s">
        <v>52</v>
      </c>
      <c r="E86" s="18" t="s">
        <v>45</v>
      </c>
      <c r="F86" s="18"/>
      <c r="G86" s="16">
        <f t="shared" ref="G86:J87" si="25">G87</f>
        <v>0</v>
      </c>
      <c r="H86" s="16"/>
      <c r="I86" s="20">
        <f t="shared" si="24"/>
        <v>0</v>
      </c>
      <c r="J86" s="16">
        <f t="shared" si="25"/>
        <v>0</v>
      </c>
      <c r="K86" s="26"/>
    </row>
    <row r="87" spans="1:11" ht="38.25" hidden="1">
      <c r="A87" s="23" t="s">
        <v>46</v>
      </c>
      <c r="B87" s="18" t="s">
        <v>22</v>
      </c>
      <c r="C87" s="18" t="s">
        <v>55</v>
      </c>
      <c r="D87" s="24" t="s">
        <v>52</v>
      </c>
      <c r="E87" s="18" t="s">
        <v>53</v>
      </c>
      <c r="F87" s="18"/>
      <c r="G87" s="16">
        <f t="shared" si="25"/>
        <v>0</v>
      </c>
      <c r="H87" s="16"/>
      <c r="I87" s="20">
        <f t="shared" si="24"/>
        <v>0</v>
      </c>
      <c r="J87" s="16">
        <f t="shared" si="25"/>
        <v>0</v>
      </c>
      <c r="K87" s="26"/>
    </row>
    <row r="88" spans="1:11" hidden="1">
      <c r="A88" s="23" t="s">
        <v>16</v>
      </c>
      <c r="B88" s="18" t="s">
        <v>22</v>
      </c>
      <c r="C88" s="18" t="s">
        <v>55</v>
      </c>
      <c r="D88" s="24" t="s">
        <v>52</v>
      </c>
      <c r="E88" s="18" t="s">
        <v>53</v>
      </c>
      <c r="F88" s="18" t="s">
        <v>17</v>
      </c>
      <c r="G88" s="26"/>
      <c r="H88" s="26"/>
      <c r="I88" s="20">
        <f t="shared" si="24"/>
        <v>0</v>
      </c>
      <c r="J88" s="12"/>
      <c r="K88" s="26"/>
    </row>
    <row r="89" spans="1:11" hidden="1">
      <c r="A89" s="23" t="s">
        <v>56</v>
      </c>
      <c r="B89" s="24" t="s">
        <v>22</v>
      </c>
      <c r="C89" s="24" t="s">
        <v>55</v>
      </c>
      <c r="D89" s="24" t="s">
        <v>52</v>
      </c>
      <c r="E89" s="24" t="s">
        <v>57</v>
      </c>
      <c r="F89" s="24"/>
      <c r="G89" s="16">
        <f t="shared" ref="G89:J89" si="26">G90</f>
        <v>0</v>
      </c>
      <c r="H89" s="16"/>
      <c r="I89" s="20">
        <f t="shared" si="24"/>
        <v>0</v>
      </c>
      <c r="J89" s="16">
        <f t="shared" si="26"/>
        <v>0</v>
      </c>
      <c r="K89" s="26"/>
    </row>
    <row r="90" spans="1:11" hidden="1">
      <c r="A90" s="23" t="s">
        <v>58</v>
      </c>
      <c r="B90" s="24" t="s">
        <v>22</v>
      </c>
      <c r="C90" s="24" t="s">
        <v>55</v>
      </c>
      <c r="D90" s="24" t="s">
        <v>52</v>
      </c>
      <c r="E90" s="24" t="s">
        <v>59</v>
      </c>
      <c r="F90" s="24"/>
      <c r="G90" s="16">
        <f>G94</f>
        <v>0</v>
      </c>
      <c r="H90" s="16"/>
      <c r="I90" s="20">
        <f t="shared" si="24"/>
        <v>0</v>
      </c>
      <c r="J90" s="16">
        <f>J94</f>
        <v>0</v>
      </c>
      <c r="K90" s="26"/>
    </row>
    <row r="91" spans="1:11" ht="26.25" customHeight="1">
      <c r="A91" s="17" t="s">
        <v>44</v>
      </c>
      <c r="B91" s="18" t="s">
        <v>22</v>
      </c>
      <c r="C91" s="18" t="s">
        <v>50</v>
      </c>
      <c r="D91" s="18" t="s">
        <v>38</v>
      </c>
      <c r="E91" s="24" t="s">
        <v>45</v>
      </c>
      <c r="F91" s="24"/>
      <c r="G91" s="16">
        <f>G92</f>
        <v>20</v>
      </c>
      <c r="H91" s="16"/>
      <c r="I91" s="20">
        <f t="shared" si="24"/>
        <v>20</v>
      </c>
      <c r="J91" s="16">
        <f t="shared" ref="J91:K92" si="27">J92</f>
        <v>20</v>
      </c>
      <c r="K91" s="16">
        <f t="shared" si="27"/>
        <v>10</v>
      </c>
    </row>
    <row r="92" spans="1:11" ht="37.5" customHeight="1">
      <c r="A92" s="17" t="s">
        <v>46</v>
      </c>
      <c r="B92" s="18" t="s">
        <v>22</v>
      </c>
      <c r="C92" s="18" t="s">
        <v>50</v>
      </c>
      <c r="D92" s="18" t="s">
        <v>38</v>
      </c>
      <c r="E92" s="24" t="s">
        <v>53</v>
      </c>
      <c r="F92" s="24"/>
      <c r="G92" s="16">
        <f>G93</f>
        <v>20</v>
      </c>
      <c r="H92" s="16"/>
      <c r="I92" s="20">
        <f t="shared" si="24"/>
        <v>20</v>
      </c>
      <c r="J92" s="16">
        <f t="shared" si="27"/>
        <v>20</v>
      </c>
      <c r="K92" s="16">
        <f t="shared" si="27"/>
        <v>10</v>
      </c>
    </row>
    <row r="93" spans="1:11">
      <c r="A93" s="17" t="s">
        <v>16</v>
      </c>
      <c r="B93" s="18" t="s">
        <v>22</v>
      </c>
      <c r="C93" s="18" t="s">
        <v>50</v>
      </c>
      <c r="D93" s="18" t="s">
        <v>38</v>
      </c>
      <c r="E93" s="24" t="s">
        <v>53</v>
      </c>
      <c r="F93" s="24" t="s">
        <v>17</v>
      </c>
      <c r="G93" s="16">
        <v>20</v>
      </c>
      <c r="H93" s="16">
        <f>'[1]поправки  2024-2026 гг  (ноя(2)'!$I$1603</f>
        <v>0</v>
      </c>
      <c r="I93" s="20">
        <f t="shared" si="24"/>
        <v>20</v>
      </c>
      <c r="J93" s="16">
        <v>20</v>
      </c>
      <c r="K93" s="19">
        <v>10</v>
      </c>
    </row>
    <row r="94" spans="1:11" ht="29.25" hidden="1" customHeight="1">
      <c r="A94" s="23" t="s">
        <v>16</v>
      </c>
      <c r="B94" s="24" t="s">
        <v>22</v>
      </c>
      <c r="C94" s="24" t="s">
        <v>55</v>
      </c>
      <c r="D94" s="24" t="s">
        <v>52</v>
      </c>
      <c r="E94" s="24" t="s">
        <v>59</v>
      </c>
      <c r="F94" s="24" t="s">
        <v>17</v>
      </c>
      <c r="G94" s="26"/>
      <c r="H94" s="26"/>
      <c r="I94" s="20">
        <f t="shared" si="24"/>
        <v>0</v>
      </c>
      <c r="J94" s="12"/>
      <c r="K94" s="26"/>
    </row>
    <row r="95" spans="1:11">
      <c r="A95" s="13" t="s">
        <v>60</v>
      </c>
      <c r="B95" s="14" t="s">
        <v>22</v>
      </c>
      <c r="C95" s="14" t="s">
        <v>61</v>
      </c>
      <c r="D95" s="14"/>
      <c r="E95" s="14"/>
      <c r="F95" s="14"/>
      <c r="G95" s="15">
        <f t="shared" ref="G95:K99" si="28">G96</f>
        <v>400</v>
      </c>
      <c r="H95" s="15"/>
      <c r="I95" s="20">
        <f t="shared" si="24"/>
        <v>400</v>
      </c>
      <c r="J95" s="15">
        <f t="shared" si="28"/>
        <v>400</v>
      </c>
      <c r="K95" s="15">
        <f t="shared" si="28"/>
        <v>400</v>
      </c>
    </row>
    <row r="96" spans="1:11" ht="26.25" customHeight="1">
      <c r="A96" s="13" t="s">
        <v>25</v>
      </c>
      <c r="B96" s="14" t="s">
        <v>22</v>
      </c>
      <c r="C96" s="14" t="s">
        <v>61</v>
      </c>
      <c r="D96" s="14" t="s">
        <v>26</v>
      </c>
      <c r="E96" s="14"/>
      <c r="F96" s="14"/>
      <c r="G96" s="16">
        <f t="shared" si="28"/>
        <v>400</v>
      </c>
      <c r="H96" s="16"/>
      <c r="I96" s="20">
        <f t="shared" si="24"/>
        <v>400</v>
      </c>
      <c r="J96" s="16">
        <f t="shared" si="28"/>
        <v>400</v>
      </c>
      <c r="K96" s="16">
        <f t="shared" si="28"/>
        <v>400</v>
      </c>
    </row>
    <row r="97" spans="1:11" ht="24">
      <c r="A97" s="27" t="s">
        <v>62</v>
      </c>
      <c r="B97" s="18" t="s">
        <v>22</v>
      </c>
      <c r="C97" s="18" t="s">
        <v>61</v>
      </c>
      <c r="D97" s="18" t="s">
        <v>63</v>
      </c>
      <c r="E97" s="18" t="s">
        <v>64</v>
      </c>
      <c r="F97" s="18"/>
      <c r="G97" s="16">
        <f t="shared" si="28"/>
        <v>400</v>
      </c>
      <c r="H97" s="16"/>
      <c r="I97" s="20">
        <f t="shared" si="24"/>
        <v>400</v>
      </c>
      <c r="J97" s="16">
        <f t="shared" si="28"/>
        <v>400</v>
      </c>
      <c r="K97" s="16">
        <f t="shared" si="28"/>
        <v>400</v>
      </c>
    </row>
    <row r="98" spans="1:11" ht="15.75" customHeight="1">
      <c r="A98" s="17" t="s">
        <v>56</v>
      </c>
      <c r="B98" s="18" t="s">
        <v>22</v>
      </c>
      <c r="C98" s="18" t="s">
        <v>61</v>
      </c>
      <c r="D98" s="18" t="s">
        <v>63</v>
      </c>
      <c r="E98" s="18" t="s">
        <v>57</v>
      </c>
      <c r="F98" s="18"/>
      <c r="G98" s="16">
        <f t="shared" si="28"/>
        <v>400</v>
      </c>
      <c r="H98" s="16"/>
      <c r="I98" s="20">
        <f t="shared" si="24"/>
        <v>400</v>
      </c>
      <c r="J98" s="16">
        <f t="shared" si="28"/>
        <v>400</v>
      </c>
      <c r="K98" s="16">
        <f t="shared" si="28"/>
        <v>400</v>
      </c>
    </row>
    <row r="99" spans="1:11">
      <c r="A99" s="17" t="s">
        <v>65</v>
      </c>
      <c r="B99" s="18" t="s">
        <v>22</v>
      </c>
      <c r="C99" s="18" t="s">
        <v>61</v>
      </c>
      <c r="D99" s="18" t="s">
        <v>63</v>
      </c>
      <c r="E99" s="18" t="s">
        <v>66</v>
      </c>
      <c r="F99" s="18"/>
      <c r="G99" s="16">
        <f t="shared" si="28"/>
        <v>400</v>
      </c>
      <c r="H99" s="16"/>
      <c r="I99" s="20">
        <f t="shared" si="24"/>
        <v>400</v>
      </c>
      <c r="J99" s="16">
        <f t="shared" si="28"/>
        <v>400</v>
      </c>
      <c r="K99" s="16">
        <f t="shared" si="28"/>
        <v>400</v>
      </c>
    </row>
    <row r="100" spans="1:11">
      <c r="A100" s="17" t="s">
        <v>16</v>
      </c>
      <c r="B100" s="18" t="s">
        <v>22</v>
      </c>
      <c r="C100" s="18" t="s">
        <v>61</v>
      </c>
      <c r="D100" s="18" t="s">
        <v>63</v>
      </c>
      <c r="E100" s="18" t="s">
        <v>66</v>
      </c>
      <c r="F100" s="18" t="s">
        <v>17</v>
      </c>
      <c r="G100" s="19">
        <v>400</v>
      </c>
      <c r="H100" s="19">
        <f>'[1]поправки  2024-2026 гг  (ноя(2)'!$I$561</f>
        <v>0</v>
      </c>
      <c r="I100" s="20">
        <f t="shared" si="24"/>
        <v>400</v>
      </c>
      <c r="J100" s="20">
        <v>400</v>
      </c>
      <c r="K100" s="19">
        <v>400</v>
      </c>
    </row>
    <row r="101" spans="1:11" ht="15" customHeight="1">
      <c r="A101" s="13" t="s">
        <v>67</v>
      </c>
      <c r="B101" s="14" t="s">
        <v>22</v>
      </c>
      <c r="C101" s="14" t="s">
        <v>68</v>
      </c>
      <c r="D101" s="14"/>
      <c r="E101" s="14"/>
      <c r="F101" s="14"/>
      <c r="G101" s="15">
        <f>G102+G239+G244+G250</f>
        <v>13958.399999999998</v>
      </c>
      <c r="H101" s="15">
        <f>H102+H239+H244+H250</f>
        <v>135.20000000000005</v>
      </c>
      <c r="I101" s="12">
        <f t="shared" si="24"/>
        <v>14093.599999999999</v>
      </c>
      <c r="J101" s="15">
        <f>J102+J239+J244+J250</f>
        <v>8655.2000000000007</v>
      </c>
      <c r="K101" s="15">
        <f>K102+K239+K244+K250</f>
        <v>8427.8000000000011</v>
      </c>
    </row>
    <row r="102" spans="1:11" ht="25.5" customHeight="1">
      <c r="A102" s="28" t="s">
        <v>25</v>
      </c>
      <c r="B102" s="14" t="s">
        <v>22</v>
      </c>
      <c r="C102" s="14" t="s">
        <v>68</v>
      </c>
      <c r="D102" s="14" t="s">
        <v>26</v>
      </c>
      <c r="E102" s="14"/>
      <c r="F102" s="14"/>
      <c r="G102" s="15">
        <f>G103+G115+G131+G139+G150+G165+G172+G189+G199+G203+G207+G218+G225+G232+G214+G146+G107+G111</f>
        <v>13764.399999999998</v>
      </c>
      <c r="H102" s="15">
        <f>H103+H115+H131+H139+H150+H165+H172+H189+H199+H203+H207+H218+H225+H232+H214+H146+H107+H111</f>
        <v>135.20000000000005</v>
      </c>
      <c r="I102" s="12">
        <f t="shared" si="24"/>
        <v>13899.599999999999</v>
      </c>
      <c r="J102" s="15">
        <f t="shared" ref="J102:K102" si="29">J103+J115+J131+J139+J150+J165+J172+J189+J199+J203+J207+J218+J225+J232+J214+J146+J107+J111</f>
        <v>8527.2000000000007</v>
      </c>
      <c r="K102" s="15">
        <f t="shared" si="29"/>
        <v>8411.8000000000011</v>
      </c>
    </row>
    <row r="103" spans="1:11" ht="27" hidden="1" customHeight="1">
      <c r="A103" s="28" t="s">
        <v>69</v>
      </c>
      <c r="B103" s="29" t="s">
        <v>22</v>
      </c>
      <c r="C103" s="29" t="s">
        <v>68</v>
      </c>
      <c r="D103" s="29" t="s">
        <v>70</v>
      </c>
      <c r="E103" s="29"/>
      <c r="F103" s="29"/>
      <c r="G103" s="16">
        <f t="shared" ref="G103:K105" si="30">G104</f>
        <v>0</v>
      </c>
      <c r="H103" s="16">
        <f t="shared" si="30"/>
        <v>0</v>
      </c>
      <c r="I103" s="20">
        <f t="shared" si="24"/>
        <v>0</v>
      </c>
      <c r="J103" s="16">
        <f t="shared" si="30"/>
        <v>0</v>
      </c>
      <c r="K103" s="16">
        <f t="shared" si="30"/>
        <v>0</v>
      </c>
    </row>
    <row r="104" spans="1:11" ht="24" hidden="1">
      <c r="A104" s="17" t="s">
        <v>44</v>
      </c>
      <c r="B104" s="24" t="s">
        <v>22</v>
      </c>
      <c r="C104" s="24" t="s">
        <v>68</v>
      </c>
      <c r="D104" s="24" t="s">
        <v>70</v>
      </c>
      <c r="E104" s="24" t="s">
        <v>45</v>
      </c>
      <c r="F104" s="24"/>
      <c r="G104" s="16">
        <f t="shared" si="30"/>
        <v>0</v>
      </c>
      <c r="H104" s="16">
        <f t="shared" si="30"/>
        <v>0</v>
      </c>
      <c r="I104" s="20">
        <f t="shared" si="24"/>
        <v>0</v>
      </c>
      <c r="J104" s="16">
        <f t="shared" si="30"/>
        <v>0</v>
      </c>
      <c r="K104" s="16">
        <f t="shared" si="30"/>
        <v>0</v>
      </c>
    </row>
    <row r="105" spans="1:11" ht="36" hidden="1">
      <c r="A105" s="17" t="s">
        <v>46</v>
      </c>
      <c r="B105" s="24" t="s">
        <v>22</v>
      </c>
      <c r="C105" s="24" t="s">
        <v>68</v>
      </c>
      <c r="D105" s="24" t="s">
        <v>70</v>
      </c>
      <c r="E105" s="24" t="s">
        <v>53</v>
      </c>
      <c r="F105" s="24"/>
      <c r="G105" s="16">
        <f t="shared" si="30"/>
        <v>0</v>
      </c>
      <c r="H105" s="16">
        <f t="shared" si="30"/>
        <v>0</v>
      </c>
      <c r="I105" s="20">
        <f t="shared" si="24"/>
        <v>0</v>
      </c>
      <c r="J105" s="16">
        <f t="shared" si="30"/>
        <v>0</v>
      </c>
      <c r="K105" s="16">
        <f t="shared" si="30"/>
        <v>0</v>
      </c>
    </row>
    <row r="106" spans="1:11" hidden="1">
      <c r="A106" s="30" t="s">
        <v>19</v>
      </c>
      <c r="B106" s="24" t="s">
        <v>22</v>
      </c>
      <c r="C106" s="24" t="s">
        <v>68</v>
      </c>
      <c r="D106" s="24" t="s">
        <v>70</v>
      </c>
      <c r="E106" s="24" t="s">
        <v>53</v>
      </c>
      <c r="F106" s="24" t="s">
        <v>11</v>
      </c>
      <c r="G106" s="16"/>
      <c r="H106" s="16"/>
      <c r="I106" s="20">
        <f t="shared" si="24"/>
        <v>0</v>
      </c>
      <c r="J106" s="20"/>
      <c r="K106" s="26"/>
    </row>
    <row r="107" spans="1:11" ht="216.75">
      <c r="A107" s="133" t="s">
        <v>645</v>
      </c>
      <c r="B107" s="24" t="s">
        <v>22</v>
      </c>
      <c r="C107" s="24" t="s">
        <v>68</v>
      </c>
      <c r="D107" s="24" t="s">
        <v>568</v>
      </c>
      <c r="E107" s="24"/>
      <c r="F107" s="24"/>
      <c r="G107" s="16">
        <f t="shared" ref="G107:H109" si="31">G108</f>
        <v>665.1</v>
      </c>
      <c r="H107" s="16">
        <f t="shared" si="31"/>
        <v>0</v>
      </c>
      <c r="I107" s="20">
        <f t="shared" si="24"/>
        <v>665.1</v>
      </c>
      <c r="J107" s="16">
        <f t="shared" ref="J107:K109" si="32">J108</f>
        <v>0</v>
      </c>
      <c r="K107" s="16">
        <f t="shared" si="32"/>
        <v>0</v>
      </c>
    </row>
    <row r="108" spans="1:11" ht="38.25">
      <c r="A108" s="135" t="s">
        <v>388</v>
      </c>
      <c r="B108" s="24" t="s">
        <v>22</v>
      </c>
      <c r="C108" s="24" t="s">
        <v>68</v>
      </c>
      <c r="D108" s="24" t="s">
        <v>568</v>
      </c>
      <c r="E108" s="24" t="s">
        <v>256</v>
      </c>
      <c r="F108" s="24"/>
      <c r="G108" s="16">
        <f t="shared" si="31"/>
        <v>665.1</v>
      </c>
      <c r="H108" s="16">
        <f t="shared" si="31"/>
        <v>0</v>
      </c>
      <c r="I108" s="20">
        <f t="shared" si="24"/>
        <v>665.1</v>
      </c>
      <c r="J108" s="16">
        <f t="shared" si="32"/>
        <v>0</v>
      </c>
      <c r="K108" s="16">
        <f t="shared" si="32"/>
        <v>0</v>
      </c>
    </row>
    <row r="109" spans="1:11">
      <c r="A109" s="135" t="s">
        <v>257</v>
      </c>
      <c r="B109" s="24" t="s">
        <v>22</v>
      </c>
      <c r="C109" s="24" t="s">
        <v>68</v>
      </c>
      <c r="D109" s="24" t="s">
        <v>568</v>
      </c>
      <c r="E109" s="24" t="s">
        <v>258</v>
      </c>
      <c r="F109" s="24"/>
      <c r="G109" s="16">
        <f t="shared" si="31"/>
        <v>665.1</v>
      </c>
      <c r="H109" s="16">
        <f t="shared" si="31"/>
        <v>0</v>
      </c>
      <c r="I109" s="20">
        <f t="shared" si="24"/>
        <v>665.1</v>
      </c>
      <c r="J109" s="16">
        <f t="shared" si="32"/>
        <v>0</v>
      </c>
      <c r="K109" s="16">
        <f t="shared" si="32"/>
        <v>0</v>
      </c>
    </row>
    <row r="110" spans="1:11">
      <c r="A110" s="135" t="s">
        <v>19</v>
      </c>
      <c r="B110" s="24" t="s">
        <v>22</v>
      </c>
      <c r="C110" s="24" t="s">
        <v>68</v>
      </c>
      <c r="D110" s="24" t="s">
        <v>568</v>
      </c>
      <c r="E110" s="24" t="s">
        <v>258</v>
      </c>
      <c r="F110" s="24" t="s">
        <v>11</v>
      </c>
      <c r="G110" s="16">
        <v>665.1</v>
      </c>
      <c r="H110" s="16">
        <f>'[1]поправки  2024-2026 гг  (ноя(2)'!$I$717</f>
        <v>0</v>
      </c>
      <c r="I110" s="20">
        <f t="shared" si="24"/>
        <v>665.1</v>
      </c>
      <c r="J110" s="20"/>
      <c r="K110" s="26"/>
    </row>
    <row r="111" spans="1:11" ht="38.25">
      <c r="A111" s="55" t="s">
        <v>537</v>
      </c>
      <c r="B111" s="24" t="s">
        <v>22</v>
      </c>
      <c r="C111" s="24" t="s">
        <v>68</v>
      </c>
      <c r="D111" s="62" t="s">
        <v>538</v>
      </c>
      <c r="E111" s="24"/>
      <c r="F111" s="24"/>
      <c r="G111" s="16">
        <f t="shared" ref="G111:H113" si="33">G112</f>
        <v>1091.9000000000001</v>
      </c>
      <c r="H111" s="16">
        <f t="shared" si="33"/>
        <v>-410.1</v>
      </c>
      <c r="I111" s="20">
        <f t="shared" si="24"/>
        <v>681.80000000000007</v>
      </c>
      <c r="J111" s="16">
        <f t="shared" ref="J111:K113" si="34">J112</f>
        <v>0</v>
      </c>
      <c r="K111" s="16">
        <f t="shared" si="34"/>
        <v>0</v>
      </c>
    </row>
    <row r="112" spans="1:11" ht="36">
      <c r="A112" s="49" t="s">
        <v>308</v>
      </c>
      <c r="B112" s="24" t="s">
        <v>22</v>
      </c>
      <c r="C112" s="24" t="s">
        <v>68</v>
      </c>
      <c r="D112" s="62" t="s">
        <v>538</v>
      </c>
      <c r="E112" s="24" t="s">
        <v>256</v>
      </c>
      <c r="F112" s="24"/>
      <c r="G112" s="16">
        <f t="shared" si="33"/>
        <v>1091.9000000000001</v>
      </c>
      <c r="H112" s="16">
        <f t="shared" si="33"/>
        <v>-410.1</v>
      </c>
      <c r="I112" s="20">
        <f t="shared" si="24"/>
        <v>681.80000000000007</v>
      </c>
      <c r="J112" s="16">
        <f t="shared" si="34"/>
        <v>0</v>
      </c>
      <c r="K112" s="16">
        <f t="shared" si="34"/>
        <v>0</v>
      </c>
    </row>
    <row r="113" spans="1:11">
      <c r="A113" s="49" t="s">
        <v>257</v>
      </c>
      <c r="B113" s="24" t="s">
        <v>22</v>
      </c>
      <c r="C113" s="24" t="s">
        <v>68</v>
      </c>
      <c r="D113" s="62" t="s">
        <v>538</v>
      </c>
      <c r="E113" s="24" t="s">
        <v>258</v>
      </c>
      <c r="F113" s="24"/>
      <c r="G113" s="16">
        <f t="shared" si="33"/>
        <v>1091.9000000000001</v>
      </c>
      <c r="H113" s="16">
        <f t="shared" si="33"/>
        <v>-410.1</v>
      </c>
      <c r="I113" s="20">
        <f t="shared" si="24"/>
        <v>681.80000000000007</v>
      </c>
      <c r="J113" s="16">
        <f t="shared" si="34"/>
        <v>0</v>
      </c>
      <c r="K113" s="16">
        <f t="shared" si="34"/>
        <v>0</v>
      </c>
    </row>
    <row r="114" spans="1:11">
      <c r="A114" s="49" t="s">
        <v>16</v>
      </c>
      <c r="B114" s="24" t="s">
        <v>22</v>
      </c>
      <c r="C114" s="24" t="s">
        <v>68</v>
      </c>
      <c r="D114" s="62" t="s">
        <v>538</v>
      </c>
      <c r="E114" s="24" t="s">
        <v>258</v>
      </c>
      <c r="F114" s="24" t="s">
        <v>17</v>
      </c>
      <c r="G114" s="16">
        <v>1091.9000000000001</v>
      </c>
      <c r="H114" s="16">
        <f>'[1]поправки  2024-2026 гг  (ноя(2)'!$I$722</f>
        <v>-410.1</v>
      </c>
      <c r="I114" s="20">
        <f t="shared" si="24"/>
        <v>681.80000000000007</v>
      </c>
      <c r="J114" s="20"/>
      <c r="K114" s="26"/>
    </row>
    <row r="115" spans="1:11" ht="45.75" customHeight="1">
      <c r="A115" s="27" t="s">
        <v>71</v>
      </c>
      <c r="B115" s="18" t="s">
        <v>22</v>
      </c>
      <c r="C115" s="18" t="s">
        <v>68</v>
      </c>
      <c r="D115" s="31" t="s">
        <v>72</v>
      </c>
      <c r="E115" s="18"/>
      <c r="F115" s="18"/>
      <c r="G115" s="16">
        <f t="shared" ref="G115:K115" si="35">G116+G119+G124</f>
        <v>671.7</v>
      </c>
      <c r="H115" s="16">
        <f t="shared" si="35"/>
        <v>6</v>
      </c>
      <c r="I115" s="20">
        <f t="shared" si="24"/>
        <v>677.7</v>
      </c>
      <c r="J115" s="16">
        <f t="shared" si="35"/>
        <v>252</v>
      </c>
      <c r="K115" s="16">
        <f t="shared" si="35"/>
        <v>252</v>
      </c>
    </row>
    <row r="116" spans="1:11" ht="26.25" customHeight="1">
      <c r="A116" s="17" t="s">
        <v>44</v>
      </c>
      <c r="B116" s="18" t="s">
        <v>22</v>
      </c>
      <c r="C116" s="18" t="s">
        <v>68</v>
      </c>
      <c r="D116" s="31" t="s">
        <v>72</v>
      </c>
      <c r="E116" s="18" t="s">
        <v>45</v>
      </c>
      <c r="F116" s="18"/>
      <c r="G116" s="16">
        <f t="shared" ref="G116:K117" si="36">G117</f>
        <v>665.7</v>
      </c>
      <c r="H116" s="16">
        <f t="shared" si="36"/>
        <v>6</v>
      </c>
      <c r="I116" s="20">
        <f t="shared" si="24"/>
        <v>671.7</v>
      </c>
      <c r="J116" s="16">
        <f t="shared" si="36"/>
        <v>252</v>
      </c>
      <c r="K116" s="16">
        <f t="shared" si="36"/>
        <v>252</v>
      </c>
    </row>
    <row r="117" spans="1:11" ht="36">
      <c r="A117" s="17" t="s">
        <v>46</v>
      </c>
      <c r="B117" s="18" t="s">
        <v>22</v>
      </c>
      <c r="C117" s="18" t="s">
        <v>68</v>
      </c>
      <c r="D117" s="31" t="s">
        <v>72</v>
      </c>
      <c r="E117" s="18" t="s">
        <v>53</v>
      </c>
      <c r="F117" s="18"/>
      <c r="G117" s="16">
        <f t="shared" si="36"/>
        <v>665.7</v>
      </c>
      <c r="H117" s="16">
        <f t="shared" si="36"/>
        <v>6</v>
      </c>
      <c r="I117" s="20">
        <f t="shared" si="24"/>
        <v>671.7</v>
      </c>
      <c r="J117" s="16">
        <f t="shared" si="36"/>
        <v>252</v>
      </c>
      <c r="K117" s="16">
        <f t="shared" si="36"/>
        <v>252</v>
      </c>
    </row>
    <row r="118" spans="1:11" ht="17.25" customHeight="1">
      <c r="A118" s="17" t="s">
        <v>16</v>
      </c>
      <c r="B118" s="18" t="s">
        <v>22</v>
      </c>
      <c r="C118" s="18" t="s">
        <v>68</v>
      </c>
      <c r="D118" s="31" t="s">
        <v>72</v>
      </c>
      <c r="E118" s="18" t="s">
        <v>53</v>
      </c>
      <c r="F118" s="18" t="s">
        <v>17</v>
      </c>
      <c r="G118" s="20">
        <v>665.7</v>
      </c>
      <c r="H118" s="20">
        <f>'[1]поправки  2024-2026 гг  (ноя(2)'!$I$1521</f>
        <v>6</v>
      </c>
      <c r="I118" s="20">
        <f t="shared" si="24"/>
        <v>671.7</v>
      </c>
      <c r="J118" s="19">
        <v>252</v>
      </c>
      <c r="K118" s="19">
        <v>252</v>
      </c>
    </row>
    <row r="119" spans="1:11" ht="24" hidden="1">
      <c r="A119" s="17" t="s">
        <v>73</v>
      </c>
      <c r="B119" s="18" t="s">
        <v>22</v>
      </c>
      <c r="C119" s="18" t="s">
        <v>68</v>
      </c>
      <c r="D119" s="31" t="s">
        <v>72</v>
      </c>
      <c r="E119" s="18" t="s">
        <v>74</v>
      </c>
      <c r="F119" s="18"/>
      <c r="G119" s="16">
        <f t="shared" ref="G119:K119" si="37">G120+G122</f>
        <v>0</v>
      </c>
      <c r="H119" s="16"/>
      <c r="I119" s="20">
        <f t="shared" si="24"/>
        <v>0</v>
      </c>
      <c r="J119" s="16">
        <f t="shared" si="37"/>
        <v>0</v>
      </c>
      <c r="K119" s="16">
        <f t="shared" si="37"/>
        <v>0</v>
      </c>
    </row>
    <row r="120" spans="1:11" ht="25.5" hidden="1" customHeight="1">
      <c r="A120" s="17" t="s">
        <v>75</v>
      </c>
      <c r="B120" s="18" t="s">
        <v>22</v>
      </c>
      <c r="C120" s="18" t="s">
        <v>68</v>
      </c>
      <c r="D120" s="31" t="s">
        <v>72</v>
      </c>
      <c r="E120" s="18" t="s">
        <v>76</v>
      </c>
      <c r="F120" s="18"/>
      <c r="G120" s="16">
        <f t="shared" ref="G120:K120" si="38">G121</f>
        <v>0</v>
      </c>
      <c r="H120" s="16"/>
      <c r="I120" s="20">
        <f t="shared" si="24"/>
        <v>0</v>
      </c>
      <c r="J120" s="16">
        <f t="shared" si="38"/>
        <v>0</v>
      </c>
      <c r="K120" s="16">
        <f t="shared" si="38"/>
        <v>0</v>
      </c>
    </row>
    <row r="121" spans="1:11" hidden="1">
      <c r="A121" s="17" t="s">
        <v>16</v>
      </c>
      <c r="B121" s="18" t="s">
        <v>22</v>
      </c>
      <c r="C121" s="18" t="s">
        <v>68</v>
      </c>
      <c r="D121" s="31" t="s">
        <v>72</v>
      </c>
      <c r="E121" s="18" t="s">
        <v>76</v>
      </c>
      <c r="F121" s="18" t="s">
        <v>17</v>
      </c>
      <c r="G121" s="19"/>
      <c r="H121" s="19"/>
      <c r="I121" s="20">
        <f t="shared" si="24"/>
        <v>0</v>
      </c>
      <c r="J121" s="20"/>
      <c r="K121" s="20"/>
    </row>
    <row r="122" spans="1:11" hidden="1">
      <c r="A122" s="17" t="s">
        <v>77</v>
      </c>
      <c r="B122" s="18" t="s">
        <v>22</v>
      </c>
      <c r="C122" s="18" t="s">
        <v>68</v>
      </c>
      <c r="D122" s="31" t="s">
        <v>72</v>
      </c>
      <c r="E122" s="18" t="s">
        <v>78</v>
      </c>
      <c r="F122" s="18"/>
      <c r="G122" s="16">
        <f t="shared" ref="G122:K122" si="39">G123</f>
        <v>0</v>
      </c>
      <c r="H122" s="16"/>
      <c r="I122" s="20">
        <f t="shared" si="24"/>
        <v>0</v>
      </c>
      <c r="J122" s="16">
        <f t="shared" si="39"/>
        <v>0</v>
      </c>
      <c r="K122" s="16">
        <f t="shared" si="39"/>
        <v>0</v>
      </c>
    </row>
    <row r="123" spans="1:11" ht="0.75" customHeight="1">
      <c r="A123" s="17" t="s">
        <v>16</v>
      </c>
      <c r="B123" s="18" t="s">
        <v>22</v>
      </c>
      <c r="C123" s="18" t="s">
        <v>68</v>
      </c>
      <c r="D123" s="31" t="s">
        <v>72</v>
      </c>
      <c r="E123" s="18" t="s">
        <v>78</v>
      </c>
      <c r="F123" s="18" t="s">
        <v>17</v>
      </c>
      <c r="G123" s="19"/>
      <c r="H123" s="19"/>
      <c r="I123" s="20">
        <f t="shared" si="24"/>
        <v>0</v>
      </c>
      <c r="J123" s="20"/>
      <c r="K123" s="20"/>
    </row>
    <row r="124" spans="1:11" ht="15.75" customHeight="1">
      <c r="A124" s="17" t="s">
        <v>56</v>
      </c>
      <c r="B124" s="18" t="s">
        <v>22</v>
      </c>
      <c r="C124" s="18" t="s">
        <v>68</v>
      </c>
      <c r="D124" s="31" t="s">
        <v>72</v>
      </c>
      <c r="E124" s="18" t="s">
        <v>57</v>
      </c>
      <c r="F124" s="18"/>
      <c r="G124" s="16">
        <f t="shared" ref="G124:K125" si="40">G125</f>
        <v>6</v>
      </c>
      <c r="H124" s="16">
        <f t="shared" si="40"/>
        <v>0</v>
      </c>
      <c r="I124" s="20">
        <f t="shared" si="24"/>
        <v>6</v>
      </c>
      <c r="J124" s="16">
        <f t="shared" si="40"/>
        <v>0</v>
      </c>
      <c r="K124" s="16">
        <f t="shared" si="40"/>
        <v>0</v>
      </c>
    </row>
    <row r="125" spans="1:11" ht="12" customHeight="1">
      <c r="A125" s="17" t="s">
        <v>79</v>
      </c>
      <c r="B125" s="18" t="s">
        <v>22</v>
      </c>
      <c r="C125" s="18" t="s">
        <v>68</v>
      </c>
      <c r="D125" s="31" t="s">
        <v>72</v>
      </c>
      <c r="E125" s="18" t="s">
        <v>80</v>
      </c>
      <c r="F125" s="18"/>
      <c r="G125" s="16">
        <f t="shared" si="40"/>
        <v>6</v>
      </c>
      <c r="H125" s="16">
        <f t="shared" si="40"/>
        <v>0</v>
      </c>
      <c r="I125" s="20">
        <f t="shared" si="24"/>
        <v>6</v>
      </c>
      <c r="J125" s="16">
        <f t="shared" si="40"/>
        <v>0</v>
      </c>
      <c r="K125" s="16">
        <f t="shared" si="40"/>
        <v>0</v>
      </c>
    </row>
    <row r="126" spans="1:11" ht="14.25" customHeight="1">
      <c r="A126" s="17" t="s">
        <v>81</v>
      </c>
      <c r="B126" s="18" t="s">
        <v>22</v>
      </c>
      <c r="C126" s="18" t="s">
        <v>68</v>
      </c>
      <c r="D126" s="31" t="s">
        <v>72</v>
      </c>
      <c r="E126" s="18" t="s">
        <v>80</v>
      </c>
      <c r="F126" s="18" t="s">
        <v>17</v>
      </c>
      <c r="G126" s="19">
        <v>6</v>
      </c>
      <c r="H126" s="19">
        <f>'[1]поправки  2024-2026 гг  (ноя(2)'!$I$134</f>
        <v>0</v>
      </c>
      <c r="I126" s="20">
        <f t="shared" si="24"/>
        <v>6</v>
      </c>
      <c r="J126" s="20"/>
      <c r="K126" s="19"/>
    </row>
    <row r="127" spans="1:11" ht="15.75" hidden="1" customHeight="1">
      <c r="A127" s="32" t="s">
        <v>82</v>
      </c>
      <c r="B127" s="14" t="s">
        <v>22</v>
      </c>
      <c r="C127" s="14" t="s">
        <v>68</v>
      </c>
      <c r="D127" s="33" t="s">
        <v>83</v>
      </c>
      <c r="E127" s="14"/>
      <c r="F127" s="14"/>
      <c r="G127" s="15">
        <f t="shared" ref="G127:J129" si="41">G128</f>
        <v>0</v>
      </c>
      <c r="H127" s="15"/>
      <c r="I127" s="20">
        <f t="shared" si="24"/>
        <v>0</v>
      </c>
      <c r="J127" s="15">
        <f t="shared" si="41"/>
        <v>0</v>
      </c>
      <c r="K127" s="26"/>
    </row>
    <row r="128" spans="1:11" ht="12" hidden="1" customHeight="1">
      <c r="A128" s="17" t="s">
        <v>44</v>
      </c>
      <c r="B128" s="18" t="s">
        <v>22</v>
      </c>
      <c r="C128" s="18" t="s">
        <v>68</v>
      </c>
      <c r="D128" s="31" t="s">
        <v>83</v>
      </c>
      <c r="E128" s="18" t="s">
        <v>45</v>
      </c>
      <c r="F128" s="18"/>
      <c r="G128" s="16">
        <f t="shared" si="41"/>
        <v>0</v>
      </c>
      <c r="H128" s="16"/>
      <c r="I128" s="20">
        <f t="shared" si="24"/>
        <v>0</v>
      </c>
      <c r="J128" s="16">
        <f t="shared" si="41"/>
        <v>0</v>
      </c>
      <c r="K128" s="26"/>
    </row>
    <row r="129" spans="1:11" ht="14.25" hidden="1" customHeight="1">
      <c r="A129" s="17" t="s">
        <v>46</v>
      </c>
      <c r="B129" s="18" t="s">
        <v>22</v>
      </c>
      <c r="C129" s="18" t="s">
        <v>68</v>
      </c>
      <c r="D129" s="31" t="s">
        <v>83</v>
      </c>
      <c r="E129" s="18" t="s">
        <v>53</v>
      </c>
      <c r="F129" s="18"/>
      <c r="G129" s="16">
        <f t="shared" si="41"/>
        <v>0</v>
      </c>
      <c r="H129" s="16"/>
      <c r="I129" s="20">
        <f t="shared" si="24"/>
        <v>0</v>
      </c>
      <c r="J129" s="16">
        <f t="shared" si="41"/>
        <v>0</v>
      </c>
      <c r="K129" s="26"/>
    </row>
    <row r="130" spans="1:11" ht="13.5" hidden="1" customHeight="1">
      <c r="A130" s="17" t="s">
        <v>16</v>
      </c>
      <c r="B130" s="18" t="s">
        <v>22</v>
      </c>
      <c r="C130" s="18" t="s">
        <v>68</v>
      </c>
      <c r="D130" s="31" t="s">
        <v>83</v>
      </c>
      <c r="E130" s="18" t="s">
        <v>53</v>
      </c>
      <c r="F130" s="18" t="s">
        <v>17</v>
      </c>
      <c r="G130" s="19"/>
      <c r="H130" s="19"/>
      <c r="I130" s="20">
        <f t="shared" si="24"/>
        <v>0</v>
      </c>
      <c r="J130" s="20"/>
      <c r="K130" s="26"/>
    </row>
    <row r="131" spans="1:11" ht="33.75" customHeight="1">
      <c r="A131" s="32" t="s">
        <v>82</v>
      </c>
      <c r="B131" s="14" t="s">
        <v>22</v>
      </c>
      <c r="C131" s="14" t="s">
        <v>68</v>
      </c>
      <c r="D131" s="33" t="s">
        <v>84</v>
      </c>
      <c r="E131" s="14"/>
      <c r="F131" s="14"/>
      <c r="G131" s="16">
        <f t="shared" ref="G131:K133" si="42">G132</f>
        <v>0</v>
      </c>
      <c r="H131" s="16">
        <f t="shared" si="42"/>
        <v>0</v>
      </c>
      <c r="I131" s="20">
        <f t="shared" si="24"/>
        <v>0</v>
      </c>
      <c r="J131" s="16">
        <f t="shared" si="42"/>
        <v>160</v>
      </c>
      <c r="K131" s="16">
        <f t="shared" si="42"/>
        <v>160</v>
      </c>
    </row>
    <row r="132" spans="1:11" ht="27" customHeight="1">
      <c r="A132" s="17" t="s">
        <v>44</v>
      </c>
      <c r="B132" s="18" t="s">
        <v>22</v>
      </c>
      <c r="C132" s="18" t="s">
        <v>68</v>
      </c>
      <c r="D132" s="31" t="s">
        <v>84</v>
      </c>
      <c r="E132" s="18" t="s">
        <v>45</v>
      </c>
      <c r="F132" s="18"/>
      <c r="G132" s="16">
        <f t="shared" si="42"/>
        <v>0</v>
      </c>
      <c r="H132" s="16">
        <f t="shared" si="42"/>
        <v>0</v>
      </c>
      <c r="I132" s="20">
        <f t="shared" si="24"/>
        <v>0</v>
      </c>
      <c r="J132" s="16">
        <f t="shared" si="42"/>
        <v>160</v>
      </c>
      <c r="K132" s="16">
        <f t="shared" si="42"/>
        <v>160</v>
      </c>
    </row>
    <row r="133" spans="1:11" ht="36">
      <c r="A133" s="17" t="s">
        <v>46</v>
      </c>
      <c r="B133" s="18" t="s">
        <v>22</v>
      </c>
      <c r="C133" s="18" t="s">
        <v>68</v>
      </c>
      <c r="D133" s="31" t="s">
        <v>84</v>
      </c>
      <c r="E133" s="18" t="s">
        <v>53</v>
      </c>
      <c r="F133" s="18"/>
      <c r="G133" s="16">
        <f t="shared" si="42"/>
        <v>0</v>
      </c>
      <c r="H133" s="16">
        <f t="shared" si="42"/>
        <v>0</v>
      </c>
      <c r="I133" s="20">
        <f t="shared" si="24"/>
        <v>0</v>
      </c>
      <c r="J133" s="16">
        <f t="shared" si="42"/>
        <v>160</v>
      </c>
      <c r="K133" s="16">
        <f t="shared" si="42"/>
        <v>160</v>
      </c>
    </row>
    <row r="134" spans="1:11">
      <c r="A134" s="17" t="s">
        <v>16</v>
      </c>
      <c r="B134" s="18" t="s">
        <v>22</v>
      </c>
      <c r="C134" s="18" t="s">
        <v>68</v>
      </c>
      <c r="D134" s="31" t="s">
        <v>84</v>
      </c>
      <c r="E134" s="18" t="s">
        <v>53</v>
      </c>
      <c r="F134" s="18" t="s">
        <v>17</v>
      </c>
      <c r="G134" s="19">
        <v>0</v>
      </c>
      <c r="H134" s="19">
        <f>'[1]поправки  2024-2026 гг  (ноя(2)'!$I$571</f>
        <v>0</v>
      </c>
      <c r="I134" s="20">
        <f t="shared" si="24"/>
        <v>0</v>
      </c>
      <c r="J134" s="20">
        <v>160</v>
      </c>
      <c r="K134" s="19">
        <v>160</v>
      </c>
    </row>
    <row r="135" spans="1:11" ht="36" hidden="1">
      <c r="A135" s="13" t="s">
        <v>85</v>
      </c>
      <c r="B135" s="14" t="s">
        <v>22</v>
      </c>
      <c r="C135" s="14" t="s">
        <v>68</v>
      </c>
      <c r="D135" s="33" t="s">
        <v>86</v>
      </c>
      <c r="E135" s="14"/>
      <c r="F135" s="14"/>
      <c r="G135" s="15">
        <f t="shared" ref="G135:J137" si="43">G136</f>
        <v>0</v>
      </c>
      <c r="H135" s="15"/>
      <c r="I135" s="20">
        <f t="shared" si="24"/>
        <v>0</v>
      </c>
      <c r="J135" s="15">
        <f t="shared" si="43"/>
        <v>0</v>
      </c>
      <c r="K135" s="26"/>
    </row>
    <row r="136" spans="1:11" ht="25.5" hidden="1" customHeight="1">
      <c r="A136" s="17" t="s">
        <v>44</v>
      </c>
      <c r="B136" s="18" t="s">
        <v>22</v>
      </c>
      <c r="C136" s="18" t="s">
        <v>68</v>
      </c>
      <c r="D136" s="31" t="s">
        <v>86</v>
      </c>
      <c r="E136" s="18" t="s">
        <v>45</v>
      </c>
      <c r="F136" s="18"/>
      <c r="G136" s="16">
        <f t="shared" si="43"/>
        <v>0</v>
      </c>
      <c r="H136" s="16"/>
      <c r="I136" s="20">
        <f t="shared" si="24"/>
        <v>0</v>
      </c>
      <c r="J136" s="16">
        <f t="shared" si="43"/>
        <v>0</v>
      </c>
      <c r="K136" s="26"/>
    </row>
    <row r="137" spans="1:11" ht="36" hidden="1">
      <c r="A137" s="17" t="s">
        <v>46</v>
      </c>
      <c r="B137" s="18" t="s">
        <v>22</v>
      </c>
      <c r="C137" s="18" t="s">
        <v>68</v>
      </c>
      <c r="D137" s="31" t="s">
        <v>86</v>
      </c>
      <c r="E137" s="18" t="s">
        <v>53</v>
      </c>
      <c r="F137" s="18"/>
      <c r="G137" s="16">
        <f t="shared" si="43"/>
        <v>0</v>
      </c>
      <c r="H137" s="16"/>
      <c r="I137" s="20">
        <f t="shared" si="24"/>
        <v>0</v>
      </c>
      <c r="J137" s="16">
        <f t="shared" si="43"/>
        <v>0</v>
      </c>
      <c r="K137" s="26"/>
    </row>
    <row r="138" spans="1:11" hidden="1">
      <c r="A138" s="17" t="s">
        <v>16</v>
      </c>
      <c r="B138" s="18" t="s">
        <v>22</v>
      </c>
      <c r="C138" s="18" t="s">
        <v>68</v>
      </c>
      <c r="D138" s="31" t="s">
        <v>86</v>
      </c>
      <c r="E138" s="18" t="s">
        <v>53</v>
      </c>
      <c r="F138" s="18" t="s">
        <v>17</v>
      </c>
      <c r="G138" s="19"/>
      <c r="H138" s="19"/>
      <c r="I138" s="20">
        <f t="shared" si="24"/>
        <v>0</v>
      </c>
      <c r="J138" s="20"/>
      <c r="K138" s="26"/>
    </row>
    <row r="139" spans="1:11" ht="39.75" customHeight="1">
      <c r="A139" s="13" t="s">
        <v>85</v>
      </c>
      <c r="B139" s="14" t="s">
        <v>22</v>
      </c>
      <c r="C139" s="14" t="s">
        <v>68</v>
      </c>
      <c r="D139" s="33" t="s">
        <v>87</v>
      </c>
      <c r="E139" s="14"/>
      <c r="F139" s="14"/>
      <c r="G139" s="16">
        <f t="shared" ref="G139:K139" si="44">G140+G143</f>
        <v>533.1</v>
      </c>
      <c r="H139" s="16">
        <f t="shared" si="44"/>
        <v>0</v>
      </c>
      <c r="I139" s="20">
        <f t="shared" si="24"/>
        <v>533.1</v>
      </c>
      <c r="J139" s="16">
        <f t="shared" si="44"/>
        <v>258.10000000000002</v>
      </c>
      <c r="K139" s="16">
        <f t="shared" si="44"/>
        <v>258.10000000000002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1" t="s">
        <v>87</v>
      </c>
      <c r="E140" s="18" t="s">
        <v>45</v>
      </c>
      <c r="F140" s="18"/>
      <c r="G140" s="16">
        <f t="shared" ref="G140:K141" si="45">G141</f>
        <v>533.1</v>
      </c>
      <c r="H140" s="16">
        <f t="shared" si="45"/>
        <v>0</v>
      </c>
      <c r="I140" s="20">
        <f t="shared" si="24"/>
        <v>533.1</v>
      </c>
      <c r="J140" s="16">
        <f t="shared" si="45"/>
        <v>258.10000000000002</v>
      </c>
      <c r="K140" s="16">
        <f t="shared" si="45"/>
        <v>258.10000000000002</v>
      </c>
    </row>
    <row r="141" spans="1:11" ht="36">
      <c r="A141" s="17" t="s">
        <v>46</v>
      </c>
      <c r="B141" s="18" t="s">
        <v>22</v>
      </c>
      <c r="C141" s="18" t="s">
        <v>68</v>
      </c>
      <c r="D141" s="31" t="s">
        <v>87</v>
      </c>
      <c r="E141" s="18" t="s">
        <v>53</v>
      </c>
      <c r="F141" s="18"/>
      <c r="G141" s="16">
        <f t="shared" si="45"/>
        <v>533.1</v>
      </c>
      <c r="H141" s="16">
        <f t="shared" si="45"/>
        <v>0</v>
      </c>
      <c r="I141" s="20">
        <f t="shared" si="24"/>
        <v>533.1</v>
      </c>
      <c r="J141" s="16">
        <f t="shared" si="45"/>
        <v>258.10000000000002</v>
      </c>
      <c r="K141" s="16">
        <f t="shared" si="45"/>
        <v>258.10000000000002</v>
      </c>
    </row>
    <row r="142" spans="1:11">
      <c r="A142" s="17" t="s">
        <v>16</v>
      </c>
      <c r="B142" s="18" t="s">
        <v>22</v>
      </c>
      <c r="C142" s="18" t="s">
        <v>68</v>
      </c>
      <c r="D142" s="31" t="s">
        <v>87</v>
      </c>
      <c r="E142" s="18" t="s">
        <v>53</v>
      </c>
      <c r="F142" s="18" t="s">
        <v>17</v>
      </c>
      <c r="G142" s="79">
        <v>533.1</v>
      </c>
      <c r="H142" s="79">
        <v>0</v>
      </c>
      <c r="I142" s="20">
        <f t="shared" si="24"/>
        <v>533.1</v>
      </c>
      <c r="J142" s="22">
        <v>258.10000000000002</v>
      </c>
      <c r="K142" s="22">
        <v>258.10000000000002</v>
      </c>
    </row>
    <row r="143" spans="1:11">
      <c r="A143" s="17" t="s">
        <v>56</v>
      </c>
      <c r="B143" s="18" t="s">
        <v>22</v>
      </c>
      <c r="C143" s="18" t="s">
        <v>68</v>
      </c>
      <c r="D143" s="31" t="s">
        <v>87</v>
      </c>
      <c r="E143" s="18" t="s">
        <v>57</v>
      </c>
      <c r="F143" s="18"/>
      <c r="G143" s="16">
        <f t="shared" ref="G143:J144" si="46">G144</f>
        <v>0</v>
      </c>
      <c r="H143" s="16"/>
      <c r="I143" s="20">
        <f t="shared" si="24"/>
        <v>0</v>
      </c>
      <c r="J143" s="16">
        <f t="shared" si="46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1" t="s">
        <v>87</v>
      </c>
      <c r="E144" s="18" t="s">
        <v>89</v>
      </c>
      <c r="F144" s="18"/>
      <c r="G144" s="16">
        <f t="shared" si="46"/>
        <v>0</v>
      </c>
      <c r="H144" s="16"/>
      <c r="I144" s="20">
        <f t="shared" si="24"/>
        <v>0</v>
      </c>
      <c r="J144" s="16">
        <f t="shared" si="46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1" t="s">
        <v>87</v>
      </c>
      <c r="E145" s="18" t="s">
        <v>89</v>
      </c>
      <c r="F145" s="18" t="s">
        <v>17</v>
      </c>
      <c r="G145" s="19">
        <v>0</v>
      </c>
      <c r="H145" s="19">
        <v>0</v>
      </c>
      <c r="I145" s="20">
        <f t="shared" si="24"/>
        <v>0</v>
      </c>
      <c r="J145" s="20"/>
      <c r="K145" s="26"/>
    </row>
    <row r="146" spans="1:11" ht="38.25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7">G147</f>
        <v>256.39999999999998</v>
      </c>
      <c r="H146" s="16">
        <f t="shared" si="47"/>
        <v>0</v>
      </c>
      <c r="I146" s="20">
        <f t="shared" si="24"/>
        <v>256.39999999999998</v>
      </c>
      <c r="J146" s="16">
        <f t="shared" si="47"/>
        <v>0</v>
      </c>
      <c r="K146" s="26"/>
    </row>
    <row r="147" spans="1:11" ht="82.5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7"/>
        <v>256.39999999999998</v>
      </c>
      <c r="H147" s="16">
        <f t="shared" si="47"/>
        <v>0</v>
      </c>
      <c r="I147" s="20">
        <f t="shared" si="24"/>
        <v>256.39999999999998</v>
      </c>
      <c r="J147" s="16">
        <f t="shared" si="47"/>
        <v>0</v>
      </c>
      <c r="K147" s="26"/>
    </row>
    <row r="148" spans="1:11" ht="24.75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7"/>
        <v>256.39999999999998</v>
      </c>
      <c r="H148" s="16">
        <f t="shared" si="47"/>
        <v>0</v>
      </c>
      <c r="I148" s="20">
        <f t="shared" si="24"/>
        <v>256.39999999999998</v>
      </c>
      <c r="J148" s="16">
        <f t="shared" si="47"/>
        <v>0</v>
      </c>
      <c r="K148" s="26"/>
    </row>
    <row r="149" spans="1:1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>
        <v>256.39999999999998</v>
      </c>
      <c r="H149" s="215">
        <f>'[1]поправки  2024-2026 гг  (ноя(2)'!$I$713</f>
        <v>0</v>
      </c>
      <c r="I149" s="20">
        <f t="shared" ref="I149:I212" si="48">G149+H149</f>
        <v>256.39999999999998</v>
      </c>
      <c r="J149" s="20"/>
      <c r="K149" s="26"/>
    </row>
    <row r="150" spans="1:11" ht="36">
      <c r="A150" s="34" t="s">
        <v>90</v>
      </c>
      <c r="B150" s="35" t="s">
        <v>22</v>
      </c>
      <c r="C150" s="35" t="s">
        <v>68</v>
      </c>
      <c r="D150" s="36" t="s">
        <v>91</v>
      </c>
      <c r="E150" s="35"/>
      <c r="F150" s="35"/>
      <c r="G150" s="16">
        <f>G151+G154+G157+G160</f>
        <v>6056.4</v>
      </c>
      <c r="H150" s="16">
        <f>H151+H154+H157+H160</f>
        <v>345</v>
      </c>
      <c r="I150" s="20">
        <f t="shared" si="48"/>
        <v>6401.4</v>
      </c>
      <c r="J150" s="16">
        <f t="shared" ref="J150:K150" si="49">J151+J154+J157+J160</f>
        <v>3828</v>
      </c>
      <c r="K150" s="16">
        <f t="shared" si="49"/>
        <v>3853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1" t="s">
        <v>91</v>
      </c>
      <c r="E151" s="18" t="s">
        <v>30</v>
      </c>
      <c r="F151" s="18"/>
      <c r="G151" s="16">
        <f>G152</f>
        <v>2585.3000000000002</v>
      </c>
      <c r="H151" s="16">
        <f>H152</f>
        <v>345</v>
      </c>
      <c r="I151" s="20">
        <f>G151+H151</f>
        <v>2930.3</v>
      </c>
      <c r="J151" s="16">
        <f t="shared" ref="J151:K152" si="50">J152</f>
        <v>2093</v>
      </c>
      <c r="K151" s="16">
        <f t="shared" si="50"/>
        <v>2093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1" t="s">
        <v>91</v>
      </c>
      <c r="E152" s="18" t="s">
        <v>32</v>
      </c>
      <c r="F152" s="18"/>
      <c r="G152" s="16">
        <f>G153</f>
        <v>2585.3000000000002</v>
      </c>
      <c r="H152" s="16">
        <f>H153</f>
        <v>345</v>
      </c>
      <c r="I152" s="20">
        <f>G152+H152</f>
        <v>2930.3</v>
      </c>
      <c r="J152" s="16">
        <f t="shared" si="50"/>
        <v>2093</v>
      </c>
      <c r="K152" s="16">
        <f t="shared" si="50"/>
        <v>2093</v>
      </c>
    </row>
    <row r="153" spans="1:11">
      <c r="A153" s="17" t="s">
        <v>16</v>
      </c>
      <c r="B153" s="18" t="s">
        <v>22</v>
      </c>
      <c r="C153" s="18" t="s">
        <v>68</v>
      </c>
      <c r="D153" s="31" t="s">
        <v>91</v>
      </c>
      <c r="E153" s="18" t="s">
        <v>32</v>
      </c>
      <c r="F153" s="18" t="s">
        <v>17</v>
      </c>
      <c r="G153" s="79">
        <v>2585.3000000000002</v>
      </c>
      <c r="H153" s="79">
        <f>'[1]поправки  2024-2026 гг  (ноя(2)'!$I$138</f>
        <v>345</v>
      </c>
      <c r="I153" s="20">
        <f t="shared" si="48"/>
        <v>2930.3</v>
      </c>
      <c r="J153" s="22">
        <v>2093</v>
      </c>
      <c r="K153" s="22">
        <v>2093</v>
      </c>
    </row>
    <row r="154" spans="1:11" ht="24" hidden="1">
      <c r="A154" s="17" t="s">
        <v>73</v>
      </c>
      <c r="B154" s="18" t="s">
        <v>22</v>
      </c>
      <c r="C154" s="18" t="s">
        <v>68</v>
      </c>
      <c r="D154" s="31" t="s">
        <v>91</v>
      </c>
      <c r="E154" s="18" t="s">
        <v>74</v>
      </c>
      <c r="F154" s="18"/>
      <c r="G154" s="16">
        <f>G155</f>
        <v>0</v>
      </c>
      <c r="H154" s="16"/>
      <c r="I154" s="20">
        <f t="shared" si="48"/>
        <v>0</v>
      </c>
      <c r="J154" s="16">
        <f>J155</f>
        <v>0</v>
      </c>
      <c r="K154" s="26"/>
    </row>
    <row r="155" spans="1:11" ht="24" hidden="1">
      <c r="A155" s="17" t="s">
        <v>75</v>
      </c>
      <c r="B155" s="18" t="s">
        <v>22</v>
      </c>
      <c r="C155" s="18" t="s">
        <v>68</v>
      </c>
      <c r="D155" s="31" t="s">
        <v>91</v>
      </c>
      <c r="E155" s="18" t="s">
        <v>76</v>
      </c>
      <c r="F155" s="18"/>
      <c r="G155" s="16">
        <f>G156</f>
        <v>0</v>
      </c>
      <c r="H155" s="16"/>
      <c r="I155" s="20">
        <f t="shared" si="48"/>
        <v>0</v>
      </c>
      <c r="J155" s="16">
        <f>J156</f>
        <v>0</v>
      </c>
      <c r="K155" s="26"/>
    </row>
    <row r="156" spans="1:11" hidden="1">
      <c r="A156" s="17" t="s">
        <v>16</v>
      </c>
      <c r="B156" s="18" t="s">
        <v>22</v>
      </c>
      <c r="C156" s="18" t="s">
        <v>68</v>
      </c>
      <c r="D156" s="31" t="s">
        <v>91</v>
      </c>
      <c r="E156" s="18" t="s">
        <v>76</v>
      </c>
      <c r="F156" s="18" t="s">
        <v>17</v>
      </c>
      <c r="G156" s="19"/>
      <c r="H156" s="19"/>
      <c r="I156" s="20">
        <f t="shared" si="48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1" t="s">
        <v>91</v>
      </c>
      <c r="E157" s="18" t="s">
        <v>45</v>
      </c>
      <c r="F157" s="18"/>
      <c r="G157" s="16">
        <f t="shared" ref="G157:K158" si="51">G158</f>
        <v>3421.1</v>
      </c>
      <c r="H157" s="16">
        <f t="shared" si="51"/>
        <v>0</v>
      </c>
      <c r="I157" s="20">
        <f t="shared" si="48"/>
        <v>3421.1</v>
      </c>
      <c r="J157" s="16">
        <f t="shared" si="51"/>
        <v>1735</v>
      </c>
      <c r="K157" s="16">
        <f t="shared" si="51"/>
        <v>1760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1" t="s">
        <v>91</v>
      </c>
      <c r="E158" s="18" t="s">
        <v>53</v>
      </c>
      <c r="F158" s="18"/>
      <c r="G158" s="16">
        <f t="shared" si="51"/>
        <v>3421.1</v>
      </c>
      <c r="H158" s="16">
        <f t="shared" si="51"/>
        <v>0</v>
      </c>
      <c r="I158" s="20">
        <f t="shared" si="48"/>
        <v>3421.1</v>
      </c>
      <c r="J158" s="16">
        <f t="shared" si="51"/>
        <v>1735</v>
      </c>
      <c r="K158" s="16">
        <f t="shared" si="51"/>
        <v>1760</v>
      </c>
    </row>
    <row r="159" spans="1:11">
      <c r="A159" s="17" t="s">
        <v>16</v>
      </c>
      <c r="B159" s="18" t="s">
        <v>22</v>
      </c>
      <c r="C159" s="18" t="s">
        <v>68</v>
      </c>
      <c r="D159" s="31" t="s">
        <v>91</v>
      </c>
      <c r="E159" s="18" t="s">
        <v>53</v>
      </c>
      <c r="F159" s="18" t="s">
        <v>17</v>
      </c>
      <c r="G159" s="79">
        <v>3421.1</v>
      </c>
      <c r="H159" s="79">
        <f>'[1]поправки  2024-2026 гг  (ноя(2)'!$I$141</f>
        <v>0</v>
      </c>
      <c r="I159" s="20">
        <f t="shared" si="48"/>
        <v>3421.1</v>
      </c>
      <c r="J159" s="22">
        <v>1735</v>
      </c>
      <c r="K159" s="22">
        <v>1760</v>
      </c>
    </row>
    <row r="160" spans="1:11">
      <c r="A160" s="17" t="s">
        <v>56</v>
      </c>
      <c r="B160" s="18" t="s">
        <v>22</v>
      </c>
      <c r="C160" s="18" t="s">
        <v>68</v>
      </c>
      <c r="D160" s="31" t="s">
        <v>91</v>
      </c>
      <c r="E160" s="18" t="s">
        <v>57</v>
      </c>
      <c r="F160" s="18"/>
      <c r="G160" s="16">
        <f t="shared" ref="G160:K160" si="52">G161+G163</f>
        <v>50</v>
      </c>
      <c r="H160" s="16"/>
      <c r="I160" s="20">
        <f t="shared" si="48"/>
        <v>50</v>
      </c>
      <c r="J160" s="16">
        <f t="shared" si="52"/>
        <v>0</v>
      </c>
      <c r="K160" s="16">
        <f t="shared" si="52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1" t="s">
        <v>91</v>
      </c>
      <c r="E161" s="18" t="s">
        <v>80</v>
      </c>
      <c r="F161" s="18"/>
      <c r="G161" s="16">
        <f t="shared" ref="G161:K161" si="53">G162</f>
        <v>25</v>
      </c>
      <c r="H161" s="16"/>
      <c r="I161" s="20">
        <f t="shared" si="48"/>
        <v>25</v>
      </c>
      <c r="J161" s="16">
        <f t="shared" si="53"/>
        <v>0</v>
      </c>
      <c r="K161" s="16">
        <f t="shared" si="53"/>
        <v>0</v>
      </c>
    </row>
    <row r="162" spans="1:11">
      <c r="A162" s="17" t="s">
        <v>81</v>
      </c>
      <c r="B162" s="18" t="s">
        <v>22</v>
      </c>
      <c r="C162" s="18" t="s">
        <v>68</v>
      </c>
      <c r="D162" s="31" t="s">
        <v>91</v>
      </c>
      <c r="E162" s="18" t="s">
        <v>80</v>
      </c>
      <c r="F162" s="18" t="s">
        <v>17</v>
      </c>
      <c r="G162" s="19">
        <v>25</v>
      </c>
      <c r="H162" s="19">
        <f>'[1]поправки  2024-2026 гг  (ноя(2)'!$I$144</f>
        <v>0</v>
      </c>
      <c r="I162" s="20">
        <f t="shared" si="48"/>
        <v>25</v>
      </c>
      <c r="J162" s="20"/>
      <c r="K162" s="19"/>
    </row>
    <row r="163" spans="1:11" ht="15.75" customHeight="1">
      <c r="A163" s="23" t="s">
        <v>92</v>
      </c>
      <c r="B163" s="18" t="s">
        <v>22</v>
      </c>
      <c r="C163" s="18" t="s">
        <v>68</v>
      </c>
      <c r="D163" s="31" t="s">
        <v>91</v>
      </c>
      <c r="E163" s="18" t="s">
        <v>89</v>
      </c>
      <c r="F163" s="18"/>
      <c r="G163" s="16">
        <f t="shared" ref="G163:K163" si="54">G164</f>
        <v>25</v>
      </c>
      <c r="H163" s="16"/>
      <c r="I163" s="20">
        <f t="shared" si="48"/>
        <v>25</v>
      </c>
      <c r="J163" s="16">
        <f t="shared" si="54"/>
        <v>0</v>
      </c>
      <c r="K163" s="16">
        <f t="shared" si="54"/>
        <v>0</v>
      </c>
    </row>
    <row r="164" spans="1:11">
      <c r="A164" s="23" t="s">
        <v>81</v>
      </c>
      <c r="B164" s="18" t="s">
        <v>22</v>
      </c>
      <c r="C164" s="18" t="s">
        <v>68</v>
      </c>
      <c r="D164" s="31" t="s">
        <v>91</v>
      </c>
      <c r="E164" s="18" t="s">
        <v>89</v>
      </c>
      <c r="F164" s="18" t="s">
        <v>17</v>
      </c>
      <c r="G164" s="19">
        <v>25</v>
      </c>
      <c r="H164" s="19">
        <f>'[1]поправки  2024-2026 гг  (ноя(2)'!$I$146</f>
        <v>0</v>
      </c>
      <c r="I164" s="20">
        <f t="shared" si="48"/>
        <v>25</v>
      </c>
      <c r="J164" s="20"/>
      <c r="K164" s="19"/>
    </row>
    <row r="165" spans="1:11" ht="60.75" customHeight="1">
      <c r="A165" s="34" t="s">
        <v>93</v>
      </c>
      <c r="B165" s="35" t="s">
        <v>22</v>
      </c>
      <c r="C165" s="35" t="s">
        <v>68</v>
      </c>
      <c r="D165" s="36" t="s">
        <v>94</v>
      </c>
      <c r="E165" s="35"/>
      <c r="F165" s="35"/>
      <c r="G165" s="16">
        <f t="shared" ref="G165:K165" si="55">G166+G169</f>
        <v>682.8</v>
      </c>
      <c r="H165" s="16">
        <f t="shared" si="55"/>
        <v>69.099999999999994</v>
      </c>
      <c r="I165" s="20">
        <f t="shared" si="48"/>
        <v>751.9</v>
      </c>
      <c r="J165" s="16">
        <f t="shared" si="55"/>
        <v>607</v>
      </c>
      <c r="K165" s="16">
        <f t="shared" si="55"/>
        <v>567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1" t="s">
        <v>94</v>
      </c>
      <c r="E166" s="18" t="s">
        <v>53</v>
      </c>
      <c r="F166" s="18"/>
      <c r="G166" s="16">
        <f t="shared" ref="G166:K167" si="56">G167</f>
        <v>672.8</v>
      </c>
      <c r="H166" s="16">
        <f t="shared" si="56"/>
        <v>69.099999999999994</v>
      </c>
      <c r="I166" s="20">
        <f t="shared" si="48"/>
        <v>741.9</v>
      </c>
      <c r="J166" s="16">
        <f t="shared" si="56"/>
        <v>607</v>
      </c>
      <c r="K166" s="16">
        <f t="shared" si="56"/>
        <v>567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1" t="s">
        <v>94</v>
      </c>
      <c r="E167" s="18" t="s">
        <v>53</v>
      </c>
      <c r="F167" s="18"/>
      <c r="G167" s="16">
        <f t="shared" si="56"/>
        <v>672.8</v>
      </c>
      <c r="H167" s="16">
        <f t="shared" si="56"/>
        <v>69.099999999999994</v>
      </c>
      <c r="I167" s="20">
        <f t="shared" si="48"/>
        <v>741.9</v>
      </c>
      <c r="J167" s="16">
        <f t="shared" si="56"/>
        <v>607</v>
      </c>
      <c r="K167" s="16">
        <f t="shared" si="56"/>
        <v>567</v>
      </c>
    </row>
    <row r="168" spans="1:11">
      <c r="A168" s="17" t="s">
        <v>16</v>
      </c>
      <c r="B168" s="18" t="s">
        <v>22</v>
      </c>
      <c r="C168" s="18" t="s">
        <v>68</v>
      </c>
      <c r="D168" s="31" t="s">
        <v>94</v>
      </c>
      <c r="E168" s="18" t="s">
        <v>53</v>
      </c>
      <c r="F168" s="18" t="s">
        <v>17</v>
      </c>
      <c r="G168" s="79">
        <v>672.8</v>
      </c>
      <c r="H168" s="79">
        <f>'[1]поправки  2024-2026 гг  (ноя(2)'!$I$575</f>
        <v>69.099999999999994</v>
      </c>
      <c r="I168" s="20">
        <f t="shared" si="48"/>
        <v>741.9</v>
      </c>
      <c r="J168" s="22">
        <v>607</v>
      </c>
      <c r="K168" s="22">
        <v>567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1" t="s">
        <v>94</v>
      </c>
      <c r="E169" s="18" t="s">
        <v>57</v>
      </c>
      <c r="F169" s="18"/>
      <c r="G169" s="16">
        <f t="shared" ref="G169:K170" si="57">G170</f>
        <v>10</v>
      </c>
      <c r="H169" s="16"/>
      <c r="I169" s="20">
        <f t="shared" si="48"/>
        <v>10</v>
      </c>
      <c r="J169" s="16">
        <f t="shared" si="57"/>
        <v>0</v>
      </c>
      <c r="K169" s="16">
        <f t="shared" si="57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1" t="s">
        <v>94</v>
      </c>
      <c r="E170" s="18" t="s">
        <v>80</v>
      </c>
      <c r="F170" s="18"/>
      <c r="G170" s="16">
        <f t="shared" si="57"/>
        <v>10</v>
      </c>
      <c r="H170" s="16"/>
      <c r="I170" s="20">
        <f t="shared" si="48"/>
        <v>10</v>
      </c>
      <c r="J170" s="16">
        <f t="shared" si="57"/>
        <v>0</v>
      </c>
      <c r="K170" s="16">
        <f t="shared" si="57"/>
        <v>0</v>
      </c>
    </row>
    <row r="171" spans="1:11">
      <c r="A171" s="17" t="s">
        <v>16</v>
      </c>
      <c r="B171" s="18" t="s">
        <v>22</v>
      </c>
      <c r="C171" s="18" t="s">
        <v>68</v>
      </c>
      <c r="D171" s="31" t="s">
        <v>94</v>
      </c>
      <c r="E171" s="18" t="s">
        <v>80</v>
      </c>
      <c r="F171" s="18" t="s">
        <v>17</v>
      </c>
      <c r="G171" s="19">
        <v>10</v>
      </c>
      <c r="H171" s="19">
        <f>'[1]поправки  2024-2026 гг  (ноя(2)'!$I$578</f>
        <v>0</v>
      </c>
      <c r="I171" s="20">
        <f t="shared" si="48"/>
        <v>10</v>
      </c>
      <c r="J171" s="20"/>
      <c r="K171" s="19"/>
    </row>
    <row r="172" spans="1:11" ht="51.75" customHeight="1">
      <c r="A172" s="34" t="s">
        <v>95</v>
      </c>
      <c r="B172" s="35" t="s">
        <v>22</v>
      </c>
      <c r="C172" s="35" t="s">
        <v>68</v>
      </c>
      <c r="D172" s="31" t="s">
        <v>96</v>
      </c>
      <c r="E172" s="35"/>
      <c r="F172" s="35"/>
      <c r="G172" s="16">
        <f>G173+G176+G186</f>
        <v>1020.8</v>
      </c>
      <c r="H172" s="16">
        <f>H173+H176+H186</f>
        <v>112.30000000000001</v>
      </c>
      <c r="I172" s="20">
        <f t="shared" si="48"/>
        <v>1133.0999999999999</v>
      </c>
      <c r="J172" s="16">
        <f t="shared" ref="J172:K172" si="58">J173+J176+J186</f>
        <v>884</v>
      </c>
      <c r="K172" s="16">
        <f t="shared" si="58"/>
        <v>750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1" t="s">
        <v>96</v>
      </c>
      <c r="E173" s="18" t="s">
        <v>30</v>
      </c>
      <c r="F173" s="18"/>
      <c r="G173" s="16">
        <f t="shared" ref="G173:K174" si="59">G174</f>
        <v>936</v>
      </c>
      <c r="H173" s="16">
        <f t="shared" si="59"/>
        <v>112.30000000000001</v>
      </c>
      <c r="I173" s="20">
        <f t="shared" si="48"/>
        <v>1048.3</v>
      </c>
      <c r="J173" s="16">
        <f t="shared" si="59"/>
        <v>824</v>
      </c>
      <c r="K173" s="16">
        <f t="shared" si="59"/>
        <v>690</v>
      </c>
    </row>
    <row r="174" spans="1:11" ht="24">
      <c r="A174" s="17" t="s">
        <v>31</v>
      </c>
      <c r="B174" s="18" t="s">
        <v>22</v>
      </c>
      <c r="C174" s="18" t="s">
        <v>68</v>
      </c>
      <c r="D174" s="31" t="s">
        <v>96</v>
      </c>
      <c r="E174" s="18" t="s">
        <v>32</v>
      </c>
      <c r="F174" s="18"/>
      <c r="G174" s="16">
        <f t="shared" si="59"/>
        <v>936</v>
      </c>
      <c r="H174" s="16">
        <f t="shared" si="59"/>
        <v>112.30000000000001</v>
      </c>
      <c r="I174" s="20">
        <f t="shared" si="48"/>
        <v>1048.3</v>
      </c>
      <c r="J174" s="16">
        <f t="shared" si="59"/>
        <v>824</v>
      </c>
      <c r="K174" s="16">
        <f t="shared" si="59"/>
        <v>690</v>
      </c>
    </row>
    <row r="175" spans="1:11">
      <c r="A175" s="17" t="s">
        <v>16</v>
      </c>
      <c r="B175" s="18" t="s">
        <v>22</v>
      </c>
      <c r="C175" s="18" t="s">
        <v>68</v>
      </c>
      <c r="D175" s="31" t="s">
        <v>96</v>
      </c>
      <c r="E175" s="18" t="s">
        <v>32</v>
      </c>
      <c r="F175" s="18" t="s">
        <v>17</v>
      </c>
      <c r="G175" s="79">
        <v>936</v>
      </c>
      <c r="H175" s="79">
        <f>'[1]поправки  2024-2026 гг  (ноя(2)'!$I$733</f>
        <v>112.30000000000001</v>
      </c>
      <c r="I175" s="20">
        <f t="shared" si="48"/>
        <v>1048.3</v>
      </c>
      <c r="J175" s="22">
        <v>824</v>
      </c>
      <c r="K175" s="22">
        <v>690</v>
      </c>
    </row>
    <row r="176" spans="1:11" ht="24">
      <c r="A176" s="17" t="s">
        <v>44</v>
      </c>
      <c r="B176" s="18" t="s">
        <v>22</v>
      </c>
      <c r="C176" s="18" t="s">
        <v>68</v>
      </c>
      <c r="D176" s="31" t="s">
        <v>96</v>
      </c>
      <c r="E176" s="18" t="s">
        <v>45</v>
      </c>
      <c r="F176" s="18"/>
      <c r="G176" s="16">
        <f t="shared" ref="G176:K177" si="60">G177</f>
        <v>84.8</v>
      </c>
      <c r="H176" s="16">
        <f t="shared" si="60"/>
        <v>0</v>
      </c>
      <c r="I176" s="20">
        <f t="shared" si="48"/>
        <v>84.8</v>
      </c>
      <c r="J176" s="16">
        <f t="shared" si="60"/>
        <v>60</v>
      </c>
      <c r="K176" s="16">
        <f t="shared" si="60"/>
        <v>60</v>
      </c>
    </row>
    <row r="177" spans="1:11" ht="36">
      <c r="A177" s="17" t="s">
        <v>46</v>
      </c>
      <c r="B177" s="18" t="s">
        <v>22</v>
      </c>
      <c r="C177" s="18" t="s">
        <v>68</v>
      </c>
      <c r="D177" s="31" t="s">
        <v>96</v>
      </c>
      <c r="E177" s="18" t="s">
        <v>53</v>
      </c>
      <c r="F177" s="18"/>
      <c r="G177" s="16">
        <f t="shared" si="60"/>
        <v>84.8</v>
      </c>
      <c r="H177" s="16">
        <f t="shared" si="60"/>
        <v>0</v>
      </c>
      <c r="I177" s="20">
        <f t="shared" si="48"/>
        <v>84.8</v>
      </c>
      <c r="J177" s="16">
        <f t="shared" si="60"/>
        <v>60</v>
      </c>
      <c r="K177" s="16">
        <f t="shared" si="60"/>
        <v>60</v>
      </c>
    </row>
    <row r="178" spans="1:11">
      <c r="A178" s="17" t="s">
        <v>16</v>
      </c>
      <c r="B178" s="18" t="s">
        <v>22</v>
      </c>
      <c r="C178" s="18" t="s">
        <v>68</v>
      </c>
      <c r="D178" s="31" t="s">
        <v>96</v>
      </c>
      <c r="E178" s="18" t="s">
        <v>53</v>
      </c>
      <c r="F178" s="18" t="s">
        <v>17</v>
      </c>
      <c r="G178" s="79">
        <v>84.8</v>
      </c>
      <c r="H178" s="79">
        <f>'[1]поправки  2024-2026 гг  (ноя(2)'!$I$736</f>
        <v>0</v>
      </c>
      <c r="I178" s="20">
        <f t="shared" si="48"/>
        <v>84.8</v>
      </c>
      <c r="J178" s="22">
        <v>60</v>
      </c>
      <c r="K178" s="22">
        <v>60</v>
      </c>
    </row>
    <row r="179" spans="1:11" ht="60" hidden="1">
      <c r="A179" s="34" t="s">
        <v>97</v>
      </c>
      <c r="B179" s="35" t="s">
        <v>22</v>
      </c>
      <c r="C179" s="35" t="s">
        <v>68</v>
      </c>
      <c r="D179" s="31" t="s">
        <v>96</v>
      </c>
      <c r="E179" s="35"/>
      <c r="F179" s="35"/>
      <c r="G179" s="37">
        <f>G180+G183+G186</f>
        <v>0</v>
      </c>
      <c r="H179" s="37"/>
      <c r="I179" s="20">
        <f t="shared" si="48"/>
        <v>0</v>
      </c>
      <c r="J179" s="37">
        <f>J180+J183+J186</f>
        <v>0</v>
      </c>
      <c r="K179" s="26"/>
    </row>
    <row r="180" spans="1:11" ht="75" hidden="1" customHeight="1">
      <c r="A180" s="17" t="s">
        <v>29</v>
      </c>
      <c r="B180" s="18" t="s">
        <v>22</v>
      </c>
      <c r="C180" s="18" t="s">
        <v>68</v>
      </c>
      <c r="D180" s="31" t="s">
        <v>96</v>
      </c>
      <c r="E180" s="18" t="s">
        <v>30</v>
      </c>
      <c r="F180" s="18"/>
      <c r="G180" s="16">
        <f>G181</f>
        <v>0</v>
      </c>
      <c r="H180" s="16"/>
      <c r="I180" s="20">
        <f t="shared" si="48"/>
        <v>0</v>
      </c>
      <c r="J180" s="16">
        <f>J181</f>
        <v>0</v>
      </c>
      <c r="K180" s="26"/>
    </row>
    <row r="181" spans="1:11" ht="24" hidden="1">
      <c r="A181" s="17" t="s">
        <v>31</v>
      </c>
      <c r="B181" s="18" t="s">
        <v>22</v>
      </c>
      <c r="C181" s="18" t="s">
        <v>68</v>
      </c>
      <c r="D181" s="31" t="s">
        <v>96</v>
      </c>
      <c r="E181" s="18" t="s">
        <v>32</v>
      </c>
      <c r="F181" s="18"/>
      <c r="G181" s="16">
        <f>G182</f>
        <v>0</v>
      </c>
      <c r="H181" s="16"/>
      <c r="I181" s="20">
        <f t="shared" si="48"/>
        <v>0</v>
      </c>
      <c r="J181" s="16">
        <f>J182</f>
        <v>0</v>
      </c>
      <c r="K181" s="26"/>
    </row>
    <row r="182" spans="1:11" hidden="1">
      <c r="A182" s="17" t="s">
        <v>16</v>
      </c>
      <c r="B182" s="18" t="s">
        <v>22</v>
      </c>
      <c r="C182" s="18" t="s">
        <v>68</v>
      </c>
      <c r="D182" s="31" t="s">
        <v>96</v>
      </c>
      <c r="E182" s="18" t="s">
        <v>32</v>
      </c>
      <c r="F182" s="18" t="s">
        <v>17</v>
      </c>
      <c r="G182" s="19"/>
      <c r="H182" s="19"/>
      <c r="I182" s="20">
        <f t="shared" si="48"/>
        <v>0</v>
      </c>
      <c r="J182" s="20"/>
      <c r="K182" s="26"/>
    </row>
    <row r="183" spans="1:11" ht="27" hidden="1" customHeight="1">
      <c r="A183" s="17" t="s">
        <v>44</v>
      </c>
      <c r="B183" s="18" t="s">
        <v>22</v>
      </c>
      <c r="C183" s="18" t="s">
        <v>68</v>
      </c>
      <c r="D183" s="31" t="s">
        <v>96</v>
      </c>
      <c r="E183" s="18" t="s">
        <v>45</v>
      </c>
      <c r="F183" s="18"/>
      <c r="G183" s="16">
        <f>G184</f>
        <v>0</v>
      </c>
      <c r="H183" s="16"/>
      <c r="I183" s="20">
        <f t="shared" si="48"/>
        <v>0</v>
      </c>
      <c r="J183" s="16">
        <f>J184</f>
        <v>0</v>
      </c>
      <c r="K183" s="26"/>
    </row>
    <row r="184" spans="1:11" ht="36" hidden="1">
      <c r="A184" s="17" t="s">
        <v>46</v>
      </c>
      <c r="B184" s="18" t="s">
        <v>22</v>
      </c>
      <c r="C184" s="18" t="s">
        <v>68</v>
      </c>
      <c r="D184" s="31" t="s">
        <v>96</v>
      </c>
      <c r="E184" s="18" t="s">
        <v>53</v>
      </c>
      <c r="F184" s="18"/>
      <c r="G184" s="16">
        <f>G185</f>
        <v>0</v>
      </c>
      <c r="H184" s="16"/>
      <c r="I184" s="20">
        <f t="shared" si="48"/>
        <v>0</v>
      </c>
      <c r="J184" s="16">
        <f>J185</f>
        <v>0</v>
      </c>
      <c r="K184" s="26"/>
    </row>
    <row r="185" spans="1:11" hidden="1">
      <c r="A185" s="17" t="s">
        <v>16</v>
      </c>
      <c r="B185" s="18" t="s">
        <v>22</v>
      </c>
      <c r="C185" s="18" t="s">
        <v>68</v>
      </c>
      <c r="D185" s="31" t="s">
        <v>96</v>
      </c>
      <c r="E185" s="18" t="s">
        <v>53</v>
      </c>
      <c r="F185" s="18" t="s">
        <v>17</v>
      </c>
      <c r="G185" s="26"/>
      <c r="H185" s="26"/>
      <c r="I185" s="20">
        <f t="shared" si="48"/>
        <v>0</v>
      </c>
      <c r="J185" s="20"/>
      <c r="K185" s="26"/>
    </row>
    <row r="186" spans="1:11" hidden="1">
      <c r="A186" s="17" t="s">
        <v>56</v>
      </c>
      <c r="B186" s="18" t="s">
        <v>22</v>
      </c>
      <c r="C186" s="18" t="s">
        <v>68</v>
      </c>
      <c r="D186" s="31" t="s">
        <v>96</v>
      </c>
      <c r="E186" s="18" t="s">
        <v>57</v>
      </c>
      <c r="F186" s="18"/>
      <c r="G186" s="16">
        <f>G187</f>
        <v>0</v>
      </c>
      <c r="H186" s="16"/>
      <c r="I186" s="20">
        <f t="shared" si="48"/>
        <v>0</v>
      </c>
      <c r="J186" s="16">
        <f>J187</f>
        <v>0</v>
      </c>
      <c r="K186" s="26"/>
    </row>
    <row r="187" spans="1:11" ht="12.75" hidden="1" customHeight="1">
      <c r="A187" s="17" t="s">
        <v>79</v>
      </c>
      <c r="B187" s="18" t="s">
        <v>22</v>
      </c>
      <c r="C187" s="18" t="s">
        <v>68</v>
      </c>
      <c r="D187" s="31" t="s">
        <v>96</v>
      </c>
      <c r="E187" s="18" t="s">
        <v>80</v>
      </c>
      <c r="F187" s="18"/>
      <c r="G187" s="16">
        <f>G188</f>
        <v>0</v>
      </c>
      <c r="H187" s="16"/>
      <c r="I187" s="20">
        <f t="shared" si="48"/>
        <v>0</v>
      </c>
      <c r="J187" s="16">
        <f>J188</f>
        <v>0</v>
      </c>
      <c r="K187" s="26"/>
    </row>
    <row r="188" spans="1:11" hidden="1">
      <c r="A188" s="17" t="s">
        <v>81</v>
      </c>
      <c r="B188" s="18" t="s">
        <v>22</v>
      </c>
      <c r="C188" s="18" t="s">
        <v>68</v>
      </c>
      <c r="D188" s="31" t="s">
        <v>96</v>
      </c>
      <c r="E188" s="18" t="s">
        <v>80</v>
      </c>
      <c r="F188" s="18" t="s">
        <v>17</v>
      </c>
      <c r="G188" s="19"/>
      <c r="H188" s="19"/>
      <c r="I188" s="20">
        <f t="shared" si="48"/>
        <v>0</v>
      </c>
      <c r="J188" s="20"/>
      <c r="K188" s="26"/>
    </row>
    <row r="189" spans="1:11" ht="60.75" customHeight="1">
      <c r="A189" s="34" t="s">
        <v>97</v>
      </c>
      <c r="B189" s="18" t="s">
        <v>22</v>
      </c>
      <c r="C189" s="18" t="s">
        <v>68</v>
      </c>
      <c r="D189" s="31" t="s">
        <v>98</v>
      </c>
      <c r="E189" s="35"/>
      <c r="F189" s="35"/>
      <c r="G189" s="16">
        <f>G190+G193+G196</f>
        <v>1429.8000000000002</v>
      </c>
      <c r="H189" s="16">
        <f>H190+H193+H196</f>
        <v>18.899999999999999</v>
      </c>
      <c r="I189" s="20">
        <f t="shared" si="48"/>
        <v>1448.7000000000003</v>
      </c>
      <c r="J189" s="16">
        <f t="shared" ref="J189:K189" si="61">J190+J193+J196</f>
        <v>1204.7</v>
      </c>
      <c r="K189" s="16">
        <f t="shared" si="61"/>
        <v>1238.3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8" t="s">
        <v>98</v>
      </c>
      <c r="E190" s="18" t="s">
        <v>30</v>
      </c>
      <c r="F190" s="18"/>
      <c r="G190" s="16">
        <f t="shared" ref="G190:K191" si="62">G191</f>
        <v>920.2</v>
      </c>
      <c r="H190" s="16">
        <f t="shared" si="62"/>
        <v>13.9</v>
      </c>
      <c r="I190" s="20">
        <f t="shared" si="48"/>
        <v>934.1</v>
      </c>
      <c r="J190" s="16">
        <f t="shared" si="62"/>
        <v>852.1</v>
      </c>
      <c r="K190" s="16">
        <f t="shared" si="62"/>
        <v>852.1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8" t="s">
        <v>98</v>
      </c>
      <c r="E191" s="18" t="s">
        <v>32</v>
      </c>
      <c r="F191" s="18"/>
      <c r="G191" s="16">
        <f t="shared" si="62"/>
        <v>920.2</v>
      </c>
      <c r="H191" s="16">
        <f t="shared" si="62"/>
        <v>13.9</v>
      </c>
      <c r="I191" s="20">
        <f t="shared" si="48"/>
        <v>934.1</v>
      </c>
      <c r="J191" s="16">
        <f t="shared" si="62"/>
        <v>852.1</v>
      </c>
      <c r="K191" s="16">
        <f t="shared" si="62"/>
        <v>852.1</v>
      </c>
    </row>
    <row r="192" spans="1:11">
      <c r="A192" s="17" t="s">
        <v>16</v>
      </c>
      <c r="B192" s="18" t="s">
        <v>22</v>
      </c>
      <c r="C192" s="18" t="s">
        <v>68</v>
      </c>
      <c r="D192" s="38" t="s">
        <v>98</v>
      </c>
      <c r="E192" s="18" t="s">
        <v>32</v>
      </c>
      <c r="F192" s="18" t="s">
        <v>17</v>
      </c>
      <c r="G192" s="79">
        <v>920.2</v>
      </c>
      <c r="H192" s="79">
        <f>'[1]поправки  2024-2026 гг  (ноя(2)'!$I$1300</f>
        <v>13.9</v>
      </c>
      <c r="I192" s="20">
        <f t="shared" si="48"/>
        <v>934.1</v>
      </c>
      <c r="J192" s="22">
        <v>852.1</v>
      </c>
      <c r="K192" s="22">
        <v>852.1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8" t="s">
        <v>98</v>
      </c>
      <c r="E193" s="18" t="s">
        <v>45</v>
      </c>
      <c r="F193" s="18"/>
      <c r="G193" s="16">
        <f t="shared" ref="G193:K194" si="63">G194</f>
        <v>499.6</v>
      </c>
      <c r="H193" s="16">
        <f t="shared" si="63"/>
        <v>5</v>
      </c>
      <c r="I193" s="20">
        <f t="shared" si="48"/>
        <v>504.6</v>
      </c>
      <c r="J193" s="16">
        <f t="shared" si="63"/>
        <v>342.6</v>
      </c>
      <c r="K193" s="16">
        <f t="shared" si="63"/>
        <v>376.2</v>
      </c>
    </row>
    <row r="194" spans="1:11" ht="36">
      <c r="A194" s="17" t="s">
        <v>46</v>
      </c>
      <c r="B194" s="18" t="s">
        <v>22</v>
      </c>
      <c r="C194" s="18" t="s">
        <v>68</v>
      </c>
      <c r="D194" s="38" t="s">
        <v>98</v>
      </c>
      <c r="E194" s="18" t="s">
        <v>53</v>
      </c>
      <c r="F194" s="18"/>
      <c r="G194" s="16">
        <f t="shared" si="63"/>
        <v>499.6</v>
      </c>
      <c r="H194" s="16">
        <f t="shared" si="63"/>
        <v>5</v>
      </c>
      <c r="I194" s="20">
        <f t="shared" si="48"/>
        <v>504.6</v>
      </c>
      <c r="J194" s="16">
        <f t="shared" si="63"/>
        <v>342.6</v>
      </c>
      <c r="K194" s="16">
        <f t="shared" si="63"/>
        <v>376.2</v>
      </c>
    </row>
    <row r="195" spans="1:11">
      <c r="A195" s="17" t="s">
        <v>16</v>
      </c>
      <c r="B195" s="18" t="s">
        <v>22</v>
      </c>
      <c r="C195" s="18" t="s">
        <v>68</v>
      </c>
      <c r="D195" s="38" t="s">
        <v>98</v>
      </c>
      <c r="E195" s="18" t="s">
        <v>53</v>
      </c>
      <c r="F195" s="18" t="s">
        <v>17</v>
      </c>
      <c r="G195" s="79">
        <v>499.6</v>
      </c>
      <c r="H195" s="79">
        <f>'[1]поправки  2024-2026 гг  (ноя(2)'!$I$1303</f>
        <v>5</v>
      </c>
      <c r="I195" s="20">
        <f t="shared" si="48"/>
        <v>504.6</v>
      </c>
      <c r="J195" s="22">
        <v>342.6</v>
      </c>
      <c r="K195" s="22">
        <v>376.2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8" t="s">
        <v>98</v>
      </c>
      <c r="E196" s="18" t="s">
        <v>57</v>
      </c>
      <c r="F196" s="18"/>
      <c r="G196" s="16">
        <f t="shared" ref="G196:K197" si="64">G197</f>
        <v>10</v>
      </c>
      <c r="H196" s="16"/>
      <c r="I196" s="20">
        <f t="shared" si="48"/>
        <v>10</v>
      </c>
      <c r="J196" s="16">
        <f t="shared" si="64"/>
        <v>10</v>
      </c>
      <c r="K196" s="16">
        <f t="shared" si="64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8" t="s">
        <v>98</v>
      </c>
      <c r="E197" s="18" t="s">
        <v>80</v>
      </c>
      <c r="F197" s="18"/>
      <c r="G197" s="16">
        <f t="shared" si="64"/>
        <v>10</v>
      </c>
      <c r="H197" s="16"/>
      <c r="I197" s="20">
        <f t="shared" si="48"/>
        <v>10</v>
      </c>
      <c r="J197" s="16">
        <f t="shared" si="64"/>
        <v>10</v>
      </c>
      <c r="K197" s="16">
        <f t="shared" si="64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8" t="s">
        <v>98</v>
      </c>
      <c r="E198" s="18" t="s">
        <v>80</v>
      </c>
      <c r="F198" s="18" t="s">
        <v>17</v>
      </c>
      <c r="G198" s="19">
        <v>10</v>
      </c>
      <c r="H198" s="19">
        <f>'[1]поправки  2024-2026 гг  (ноя(2)'!$I$1306</f>
        <v>0</v>
      </c>
      <c r="I198" s="20">
        <f t="shared" si="48"/>
        <v>10</v>
      </c>
      <c r="J198" s="20">
        <v>10</v>
      </c>
      <c r="K198" s="19">
        <v>10</v>
      </c>
    </row>
    <row r="199" spans="1:11" ht="49.5" hidden="1" customHeight="1">
      <c r="A199" s="34" t="s">
        <v>99</v>
      </c>
      <c r="B199" s="35" t="s">
        <v>22</v>
      </c>
      <c r="C199" s="35" t="s">
        <v>68</v>
      </c>
      <c r="D199" s="36" t="s">
        <v>100</v>
      </c>
      <c r="E199" s="35"/>
      <c r="F199" s="35"/>
      <c r="G199" s="16">
        <f t="shared" ref="G199:K201" si="65">G200</f>
        <v>0</v>
      </c>
      <c r="H199" s="16"/>
      <c r="I199" s="20">
        <f t="shared" si="48"/>
        <v>0</v>
      </c>
      <c r="J199" s="16">
        <f t="shared" si="65"/>
        <v>0</v>
      </c>
      <c r="K199" s="16">
        <f t="shared" si="65"/>
        <v>0</v>
      </c>
    </row>
    <row r="200" spans="1:11" ht="26.25" hidden="1" customHeight="1">
      <c r="A200" s="17" t="s">
        <v>44</v>
      </c>
      <c r="B200" s="18" t="s">
        <v>22</v>
      </c>
      <c r="C200" s="18" t="s">
        <v>68</v>
      </c>
      <c r="D200" s="38" t="s">
        <v>100</v>
      </c>
      <c r="E200" s="18" t="s">
        <v>45</v>
      </c>
      <c r="F200" s="18"/>
      <c r="G200" s="16">
        <f t="shared" si="65"/>
        <v>0</v>
      </c>
      <c r="H200" s="16"/>
      <c r="I200" s="20">
        <f t="shared" si="48"/>
        <v>0</v>
      </c>
      <c r="J200" s="16">
        <f t="shared" si="65"/>
        <v>0</v>
      </c>
      <c r="K200" s="16">
        <f t="shared" si="65"/>
        <v>0</v>
      </c>
    </row>
    <row r="201" spans="1:11" ht="36" hidden="1">
      <c r="A201" s="17" t="s">
        <v>46</v>
      </c>
      <c r="B201" s="18" t="s">
        <v>22</v>
      </c>
      <c r="C201" s="18" t="s">
        <v>68</v>
      </c>
      <c r="D201" s="38" t="s">
        <v>100</v>
      </c>
      <c r="E201" s="18" t="s">
        <v>53</v>
      </c>
      <c r="F201" s="18"/>
      <c r="G201" s="16">
        <f t="shared" si="65"/>
        <v>0</v>
      </c>
      <c r="H201" s="16"/>
      <c r="I201" s="20">
        <f t="shared" si="48"/>
        <v>0</v>
      </c>
      <c r="J201" s="16">
        <f t="shared" si="65"/>
        <v>0</v>
      </c>
      <c r="K201" s="16">
        <f t="shared" si="65"/>
        <v>0</v>
      </c>
    </row>
    <row r="202" spans="1:11" hidden="1">
      <c r="A202" s="17" t="s">
        <v>16</v>
      </c>
      <c r="B202" s="18" t="s">
        <v>22</v>
      </c>
      <c r="C202" s="18" t="s">
        <v>68</v>
      </c>
      <c r="D202" s="31" t="s">
        <v>100</v>
      </c>
      <c r="E202" s="18" t="s">
        <v>53</v>
      </c>
      <c r="F202" s="18" t="s">
        <v>17</v>
      </c>
      <c r="G202" s="19"/>
      <c r="H202" s="19"/>
      <c r="I202" s="20">
        <f t="shared" si="48"/>
        <v>0</v>
      </c>
      <c r="J202" s="20"/>
      <c r="K202" s="19"/>
    </row>
    <row r="203" spans="1:11" ht="47.25" hidden="1" customHeight="1">
      <c r="A203" s="34" t="s">
        <v>101</v>
      </c>
      <c r="B203" s="35" t="s">
        <v>22</v>
      </c>
      <c r="C203" s="35" t="s">
        <v>68</v>
      </c>
      <c r="D203" s="36" t="s">
        <v>102</v>
      </c>
      <c r="E203" s="35"/>
      <c r="F203" s="35"/>
      <c r="G203" s="16">
        <f t="shared" ref="G203:K205" si="66">G204</f>
        <v>0</v>
      </c>
      <c r="H203" s="16"/>
      <c r="I203" s="20">
        <f t="shared" si="48"/>
        <v>0</v>
      </c>
      <c r="J203" s="16">
        <f t="shared" si="66"/>
        <v>0</v>
      </c>
      <c r="K203" s="16">
        <f t="shared" si="66"/>
        <v>0</v>
      </c>
    </row>
    <row r="204" spans="1:11" ht="25.5" hidden="1" customHeight="1">
      <c r="A204" s="17" t="s">
        <v>44</v>
      </c>
      <c r="B204" s="18" t="s">
        <v>22</v>
      </c>
      <c r="C204" s="18" t="s">
        <v>68</v>
      </c>
      <c r="D204" s="31" t="s">
        <v>102</v>
      </c>
      <c r="E204" s="18" t="s">
        <v>45</v>
      </c>
      <c r="F204" s="18"/>
      <c r="G204" s="16">
        <f t="shared" si="66"/>
        <v>0</v>
      </c>
      <c r="H204" s="16"/>
      <c r="I204" s="20">
        <f t="shared" si="48"/>
        <v>0</v>
      </c>
      <c r="J204" s="16">
        <f t="shared" si="66"/>
        <v>0</v>
      </c>
      <c r="K204" s="16">
        <f t="shared" si="66"/>
        <v>0</v>
      </c>
    </row>
    <row r="205" spans="1:11" ht="36" hidden="1">
      <c r="A205" s="17" t="s">
        <v>46</v>
      </c>
      <c r="B205" s="18" t="s">
        <v>22</v>
      </c>
      <c r="C205" s="18" t="s">
        <v>68</v>
      </c>
      <c r="D205" s="31" t="s">
        <v>102</v>
      </c>
      <c r="E205" s="18" t="s">
        <v>53</v>
      </c>
      <c r="F205" s="18"/>
      <c r="G205" s="16">
        <f t="shared" si="66"/>
        <v>0</v>
      </c>
      <c r="H205" s="16"/>
      <c r="I205" s="20">
        <f t="shared" si="48"/>
        <v>0</v>
      </c>
      <c r="J205" s="16">
        <f t="shared" si="66"/>
        <v>0</v>
      </c>
      <c r="K205" s="16">
        <f t="shared" si="66"/>
        <v>0</v>
      </c>
    </row>
    <row r="206" spans="1:11" hidden="1">
      <c r="A206" s="17" t="s">
        <v>16</v>
      </c>
      <c r="B206" s="18" t="s">
        <v>22</v>
      </c>
      <c r="C206" s="18" t="s">
        <v>68</v>
      </c>
      <c r="D206" s="31" t="s">
        <v>102</v>
      </c>
      <c r="E206" s="18" t="s">
        <v>53</v>
      </c>
      <c r="F206" s="18" t="s">
        <v>17</v>
      </c>
      <c r="G206" s="19"/>
      <c r="H206" s="19"/>
      <c r="I206" s="20">
        <f t="shared" si="48"/>
        <v>0</v>
      </c>
      <c r="J206" s="20"/>
      <c r="K206" s="26"/>
    </row>
    <row r="207" spans="1:11" ht="60.75" customHeight="1">
      <c r="A207" s="34" t="s">
        <v>103</v>
      </c>
      <c r="B207" s="18" t="s">
        <v>22</v>
      </c>
      <c r="C207" s="18" t="s">
        <v>68</v>
      </c>
      <c r="D207" s="31" t="s">
        <v>104</v>
      </c>
      <c r="E207" s="18"/>
      <c r="F207" s="18"/>
      <c r="G207" s="16">
        <f>G208+G211</f>
        <v>169.5</v>
      </c>
      <c r="H207" s="16">
        <f>H208+H211</f>
        <v>-6</v>
      </c>
      <c r="I207" s="20">
        <f t="shared" si="48"/>
        <v>163.5</v>
      </c>
      <c r="J207" s="16">
        <f t="shared" ref="J207:K207" si="67">J208+J211</f>
        <v>146.5</v>
      </c>
      <c r="K207" s="16">
        <f t="shared" si="67"/>
        <v>146.5</v>
      </c>
    </row>
    <row r="208" spans="1:11" ht="24">
      <c r="A208" s="17" t="s">
        <v>44</v>
      </c>
      <c r="B208" s="18" t="s">
        <v>22</v>
      </c>
      <c r="C208" s="18" t="s">
        <v>68</v>
      </c>
      <c r="D208" s="31" t="s">
        <v>104</v>
      </c>
      <c r="E208" s="18" t="s">
        <v>45</v>
      </c>
      <c r="F208" s="18"/>
      <c r="G208" s="16">
        <f t="shared" ref="G208:K209" si="68">G209</f>
        <v>168</v>
      </c>
      <c r="H208" s="16">
        <f t="shared" si="68"/>
        <v>-6</v>
      </c>
      <c r="I208" s="20">
        <f t="shared" si="48"/>
        <v>162</v>
      </c>
      <c r="J208" s="16">
        <f t="shared" si="68"/>
        <v>146.5</v>
      </c>
      <c r="K208" s="16">
        <f t="shared" si="68"/>
        <v>146.5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1" t="s">
        <v>104</v>
      </c>
      <c r="E209" s="18" t="s">
        <v>53</v>
      </c>
      <c r="F209" s="18"/>
      <c r="G209" s="216">
        <f t="shared" si="68"/>
        <v>168</v>
      </c>
      <c r="H209" s="16">
        <f t="shared" si="68"/>
        <v>-6</v>
      </c>
      <c r="I209" s="20">
        <f t="shared" si="48"/>
        <v>162</v>
      </c>
      <c r="J209" s="16">
        <f t="shared" si="68"/>
        <v>146.5</v>
      </c>
      <c r="K209" s="16">
        <f t="shared" si="68"/>
        <v>146.5</v>
      </c>
    </row>
    <row r="210" spans="1:11" ht="13.5" customHeight="1">
      <c r="A210" s="17" t="s">
        <v>16</v>
      </c>
      <c r="B210" s="18" t="s">
        <v>22</v>
      </c>
      <c r="C210" s="18" t="s">
        <v>68</v>
      </c>
      <c r="D210" s="31" t="s">
        <v>104</v>
      </c>
      <c r="E210" s="18" t="s">
        <v>53</v>
      </c>
      <c r="F210" s="18" t="s">
        <v>17</v>
      </c>
      <c r="G210" s="79">
        <v>168</v>
      </c>
      <c r="H210" s="79">
        <f>'[1]поправки  2024-2026 гг  (ноя(2)'!$I$1525</f>
        <v>-6</v>
      </c>
      <c r="I210" s="20">
        <f t="shared" si="48"/>
        <v>162</v>
      </c>
      <c r="J210" s="22">
        <v>146.5</v>
      </c>
      <c r="K210" s="22">
        <v>146.5</v>
      </c>
    </row>
    <row r="211" spans="1:11" ht="14.25" customHeight="1">
      <c r="A211" s="133" t="s">
        <v>56</v>
      </c>
      <c r="B211" s="18" t="s">
        <v>22</v>
      </c>
      <c r="C211" s="18" t="s">
        <v>68</v>
      </c>
      <c r="D211" s="31" t="s">
        <v>104</v>
      </c>
      <c r="E211" s="18" t="s">
        <v>57</v>
      </c>
      <c r="F211" s="18"/>
      <c r="G211" s="129">
        <f t="shared" ref="G211:K212" si="69">G212</f>
        <v>1.5</v>
      </c>
      <c r="H211" s="129">
        <f t="shared" si="69"/>
        <v>0</v>
      </c>
      <c r="I211" s="20">
        <f t="shared" si="48"/>
        <v>1.5</v>
      </c>
      <c r="J211" s="129">
        <f t="shared" si="69"/>
        <v>0</v>
      </c>
      <c r="K211" s="129">
        <f t="shared" si="69"/>
        <v>0</v>
      </c>
    </row>
    <row r="212" spans="1:11" ht="18" customHeight="1">
      <c r="A212" s="133" t="s">
        <v>79</v>
      </c>
      <c r="B212" s="18" t="s">
        <v>22</v>
      </c>
      <c r="C212" s="18" t="s">
        <v>68</v>
      </c>
      <c r="D212" s="31" t="s">
        <v>104</v>
      </c>
      <c r="E212" s="18" t="s">
        <v>80</v>
      </c>
      <c r="F212" s="18"/>
      <c r="G212" s="129">
        <f t="shared" si="69"/>
        <v>1.5</v>
      </c>
      <c r="H212" s="129">
        <f t="shared" si="69"/>
        <v>0</v>
      </c>
      <c r="I212" s="20">
        <f t="shared" si="48"/>
        <v>1.5</v>
      </c>
      <c r="J212" s="129">
        <f t="shared" si="69"/>
        <v>0</v>
      </c>
      <c r="K212" s="129">
        <f t="shared" si="69"/>
        <v>0</v>
      </c>
    </row>
    <row r="213" spans="1:11" ht="13.5" customHeight="1">
      <c r="A213" s="133" t="s">
        <v>81</v>
      </c>
      <c r="B213" s="18" t="s">
        <v>22</v>
      </c>
      <c r="C213" s="18" t="s">
        <v>68</v>
      </c>
      <c r="D213" s="31" t="s">
        <v>104</v>
      </c>
      <c r="E213" s="18" t="s">
        <v>80</v>
      </c>
      <c r="F213" s="18" t="s">
        <v>17</v>
      </c>
      <c r="G213" s="217">
        <v>1.5</v>
      </c>
      <c r="H213" s="79">
        <f>'[1]поправки  2024-2026 гг  (ноя(2)'!$I$1528</f>
        <v>0</v>
      </c>
      <c r="I213" s="20">
        <f t="shared" ref="I213:I276" si="70">G213+H213</f>
        <v>1.5</v>
      </c>
      <c r="J213" s="22"/>
      <c r="K213" s="22"/>
    </row>
    <row r="214" spans="1:11" ht="12" hidden="1" customHeight="1">
      <c r="A214" s="23" t="s">
        <v>105</v>
      </c>
      <c r="B214" s="18" t="s">
        <v>22</v>
      </c>
      <c r="C214" s="18" t="s">
        <v>68</v>
      </c>
      <c r="D214" s="38" t="s">
        <v>106</v>
      </c>
      <c r="E214" s="18"/>
      <c r="F214" s="18"/>
      <c r="G214" s="16">
        <f t="shared" ref="G214:J216" si="71">G215</f>
        <v>0</v>
      </c>
      <c r="H214" s="16"/>
      <c r="I214" s="20">
        <f t="shared" si="70"/>
        <v>0</v>
      </c>
      <c r="J214" s="16">
        <f t="shared" si="71"/>
        <v>0</v>
      </c>
      <c r="K214" s="26"/>
    </row>
    <row r="215" spans="1:11" ht="16.5" hidden="1" customHeight="1">
      <c r="A215" s="23" t="s">
        <v>29</v>
      </c>
      <c r="B215" s="18" t="s">
        <v>22</v>
      </c>
      <c r="C215" s="18" t="s">
        <v>68</v>
      </c>
      <c r="D215" s="38" t="s">
        <v>106</v>
      </c>
      <c r="E215" s="18" t="s">
        <v>30</v>
      </c>
      <c r="F215" s="18"/>
      <c r="G215" s="16">
        <f t="shared" si="71"/>
        <v>0</v>
      </c>
      <c r="H215" s="16"/>
      <c r="I215" s="20">
        <f t="shared" si="70"/>
        <v>0</v>
      </c>
      <c r="J215" s="16">
        <f t="shared" si="71"/>
        <v>0</v>
      </c>
      <c r="K215" s="26"/>
    </row>
    <row r="216" spans="1:11" ht="13.5" hidden="1" customHeight="1">
      <c r="A216" s="23" t="s">
        <v>31</v>
      </c>
      <c r="B216" s="18" t="s">
        <v>22</v>
      </c>
      <c r="C216" s="18" t="s">
        <v>68</v>
      </c>
      <c r="D216" s="38" t="s">
        <v>106</v>
      </c>
      <c r="E216" s="18" t="s">
        <v>32</v>
      </c>
      <c r="F216" s="18"/>
      <c r="G216" s="16">
        <f t="shared" si="71"/>
        <v>0</v>
      </c>
      <c r="H216" s="16"/>
      <c r="I216" s="20">
        <f t="shared" si="70"/>
        <v>0</v>
      </c>
      <c r="J216" s="16">
        <f t="shared" si="71"/>
        <v>0</v>
      </c>
      <c r="K216" s="26"/>
    </row>
    <row r="217" spans="1:11" ht="11.25" hidden="1" customHeight="1">
      <c r="A217" s="23" t="s">
        <v>107</v>
      </c>
      <c r="B217" s="18" t="s">
        <v>22</v>
      </c>
      <c r="C217" s="18" t="s">
        <v>68</v>
      </c>
      <c r="D217" s="38" t="s">
        <v>106</v>
      </c>
      <c r="E217" s="18" t="s">
        <v>32</v>
      </c>
      <c r="F217" s="18" t="s">
        <v>17</v>
      </c>
      <c r="G217" s="19"/>
      <c r="H217" s="19"/>
      <c r="I217" s="20">
        <f t="shared" si="70"/>
        <v>0</v>
      </c>
      <c r="J217" s="20"/>
      <c r="K217" s="26"/>
    </row>
    <row r="218" spans="1:11" ht="59.25" customHeight="1">
      <c r="A218" s="32" t="s">
        <v>108</v>
      </c>
      <c r="B218" s="14" t="s">
        <v>22</v>
      </c>
      <c r="C218" s="14" t="s">
        <v>68</v>
      </c>
      <c r="D218" s="33" t="s">
        <v>109</v>
      </c>
      <c r="E218" s="14"/>
      <c r="F218" s="14"/>
      <c r="G218" s="16">
        <f t="shared" ref="G218:K218" si="72">G219+G222</f>
        <v>379.9</v>
      </c>
      <c r="H218" s="16"/>
      <c r="I218" s="20">
        <f t="shared" si="70"/>
        <v>379.9</v>
      </c>
      <c r="J218" s="16">
        <f t="shared" si="72"/>
        <v>379.9</v>
      </c>
      <c r="K218" s="16">
        <f t="shared" si="72"/>
        <v>379.9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1" t="s">
        <v>109</v>
      </c>
      <c r="E219" s="18" t="s">
        <v>30</v>
      </c>
      <c r="F219" s="14"/>
      <c r="G219" s="16">
        <f t="shared" ref="G219:K220" si="73">G220</f>
        <v>379.9</v>
      </c>
      <c r="H219" s="16"/>
      <c r="I219" s="20">
        <f t="shared" si="70"/>
        <v>379.9</v>
      </c>
      <c r="J219" s="16">
        <f t="shared" si="73"/>
        <v>379.9</v>
      </c>
      <c r="K219" s="16">
        <f t="shared" si="73"/>
        <v>379.9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1" t="s">
        <v>109</v>
      </c>
      <c r="E220" s="18" t="s">
        <v>32</v>
      </c>
      <c r="F220" s="14"/>
      <c r="G220" s="16">
        <f t="shared" si="73"/>
        <v>379.9</v>
      </c>
      <c r="H220" s="16"/>
      <c r="I220" s="20">
        <f t="shared" si="70"/>
        <v>379.9</v>
      </c>
      <c r="J220" s="16">
        <f t="shared" si="73"/>
        <v>379.9</v>
      </c>
      <c r="K220" s="16">
        <f t="shared" si="73"/>
        <v>379.9</v>
      </c>
    </row>
    <row r="221" spans="1:11">
      <c r="A221" s="17" t="s">
        <v>18</v>
      </c>
      <c r="B221" s="18" t="s">
        <v>22</v>
      </c>
      <c r="C221" s="18" t="s">
        <v>68</v>
      </c>
      <c r="D221" s="31" t="s">
        <v>109</v>
      </c>
      <c r="E221" s="18" t="s">
        <v>32</v>
      </c>
      <c r="F221" s="18" t="s">
        <v>10</v>
      </c>
      <c r="G221" s="26">
        <v>379.9</v>
      </c>
      <c r="H221" s="26">
        <f>'[1]поправки  2024-2026 гг  (ноя(2)'!$I$158</f>
        <v>0</v>
      </c>
      <c r="I221" s="20">
        <f t="shared" si="70"/>
        <v>379.9</v>
      </c>
      <c r="J221" s="20">
        <v>379.9</v>
      </c>
      <c r="K221" s="26">
        <v>379.9</v>
      </c>
    </row>
    <row r="222" spans="1:11" ht="27" hidden="1" customHeight="1">
      <c r="A222" s="17" t="s">
        <v>44</v>
      </c>
      <c r="B222" s="18" t="s">
        <v>22</v>
      </c>
      <c r="C222" s="18" t="s">
        <v>68</v>
      </c>
      <c r="D222" s="31" t="s">
        <v>109</v>
      </c>
      <c r="E222" s="18" t="s">
        <v>45</v>
      </c>
      <c r="F222" s="18"/>
      <c r="G222" s="16">
        <f t="shared" ref="G222:K223" si="74">G223</f>
        <v>0</v>
      </c>
      <c r="H222" s="16"/>
      <c r="I222" s="20">
        <f t="shared" si="70"/>
        <v>0</v>
      </c>
      <c r="J222" s="16">
        <f t="shared" si="74"/>
        <v>0</v>
      </c>
      <c r="K222" s="16">
        <f t="shared" si="74"/>
        <v>0</v>
      </c>
    </row>
    <row r="223" spans="1:11" ht="36" hidden="1">
      <c r="A223" s="17" t="s">
        <v>46</v>
      </c>
      <c r="B223" s="18" t="s">
        <v>22</v>
      </c>
      <c r="C223" s="18" t="s">
        <v>68</v>
      </c>
      <c r="D223" s="31" t="s">
        <v>109</v>
      </c>
      <c r="E223" s="18" t="s">
        <v>53</v>
      </c>
      <c r="F223" s="18"/>
      <c r="G223" s="16">
        <f t="shared" si="74"/>
        <v>0</v>
      </c>
      <c r="H223" s="16"/>
      <c r="I223" s="20">
        <f t="shared" si="70"/>
        <v>0</v>
      </c>
      <c r="J223" s="16">
        <f t="shared" si="74"/>
        <v>0</v>
      </c>
      <c r="K223" s="16">
        <f t="shared" si="74"/>
        <v>0</v>
      </c>
    </row>
    <row r="224" spans="1:11" hidden="1">
      <c r="A224" s="17" t="s">
        <v>110</v>
      </c>
      <c r="B224" s="18" t="s">
        <v>22</v>
      </c>
      <c r="C224" s="18" t="s">
        <v>68</v>
      </c>
      <c r="D224" s="31" t="s">
        <v>109</v>
      </c>
      <c r="E224" s="18" t="s">
        <v>53</v>
      </c>
      <c r="F224" s="18" t="s">
        <v>10</v>
      </c>
      <c r="G224" s="19"/>
      <c r="H224" s="19"/>
      <c r="I224" s="20">
        <f t="shared" si="70"/>
        <v>0</v>
      </c>
      <c r="J224" s="20"/>
      <c r="K224" s="26"/>
    </row>
    <row r="225" spans="1:11" ht="24.75" customHeight="1">
      <c r="A225" s="32" t="s">
        <v>111</v>
      </c>
      <c r="B225" s="14" t="s">
        <v>22</v>
      </c>
      <c r="C225" s="14" t="s">
        <v>68</v>
      </c>
      <c r="D225" s="33" t="s">
        <v>112</v>
      </c>
      <c r="E225" s="14"/>
      <c r="F225" s="14"/>
      <c r="G225" s="16">
        <f t="shared" ref="G225:K225" si="75">G226+G231</f>
        <v>373.3</v>
      </c>
      <c r="H225" s="16"/>
      <c r="I225" s="20">
        <f t="shared" si="70"/>
        <v>373.3</v>
      </c>
      <c r="J225" s="16">
        <f t="shared" si="75"/>
        <v>373.3</v>
      </c>
      <c r="K225" s="16">
        <f t="shared" si="75"/>
        <v>373.3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1" t="s">
        <v>112</v>
      </c>
      <c r="E226" s="18" t="s">
        <v>30</v>
      </c>
      <c r="F226" s="18"/>
      <c r="G226" s="16">
        <f t="shared" ref="G226:K227" si="76">G227</f>
        <v>373.3</v>
      </c>
      <c r="H226" s="16"/>
      <c r="I226" s="20">
        <f t="shared" si="70"/>
        <v>373.3</v>
      </c>
      <c r="J226" s="16">
        <f t="shared" si="76"/>
        <v>373.3</v>
      </c>
      <c r="K226" s="16">
        <f t="shared" si="76"/>
        <v>373.3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1" t="s">
        <v>112</v>
      </c>
      <c r="E227" s="18" t="s">
        <v>32</v>
      </c>
      <c r="F227" s="18"/>
      <c r="G227" s="16">
        <f t="shared" si="76"/>
        <v>373.3</v>
      </c>
      <c r="H227" s="16"/>
      <c r="I227" s="20">
        <f t="shared" si="70"/>
        <v>373.3</v>
      </c>
      <c r="J227" s="16">
        <f t="shared" si="76"/>
        <v>373.3</v>
      </c>
      <c r="K227" s="16">
        <f t="shared" si="76"/>
        <v>373.3</v>
      </c>
    </row>
    <row r="228" spans="1:11">
      <c r="A228" s="17" t="s">
        <v>18</v>
      </c>
      <c r="B228" s="18" t="s">
        <v>22</v>
      </c>
      <c r="C228" s="18" t="s">
        <v>68</v>
      </c>
      <c r="D228" s="31" t="s">
        <v>112</v>
      </c>
      <c r="E228" s="18" t="s">
        <v>32</v>
      </c>
      <c r="F228" s="18" t="s">
        <v>10</v>
      </c>
      <c r="G228" s="19">
        <v>373.3</v>
      </c>
      <c r="H228" s="19">
        <f>'[1]поправки  2024-2026 гг  (ноя(2)'!$I$169</f>
        <v>0</v>
      </c>
      <c r="I228" s="20">
        <f t="shared" si="70"/>
        <v>373.3</v>
      </c>
      <c r="J228" s="20">
        <v>373.3</v>
      </c>
      <c r="K228" s="19">
        <v>373.3</v>
      </c>
    </row>
    <row r="229" spans="1:11" ht="27.75" hidden="1" customHeight="1">
      <c r="A229" s="17" t="s">
        <v>44</v>
      </c>
      <c r="B229" s="18" t="s">
        <v>22</v>
      </c>
      <c r="C229" s="18" t="s">
        <v>68</v>
      </c>
      <c r="D229" s="31" t="s">
        <v>112</v>
      </c>
      <c r="E229" s="18" t="s">
        <v>45</v>
      </c>
      <c r="F229" s="18"/>
      <c r="G229" s="16">
        <f t="shared" ref="G229:K230" si="77">G230</f>
        <v>0</v>
      </c>
      <c r="H229" s="16"/>
      <c r="I229" s="20">
        <f t="shared" si="70"/>
        <v>0</v>
      </c>
      <c r="J229" s="16">
        <f t="shared" si="77"/>
        <v>0</v>
      </c>
      <c r="K229" s="16">
        <f t="shared" si="77"/>
        <v>0</v>
      </c>
    </row>
    <row r="230" spans="1:11" ht="36" hidden="1">
      <c r="A230" s="17" t="s">
        <v>46</v>
      </c>
      <c r="B230" s="18" t="s">
        <v>22</v>
      </c>
      <c r="C230" s="18" t="s">
        <v>68</v>
      </c>
      <c r="D230" s="31" t="s">
        <v>112</v>
      </c>
      <c r="E230" s="18" t="s">
        <v>53</v>
      </c>
      <c r="F230" s="18"/>
      <c r="G230" s="16">
        <f t="shared" si="77"/>
        <v>0</v>
      </c>
      <c r="H230" s="16"/>
      <c r="I230" s="20">
        <f t="shared" si="70"/>
        <v>0</v>
      </c>
      <c r="J230" s="16">
        <f t="shared" si="77"/>
        <v>0</v>
      </c>
      <c r="K230" s="16">
        <f t="shared" si="77"/>
        <v>0</v>
      </c>
    </row>
    <row r="231" spans="1:11" hidden="1">
      <c r="A231" s="17" t="s">
        <v>110</v>
      </c>
      <c r="B231" s="18" t="s">
        <v>22</v>
      </c>
      <c r="C231" s="18" t="s">
        <v>68</v>
      </c>
      <c r="D231" s="31" t="s">
        <v>112</v>
      </c>
      <c r="E231" s="18" t="s">
        <v>53</v>
      </c>
      <c r="F231" s="18" t="s">
        <v>10</v>
      </c>
      <c r="G231" s="19"/>
      <c r="H231" s="19"/>
      <c r="I231" s="20">
        <f t="shared" si="70"/>
        <v>0</v>
      </c>
      <c r="J231" s="20"/>
      <c r="K231" s="26"/>
    </row>
    <row r="232" spans="1:11" ht="61.5" customHeight="1">
      <c r="A232" s="39" t="s">
        <v>113</v>
      </c>
      <c r="B232" s="14" t="s">
        <v>22</v>
      </c>
      <c r="C232" s="14" t="s">
        <v>68</v>
      </c>
      <c r="D232" s="33" t="s">
        <v>114</v>
      </c>
      <c r="E232" s="14"/>
      <c r="F232" s="14"/>
      <c r="G232" s="16">
        <f t="shared" ref="G232:K232" si="78">G233+G236</f>
        <v>433.7</v>
      </c>
      <c r="H232" s="16"/>
      <c r="I232" s="20">
        <f t="shared" si="70"/>
        <v>433.7</v>
      </c>
      <c r="J232" s="16">
        <f t="shared" si="78"/>
        <v>433.7</v>
      </c>
      <c r="K232" s="16">
        <f t="shared" si="78"/>
        <v>433.7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1" t="s">
        <v>114</v>
      </c>
      <c r="E233" s="18" t="s">
        <v>30</v>
      </c>
      <c r="F233" s="18"/>
      <c r="G233" s="16">
        <f t="shared" ref="G233:K234" si="79">G234</f>
        <v>433.7</v>
      </c>
      <c r="H233" s="16"/>
      <c r="I233" s="20">
        <f t="shared" si="70"/>
        <v>433.7</v>
      </c>
      <c r="J233" s="16">
        <f t="shared" si="79"/>
        <v>433.7</v>
      </c>
      <c r="K233" s="16">
        <f t="shared" si="79"/>
        <v>433.7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1" t="s">
        <v>114</v>
      </c>
      <c r="E234" s="18" t="s">
        <v>32</v>
      </c>
      <c r="F234" s="18"/>
      <c r="G234" s="16">
        <f t="shared" si="79"/>
        <v>433.7</v>
      </c>
      <c r="H234" s="16"/>
      <c r="I234" s="20">
        <f t="shared" si="70"/>
        <v>433.7</v>
      </c>
      <c r="J234" s="16">
        <f t="shared" si="79"/>
        <v>433.7</v>
      </c>
      <c r="K234" s="16">
        <f t="shared" si="79"/>
        <v>433.7</v>
      </c>
    </row>
    <row r="235" spans="1:11">
      <c r="A235" s="17" t="s">
        <v>18</v>
      </c>
      <c r="B235" s="18" t="s">
        <v>22</v>
      </c>
      <c r="C235" s="18" t="s">
        <v>68</v>
      </c>
      <c r="D235" s="31" t="s">
        <v>114</v>
      </c>
      <c r="E235" s="18" t="s">
        <v>32</v>
      </c>
      <c r="F235" s="18" t="s">
        <v>10</v>
      </c>
      <c r="G235" s="26">
        <v>433.7</v>
      </c>
      <c r="H235" s="26">
        <f>'[1]поправки  2024-2026 гг  (ноя(2)'!$I$726</f>
        <v>0</v>
      </c>
      <c r="I235" s="20">
        <f t="shared" si="70"/>
        <v>433.7</v>
      </c>
      <c r="J235" s="20">
        <v>433.7</v>
      </c>
      <c r="K235" s="26">
        <v>433.7</v>
      </c>
    </row>
    <row r="236" spans="1:11" ht="25.5" hidden="1" customHeight="1">
      <c r="A236" s="17" t="s">
        <v>44</v>
      </c>
      <c r="B236" s="18" t="s">
        <v>22</v>
      </c>
      <c r="C236" s="18" t="s">
        <v>68</v>
      </c>
      <c r="D236" s="31" t="s">
        <v>114</v>
      </c>
      <c r="E236" s="18" t="s">
        <v>45</v>
      </c>
      <c r="F236" s="18"/>
      <c r="G236" s="16">
        <f t="shared" ref="G236:K237" si="80">G237</f>
        <v>0</v>
      </c>
      <c r="H236" s="16"/>
      <c r="I236" s="20">
        <f t="shared" si="70"/>
        <v>0</v>
      </c>
      <c r="J236" s="16">
        <f t="shared" si="80"/>
        <v>0</v>
      </c>
      <c r="K236" s="16">
        <f t="shared" si="80"/>
        <v>0</v>
      </c>
    </row>
    <row r="237" spans="1:11" ht="36" hidden="1">
      <c r="A237" s="17" t="s">
        <v>46</v>
      </c>
      <c r="B237" s="18" t="s">
        <v>22</v>
      </c>
      <c r="C237" s="18" t="s">
        <v>68</v>
      </c>
      <c r="D237" s="31" t="s">
        <v>114</v>
      </c>
      <c r="E237" s="18" t="s">
        <v>53</v>
      </c>
      <c r="F237" s="18"/>
      <c r="G237" s="16">
        <f t="shared" si="80"/>
        <v>0</v>
      </c>
      <c r="H237" s="16"/>
      <c r="I237" s="20">
        <f t="shared" si="70"/>
        <v>0</v>
      </c>
      <c r="J237" s="16">
        <f t="shared" si="80"/>
        <v>0</v>
      </c>
      <c r="K237" s="16">
        <f t="shared" si="80"/>
        <v>0</v>
      </c>
    </row>
    <row r="238" spans="1:11" hidden="1">
      <c r="A238" s="17" t="s">
        <v>110</v>
      </c>
      <c r="B238" s="18" t="s">
        <v>22</v>
      </c>
      <c r="C238" s="18" t="s">
        <v>68</v>
      </c>
      <c r="D238" s="31" t="s">
        <v>114</v>
      </c>
      <c r="E238" s="18" t="s">
        <v>53</v>
      </c>
      <c r="F238" s="18" t="s">
        <v>10</v>
      </c>
      <c r="G238" s="26"/>
      <c r="H238" s="26"/>
      <c r="I238" s="20">
        <f t="shared" si="70"/>
        <v>0</v>
      </c>
      <c r="J238" s="20"/>
      <c r="K238" s="26"/>
    </row>
    <row r="239" spans="1:11" ht="55.5" customHeight="1">
      <c r="A239" s="141" t="s">
        <v>646</v>
      </c>
      <c r="B239" s="45" t="s">
        <v>22</v>
      </c>
      <c r="C239" s="45" t="s">
        <v>68</v>
      </c>
      <c r="D239" s="144" t="s">
        <v>643</v>
      </c>
      <c r="E239" s="142"/>
      <c r="F239" s="142"/>
      <c r="G239" s="19">
        <f>G240</f>
        <v>10</v>
      </c>
      <c r="H239" s="19"/>
      <c r="I239" s="20">
        <f t="shared" si="70"/>
        <v>10</v>
      </c>
      <c r="J239" s="19">
        <f t="shared" ref="J239:K242" si="81">J240</f>
        <v>10</v>
      </c>
      <c r="K239" s="19">
        <f t="shared" si="81"/>
        <v>10</v>
      </c>
    </row>
    <row r="240" spans="1:11" ht="12.75" customHeight="1">
      <c r="A240" s="133" t="s">
        <v>133</v>
      </c>
      <c r="B240" s="45" t="s">
        <v>22</v>
      </c>
      <c r="C240" s="45" t="s">
        <v>68</v>
      </c>
      <c r="D240" s="144" t="s">
        <v>644</v>
      </c>
      <c r="E240" s="45"/>
      <c r="F240" s="45"/>
      <c r="G240" s="19">
        <f>G241</f>
        <v>10</v>
      </c>
      <c r="H240" s="19"/>
      <c r="I240" s="20">
        <f t="shared" si="70"/>
        <v>10</v>
      </c>
      <c r="J240" s="19">
        <f t="shared" si="81"/>
        <v>10</v>
      </c>
      <c r="K240" s="19">
        <f t="shared" si="81"/>
        <v>10</v>
      </c>
    </row>
    <row r="241" spans="1:11" ht="25.5">
      <c r="A241" s="133" t="s">
        <v>44</v>
      </c>
      <c r="B241" s="45" t="s">
        <v>22</v>
      </c>
      <c r="C241" s="45" t="s">
        <v>68</v>
      </c>
      <c r="D241" s="144" t="s">
        <v>644</v>
      </c>
      <c r="E241" s="45" t="s">
        <v>45</v>
      </c>
      <c r="F241" s="45"/>
      <c r="G241" s="19">
        <f>G242</f>
        <v>10</v>
      </c>
      <c r="H241" s="19"/>
      <c r="I241" s="20">
        <f t="shared" si="70"/>
        <v>10</v>
      </c>
      <c r="J241" s="19">
        <f t="shared" si="81"/>
        <v>10</v>
      </c>
      <c r="K241" s="19">
        <f t="shared" si="81"/>
        <v>10</v>
      </c>
    </row>
    <row r="242" spans="1:11" ht="38.25">
      <c r="A242" s="133" t="s">
        <v>46</v>
      </c>
      <c r="B242" s="45" t="s">
        <v>22</v>
      </c>
      <c r="C242" s="45" t="s">
        <v>68</v>
      </c>
      <c r="D242" s="144" t="s">
        <v>644</v>
      </c>
      <c r="E242" s="45" t="s">
        <v>53</v>
      </c>
      <c r="F242" s="45"/>
      <c r="G242" s="19">
        <f>G243</f>
        <v>10</v>
      </c>
      <c r="H242" s="19"/>
      <c r="I242" s="20">
        <f t="shared" si="70"/>
        <v>10</v>
      </c>
      <c r="J242" s="19">
        <f t="shared" si="81"/>
        <v>10</v>
      </c>
      <c r="K242" s="19">
        <f t="shared" si="81"/>
        <v>10</v>
      </c>
    </row>
    <row r="243" spans="1:11" ht="12.75" customHeight="1">
      <c r="A243" s="133" t="s">
        <v>16</v>
      </c>
      <c r="B243" s="45" t="s">
        <v>22</v>
      </c>
      <c r="C243" s="45" t="s">
        <v>68</v>
      </c>
      <c r="D243" s="144" t="s">
        <v>644</v>
      </c>
      <c r="E243" s="45" t="s">
        <v>53</v>
      </c>
      <c r="F243" s="45" t="s">
        <v>17</v>
      </c>
      <c r="G243" s="19">
        <v>10</v>
      </c>
      <c r="H243" s="19">
        <f>'[1]поправки  2024-2026 гг  (ноя(2)'!$I$744</f>
        <v>0</v>
      </c>
      <c r="I243" s="20">
        <f t="shared" si="70"/>
        <v>10</v>
      </c>
      <c r="J243" s="20">
        <v>10</v>
      </c>
      <c r="K243" s="19">
        <v>10</v>
      </c>
    </row>
    <row r="244" spans="1:11" ht="39.75" customHeight="1">
      <c r="A244" s="176" t="s">
        <v>611</v>
      </c>
      <c r="B244" s="45" t="s">
        <v>22</v>
      </c>
      <c r="C244" s="45" t="s">
        <v>68</v>
      </c>
      <c r="D244" s="143" t="s">
        <v>612</v>
      </c>
      <c r="E244" s="142"/>
      <c r="F244" s="142"/>
      <c r="G244" s="79">
        <f t="shared" ref="G244:K248" si="82">G245</f>
        <v>104</v>
      </c>
      <c r="H244" s="79"/>
      <c r="I244" s="20">
        <f t="shared" si="70"/>
        <v>104</v>
      </c>
      <c r="J244" s="79">
        <f t="shared" si="82"/>
        <v>104</v>
      </c>
      <c r="K244" s="79">
        <f t="shared" si="82"/>
        <v>0</v>
      </c>
    </row>
    <row r="245" spans="1:11" ht="41.25" customHeight="1">
      <c r="A245" s="133" t="s">
        <v>535</v>
      </c>
      <c r="B245" s="45" t="s">
        <v>22</v>
      </c>
      <c r="C245" s="45" t="s">
        <v>68</v>
      </c>
      <c r="D245" s="144" t="s">
        <v>622</v>
      </c>
      <c r="E245" s="45"/>
      <c r="F245" s="45"/>
      <c r="G245" s="79">
        <f t="shared" si="82"/>
        <v>104</v>
      </c>
      <c r="H245" s="79"/>
      <c r="I245" s="20">
        <f t="shared" si="70"/>
        <v>104</v>
      </c>
      <c r="J245" s="79">
        <f t="shared" si="82"/>
        <v>104</v>
      </c>
      <c r="K245" s="79">
        <f t="shared" si="82"/>
        <v>0</v>
      </c>
    </row>
    <row r="246" spans="1:11" ht="12.75" customHeight="1">
      <c r="A246" s="133" t="s">
        <v>133</v>
      </c>
      <c r="B246" s="45" t="s">
        <v>22</v>
      </c>
      <c r="C246" s="45" t="s">
        <v>68</v>
      </c>
      <c r="D246" s="144" t="s">
        <v>613</v>
      </c>
      <c r="E246" s="45"/>
      <c r="F246" s="45"/>
      <c r="G246" s="79">
        <f t="shared" si="82"/>
        <v>104</v>
      </c>
      <c r="H246" s="79"/>
      <c r="I246" s="20">
        <f t="shared" si="70"/>
        <v>104</v>
      </c>
      <c r="J246" s="79">
        <f t="shared" si="82"/>
        <v>104</v>
      </c>
      <c r="K246" s="79">
        <f t="shared" si="82"/>
        <v>0</v>
      </c>
    </row>
    <row r="247" spans="1:11" ht="12.75" customHeight="1">
      <c r="A247" s="133" t="s">
        <v>44</v>
      </c>
      <c r="B247" s="45" t="s">
        <v>22</v>
      </c>
      <c r="C247" s="45" t="s">
        <v>68</v>
      </c>
      <c r="D247" s="144" t="s">
        <v>613</v>
      </c>
      <c r="E247" s="45" t="s">
        <v>45</v>
      </c>
      <c r="F247" s="45"/>
      <c r="G247" s="79">
        <f t="shared" si="82"/>
        <v>104</v>
      </c>
      <c r="H247" s="79"/>
      <c r="I247" s="20">
        <f t="shared" si="70"/>
        <v>104</v>
      </c>
      <c r="J247" s="79">
        <f t="shared" si="82"/>
        <v>104</v>
      </c>
      <c r="K247" s="79">
        <f t="shared" si="82"/>
        <v>0</v>
      </c>
    </row>
    <row r="248" spans="1:11" ht="12.75" customHeight="1">
      <c r="A248" s="133" t="s">
        <v>46</v>
      </c>
      <c r="B248" s="45" t="s">
        <v>22</v>
      </c>
      <c r="C248" s="45" t="s">
        <v>68</v>
      </c>
      <c r="D248" s="144" t="s">
        <v>613</v>
      </c>
      <c r="E248" s="45" t="s">
        <v>53</v>
      </c>
      <c r="F248" s="45"/>
      <c r="G248" s="79">
        <f t="shared" si="82"/>
        <v>104</v>
      </c>
      <c r="H248" s="79"/>
      <c r="I248" s="20">
        <f t="shared" si="70"/>
        <v>104</v>
      </c>
      <c r="J248" s="79">
        <f t="shared" si="82"/>
        <v>104</v>
      </c>
      <c r="K248" s="79">
        <f t="shared" si="82"/>
        <v>0</v>
      </c>
    </row>
    <row r="249" spans="1:11" ht="12.75" customHeight="1">
      <c r="A249" s="133" t="s">
        <v>16</v>
      </c>
      <c r="B249" s="45" t="s">
        <v>22</v>
      </c>
      <c r="C249" s="45" t="s">
        <v>68</v>
      </c>
      <c r="D249" s="144" t="s">
        <v>613</v>
      </c>
      <c r="E249" s="45" t="s">
        <v>53</v>
      </c>
      <c r="F249" s="45" t="s">
        <v>17</v>
      </c>
      <c r="G249" s="79">
        <v>104</v>
      </c>
      <c r="H249" s="79">
        <f>'[1]поправки  2024-2026 гг  (ноя(2)'!$I$184</f>
        <v>0</v>
      </c>
      <c r="I249" s="20">
        <f t="shared" si="70"/>
        <v>104</v>
      </c>
      <c r="J249" s="22">
        <v>104</v>
      </c>
      <c r="K249" s="22"/>
    </row>
    <row r="250" spans="1:11" ht="38.25">
      <c r="A250" s="133" t="s">
        <v>647</v>
      </c>
      <c r="B250" s="45" t="s">
        <v>22</v>
      </c>
      <c r="C250" s="45" t="s">
        <v>68</v>
      </c>
      <c r="D250" s="144" t="s">
        <v>626</v>
      </c>
      <c r="E250" s="45"/>
      <c r="F250" s="45"/>
      <c r="G250" s="79">
        <f>G251+G256+G261+G266+G271</f>
        <v>80</v>
      </c>
      <c r="H250" s="79"/>
      <c r="I250" s="20">
        <f t="shared" si="70"/>
        <v>80</v>
      </c>
      <c r="J250" s="79">
        <f>J251+J256+J261+J266+J271</f>
        <v>14</v>
      </c>
      <c r="K250" s="79">
        <f>K251+K256+K261+K266+K271</f>
        <v>6</v>
      </c>
    </row>
    <row r="251" spans="1:11" ht="53.25" customHeight="1">
      <c r="A251" s="133" t="s">
        <v>648</v>
      </c>
      <c r="B251" s="45" t="s">
        <v>22</v>
      </c>
      <c r="C251" s="45" t="s">
        <v>68</v>
      </c>
      <c r="D251" s="144" t="s">
        <v>627</v>
      </c>
      <c r="E251" s="45"/>
      <c r="F251" s="45"/>
      <c r="G251" s="79">
        <f>G252</f>
        <v>6</v>
      </c>
      <c r="H251" s="79"/>
      <c r="I251" s="20">
        <f t="shared" si="70"/>
        <v>6</v>
      </c>
      <c r="J251" s="79">
        <f t="shared" ref="J251:K254" si="83">J252</f>
        <v>0</v>
      </c>
      <c r="K251" s="79">
        <f t="shared" si="83"/>
        <v>0</v>
      </c>
    </row>
    <row r="252" spans="1:11" ht="12.75" customHeight="1">
      <c r="A252" s="133" t="s">
        <v>133</v>
      </c>
      <c r="B252" s="45" t="s">
        <v>22</v>
      </c>
      <c r="C252" s="45" t="s">
        <v>68</v>
      </c>
      <c r="D252" s="144" t="s">
        <v>628</v>
      </c>
      <c r="E252" s="45"/>
      <c r="F252" s="45"/>
      <c r="G252" s="79">
        <f>G253</f>
        <v>6</v>
      </c>
      <c r="H252" s="79"/>
      <c r="I252" s="20">
        <f t="shared" si="70"/>
        <v>6</v>
      </c>
      <c r="J252" s="79">
        <f t="shared" si="83"/>
        <v>0</v>
      </c>
      <c r="K252" s="79">
        <f t="shared" si="83"/>
        <v>0</v>
      </c>
    </row>
    <row r="253" spans="1:11" ht="25.5">
      <c r="A253" s="133" t="s">
        <v>44</v>
      </c>
      <c r="B253" s="45" t="s">
        <v>22</v>
      </c>
      <c r="C253" s="45" t="s">
        <v>68</v>
      </c>
      <c r="D253" s="144" t="s">
        <v>628</v>
      </c>
      <c r="E253" s="45" t="s">
        <v>45</v>
      </c>
      <c r="F253" s="45"/>
      <c r="G253" s="79">
        <f>G254</f>
        <v>6</v>
      </c>
      <c r="H253" s="79"/>
      <c r="I253" s="20">
        <f t="shared" si="70"/>
        <v>6</v>
      </c>
      <c r="J253" s="79">
        <f t="shared" si="83"/>
        <v>0</v>
      </c>
      <c r="K253" s="79">
        <f t="shared" si="83"/>
        <v>0</v>
      </c>
    </row>
    <row r="254" spans="1:11" ht="38.25">
      <c r="A254" s="133" t="s">
        <v>46</v>
      </c>
      <c r="B254" s="45" t="s">
        <v>22</v>
      </c>
      <c r="C254" s="45" t="s">
        <v>68</v>
      </c>
      <c r="D254" s="144" t="s">
        <v>628</v>
      </c>
      <c r="E254" s="45" t="s">
        <v>53</v>
      </c>
      <c r="F254" s="45"/>
      <c r="G254" s="79">
        <f>G255</f>
        <v>6</v>
      </c>
      <c r="H254" s="79"/>
      <c r="I254" s="20">
        <f t="shared" si="70"/>
        <v>6</v>
      </c>
      <c r="J254" s="79">
        <f t="shared" si="83"/>
        <v>0</v>
      </c>
      <c r="K254" s="79">
        <f t="shared" si="83"/>
        <v>0</v>
      </c>
    </row>
    <row r="255" spans="1:11" ht="12.75" customHeight="1">
      <c r="A255" s="133" t="s">
        <v>16</v>
      </c>
      <c r="B255" s="45" t="s">
        <v>22</v>
      </c>
      <c r="C255" s="45" t="s">
        <v>68</v>
      </c>
      <c r="D255" s="144" t="s">
        <v>628</v>
      </c>
      <c r="E255" s="45" t="s">
        <v>53</v>
      </c>
      <c r="F255" s="45" t="s">
        <v>17</v>
      </c>
      <c r="G255" s="79">
        <v>6</v>
      </c>
      <c r="H255" s="79">
        <f>'[1]поправки  2024-2026 гг  (ноя(2)'!$I$190</f>
        <v>0</v>
      </c>
      <c r="I255" s="20">
        <f t="shared" si="70"/>
        <v>6</v>
      </c>
      <c r="J255" s="22"/>
      <c r="K255" s="22"/>
    </row>
    <row r="256" spans="1:11" ht="51.75" customHeight="1">
      <c r="A256" s="133" t="s">
        <v>649</v>
      </c>
      <c r="B256" s="45" t="s">
        <v>22</v>
      </c>
      <c r="C256" s="45" t="s">
        <v>68</v>
      </c>
      <c r="D256" s="144" t="s">
        <v>629</v>
      </c>
      <c r="E256" s="45"/>
      <c r="F256" s="45"/>
      <c r="G256" s="79">
        <f t="shared" ref="G256:K259" si="84">G257</f>
        <v>68</v>
      </c>
      <c r="H256" s="79"/>
      <c r="I256" s="20">
        <f t="shared" si="70"/>
        <v>68</v>
      </c>
      <c r="J256" s="79">
        <f t="shared" si="84"/>
        <v>10</v>
      </c>
      <c r="K256" s="79">
        <f t="shared" si="84"/>
        <v>0</v>
      </c>
    </row>
    <row r="257" spans="1:11" ht="12.75" customHeight="1">
      <c r="A257" s="133" t="s">
        <v>133</v>
      </c>
      <c r="B257" s="45" t="s">
        <v>22</v>
      </c>
      <c r="C257" s="45" t="s">
        <v>68</v>
      </c>
      <c r="D257" s="144" t="s">
        <v>630</v>
      </c>
      <c r="E257" s="45"/>
      <c r="F257" s="45"/>
      <c r="G257" s="79">
        <f t="shared" si="84"/>
        <v>68</v>
      </c>
      <c r="H257" s="79"/>
      <c r="I257" s="20">
        <f t="shared" si="70"/>
        <v>68</v>
      </c>
      <c r="J257" s="79">
        <f t="shared" si="84"/>
        <v>10</v>
      </c>
      <c r="K257" s="79">
        <f t="shared" si="84"/>
        <v>0</v>
      </c>
    </row>
    <row r="258" spans="1:11" ht="12.75" customHeight="1">
      <c r="A258" s="133" t="s">
        <v>44</v>
      </c>
      <c r="B258" s="45" t="s">
        <v>22</v>
      </c>
      <c r="C258" s="45" t="s">
        <v>68</v>
      </c>
      <c r="D258" s="144" t="s">
        <v>630</v>
      </c>
      <c r="E258" s="45" t="s">
        <v>45</v>
      </c>
      <c r="F258" s="45"/>
      <c r="G258" s="79">
        <f t="shared" si="84"/>
        <v>68</v>
      </c>
      <c r="H258" s="79"/>
      <c r="I258" s="20">
        <f t="shared" si="70"/>
        <v>68</v>
      </c>
      <c r="J258" s="79">
        <f t="shared" si="84"/>
        <v>10</v>
      </c>
      <c r="K258" s="79">
        <f t="shared" si="84"/>
        <v>0</v>
      </c>
    </row>
    <row r="259" spans="1:11" ht="12.75" customHeight="1">
      <c r="A259" s="133" t="s">
        <v>46</v>
      </c>
      <c r="B259" s="45" t="s">
        <v>22</v>
      </c>
      <c r="C259" s="45" t="s">
        <v>68</v>
      </c>
      <c r="D259" s="144" t="s">
        <v>630</v>
      </c>
      <c r="E259" s="45" t="s">
        <v>53</v>
      </c>
      <c r="F259" s="45"/>
      <c r="G259" s="79">
        <f t="shared" si="84"/>
        <v>68</v>
      </c>
      <c r="H259" s="79"/>
      <c r="I259" s="20">
        <f t="shared" si="70"/>
        <v>68</v>
      </c>
      <c r="J259" s="79">
        <f t="shared" si="84"/>
        <v>10</v>
      </c>
      <c r="K259" s="79">
        <f t="shared" si="84"/>
        <v>0</v>
      </c>
    </row>
    <row r="260" spans="1:11" ht="12.75" customHeight="1">
      <c r="A260" s="133" t="s">
        <v>16</v>
      </c>
      <c r="B260" s="45" t="s">
        <v>22</v>
      </c>
      <c r="C260" s="45" t="s">
        <v>68</v>
      </c>
      <c r="D260" s="144" t="s">
        <v>630</v>
      </c>
      <c r="E260" s="45" t="s">
        <v>53</v>
      </c>
      <c r="F260" s="45" t="s">
        <v>17</v>
      </c>
      <c r="G260" s="79">
        <v>68</v>
      </c>
      <c r="H260" s="79">
        <f>'[1]поправки  2024-2026 гг  (ноя(2)'!$I$195</f>
        <v>0</v>
      </c>
      <c r="I260" s="20">
        <f t="shared" si="70"/>
        <v>68</v>
      </c>
      <c r="J260" s="22">
        <v>10</v>
      </c>
      <c r="K260" s="22"/>
    </row>
    <row r="261" spans="1:11" ht="51">
      <c r="A261" s="133" t="s">
        <v>650</v>
      </c>
      <c r="B261" s="45" t="s">
        <v>22</v>
      </c>
      <c r="C261" s="45" t="s">
        <v>68</v>
      </c>
      <c r="D261" s="144" t="s">
        <v>631</v>
      </c>
      <c r="E261" s="45"/>
      <c r="F261" s="45"/>
      <c r="G261" s="79">
        <f t="shared" ref="G261:K264" si="85">G262</f>
        <v>4</v>
      </c>
      <c r="H261" s="79"/>
      <c r="I261" s="20">
        <f t="shared" si="70"/>
        <v>4</v>
      </c>
      <c r="J261" s="79">
        <f t="shared" si="85"/>
        <v>2</v>
      </c>
      <c r="K261" s="79">
        <f t="shared" si="85"/>
        <v>4</v>
      </c>
    </row>
    <row r="262" spans="1:11" ht="12.75" customHeight="1">
      <c r="A262" s="133" t="s">
        <v>133</v>
      </c>
      <c r="B262" s="45" t="s">
        <v>22</v>
      </c>
      <c r="C262" s="45" t="s">
        <v>68</v>
      </c>
      <c r="D262" s="144" t="s">
        <v>632</v>
      </c>
      <c r="E262" s="45"/>
      <c r="F262" s="45"/>
      <c r="G262" s="79">
        <f t="shared" si="85"/>
        <v>4</v>
      </c>
      <c r="H262" s="79"/>
      <c r="I262" s="20">
        <f t="shared" si="70"/>
        <v>4</v>
      </c>
      <c r="J262" s="79">
        <f t="shared" si="85"/>
        <v>2</v>
      </c>
      <c r="K262" s="79">
        <f t="shared" si="85"/>
        <v>4</v>
      </c>
    </row>
    <row r="263" spans="1:11" ht="25.5">
      <c r="A263" s="133" t="s">
        <v>44</v>
      </c>
      <c r="B263" s="45" t="s">
        <v>22</v>
      </c>
      <c r="C263" s="45" t="s">
        <v>68</v>
      </c>
      <c r="D263" s="144" t="s">
        <v>632</v>
      </c>
      <c r="E263" s="45" t="s">
        <v>45</v>
      </c>
      <c r="F263" s="45"/>
      <c r="G263" s="79">
        <f t="shared" si="85"/>
        <v>4</v>
      </c>
      <c r="H263" s="79"/>
      <c r="I263" s="20">
        <f t="shared" si="70"/>
        <v>4</v>
      </c>
      <c r="J263" s="79">
        <f t="shared" si="85"/>
        <v>2</v>
      </c>
      <c r="K263" s="79">
        <f t="shared" si="85"/>
        <v>4</v>
      </c>
    </row>
    <row r="264" spans="1:11" ht="38.25">
      <c r="A264" s="133" t="s">
        <v>46</v>
      </c>
      <c r="B264" s="45" t="s">
        <v>22</v>
      </c>
      <c r="C264" s="45" t="s">
        <v>68</v>
      </c>
      <c r="D264" s="144" t="s">
        <v>632</v>
      </c>
      <c r="E264" s="45" t="s">
        <v>53</v>
      </c>
      <c r="F264" s="45"/>
      <c r="G264" s="79">
        <f t="shared" si="85"/>
        <v>4</v>
      </c>
      <c r="H264" s="79"/>
      <c r="I264" s="20">
        <f t="shared" si="70"/>
        <v>4</v>
      </c>
      <c r="J264" s="79">
        <f t="shared" si="85"/>
        <v>2</v>
      </c>
      <c r="K264" s="79">
        <f t="shared" si="85"/>
        <v>4</v>
      </c>
    </row>
    <row r="265" spans="1:11" ht="12.75" customHeight="1">
      <c r="A265" s="133" t="s">
        <v>16</v>
      </c>
      <c r="B265" s="45" t="s">
        <v>22</v>
      </c>
      <c r="C265" s="45" t="s">
        <v>68</v>
      </c>
      <c r="D265" s="144" t="s">
        <v>632</v>
      </c>
      <c r="E265" s="45" t="s">
        <v>53</v>
      </c>
      <c r="F265" s="45" t="s">
        <v>17</v>
      </c>
      <c r="G265" s="79">
        <v>4</v>
      </c>
      <c r="H265" s="79">
        <f>'[1]поправки  2024-2026 гг  (ноя(2)'!$I$200</f>
        <v>0</v>
      </c>
      <c r="I265" s="20">
        <f t="shared" si="70"/>
        <v>4</v>
      </c>
      <c r="J265" s="22">
        <v>2</v>
      </c>
      <c r="K265" s="22">
        <v>4</v>
      </c>
    </row>
    <row r="266" spans="1:11" ht="38.25">
      <c r="A266" s="133" t="s">
        <v>651</v>
      </c>
      <c r="B266" s="45" t="s">
        <v>22</v>
      </c>
      <c r="C266" s="45" t="s">
        <v>68</v>
      </c>
      <c r="D266" s="144" t="s">
        <v>633</v>
      </c>
      <c r="E266" s="45"/>
      <c r="F266" s="45"/>
      <c r="G266" s="79">
        <f>G267</f>
        <v>1</v>
      </c>
      <c r="H266" s="79"/>
      <c r="I266" s="20">
        <f t="shared" si="70"/>
        <v>1</v>
      </c>
      <c r="J266" s="79">
        <f t="shared" ref="J266:K269" si="86">J267</f>
        <v>1</v>
      </c>
      <c r="K266" s="79">
        <f t="shared" si="86"/>
        <v>1</v>
      </c>
    </row>
    <row r="267" spans="1:11" ht="12.75" customHeight="1">
      <c r="A267" s="133" t="s">
        <v>133</v>
      </c>
      <c r="B267" s="45" t="s">
        <v>22</v>
      </c>
      <c r="C267" s="45" t="s">
        <v>68</v>
      </c>
      <c r="D267" s="144" t="s">
        <v>634</v>
      </c>
      <c r="E267" s="45"/>
      <c r="F267" s="45"/>
      <c r="G267" s="79">
        <f>G268</f>
        <v>1</v>
      </c>
      <c r="H267" s="79"/>
      <c r="I267" s="20">
        <f t="shared" si="70"/>
        <v>1</v>
      </c>
      <c r="J267" s="79">
        <f t="shared" si="86"/>
        <v>1</v>
      </c>
      <c r="K267" s="79">
        <f t="shared" si="86"/>
        <v>1</v>
      </c>
    </row>
    <row r="268" spans="1:11" ht="25.5">
      <c r="A268" s="133" t="s">
        <v>44</v>
      </c>
      <c r="B268" s="45" t="s">
        <v>22</v>
      </c>
      <c r="C268" s="45" t="s">
        <v>68</v>
      </c>
      <c r="D268" s="144" t="s">
        <v>634</v>
      </c>
      <c r="E268" s="45" t="s">
        <v>45</v>
      </c>
      <c r="F268" s="45"/>
      <c r="G268" s="79">
        <f>G269</f>
        <v>1</v>
      </c>
      <c r="H268" s="79"/>
      <c r="I268" s="20">
        <f t="shared" si="70"/>
        <v>1</v>
      </c>
      <c r="J268" s="79">
        <f t="shared" si="86"/>
        <v>1</v>
      </c>
      <c r="K268" s="79">
        <f t="shared" si="86"/>
        <v>1</v>
      </c>
    </row>
    <row r="269" spans="1:11" ht="38.25">
      <c r="A269" s="133" t="s">
        <v>46</v>
      </c>
      <c r="B269" s="45" t="s">
        <v>22</v>
      </c>
      <c r="C269" s="45" t="s">
        <v>68</v>
      </c>
      <c r="D269" s="144" t="s">
        <v>634</v>
      </c>
      <c r="E269" s="45" t="s">
        <v>53</v>
      </c>
      <c r="F269" s="45"/>
      <c r="G269" s="79">
        <f>G270</f>
        <v>1</v>
      </c>
      <c r="H269" s="79"/>
      <c r="I269" s="20">
        <f t="shared" si="70"/>
        <v>1</v>
      </c>
      <c r="J269" s="79">
        <f t="shared" si="86"/>
        <v>1</v>
      </c>
      <c r="K269" s="79">
        <f t="shared" si="86"/>
        <v>1</v>
      </c>
    </row>
    <row r="270" spans="1:11" ht="12.75" customHeight="1">
      <c r="A270" s="133" t="s">
        <v>16</v>
      </c>
      <c r="B270" s="45" t="s">
        <v>22</v>
      </c>
      <c r="C270" s="45" t="s">
        <v>68</v>
      </c>
      <c r="D270" s="144" t="s">
        <v>634</v>
      </c>
      <c r="E270" s="45" t="s">
        <v>53</v>
      </c>
      <c r="F270" s="45" t="s">
        <v>17</v>
      </c>
      <c r="G270" s="79">
        <v>1</v>
      </c>
      <c r="H270" s="79">
        <f>'[1]поправки  2024-2026 гг  (ноя(2)'!$I$205</f>
        <v>0</v>
      </c>
      <c r="I270" s="20">
        <f t="shared" si="70"/>
        <v>1</v>
      </c>
      <c r="J270" s="22">
        <v>1</v>
      </c>
      <c r="K270" s="22">
        <v>1</v>
      </c>
    </row>
    <row r="271" spans="1:11" ht="51">
      <c r="A271" s="133" t="s">
        <v>625</v>
      </c>
      <c r="B271" s="45" t="s">
        <v>22</v>
      </c>
      <c r="C271" s="45" t="s">
        <v>68</v>
      </c>
      <c r="D271" s="144" t="s">
        <v>636</v>
      </c>
      <c r="E271" s="45"/>
      <c r="F271" s="45"/>
      <c r="G271" s="79">
        <f>G272</f>
        <v>1</v>
      </c>
      <c r="H271" s="79"/>
      <c r="I271" s="20">
        <f t="shared" si="70"/>
        <v>1</v>
      </c>
      <c r="J271" s="79">
        <f t="shared" ref="J271:K274" si="87">J272</f>
        <v>1</v>
      </c>
      <c r="K271" s="79">
        <f t="shared" si="87"/>
        <v>1</v>
      </c>
    </row>
    <row r="272" spans="1:11" ht="12.75" customHeight="1">
      <c r="A272" s="133" t="s">
        <v>133</v>
      </c>
      <c r="B272" s="45" t="s">
        <v>22</v>
      </c>
      <c r="C272" s="45" t="s">
        <v>68</v>
      </c>
      <c r="D272" s="144" t="s">
        <v>635</v>
      </c>
      <c r="E272" s="45"/>
      <c r="F272" s="45"/>
      <c r="G272" s="79">
        <f>G273</f>
        <v>1</v>
      </c>
      <c r="H272" s="79"/>
      <c r="I272" s="20">
        <f t="shared" si="70"/>
        <v>1</v>
      </c>
      <c r="J272" s="79">
        <f t="shared" si="87"/>
        <v>1</v>
      </c>
      <c r="K272" s="79">
        <f t="shared" si="87"/>
        <v>1</v>
      </c>
    </row>
    <row r="273" spans="1:11" ht="25.5">
      <c r="A273" s="133" t="s">
        <v>44</v>
      </c>
      <c r="B273" s="45" t="s">
        <v>22</v>
      </c>
      <c r="C273" s="45" t="s">
        <v>68</v>
      </c>
      <c r="D273" s="144" t="s">
        <v>635</v>
      </c>
      <c r="E273" s="45" t="s">
        <v>45</v>
      </c>
      <c r="F273" s="45"/>
      <c r="G273" s="79">
        <f>G274</f>
        <v>1</v>
      </c>
      <c r="H273" s="79"/>
      <c r="I273" s="20">
        <f t="shared" si="70"/>
        <v>1</v>
      </c>
      <c r="J273" s="79">
        <f t="shared" si="87"/>
        <v>1</v>
      </c>
      <c r="K273" s="79">
        <f t="shared" si="87"/>
        <v>1</v>
      </c>
    </row>
    <row r="274" spans="1:11" ht="38.25">
      <c r="A274" s="133" t="s">
        <v>46</v>
      </c>
      <c r="B274" s="45" t="s">
        <v>22</v>
      </c>
      <c r="C274" s="45" t="s">
        <v>68</v>
      </c>
      <c r="D274" s="144" t="s">
        <v>635</v>
      </c>
      <c r="E274" s="45" t="s">
        <v>53</v>
      </c>
      <c r="F274" s="45"/>
      <c r="G274" s="79">
        <f>G275</f>
        <v>1</v>
      </c>
      <c r="H274" s="79"/>
      <c r="I274" s="20">
        <f t="shared" si="70"/>
        <v>1</v>
      </c>
      <c r="J274" s="79">
        <f t="shared" si="87"/>
        <v>1</v>
      </c>
      <c r="K274" s="79">
        <f t="shared" si="87"/>
        <v>1</v>
      </c>
    </row>
    <row r="275" spans="1:11" ht="12.75" customHeight="1">
      <c r="A275" s="133" t="s">
        <v>16</v>
      </c>
      <c r="B275" s="45" t="s">
        <v>22</v>
      </c>
      <c r="C275" s="45" t="s">
        <v>68</v>
      </c>
      <c r="D275" s="144" t="s">
        <v>635</v>
      </c>
      <c r="E275" s="45" t="s">
        <v>53</v>
      </c>
      <c r="F275" s="45" t="s">
        <v>17</v>
      </c>
      <c r="G275" s="79">
        <v>1</v>
      </c>
      <c r="H275" s="79">
        <f>'[1]поправки  2024-2026 гг  (ноя(2)'!$I$210</f>
        <v>0</v>
      </c>
      <c r="I275" s="20">
        <f t="shared" si="70"/>
        <v>1</v>
      </c>
      <c r="J275" s="22">
        <v>1</v>
      </c>
      <c r="K275" s="22">
        <v>1</v>
      </c>
    </row>
    <row r="276" spans="1:11" ht="15" customHeight="1">
      <c r="A276" s="32" t="s">
        <v>115</v>
      </c>
      <c r="B276" s="40" t="s">
        <v>116</v>
      </c>
      <c r="C276" s="40"/>
      <c r="D276" s="33"/>
      <c r="E276" s="40"/>
      <c r="F276" s="40"/>
      <c r="G276" s="15">
        <f t="shared" ref="G276:K276" si="88">G278</f>
        <v>1260.0999999999999</v>
      </c>
      <c r="H276" s="15">
        <f t="shared" si="88"/>
        <v>0</v>
      </c>
      <c r="I276" s="12">
        <f t="shared" si="70"/>
        <v>1260.0999999999999</v>
      </c>
      <c r="J276" s="15">
        <f t="shared" si="88"/>
        <v>1386.9</v>
      </c>
      <c r="K276" s="15">
        <f t="shared" si="88"/>
        <v>1517.7</v>
      </c>
    </row>
    <row r="277" spans="1:11">
      <c r="A277" s="32" t="s">
        <v>19</v>
      </c>
      <c r="B277" s="40" t="s">
        <v>116</v>
      </c>
      <c r="C277" s="40"/>
      <c r="D277" s="33"/>
      <c r="E277" s="40"/>
      <c r="F277" s="40"/>
      <c r="G277" s="15">
        <f t="shared" ref="G277:K277" si="89">G284+G289</f>
        <v>1260.0999999999999</v>
      </c>
      <c r="H277" s="15">
        <f t="shared" si="89"/>
        <v>0</v>
      </c>
      <c r="I277" s="12">
        <f t="shared" ref="I277:I340" si="90">G277+H277</f>
        <v>1260.0999999999999</v>
      </c>
      <c r="J277" s="15">
        <f t="shared" si="89"/>
        <v>1386.9</v>
      </c>
      <c r="K277" s="15">
        <f t="shared" si="89"/>
        <v>1517.7</v>
      </c>
    </row>
    <row r="278" spans="1:11" ht="24">
      <c r="A278" s="32" t="s">
        <v>117</v>
      </c>
      <c r="B278" s="40" t="s">
        <v>116</v>
      </c>
      <c r="C278" s="40" t="s">
        <v>118</v>
      </c>
      <c r="D278" s="33"/>
      <c r="E278" s="40"/>
      <c r="F278" s="40"/>
      <c r="G278" s="15">
        <f t="shared" ref="G278:K278" si="91">G279+G285</f>
        <v>1260.0999999999999</v>
      </c>
      <c r="H278" s="15">
        <f t="shared" si="91"/>
        <v>0</v>
      </c>
      <c r="I278" s="12">
        <f t="shared" si="90"/>
        <v>1260.0999999999999</v>
      </c>
      <c r="J278" s="15">
        <f t="shared" si="91"/>
        <v>1386.9</v>
      </c>
      <c r="K278" s="15">
        <f t="shared" si="91"/>
        <v>1517.7</v>
      </c>
    </row>
    <row r="279" spans="1:11" ht="24" hidden="1">
      <c r="A279" s="39" t="s">
        <v>25</v>
      </c>
      <c r="B279" s="40" t="s">
        <v>116</v>
      </c>
      <c r="C279" s="40" t="s">
        <v>118</v>
      </c>
      <c r="D279" s="11" t="s">
        <v>119</v>
      </c>
      <c r="E279" s="40"/>
      <c r="F279" s="40"/>
      <c r="G279" s="15">
        <f t="shared" ref="G279:J281" si="92">G280</f>
        <v>0</v>
      </c>
      <c r="H279" s="15"/>
      <c r="I279" s="20">
        <f t="shared" si="90"/>
        <v>0</v>
      </c>
      <c r="J279" s="15">
        <f t="shared" si="92"/>
        <v>0</v>
      </c>
      <c r="K279" s="26"/>
    </row>
    <row r="280" spans="1:11" ht="48" hidden="1">
      <c r="A280" s="41" t="s">
        <v>120</v>
      </c>
      <c r="B280" s="42" t="s">
        <v>116</v>
      </c>
      <c r="C280" s="42" t="s">
        <v>118</v>
      </c>
      <c r="D280" s="31" t="s">
        <v>121</v>
      </c>
      <c r="E280" s="42"/>
      <c r="F280" s="42"/>
      <c r="G280" s="16">
        <f t="shared" si="92"/>
        <v>0</v>
      </c>
      <c r="H280" s="16"/>
      <c r="I280" s="20">
        <f t="shared" si="90"/>
        <v>0</v>
      </c>
      <c r="J280" s="16">
        <f t="shared" si="92"/>
        <v>0</v>
      </c>
      <c r="K280" s="26"/>
    </row>
    <row r="281" spans="1:11" hidden="1">
      <c r="A281" s="41" t="s">
        <v>122</v>
      </c>
      <c r="B281" s="42" t="s">
        <v>116</v>
      </c>
      <c r="C281" s="42" t="s">
        <v>118</v>
      </c>
      <c r="D281" s="31" t="s">
        <v>121</v>
      </c>
      <c r="E281" s="42" t="s">
        <v>123</v>
      </c>
      <c r="F281" s="42"/>
      <c r="G281" s="16">
        <f t="shared" si="92"/>
        <v>0</v>
      </c>
      <c r="H281" s="16"/>
      <c r="I281" s="20">
        <f t="shared" si="90"/>
        <v>0</v>
      </c>
      <c r="J281" s="16">
        <f t="shared" si="92"/>
        <v>0</v>
      </c>
      <c r="K281" s="26"/>
    </row>
    <row r="282" spans="1:11" hidden="1">
      <c r="A282" s="41" t="s">
        <v>124</v>
      </c>
      <c r="B282" s="42" t="s">
        <v>116</v>
      </c>
      <c r="C282" s="42" t="s">
        <v>118</v>
      </c>
      <c r="D282" s="31" t="s">
        <v>121</v>
      </c>
      <c r="E282" s="42" t="s">
        <v>125</v>
      </c>
      <c r="F282" s="42"/>
      <c r="G282" s="16">
        <f>G283+G284</f>
        <v>0</v>
      </c>
      <c r="H282" s="16"/>
      <c r="I282" s="20">
        <f t="shared" si="90"/>
        <v>0</v>
      </c>
      <c r="J282" s="16">
        <f>J283+J284</f>
        <v>0</v>
      </c>
      <c r="K282" s="26"/>
    </row>
    <row r="283" spans="1:11" hidden="1">
      <c r="A283" s="41" t="s">
        <v>18</v>
      </c>
      <c r="B283" s="42" t="s">
        <v>116</v>
      </c>
      <c r="C283" s="42" t="s">
        <v>118</v>
      </c>
      <c r="D283" s="31" t="s">
        <v>121</v>
      </c>
      <c r="E283" s="42" t="s">
        <v>125</v>
      </c>
      <c r="F283" s="42" t="s">
        <v>10</v>
      </c>
      <c r="G283" s="26"/>
      <c r="H283" s="26"/>
      <c r="I283" s="20">
        <f t="shared" si="90"/>
        <v>0</v>
      </c>
      <c r="J283" s="20"/>
      <c r="K283" s="26"/>
    </row>
    <row r="284" spans="1:11" hidden="1">
      <c r="A284" s="41" t="s">
        <v>19</v>
      </c>
      <c r="B284" s="42" t="s">
        <v>116</v>
      </c>
      <c r="C284" s="42" t="s">
        <v>118</v>
      </c>
      <c r="D284" s="31" t="s">
        <v>121</v>
      </c>
      <c r="E284" s="42" t="s">
        <v>125</v>
      </c>
      <c r="F284" s="42" t="s">
        <v>11</v>
      </c>
      <c r="G284" s="26"/>
      <c r="H284" s="26"/>
      <c r="I284" s="20">
        <f t="shared" si="90"/>
        <v>0</v>
      </c>
      <c r="J284" s="20"/>
      <c r="K284" s="26"/>
    </row>
    <row r="285" spans="1:11" ht="24" customHeight="1">
      <c r="A285" s="39" t="s">
        <v>25</v>
      </c>
      <c r="B285" s="40" t="s">
        <v>116</v>
      </c>
      <c r="C285" s="40" t="s">
        <v>118</v>
      </c>
      <c r="D285" s="11" t="s">
        <v>26</v>
      </c>
      <c r="E285" s="40"/>
      <c r="F285" s="40"/>
      <c r="G285" s="16">
        <f t="shared" ref="G285:K288" si="93">G286</f>
        <v>1260.0999999999999</v>
      </c>
      <c r="H285" s="16">
        <f t="shared" si="93"/>
        <v>0</v>
      </c>
      <c r="I285" s="20">
        <f t="shared" si="90"/>
        <v>1260.0999999999999</v>
      </c>
      <c r="J285" s="16">
        <f t="shared" si="93"/>
        <v>1386.9</v>
      </c>
      <c r="K285" s="16">
        <f t="shared" si="93"/>
        <v>1517.7</v>
      </c>
    </row>
    <row r="286" spans="1:11" ht="48.75" customHeight="1">
      <c r="A286" s="41" t="s">
        <v>120</v>
      </c>
      <c r="B286" s="42" t="s">
        <v>116</v>
      </c>
      <c r="C286" s="42" t="s">
        <v>118</v>
      </c>
      <c r="D286" s="31" t="s">
        <v>126</v>
      </c>
      <c r="E286" s="42"/>
      <c r="F286" s="42"/>
      <c r="G286" s="16">
        <f>G287</f>
        <v>1260.0999999999999</v>
      </c>
      <c r="H286" s="16">
        <f>H287</f>
        <v>0</v>
      </c>
      <c r="I286" s="20">
        <f t="shared" si="90"/>
        <v>1260.0999999999999</v>
      </c>
      <c r="J286" s="16">
        <f t="shared" si="93"/>
        <v>1386.9</v>
      </c>
      <c r="K286" s="16">
        <f t="shared" si="93"/>
        <v>1517.7</v>
      </c>
    </row>
    <row r="287" spans="1:11">
      <c r="A287" s="41" t="s">
        <v>122</v>
      </c>
      <c r="B287" s="42" t="s">
        <v>116</v>
      </c>
      <c r="C287" s="42" t="s">
        <v>118</v>
      </c>
      <c r="D287" s="31" t="s">
        <v>126</v>
      </c>
      <c r="E287" s="42" t="s">
        <v>123</v>
      </c>
      <c r="F287" s="42"/>
      <c r="G287" s="16">
        <f t="shared" si="93"/>
        <v>1260.0999999999999</v>
      </c>
      <c r="H287" s="16">
        <f t="shared" si="93"/>
        <v>0</v>
      </c>
      <c r="I287" s="20">
        <f t="shared" si="90"/>
        <v>1260.0999999999999</v>
      </c>
      <c r="J287" s="16">
        <f t="shared" si="93"/>
        <v>1386.9</v>
      </c>
      <c r="K287" s="16">
        <f t="shared" si="93"/>
        <v>1517.7</v>
      </c>
    </row>
    <row r="288" spans="1:11">
      <c r="A288" s="41" t="s">
        <v>124</v>
      </c>
      <c r="B288" s="42" t="s">
        <v>116</v>
      </c>
      <c r="C288" s="42" t="s">
        <v>118</v>
      </c>
      <c r="D288" s="31" t="s">
        <v>126</v>
      </c>
      <c r="E288" s="42" t="s">
        <v>125</v>
      </c>
      <c r="F288" s="42"/>
      <c r="G288" s="16">
        <f t="shared" si="93"/>
        <v>1260.0999999999999</v>
      </c>
      <c r="H288" s="16">
        <f t="shared" si="93"/>
        <v>0</v>
      </c>
      <c r="I288" s="20">
        <f t="shared" si="90"/>
        <v>1260.0999999999999</v>
      </c>
      <c r="J288" s="16">
        <f t="shared" si="93"/>
        <v>1386.9</v>
      </c>
      <c r="K288" s="16">
        <f t="shared" si="93"/>
        <v>1517.7</v>
      </c>
    </row>
    <row r="289" spans="1:11">
      <c r="A289" s="41" t="s">
        <v>19</v>
      </c>
      <c r="B289" s="42" t="s">
        <v>116</v>
      </c>
      <c r="C289" s="42" t="s">
        <v>118</v>
      </c>
      <c r="D289" s="31" t="s">
        <v>126</v>
      </c>
      <c r="E289" s="42" t="s">
        <v>125</v>
      </c>
      <c r="F289" s="42" t="s">
        <v>11</v>
      </c>
      <c r="G289" s="19">
        <v>1260.0999999999999</v>
      </c>
      <c r="H289" s="19">
        <f>'[1]поправки  2024-2026 гг  (ноя(2)'!$I$592</f>
        <v>0</v>
      </c>
      <c r="I289" s="20">
        <f t="shared" si="90"/>
        <v>1260.0999999999999</v>
      </c>
      <c r="J289" s="20">
        <v>1386.9</v>
      </c>
      <c r="K289" s="19">
        <v>1517.7</v>
      </c>
    </row>
    <row r="290" spans="1:11" ht="37.5" customHeight="1">
      <c r="A290" s="39" t="s">
        <v>127</v>
      </c>
      <c r="B290" s="40" t="s">
        <v>128</v>
      </c>
      <c r="C290" s="40"/>
      <c r="D290" s="33"/>
      <c r="E290" s="40"/>
      <c r="F290" s="40"/>
      <c r="G290" s="15">
        <f t="shared" ref="G290:K290" si="94">G293</f>
        <v>2479.4</v>
      </c>
      <c r="H290" s="15">
        <f t="shared" si="94"/>
        <v>535.4</v>
      </c>
      <c r="I290" s="12">
        <f t="shared" si="90"/>
        <v>3014.8</v>
      </c>
      <c r="J290" s="15">
        <f t="shared" si="94"/>
        <v>2227</v>
      </c>
      <c r="K290" s="15">
        <f t="shared" si="94"/>
        <v>2132</v>
      </c>
    </row>
    <row r="291" spans="1:11">
      <c r="A291" s="10" t="s">
        <v>16</v>
      </c>
      <c r="B291" s="42" t="s">
        <v>128</v>
      </c>
      <c r="C291" s="42"/>
      <c r="D291" s="31"/>
      <c r="E291" s="42"/>
      <c r="F291" s="42" t="s">
        <v>17</v>
      </c>
      <c r="G291" s="16">
        <f>G298+G303+G316+G319+G322+G311+G306+G326+G329</f>
        <v>2479.4</v>
      </c>
      <c r="H291" s="16">
        <f>H298+H303+H316+H319+H322+H311+H306+H326+H329</f>
        <v>535.4</v>
      </c>
      <c r="I291" s="20">
        <f>G291+H291</f>
        <v>3014.8</v>
      </c>
      <c r="J291" s="16">
        <f t="shared" ref="J291:K291" si="95">J298+J303+J316+J319+J322+J311+J306+J326+J329</f>
        <v>2227</v>
      </c>
      <c r="K291" s="16">
        <f t="shared" si="95"/>
        <v>2132</v>
      </c>
    </row>
    <row r="292" spans="1:11" hidden="1">
      <c r="A292" s="10" t="s">
        <v>18</v>
      </c>
      <c r="B292" s="42" t="s">
        <v>128</v>
      </c>
      <c r="C292" s="42"/>
      <c r="D292" s="31"/>
      <c r="E292" s="42"/>
      <c r="F292" s="42" t="s">
        <v>10</v>
      </c>
      <c r="G292" s="26"/>
      <c r="H292" s="26"/>
      <c r="I292" s="20">
        <f t="shared" si="90"/>
        <v>0</v>
      </c>
      <c r="J292" s="12" t="e">
        <f>E292+#REF!</f>
        <v>#REF!</v>
      </c>
      <c r="K292" s="26"/>
    </row>
    <row r="293" spans="1:11" ht="51.75" customHeight="1">
      <c r="A293" s="39" t="s">
        <v>129</v>
      </c>
      <c r="B293" s="42" t="s">
        <v>128</v>
      </c>
      <c r="C293" s="42" t="s">
        <v>130</v>
      </c>
      <c r="D293" s="31"/>
      <c r="E293" s="42"/>
      <c r="F293" s="42"/>
      <c r="G293" s="16">
        <f t="shared" ref="G293:K293" si="96">G294+G299+G312+G307</f>
        <v>2479.4</v>
      </c>
      <c r="H293" s="16">
        <f t="shared" si="96"/>
        <v>535.4</v>
      </c>
      <c r="I293" s="20">
        <f t="shared" si="90"/>
        <v>3014.8</v>
      </c>
      <c r="J293" s="16">
        <f t="shared" si="96"/>
        <v>2227</v>
      </c>
      <c r="K293" s="16">
        <f t="shared" si="96"/>
        <v>2132</v>
      </c>
    </row>
    <row r="294" spans="1:11" ht="60" hidden="1" customHeight="1">
      <c r="A294" s="34" t="s">
        <v>131</v>
      </c>
      <c r="B294" s="18" t="s">
        <v>128</v>
      </c>
      <c r="C294" s="18" t="s">
        <v>130</v>
      </c>
      <c r="D294" s="36" t="s">
        <v>132</v>
      </c>
      <c r="E294" s="43"/>
      <c r="F294" s="43"/>
      <c r="G294" s="16">
        <f t="shared" ref="G294:J297" si="97">G295</f>
        <v>0</v>
      </c>
      <c r="H294" s="16"/>
      <c r="I294" s="20">
        <f t="shared" si="90"/>
        <v>0</v>
      </c>
      <c r="J294" s="16">
        <f t="shared" si="97"/>
        <v>0</v>
      </c>
      <c r="K294" s="26"/>
    </row>
    <row r="295" spans="1:11" hidden="1">
      <c r="A295" s="17" t="s">
        <v>133</v>
      </c>
      <c r="B295" s="18" t="s">
        <v>128</v>
      </c>
      <c r="C295" s="18" t="s">
        <v>130</v>
      </c>
      <c r="D295" s="36" t="s">
        <v>134</v>
      </c>
      <c r="E295" s="42"/>
      <c r="F295" s="42"/>
      <c r="G295" s="16">
        <f t="shared" si="97"/>
        <v>0</v>
      </c>
      <c r="H295" s="16"/>
      <c r="I295" s="20">
        <f t="shared" si="90"/>
        <v>0</v>
      </c>
      <c r="J295" s="16">
        <f t="shared" si="97"/>
        <v>0</v>
      </c>
      <c r="K295" s="26"/>
    </row>
    <row r="296" spans="1:11" ht="26.25" hidden="1" customHeight="1">
      <c r="A296" s="17" t="s">
        <v>44</v>
      </c>
      <c r="B296" s="18" t="s">
        <v>128</v>
      </c>
      <c r="C296" s="18" t="s">
        <v>130</v>
      </c>
      <c r="D296" s="36" t="s">
        <v>134</v>
      </c>
      <c r="E296" s="42" t="s">
        <v>45</v>
      </c>
      <c r="F296" s="42"/>
      <c r="G296" s="16">
        <f t="shared" si="97"/>
        <v>0</v>
      </c>
      <c r="H296" s="16"/>
      <c r="I296" s="20">
        <f t="shared" si="90"/>
        <v>0</v>
      </c>
      <c r="J296" s="16">
        <f t="shared" si="97"/>
        <v>0</v>
      </c>
      <c r="K296" s="26"/>
    </row>
    <row r="297" spans="1:11" ht="36" hidden="1">
      <c r="A297" s="17" t="s">
        <v>46</v>
      </c>
      <c r="B297" s="18" t="s">
        <v>128</v>
      </c>
      <c r="C297" s="18" t="s">
        <v>130</v>
      </c>
      <c r="D297" s="36" t="s">
        <v>134</v>
      </c>
      <c r="E297" s="42" t="s">
        <v>53</v>
      </c>
      <c r="F297" s="42"/>
      <c r="G297" s="16">
        <f t="shared" si="97"/>
        <v>0</v>
      </c>
      <c r="H297" s="16"/>
      <c r="I297" s="20">
        <f t="shared" si="90"/>
        <v>0</v>
      </c>
      <c r="J297" s="16">
        <f t="shared" si="97"/>
        <v>0</v>
      </c>
      <c r="K297" s="26"/>
    </row>
    <row r="298" spans="1:11" hidden="1">
      <c r="A298" s="17" t="s">
        <v>16</v>
      </c>
      <c r="B298" s="18" t="s">
        <v>128</v>
      </c>
      <c r="C298" s="18" t="s">
        <v>130</v>
      </c>
      <c r="D298" s="36" t="s">
        <v>134</v>
      </c>
      <c r="E298" s="42" t="s">
        <v>53</v>
      </c>
      <c r="F298" s="42" t="s">
        <v>17</v>
      </c>
      <c r="G298" s="19"/>
      <c r="H298" s="19"/>
      <c r="I298" s="20">
        <f t="shared" si="90"/>
        <v>0</v>
      </c>
      <c r="J298" s="20"/>
      <c r="K298" s="26"/>
    </row>
    <row r="299" spans="1:11" ht="60" hidden="1">
      <c r="A299" s="13" t="s">
        <v>135</v>
      </c>
      <c r="B299" s="42" t="s">
        <v>128</v>
      </c>
      <c r="C299" s="42" t="s">
        <v>130</v>
      </c>
      <c r="D299" s="31" t="s">
        <v>136</v>
      </c>
      <c r="E299" s="42"/>
      <c r="F299" s="42"/>
      <c r="G299" s="16">
        <f t="shared" ref="G299:K299" si="98">G300</f>
        <v>0</v>
      </c>
      <c r="H299" s="16"/>
      <c r="I299" s="20">
        <f t="shared" si="90"/>
        <v>0</v>
      </c>
      <c r="J299" s="16">
        <f t="shared" si="98"/>
        <v>0</v>
      </c>
      <c r="K299" s="16">
        <f t="shared" si="98"/>
        <v>0</v>
      </c>
    </row>
    <row r="300" spans="1:11" ht="15.75" hidden="1" customHeight="1">
      <c r="A300" s="17" t="s">
        <v>133</v>
      </c>
      <c r="B300" s="43" t="s">
        <v>128</v>
      </c>
      <c r="C300" s="43" t="s">
        <v>130</v>
      </c>
      <c r="D300" s="36" t="s">
        <v>137</v>
      </c>
      <c r="E300" s="43"/>
      <c r="F300" s="43"/>
      <c r="G300" s="37">
        <f t="shared" ref="G300:K300" si="99">G301+G304</f>
        <v>0</v>
      </c>
      <c r="H300" s="37"/>
      <c r="I300" s="20">
        <f t="shared" si="90"/>
        <v>0</v>
      </c>
      <c r="J300" s="37">
        <f t="shared" si="99"/>
        <v>0</v>
      </c>
      <c r="K300" s="37">
        <f t="shared" si="99"/>
        <v>0</v>
      </c>
    </row>
    <row r="301" spans="1:11" ht="27.75" hidden="1" customHeight="1">
      <c r="A301" s="17" t="s">
        <v>44</v>
      </c>
      <c r="B301" s="42" t="s">
        <v>128</v>
      </c>
      <c r="C301" s="42" t="s">
        <v>130</v>
      </c>
      <c r="D301" s="36" t="s">
        <v>137</v>
      </c>
      <c r="E301" s="42" t="s">
        <v>45</v>
      </c>
      <c r="F301" s="42"/>
      <c r="G301" s="16">
        <f t="shared" ref="G301:K302" si="100">G302</f>
        <v>0</v>
      </c>
      <c r="H301" s="16"/>
      <c r="I301" s="20">
        <f t="shared" si="90"/>
        <v>0</v>
      </c>
      <c r="J301" s="16">
        <f t="shared" si="100"/>
        <v>0</v>
      </c>
      <c r="K301" s="16">
        <f t="shared" si="100"/>
        <v>0</v>
      </c>
    </row>
    <row r="302" spans="1:11" ht="36" hidden="1">
      <c r="A302" s="17" t="s">
        <v>46</v>
      </c>
      <c r="B302" s="42" t="s">
        <v>128</v>
      </c>
      <c r="C302" s="42" t="s">
        <v>130</v>
      </c>
      <c r="D302" s="36" t="s">
        <v>137</v>
      </c>
      <c r="E302" s="42" t="s">
        <v>53</v>
      </c>
      <c r="F302" s="42"/>
      <c r="G302" s="16">
        <f t="shared" si="100"/>
        <v>0</v>
      </c>
      <c r="H302" s="16"/>
      <c r="I302" s="20">
        <f t="shared" si="90"/>
        <v>0</v>
      </c>
      <c r="J302" s="16">
        <f t="shared" si="100"/>
        <v>0</v>
      </c>
      <c r="K302" s="16">
        <f t="shared" si="100"/>
        <v>0</v>
      </c>
    </row>
    <row r="303" spans="1:11" hidden="1">
      <c r="A303" s="17" t="s">
        <v>16</v>
      </c>
      <c r="B303" s="42" t="s">
        <v>128</v>
      </c>
      <c r="C303" s="42" t="s">
        <v>130</v>
      </c>
      <c r="D303" s="36" t="s">
        <v>137</v>
      </c>
      <c r="E303" s="42" t="s">
        <v>53</v>
      </c>
      <c r="F303" s="42" t="s">
        <v>17</v>
      </c>
      <c r="G303" s="16"/>
      <c r="H303" s="16"/>
      <c r="I303" s="20">
        <f t="shared" si="90"/>
        <v>0</v>
      </c>
      <c r="J303" s="20"/>
      <c r="K303" s="26"/>
    </row>
    <row r="304" spans="1:11" ht="27.75" hidden="1" customHeight="1">
      <c r="A304" s="44" t="s">
        <v>73</v>
      </c>
      <c r="B304" s="45" t="s">
        <v>128</v>
      </c>
      <c r="C304" s="45" t="s">
        <v>130</v>
      </c>
      <c r="D304" s="46" t="s">
        <v>137</v>
      </c>
      <c r="E304" s="45" t="s">
        <v>74</v>
      </c>
      <c r="F304" s="45"/>
      <c r="G304" s="16">
        <f t="shared" ref="G304:K305" si="101">G305</f>
        <v>0</v>
      </c>
      <c r="H304" s="16"/>
      <c r="I304" s="20">
        <f t="shared" si="90"/>
        <v>0</v>
      </c>
      <c r="J304" s="16">
        <f t="shared" si="101"/>
        <v>0</v>
      </c>
      <c r="K304" s="16">
        <f t="shared" si="101"/>
        <v>0</v>
      </c>
    </row>
    <row r="305" spans="1:11" ht="24.75" hidden="1" customHeight="1">
      <c r="A305" s="44" t="s">
        <v>75</v>
      </c>
      <c r="B305" s="45" t="s">
        <v>128</v>
      </c>
      <c r="C305" s="45" t="s">
        <v>130</v>
      </c>
      <c r="D305" s="46" t="s">
        <v>137</v>
      </c>
      <c r="E305" s="45" t="s">
        <v>76</v>
      </c>
      <c r="F305" s="45"/>
      <c r="G305" s="16">
        <f t="shared" si="101"/>
        <v>0</v>
      </c>
      <c r="H305" s="16"/>
      <c r="I305" s="20">
        <f t="shared" si="90"/>
        <v>0</v>
      </c>
      <c r="J305" s="16">
        <f t="shared" si="101"/>
        <v>0</v>
      </c>
      <c r="K305" s="16">
        <f t="shared" si="101"/>
        <v>0</v>
      </c>
    </row>
    <row r="306" spans="1:11" hidden="1">
      <c r="A306" s="23" t="s">
        <v>16</v>
      </c>
      <c r="B306" s="45" t="s">
        <v>128</v>
      </c>
      <c r="C306" s="45" t="s">
        <v>130</v>
      </c>
      <c r="D306" s="46" t="s">
        <v>137</v>
      </c>
      <c r="E306" s="45" t="s">
        <v>76</v>
      </c>
      <c r="F306" s="45" t="s">
        <v>17</v>
      </c>
      <c r="G306" s="16"/>
      <c r="H306" s="16"/>
      <c r="I306" s="20">
        <f t="shared" si="90"/>
        <v>0</v>
      </c>
      <c r="J306" s="20"/>
      <c r="K306" s="26"/>
    </row>
    <row r="307" spans="1:11" ht="63.75" hidden="1">
      <c r="A307" s="47" t="s">
        <v>138</v>
      </c>
      <c r="B307" s="42" t="s">
        <v>128</v>
      </c>
      <c r="C307" s="42" t="s">
        <v>130</v>
      </c>
      <c r="D307" s="36" t="s">
        <v>139</v>
      </c>
      <c r="E307" s="42"/>
      <c r="F307" s="42"/>
      <c r="G307" s="16">
        <f>G309</f>
        <v>0</v>
      </c>
      <c r="H307" s="16"/>
      <c r="I307" s="20">
        <f t="shared" si="90"/>
        <v>0</v>
      </c>
      <c r="J307" s="16">
        <f>J309</f>
        <v>0</v>
      </c>
      <c r="K307" s="26"/>
    </row>
    <row r="308" spans="1:11" hidden="1">
      <c r="A308" s="23" t="s">
        <v>133</v>
      </c>
      <c r="B308" s="42" t="s">
        <v>128</v>
      </c>
      <c r="C308" s="42" t="s">
        <v>130</v>
      </c>
      <c r="D308" s="36" t="s">
        <v>140</v>
      </c>
      <c r="E308" s="42"/>
      <c r="F308" s="42"/>
      <c r="G308" s="16">
        <f t="shared" ref="G308:J310" si="102">G309</f>
        <v>0</v>
      </c>
      <c r="H308" s="16"/>
      <c r="I308" s="20">
        <f t="shared" si="90"/>
        <v>0</v>
      </c>
      <c r="J308" s="16">
        <f t="shared" si="102"/>
        <v>0</v>
      </c>
      <c r="K308" s="26"/>
    </row>
    <row r="309" spans="1:11" ht="25.5" hidden="1">
      <c r="A309" s="23" t="s">
        <v>44</v>
      </c>
      <c r="B309" s="42" t="s">
        <v>128</v>
      </c>
      <c r="C309" s="42" t="s">
        <v>130</v>
      </c>
      <c r="D309" s="36" t="s">
        <v>140</v>
      </c>
      <c r="E309" s="42" t="s">
        <v>45</v>
      </c>
      <c r="F309" s="42"/>
      <c r="G309" s="16">
        <f t="shared" si="102"/>
        <v>0</v>
      </c>
      <c r="H309" s="16"/>
      <c r="I309" s="20">
        <f t="shared" si="90"/>
        <v>0</v>
      </c>
      <c r="J309" s="16">
        <f t="shared" si="102"/>
        <v>0</v>
      </c>
      <c r="K309" s="26"/>
    </row>
    <row r="310" spans="1:11" ht="38.25" hidden="1">
      <c r="A310" s="23" t="s">
        <v>46</v>
      </c>
      <c r="B310" s="42" t="s">
        <v>128</v>
      </c>
      <c r="C310" s="42" t="s">
        <v>130</v>
      </c>
      <c r="D310" s="36" t="s">
        <v>140</v>
      </c>
      <c r="E310" s="42" t="s">
        <v>53</v>
      </c>
      <c r="F310" s="42"/>
      <c r="G310" s="16">
        <f t="shared" si="102"/>
        <v>0</v>
      </c>
      <c r="H310" s="16"/>
      <c r="I310" s="20">
        <f t="shared" si="90"/>
        <v>0</v>
      </c>
      <c r="J310" s="16">
        <f t="shared" si="102"/>
        <v>0</v>
      </c>
      <c r="K310" s="26"/>
    </row>
    <row r="311" spans="1:11" hidden="1">
      <c r="A311" s="23" t="s">
        <v>16</v>
      </c>
      <c r="B311" s="42" t="s">
        <v>128</v>
      </c>
      <c r="C311" s="42" t="s">
        <v>130</v>
      </c>
      <c r="D311" s="36" t="s">
        <v>140</v>
      </c>
      <c r="E311" s="42" t="s">
        <v>53</v>
      </c>
      <c r="F311" s="42" t="s">
        <v>17</v>
      </c>
      <c r="G311" s="16"/>
      <c r="H311" s="16"/>
      <c r="I311" s="20">
        <f t="shared" si="90"/>
        <v>0</v>
      </c>
      <c r="J311" s="20"/>
      <c r="K311" s="26"/>
    </row>
    <row r="312" spans="1:11" ht="24">
      <c r="A312" s="13" t="s">
        <v>25</v>
      </c>
      <c r="B312" s="42" t="s">
        <v>128</v>
      </c>
      <c r="C312" s="42" t="s">
        <v>130</v>
      </c>
      <c r="D312" s="31" t="s">
        <v>26</v>
      </c>
      <c r="E312" s="42"/>
      <c r="F312" s="42"/>
      <c r="G312" s="16">
        <f>G313+G323</f>
        <v>2479.4</v>
      </c>
      <c r="H312" s="16">
        <f>H313+H323</f>
        <v>535.4</v>
      </c>
      <c r="I312" s="20">
        <f t="shared" si="90"/>
        <v>3014.8</v>
      </c>
      <c r="J312" s="16">
        <f t="shared" ref="J312:K312" si="103">J313+J323</f>
        <v>2227</v>
      </c>
      <c r="K312" s="16">
        <f t="shared" si="103"/>
        <v>2132</v>
      </c>
    </row>
    <row r="313" spans="1:11" ht="36.75" customHeight="1">
      <c r="A313" s="48" t="s">
        <v>141</v>
      </c>
      <c r="B313" s="43" t="s">
        <v>128</v>
      </c>
      <c r="C313" s="43" t="s">
        <v>130</v>
      </c>
      <c r="D313" s="31" t="s">
        <v>142</v>
      </c>
      <c r="E313" s="43"/>
      <c r="F313" s="43"/>
      <c r="G313" s="16">
        <f t="shared" ref="G313:K313" si="104">G314+G317+G320</f>
        <v>2389.4</v>
      </c>
      <c r="H313" s="16">
        <f t="shared" si="104"/>
        <v>535.4</v>
      </c>
      <c r="I313" s="20">
        <f t="shared" si="90"/>
        <v>2924.8</v>
      </c>
      <c r="J313" s="16">
        <f t="shared" si="104"/>
        <v>2187</v>
      </c>
      <c r="K313" s="16">
        <f t="shared" si="104"/>
        <v>2092</v>
      </c>
    </row>
    <row r="314" spans="1:11" ht="72.75" customHeight="1">
      <c r="A314" s="17" t="s">
        <v>29</v>
      </c>
      <c r="B314" s="42" t="s">
        <v>128</v>
      </c>
      <c r="C314" s="42" t="s">
        <v>130</v>
      </c>
      <c r="D314" s="31" t="s">
        <v>142</v>
      </c>
      <c r="E314" s="42" t="s">
        <v>30</v>
      </c>
      <c r="F314" s="42"/>
      <c r="G314" s="16">
        <f t="shared" ref="G314:K315" si="105">G315</f>
        <v>2188.1</v>
      </c>
      <c r="H314" s="16">
        <f t="shared" si="105"/>
        <v>535.4</v>
      </c>
      <c r="I314" s="20">
        <f t="shared" si="90"/>
        <v>2723.5</v>
      </c>
      <c r="J314" s="16">
        <f t="shared" si="105"/>
        <v>1992</v>
      </c>
      <c r="K314" s="16">
        <f t="shared" si="105"/>
        <v>1992</v>
      </c>
    </row>
    <row r="315" spans="1:11" ht="27.75" customHeight="1">
      <c r="A315" s="17" t="s">
        <v>143</v>
      </c>
      <c r="B315" s="42" t="s">
        <v>128</v>
      </c>
      <c r="C315" s="42" t="s">
        <v>130</v>
      </c>
      <c r="D315" s="31" t="s">
        <v>142</v>
      </c>
      <c r="E315" s="42" t="s">
        <v>144</v>
      </c>
      <c r="F315" s="42"/>
      <c r="G315" s="16">
        <f t="shared" si="105"/>
        <v>2188.1</v>
      </c>
      <c r="H315" s="16">
        <f t="shared" si="105"/>
        <v>535.4</v>
      </c>
      <c r="I315" s="20">
        <f t="shared" si="90"/>
        <v>2723.5</v>
      </c>
      <c r="J315" s="16">
        <f t="shared" si="105"/>
        <v>1992</v>
      </c>
      <c r="K315" s="16">
        <f t="shared" si="105"/>
        <v>1992</v>
      </c>
    </row>
    <row r="316" spans="1:11">
      <c r="A316" s="17" t="s">
        <v>16</v>
      </c>
      <c r="B316" s="42" t="s">
        <v>128</v>
      </c>
      <c r="C316" s="42" t="s">
        <v>130</v>
      </c>
      <c r="D316" s="31" t="s">
        <v>142</v>
      </c>
      <c r="E316" s="42" t="s">
        <v>144</v>
      </c>
      <c r="F316" s="42" t="s">
        <v>17</v>
      </c>
      <c r="G316" s="79">
        <v>2188.1</v>
      </c>
      <c r="H316" s="79">
        <f>'[1]поправки  2024-2026 гг  (ноя(2)'!$I$216</f>
        <v>535.4</v>
      </c>
      <c r="I316" s="20">
        <f t="shared" si="90"/>
        <v>2723.5</v>
      </c>
      <c r="J316" s="22">
        <v>1992</v>
      </c>
      <c r="K316" s="22">
        <v>1992</v>
      </c>
    </row>
    <row r="317" spans="1:11" ht="27.75" customHeight="1">
      <c r="A317" s="17" t="s">
        <v>44</v>
      </c>
      <c r="B317" s="42" t="s">
        <v>128</v>
      </c>
      <c r="C317" s="42" t="s">
        <v>130</v>
      </c>
      <c r="D317" s="31" t="s">
        <v>142</v>
      </c>
      <c r="E317" s="42" t="s">
        <v>45</v>
      </c>
      <c r="F317" s="42"/>
      <c r="G317" s="16">
        <f t="shared" ref="G317:K318" si="106">G318</f>
        <v>196.3</v>
      </c>
      <c r="H317" s="16">
        <f t="shared" si="106"/>
        <v>0</v>
      </c>
      <c r="I317" s="20">
        <f t="shared" si="90"/>
        <v>196.3</v>
      </c>
      <c r="J317" s="16">
        <f>J318</f>
        <v>195</v>
      </c>
      <c r="K317" s="16">
        <f t="shared" ref="K317" si="107">K318</f>
        <v>100</v>
      </c>
    </row>
    <row r="318" spans="1:11" ht="27.75" customHeight="1">
      <c r="A318" s="17" t="s">
        <v>46</v>
      </c>
      <c r="B318" s="42" t="s">
        <v>128</v>
      </c>
      <c r="C318" s="42" t="s">
        <v>130</v>
      </c>
      <c r="D318" s="31" t="s">
        <v>142</v>
      </c>
      <c r="E318" s="42" t="s">
        <v>53</v>
      </c>
      <c r="F318" s="42"/>
      <c r="G318" s="16">
        <f t="shared" si="106"/>
        <v>196.3</v>
      </c>
      <c r="H318" s="16">
        <f t="shared" si="106"/>
        <v>0</v>
      </c>
      <c r="I318" s="20">
        <f t="shared" si="90"/>
        <v>196.3</v>
      </c>
      <c r="J318" s="16">
        <f t="shared" si="106"/>
        <v>195</v>
      </c>
      <c r="K318" s="16">
        <f t="shared" si="106"/>
        <v>100</v>
      </c>
    </row>
    <row r="319" spans="1:11">
      <c r="A319" s="17" t="s">
        <v>16</v>
      </c>
      <c r="B319" s="42" t="s">
        <v>128</v>
      </c>
      <c r="C319" s="42" t="s">
        <v>130</v>
      </c>
      <c r="D319" s="31" t="s">
        <v>142</v>
      </c>
      <c r="E319" s="42" t="s">
        <v>53</v>
      </c>
      <c r="F319" s="42" t="s">
        <v>17</v>
      </c>
      <c r="G319" s="79">
        <v>196.3</v>
      </c>
      <c r="H319" s="79">
        <f>'[1]поправки  2024-2026 гг  (ноя(2)'!$I$219</f>
        <v>0</v>
      </c>
      <c r="I319" s="20">
        <f t="shared" si="90"/>
        <v>196.3</v>
      </c>
      <c r="J319" s="22">
        <v>195</v>
      </c>
      <c r="K319" s="22">
        <v>100</v>
      </c>
    </row>
    <row r="320" spans="1:11">
      <c r="A320" s="17" t="s">
        <v>56</v>
      </c>
      <c r="B320" s="42" t="s">
        <v>128</v>
      </c>
      <c r="C320" s="42" t="s">
        <v>130</v>
      </c>
      <c r="D320" s="31" t="s">
        <v>142</v>
      </c>
      <c r="E320" s="42" t="s">
        <v>57</v>
      </c>
      <c r="F320" s="42"/>
      <c r="G320" s="16">
        <f t="shared" ref="G320:K321" si="108">G321</f>
        <v>5</v>
      </c>
      <c r="H320" s="16"/>
      <c r="I320" s="20">
        <f t="shared" si="90"/>
        <v>5</v>
      </c>
      <c r="J320" s="16">
        <f t="shared" si="108"/>
        <v>0</v>
      </c>
      <c r="K320" s="16">
        <f t="shared" si="108"/>
        <v>0</v>
      </c>
    </row>
    <row r="321" spans="1:17" ht="14.25" customHeight="1">
      <c r="A321" s="17" t="s">
        <v>79</v>
      </c>
      <c r="B321" s="42" t="s">
        <v>128</v>
      </c>
      <c r="C321" s="42" t="s">
        <v>130</v>
      </c>
      <c r="D321" s="31" t="s">
        <v>142</v>
      </c>
      <c r="E321" s="42" t="s">
        <v>80</v>
      </c>
      <c r="F321" s="42"/>
      <c r="G321" s="16">
        <f t="shared" si="108"/>
        <v>5</v>
      </c>
      <c r="H321" s="16"/>
      <c r="I321" s="20">
        <f t="shared" si="90"/>
        <v>5</v>
      </c>
      <c r="J321" s="16">
        <f t="shared" si="108"/>
        <v>0</v>
      </c>
      <c r="K321" s="16">
        <f t="shared" si="108"/>
        <v>0</v>
      </c>
    </row>
    <row r="322" spans="1:17">
      <c r="A322" s="17" t="s">
        <v>81</v>
      </c>
      <c r="B322" s="42" t="s">
        <v>128</v>
      </c>
      <c r="C322" s="42" t="s">
        <v>130</v>
      </c>
      <c r="D322" s="31" t="s">
        <v>142</v>
      </c>
      <c r="E322" s="42" t="s">
        <v>80</v>
      </c>
      <c r="F322" s="42" t="s">
        <v>17</v>
      </c>
      <c r="G322" s="19">
        <v>5</v>
      </c>
      <c r="H322" s="19">
        <f>'[1]поправки  2024-2026 гг  (ноя(2)'!$I$222</f>
        <v>0</v>
      </c>
      <c r="I322" s="20">
        <f t="shared" si="90"/>
        <v>5</v>
      </c>
      <c r="J322" s="20"/>
      <c r="K322" s="19"/>
    </row>
    <row r="323" spans="1:17" ht="75" customHeight="1">
      <c r="A323" s="64" t="s">
        <v>228</v>
      </c>
      <c r="B323" s="42" t="s">
        <v>128</v>
      </c>
      <c r="C323" s="42" t="s">
        <v>130</v>
      </c>
      <c r="D323" s="9" t="s">
        <v>229</v>
      </c>
      <c r="E323" s="18"/>
      <c r="F323" s="18"/>
      <c r="G323" s="16">
        <f t="shared" ref="G323:K323" si="109">G327+G324</f>
        <v>90</v>
      </c>
      <c r="H323" s="16"/>
      <c r="I323" s="20">
        <f t="shared" si="90"/>
        <v>90</v>
      </c>
      <c r="J323" s="16">
        <f t="shared" si="109"/>
        <v>40</v>
      </c>
      <c r="K323" s="16">
        <f t="shared" si="109"/>
        <v>40</v>
      </c>
    </row>
    <row r="324" spans="1:17" ht="25.5" customHeight="1">
      <c r="A324" s="27" t="s">
        <v>186</v>
      </c>
      <c r="B324" s="42" t="s">
        <v>128</v>
      </c>
      <c r="C324" s="42" t="s">
        <v>130</v>
      </c>
      <c r="D324" s="9" t="s">
        <v>229</v>
      </c>
      <c r="E324" s="18" t="s">
        <v>45</v>
      </c>
      <c r="F324" s="18"/>
      <c r="G324" s="16">
        <f t="shared" ref="G324:K325" si="110">G325</f>
        <v>30</v>
      </c>
      <c r="H324" s="16"/>
      <c r="I324" s="20">
        <f t="shared" si="90"/>
        <v>30</v>
      </c>
      <c r="J324" s="16">
        <f t="shared" si="110"/>
        <v>40</v>
      </c>
      <c r="K324" s="16">
        <f t="shared" si="110"/>
        <v>40</v>
      </c>
    </row>
    <row r="325" spans="1:17" ht="26.25" customHeight="1">
      <c r="A325" s="27" t="s">
        <v>174</v>
      </c>
      <c r="B325" s="42" t="s">
        <v>128</v>
      </c>
      <c r="C325" s="42" t="s">
        <v>130</v>
      </c>
      <c r="D325" s="9" t="s">
        <v>229</v>
      </c>
      <c r="E325" s="18" t="s">
        <v>53</v>
      </c>
      <c r="F325" s="18"/>
      <c r="G325" s="16">
        <f t="shared" si="110"/>
        <v>30</v>
      </c>
      <c r="H325" s="16"/>
      <c r="I325" s="20">
        <f t="shared" si="90"/>
        <v>30</v>
      </c>
      <c r="J325" s="16">
        <f t="shared" si="110"/>
        <v>40</v>
      </c>
      <c r="K325" s="16">
        <f t="shared" si="110"/>
        <v>40</v>
      </c>
    </row>
    <row r="326" spans="1:17">
      <c r="A326" s="49" t="s">
        <v>16</v>
      </c>
      <c r="B326" s="42" t="s">
        <v>128</v>
      </c>
      <c r="C326" s="42" t="s">
        <v>130</v>
      </c>
      <c r="D326" s="9" t="s">
        <v>229</v>
      </c>
      <c r="E326" s="18" t="s">
        <v>53</v>
      </c>
      <c r="F326" s="18" t="s">
        <v>17</v>
      </c>
      <c r="G326" s="79">
        <v>30</v>
      </c>
      <c r="H326" s="79">
        <f>'[1]поправки  2024-2026 гг  (ноя(2)'!$I$226</f>
        <v>0</v>
      </c>
      <c r="I326" s="20">
        <f t="shared" si="90"/>
        <v>30</v>
      </c>
      <c r="J326" s="22">
        <v>40</v>
      </c>
      <c r="K326" s="22">
        <v>40</v>
      </c>
    </row>
    <row r="327" spans="1:17">
      <c r="A327" s="41" t="s">
        <v>122</v>
      </c>
      <c r="B327" s="42" t="s">
        <v>128</v>
      </c>
      <c r="C327" s="42" t="s">
        <v>130</v>
      </c>
      <c r="D327" s="9" t="s">
        <v>229</v>
      </c>
      <c r="E327" s="18" t="s">
        <v>123</v>
      </c>
      <c r="F327" s="18"/>
      <c r="G327" s="16">
        <f t="shared" ref="G327:K328" si="111">G328</f>
        <v>60</v>
      </c>
      <c r="H327" s="16"/>
      <c r="I327" s="20">
        <f t="shared" si="90"/>
        <v>60</v>
      </c>
      <c r="J327" s="16">
        <f t="shared" si="111"/>
        <v>0</v>
      </c>
      <c r="K327" s="16">
        <f t="shared" si="111"/>
        <v>0</v>
      </c>
    </row>
    <row r="328" spans="1:17">
      <c r="A328" s="41" t="s">
        <v>161</v>
      </c>
      <c r="B328" s="42" t="s">
        <v>128</v>
      </c>
      <c r="C328" s="42" t="s">
        <v>130</v>
      </c>
      <c r="D328" s="9" t="s">
        <v>229</v>
      </c>
      <c r="E328" s="18" t="s">
        <v>162</v>
      </c>
      <c r="F328" s="18"/>
      <c r="G328" s="16">
        <f t="shared" si="111"/>
        <v>60</v>
      </c>
      <c r="H328" s="16"/>
      <c r="I328" s="20">
        <f t="shared" si="90"/>
        <v>60</v>
      </c>
      <c r="J328" s="16">
        <f t="shared" si="111"/>
        <v>0</v>
      </c>
      <c r="K328" s="16">
        <f t="shared" si="111"/>
        <v>0</v>
      </c>
    </row>
    <row r="329" spans="1:17">
      <c r="A329" s="17" t="s">
        <v>16</v>
      </c>
      <c r="B329" s="42" t="s">
        <v>128</v>
      </c>
      <c r="C329" s="42" t="s">
        <v>130</v>
      </c>
      <c r="D329" s="9" t="s">
        <v>229</v>
      </c>
      <c r="E329" s="18" t="s">
        <v>162</v>
      </c>
      <c r="F329" s="18" t="s">
        <v>17</v>
      </c>
      <c r="G329" s="79">
        <v>60</v>
      </c>
      <c r="H329" s="79">
        <f>'[1]поправки  2024-2026 гг  (ноя(2)'!$I$599</f>
        <v>0</v>
      </c>
      <c r="I329" s="20">
        <f t="shared" si="90"/>
        <v>60</v>
      </c>
      <c r="J329" s="22"/>
      <c r="K329" s="22"/>
      <c r="O329" s="136"/>
      <c r="P329" s="136"/>
      <c r="Q329" s="136"/>
    </row>
    <row r="330" spans="1:17" ht="15" customHeight="1">
      <c r="A330" s="13" t="s">
        <v>145</v>
      </c>
      <c r="B330" s="14" t="s">
        <v>146</v>
      </c>
      <c r="C330" s="14"/>
      <c r="D330" s="14"/>
      <c r="E330" s="14"/>
      <c r="F330" s="14"/>
      <c r="G330" s="15">
        <f t="shared" ref="G330:J330" si="112">G331+G332+G333</f>
        <v>26933.100000000002</v>
      </c>
      <c r="H330" s="15">
        <f t="shared" si="112"/>
        <v>0</v>
      </c>
      <c r="I330" s="12">
        <f t="shared" si="90"/>
        <v>26933.100000000002</v>
      </c>
      <c r="J330" s="15">
        <f t="shared" si="112"/>
        <v>23682.9</v>
      </c>
      <c r="K330" s="15">
        <f>K331+K332+K333</f>
        <v>24167.300000000003</v>
      </c>
      <c r="L330" s="136">
        <f>G334+G340+G348+G354+G432</f>
        <v>26933.1</v>
      </c>
      <c r="M330" s="136">
        <f t="shared" ref="M330:N330" si="113">J334+J340+J348+J354+J432</f>
        <v>23682.9</v>
      </c>
      <c r="N330" s="136">
        <f t="shared" si="113"/>
        <v>24167.300000000003</v>
      </c>
    </row>
    <row r="331" spans="1:17">
      <c r="A331" s="10" t="s">
        <v>16</v>
      </c>
      <c r="B331" s="14" t="s">
        <v>146</v>
      </c>
      <c r="C331" s="14"/>
      <c r="D331" s="14"/>
      <c r="E331" s="14"/>
      <c r="F331" s="14" t="s">
        <v>17</v>
      </c>
      <c r="G331" s="15">
        <f>G353+G371+G379+G383+G398+G438+G443+G374+G359+G392+G344+G347+G403+G406+G410+G427+G431+G414+0</f>
        <v>20227.900000000001</v>
      </c>
      <c r="H331" s="15">
        <f>H353+H371+H379+H383+H398+H438+H443+H374+H359+H392+H344+H347+H403+H406+H410+H427+H431+H414</f>
        <v>0</v>
      </c>
      <c r="I331" s="12">
        <f t="shared" si="90"/>
        <v>20227.900000000001</v>
      </c>
      <c r="J331" s="15">
        <f t="shared" ref="J331:K331" si="114">J353+J371+J379+J383+J398+J438+J443+J374+J359+J392+J344+J347+J403+J406+J410+J427+J431+J414</f>
        <v>16373.5</v>
      </c>
      <c r="K331" s="15">
        <f t="shared" si="114"/>
        <v>16857.900000000001</v>
      </c>
      <c r="L331" s="136"/>
    </row>
    <row r="332" spans="1:17">
      <c r="A332" s="10" t="s">
        <v>18</v>
      </c>
      <c r="B332" s="14" t="s">
        <v>146</v>
      </c>
      <c r="C332" s="14"/>
      <c r="D332" s="14"/>
      <c r="E332" s="14"/>
      <c r="F332" s="14" t="s">
        <v>10</v>
      </c>
      <c r="G332" s="15">
        <f>G387++G339+G418+G393+G447</f>
        <v>6705.2</v>
      </c>
      <c r="H332" s="15">
        <f t="shared" ref="H332:I332" si="115">H387++H339+H418+H393+H447</f>
        <v>0</v>
      </c>
      <c r="I332" s="15">
        <f t="shared" si="115"/>
        <v>6705.2</v>
      </c>
      <c r="J332" s="15">
        <f t="shared" ref="J332:K332" si="116">J387++J339+J418</f>
        <v>7309.4</v>
      </c>
      <c r="K332" s="15">
        <f t="shared" si="116"/>
        <v>7309.4</v>
      </c>
    </row>
    <row r="333" spans="1:17">
      <c r="A333" s="10" t="s">
        <v>19</v>
      </c>
      <c r="B333" s="14" t="s">
        <v>146</v>
      </c>
      <c r="C333" s="14"/>
      <c r="D333" s="14"/>
      <c r="E333" s="14"/>
      <c r="F333" s="14" t="s">
        <v>11</v>
      </c>
      <c r="G333" s="15"/>
      <c r="H333" s="15"/>
      <c r="I333" s="20">
        <f t="shared" si="90"/>
        <v>0</v>
      </c>
      <c r="J333" s="12"/>
      <c r="K333" s="26"/>
    </row>
    <row r="334" spans="1:17">
      <c r="A334" s="132" t="s">
        <v>526</v>
      </c>
      <c r="B334" s="14" t="s">
        <v>146</v>
      </c>
      <c r="C334" s="14" t="s">
        <v>527</v>
      </c>
      <c r="D334" s="14"/>
      <c r="E334" s="14"/>
      <c r="F334" s="14"/>
      <c r="G334" s="15">
        <f>G335</f>
        <v>309.39999999999998</v>
      </c>
      <c r="H334" s="15"/>
      <c r="I334" s="12">
        <f t="shared" si="90"/>
        <v>309.39999999999998</v>
      </c>
      <c r="J334" s="15">
        <f t="shared" ref="G334:K338" si="117">J335</f>
        <v>309.39999999999998</v>
      </c>
      <c r="K334" s="15">
        <f t="shared" si="117"/>
        <v>309.39999999999998</v>
      </c>
    </row>
    <row r="335" spans="1:17" ht="25.5">
      <c r="A335" s="132" t="s">
        <v>25</v>
      </c>
      <c r="B335" s="18" t="s">
        <v>146</v>
      </c>
      <c r="C335" s="18" t="s">
        <v>527</v>
      </c>
      <c r="D335" s="134" t="s">
        <v>528</v>
      </c>
      <c r="E335" s="134"/>
      <c r="F335" s="134"/>
      <c r="G335" s="16">
        <f t="shared" si="117"/>
        <v>309.39999999999998</v>
      </c>
      <c r="H335" s="16"/>
      <c r="I335" s="20">
        <f t="shared" si="90"/>
        <v>309.39999999999998</v>
      </c>
      <c r="J335" s="16">
        <f t="shared" si="117"/>
        <v>309.39999999999998</v>
      </c>
      <c r="K335" s="16">
        <f t="shared" si="117"/>
        <v>309.39999999999998</v>
      </c>
    </row>
    <row r="336" spans="1:17" ht="38.25">
      <c r="A336" s="133" t="s">
        <v>616</v>
      </c>
      <c r="B336" s="18" t="s">
        <v>146</v>
      </c>
      <c r="C336" s="18" t="s">
        <v>527</v>
      </c>
      <c r="D336" s="218" t="s">
        <v>617</v>
      </c>
      <c r="E336" s="167"/>
      <c r="F336" s="167"/>
      <c r="G336" s="160">
        <f>G337</f>
        <v>309.39999999999998</v>
      </c>
      <c r="H336" s="160"/>
      <c r="I336" s="20">
        <f t="shared" si="90"/>
        <v>309.39999999999998</v>
      </c>
      <c r="J336" s="160">
        <f t="shared" si="117"/>
        <v>309.39999999999998</v>
      </c>
      <c r="K336" s="160">
        <f t="shared" si="117"/>
        <v>309.39999999999998</v>
      </c>
    </row>
    <row r="337" spans="1:11" ht="25.5">
      <c r="A337" s="133" t="s">
        <v>44</v>
      </c>
      <c r="B337" s="18" t="s">
        <v>146</v>
      </c>
      <c r="C337" s="18" t="s">
        <v>527</v>
      </c>
      <c r="D337" s="218" t="s">
        <v>617</v>
      </c>
      <c r="E337" s="167" t="s">
        <v>45</v>
      </c>
      <c r="F337" s="167"/>
      <c r="G337" s="160">
        <f>G338</f>
        <v>309.39999999999998</v>
      </c>
      <c r="H337" s="160"/>
      <c r="I337" s="20">
        <f t="shared" si="90"/>
        <v>309.39999999999998</v>
      </c>
      <c r="J337" s="160">
        <f t="shared" si="117"/>
        <v>309.39999999999998</v>
      </c>
      <c r="K337" s="160">
        <f t="shared" si="117"/>
        <v>309.39999999999998</v>
      </c>
    </row>
    <row r="338" spans="1:11" ht="38.25">
      <c r="A338" s="133" t="s">
        <v>46</v>
      </c>
      <c r="B338" s="18" t="s">
        <v>146</v>
      </c>
      <c r="C338" s="18" t="s">
        <v>527</v>
      </c>
      <c r="D338" s="218" t="s">
        <v>617</v>
      </c>
      <c r="E338" s="167" t="s">
        <v>53</v>
      </c>
      <c r="F338" s="167"/>
      <c r="G338" s="160">
        <f>G339</f>
        <v>309.39999999999998</v>
      </c>
      <c r="H338" s="160"/>
      <c r="I338" s="20">
        <f t="shared" si="90"/>
        <v>309.39999999999998</v>
      </c>
      <c r="J338" s="160">
        <f t="shared" si="117"/>
        <v>309.39999999999998</v>
      </c>
      <c r="K338" s="160">
        <f t="shared" si="117"/>
        <v>309.39999999999998</v>
      </c>
    </row>
    <row r="339" spans="1:11">
      <c r="A339" s="133" t="s">
        <v>18</v>
      </c>
      <c r="B339" s="18" t="s">
        <v>146</v>
      </c>
      <c r="C339" s="18" t="s">
        <v>527</v>
      </c>
      <c r="D339" s="218" t="s">
        <v>617</v>
      </c>
      <c r="E339" s="167" t="s">
        <v>53</v>
      </c>
      <c r="F339" s="167" t="s">
        <v>10</v>
      </c>
      <c r="G339" s="160">
        <v>309.39999999999998</v>
      </c>
      <c r="H339" s="160">
        <f>'[1]поправки  2024-2026 гг  (ноя(2)'!$I$247</f>
        <v>0</v>
      </c>
      <c r="I339" s="20">
        <f t="shared" si="90"/>
        <v>309.39999999999998</v>
      </c>
      <c r="J339" s="160">
        <v>309.39999999999998</v>
      </c>
      <c r="K339" s="160">
        <v>309.39999999999998</v>
      </c>
    </row>
    <row r="340" spans="1:11">
      <c r="A340" s="137" t="s">
        <v>531</v>
      </c>
      <c r="B340" s="137" t="s">
        <v>146</v>
      </c>
      <c r="C340" s="138" t="s">
        <v>533</v>
      </c>
      <c r="D340" s="139"/>
      <c r="E340" s="139"/>
      <c r="F340" s="139"/>
      <c r="G340" s="19">
        <f>G341</f>
        <v>76</v>
      </c>
      <c r="H340" s="19"/>
      <c r="I340" s="20">
        <f t="shared" si="90"/>
        <v>76</v>
      </c>
      <c r="J340" s="19">
        <f t="shared" ref="J340:K343" si="118">J341</f>
        <v>76</v>
      </c>
      <c r="K340" s="19">
        <f t="shared" si="118"/>
        <v>76</v>
      </c>
    </row>
    <row r="341" spans="1:11" ht="49.5" customHeight="1">
      <c r="A341" s="127" t="s">
        <v>532</v>
      </c>
      <c r="B341" s="127" t="s">
        <v>146</v>
      </c>
      <c r="C341" s="140" t="s">
        <v>533</v>
      </c>
      <c r="D341" s="62" t="s">
        <v>534</v>
      </c>
      <c r="E341" s="139"/>
      <c r="F341" s="139"/>
      <c r="G341" s="19">
        <f>G342+G345</f>
        <v>76</v>
      </c>
      <c r="H341" s="19"/>
      <c r="I341" s="20">
        <f t="shared" ref="I341:I405" si="119">G341+H341</f>
        <v>76</v>
      </c>
      <c r="J341" s="19">
        <f t="shared" ref="J341:K341" si="120">J342+J345</f>
        <v>76</v>
      </c>
      <c r="K341" s="19">
        <f t="shared" si="120"/>
        <v>76</v>
      </c>
    </row>
    <row r="342" spans="1:11" ht="25.5">
      <c r="A342" s="50" t="s">
        <v>44</v>
      </c>
      <c r="B342" s="127" t="s">
        <v>146</v>
      </c>
      <c r="C342" s="140" t="s">
        <v>533</v>
      </c>
      <c r="D342" s="62" t="s">
        <v>534</v>
      </c>
      <c r="E342" s="62" t="s">
        <v>45</v>
      </c>
      <c r="F342" s="62"/>
      <c r="G342" s="19">
        <f>G343</f>
        <v>76</v>
      </c>
      <c r="H342" s="19"/>
      <c r="I342" s="20">
        <f t="shared" si="119"/>
        <v>76</v>
      </c>
      <c r="J342" s="19">
        <f t="shared" si="118"/>
        <v>76</v>
      </c>
      <c r="K342" s="19">
        <f t="shared" si="118"/>
        <v>76</v>
      </c>
    </row>
    <row r="343" spans="1:11" ht="25.5">
      <c r="A343" s="50" t="s">
        <v>155</v>
      </c>
      <c r="B343" s="127" t="s">
        <v>146</v>
      </c>
      <c r="C343" s="140" t="s">
        <v>533</v>
      </c>
      <c r="D343" s="62" t="s">
        <v>534</v>
      </c>
      <c r="E343" s="62" t="s">
        <v>47</v>
      </c>
      <c r="F343" s="62"/>
      <c r="G343" s="19">
        <f>G344</f>
        <v>76</v>
      </c>
      <c r="H343" s="19"/>
      <c r="I343" s="20">
        <f t="shared" si="119"/>
        <v>76</v>
      </c>
      <c r="J343" s="19">
        <f t="shared" si="118"/>
        <v>76</v>
      </c>
      <c r="K343" s="19">
        <f t="shared" si="118"/>
        <v>76</v>
      </c>
    </row>
    <row r="344" spans="1:11">
      <c r="A344" s="51" t="s">
        <v>16</v>
      </c>
      <c r="B344" s="127" t="s">
        <v>146</v>
      </c>
      <c r="C344" s="140" t="s">
        <v>533</v>
      </c>
      <c r="D344" s="62" t="s">
        <v>534</v>
      </c>
      <c r="E344" s="62" t="s">
        <v>47</v>
      </c>
      <c r="F344" s="62" t="s">
        <v>17</v>
      </c>
      <c r="G344" s="123">
        <v>76</v>
      </c>
      <c r="H344" s="123">
        <f>'[1]поправки  2024-2026 гг  (ноя(2)'!$I$1534</f>
        <v>0</v>
      </c>
      <c r="I344" s="20">
        <f t="shared" si="119"/>
        <v>76</v>
      </c>
      <c r="J344" s="123">
        <v>76</v>
      </c>
      <c r="K344" s="123">
        <v>76</v>
      </c>
    </row>
    <row r="345" spans="1:11" hidden="1">
      <c r="A345" s="133" t="s">
        <v>56</v>
      </c>
      <c r="B345" s="127" t="s">
        <v>146</v>
      </c>
      <c r="C345" s="140" t="s">
        <v>533</v>
      </c>
      <c r="D345" s="62" t="s">
        <v>534</v>
      </c>
      <c r="E345" s="62" t="s">
        <v>57</v>
      </c>
      <c r="F345" s="62"/>
      <c r="G345" s="19">
        <f>G346</f>
        <v>0</v>
      </c>
      <c r="H345" s="19"/>
      <c r="I345" s="20">
        <f t="shared" si="119"/>
        <v>0</v>
      </c>
      <c r="J345" s="19">
        <f t="shared" ref="J345:K346" si="121">J346</f>
        <v>0</v>
      </c>
      <c r="K345" s="19">
        <f t="shared" si="121"/>
        <v>0</v>
      </c>
    </row>
    <row r="346" spans="1:11" hidden="1">
      <c r="A346" s="133" t="s">
        <v>79</v>
      </c>
      <c r="B346" s="127" t="s">
        <v>146</v>
      </c>
      <c r="C346" s="140" t="s">
        <v>533</v>
      </c>
      <c r="D346" s="62" t="s">
        <v>534</v>
      </c>
      <c r="E346" s="62" t="s">
        <v>80</v>
      </c>
      <c r="F346" s="62"/>
      <c r="G346" s="19">
        <f>G347</f>
        <v>0</v>
      </c>
      <c r="H346" s="19"/>
      <c r="I346" s="20">
        <f t="shared" si="119"/>
        <v>0</v>
      </c>
      <c r="J346" s="19">
        <f t="shared" si="121"/>
        <v>0</v>
      </c>
      <c r="K346" s="19">
        <f t="shared" si="121"/>
        <v>0</v>
      </c>
    </row>
    <row r="347" spans="1:11" hidden="1">
      <c r="A347" s="51" t="s">
        <v>16</v>
      </c>
      <c r="B347" s="127" t="s">
        <v>146</v>
      </c>
      <c r="C347" s="140" t="s">
        <v>533</v>
      </c>
      <c r="D347" s="62" t="s">
        <v>534</v>
      </c>
      <c r="E347" s="62" t="s">
        <v>80</v>
      </c>
      <c r="F347" s="62" t="s">
        <v>17</v>
      </c>
      <c r="G347" s="19"/>
      <c r="H347" s="19"/>
      <c r="I347" s="20">
        <f t="shared" si="119"/>
        <v>0</v>
      </c>
      <c r="J347" s="20"/>
      <c r="K347" s="19"/>
    </row>
    <row r="348" spans="1:11">
      <c r="A348" s="13" t="s">
        <v>147</v>
      </c>
      <c r="B348" s="14" t="s">
        <v>146</v>
      </c>
      <c r="C348" s="14" t="s">
        <v>148</v>
      </c>
      <c r="D348" s="14"/>
      <c r="E348" s="14"/>
      <c r="F348" s="14"/>
      <c r="G348" s="15">
        <f t="shared" ref="G348:K352" si="122">G349</f>
        <v>3211.9</v>
      </c>
      <c r="H348" s="15"/>
      <c r="I348" s="12">
        <f t="shared" si="119"/>
        <v>3211.9</v>
      </c>
      <c r="J348" s="15">
        <f t="shared" si="122"/>
        <v>2500</v>
      </c>
      <c r="K348" s="15">
        <f t="shared" si="122"/>
        <v>2500</v>
      </c>
    </row>
    <row r="349" spans="1:11" ht="24">
      <c r="A349" s="13" t="s">
        <v>25</v>
      </c>
      <c r="B349" s="18" t="s">
        <v>146</v>
      </c>
      <c r="C349" s="18" t="s">
        <v>148</v>
      </c>
      <c r="D349" s="18" t="s">
        <v>26</v>
      </c>
      <c r="E349" s="18"/>
      <c r="F349" s="18"/>
      <c r="G349" s="16">
        <f t="shared" si="122"/>
        <v>3211.9</v>
      </c>
      <c r="H349" s="16"/>
      <c r="I349" s="20">
        <f t="shared" si="119"/>
        <v>3211.9</v>
      </c>
      <c r="J349" s="16">
        <f t="shared" si="122"/>
        <v>2500</v>
      </c>
      <c r="K349" s="16">
        <f t="shared" si="122"/>
        <v>2500</v>
      </c>
    </row>
    <row r="350" spans="1:11" ht="24">
      <c r="A350" s="49" t="s">
        <v>149</v>
      </c>
      <c r="B350" s="18" t="s">
        <v>146</v>
      </c>
      <c r="C350" s="18" t="s">
        <v>148</v>
      </c>
      <c r="D350" s="31" t="s">
        <v>150</v>
      </c>
      <c r="E350" s="18"/>
      <c r="F350" s="18"/>
      <c r="G350" s="16">
        <f t="shared" si="122"/>
        <v>3211.9</v>
      </c>
      <c r="H350" s="16"/>
      <c r="I350" s="20">
        <f t="shared" si="119"/>
        <v>3211.9</v>
      </c>
      <c r="J350" s="16">
        <f t="shared" si="122"/>
        <v>2500</v>
      </c>
      <c r="K350" s="16">
        <f t="shared" si="122"/>
        <v>2500</v>
      </c>
    </row>
    <row r="351" spans="1:11" ht="26.25" customHeight="1">
      <c r="A351" s="17" t="s">
        <v>44</v>
      </c>
      <c r="B351" s="18" t="s">
        <v>146</v>
      </c>
      <c r="C351" s="18" t="s">
        <v>148</v>
      </c>
      <c r="D351" s="31" t="s">
        <v>150</v>
      </c>
      <c r="E351" s="42" t="s">
        <v>45</v>
      </c>
      <c r="F351" s="42"/>
      <c r="G351" s="16">
        <f t="shared" si="122"/>
        <v>3211.9</v>
      </c>
      <c r="H351" s="16"/>
      <c r="I351" s="20">
        <f t="shared" si="119"/>
        <v>3211.9</v>
      </c>
      <c r="J351" s="16">
        <f t="shared" si="122"/>
        <v>2500</v>
      </c>
      <c r="K351" s="16">
        <f t="shared" si="122"/>
        <v>2500</v>
      </c>
    </row>
    <row r="352" spans="1:11" ht="37.5" customHeight="1">
      <c r="A352" s="17" t="s">
        <v>46</v>
      </c>
      <c r="B352" s="18" t="s">
        <v>146</v>
      </c>
      <c r="C352" s="18" t="s">
        <v>148</v>
      </c>
      <c r="D352" s="31" t="s">
        <v>150</v>
      </c>
      <c r="E352" s="42" t="s">
        <v>53</v>
      </c>
      <c r="F352" s="42"/>
      <c r="G352" s="16">
        <f t="shared" si="122"/>
        <v>3211.9</v>
      </c>
      <c r="H352" s="16"/>
      <c r="I352" s="20">
        <f t="shared" si="119"/>
        <v>3211.9</v>
      </c>
      <c r="J352" s="16">
        <f t="shared" si="122"/>
        <v>2500</v>
      </c>
      <c r="K352" s="16">
        <f t="shared" si="122"/>
        <v>2500</v>
      </c>
    </row>
    <row r="353" spans="1:11">
      <c r="A353" s="17" t="s">
        <v>16</v>
      </c>
      <c r="B353" s="18" t="s">
        <v>146</v>
      </c>
      <c r="C353" s="18" t="s">
        <v>148</v>
      </c>
      <c r="D353" s="31" t="s">
        <v>150</v>
      </c>
      <c r="E353" s="42" t="s">
        <v>53</v>
      </c>
      <c r="F353" s="42" t="s">
        <v>17</v>
      </c>
      <c r="G353" s="79">
        <v>3211.9</v>
      </c>
      <c r="H353" s="79">
        <f>'[1]поправки  2024-2026 гг  (ноя(2)'!$I$272</f>
        <v>0</v>
      </c>
      <c r="I353" s="20">
        <f t="shared" si="119"/>
        <v>3211.9</v>
      </c>
      <c r="J353" s="22">
        <v>2500</v>
      </c>
      <c r="K353" s="22">
        <v>2500</v>
      </c>
    </row>
    <row r="354" spans="1:11">
      <c r="A354" s="32" t="s">
        <v>151</v>
      </c>
      <c r="B354" s="33" t="s">
        <v>146</v>
      </c>
      <c r="C354" s="33" t="s">
        <v>152</v>
      </c>
      <c r="D354" s="33"/>
      <c r="E354" s="33"/>
      <c r="F354" s="33"/>
      <c r="G354" s="15">
        <f>G366+G355+G399</f>
        <v>23113.8</v>
      </c>
      <c r="H354" s="15">
        <f>H366+H355+H399</f>
        <v>0</v>
      </c>
      <c r="I354" s="20">
        <f t="shared" si="119"/>
        <v>23113.8</v>
      </c>
      <c r="J354" s="15">
        <f t="shared" ref="J354:K354" si="123">J366+J355+J399</f>
        <v>20692.5</v>
      </c>
      <c r="K354" s="15">
        <f t="shared" si="123"/>
        <v>21176.9</v>
      </c>
    </row>
    <row r="355" spans="1:11" ht="27.75" hidden="1" customHeight="1">
      <c r="A355" s="13" t="s">
        <v>25</v>
      </c>
      <c r="B355" s="33" t="s">
        <v>146</v>
      </c>
      <c r="C355" s="33" t="s">
        <v>152</v>
      </c>
      <c r="D355" s="33" t="s">
        <v>26</v>
      </c>
      <c r="E355" s="33"/>
      <c r="F355" s="33"/>
      <c r="G355" s="15">
        <f t="shared" ref="G355:K358" si="124">G356</f>
        <v>0</v>
      </c>
      <c r="H355" s="15"/>
      <c r="I355" s="20">
        <f t="shared" si="119"/>
        <v>0</v>
      </c>
      <c r="J355" s="15">
        <f t="shared" si="124"/>
        <v>0</v>
      </c>
      <c r="K355" s="15">
        <f t="shared" si="124"/>
        <v>0</v>
      </c>
    </row>
    <row r="356" spans="1:11" ht="24" hidden="1" customHeight="1">
      <c r="A356" s="69" t="s">
        <v>153</v>
      </c>
      <c r="B356" s="33" t="s">
        <v>146</v>
      </c>
      <c r="C356" s="33" t="s">
        <v>152</v>
      </c>
      <c r="D356" s="42" t="s">
        <v>154</v>
      </c>
      <c r="E356" s="42"/>
      <c r="F356" s="42"/>
      <c r="G356" s="16">
        <f t="shared" si="124"/>
        <v>0</v>
      </c>
      <c r="H356" s="16"/>
      <c r="I356" s="20">
        <f t="shared" si="119"/>
        <v>0</v>
      </c>
      <c r="J356" s="16">
        <f t="shared" si="124"/>
        <v>0</v>
      </c>
      <c r="K356" s="16">
        <f t="shared" si="124"/>
        <v>0</v>
      </c>
    </row>
    <row r="357" spans="1:11" ht="24.75" hidden="1" customHeight="1">
      <c r="A357" s="41" t="s">
        <v>44</v>
      </c>
      <c r="B357" s="33" t="s">
        <v>146</v>
      </c>
      <c r="C357" s="33" t="s">
        <v>152</v>
      </c>
      <c r="D357" s="42" t="s">
        <v>154</v>
      </c>
      <c r="E357" s="42">
        <v>200</v>
      </c>
      <c r="F357" s="42"/>
      <c r="G357" s="16">
        <f t="shared" si="124"/>
        <v>0</v>
      </c>
      <c r="H357" s="16"/>
      <c r="I357" s="20">
        <f t="shared" si="119"/>
        <v>0</v>
      </c>
      <c r="J357" s="16">
        <f t="shared" si="124"/>
        <v>0</v>
      </c>
      <c r="K357" s="16">
        <f t="shared" si="124"/>
        <v>0</v>
      </c>
    </row>
    <row r="358" spans="1:11" ht="27.75" hidden="1" customHeight="1">
      <c r="A358" s="41" t="s">
        <v>155</v>
      </c>
      <c r="B358" s="33" t="s">
        <v>146</v>
      </c>
      <c r="C358" s="33" t="s">
        <v>152</v>
      </c>
      <c r="D358" s="42" t="s">
        <v>154</v>
      </c>
      <c r="E358" s="42">
        <v>240</v>
      </c>
      <c r="F358" s="42"/>
      <c r="G358" s="16">
        <f t="shared" si="124"/>
        <v>0</v>
      </c>
      <c r="H358" s="16"/>
      <c r="I358" s="20">
        <f t="shared" si="119"/>
        <v>0</v>
      </c>
      <c r="J358" s="16">
        <f t="shared" si="124"/>
        <v>0</v>
      </c>
      <c r="K358" s="16">
        <f t="shared" si="124"/>
        <v>0</v>
      </c>
    </row>
    <row r="359" spans="1:11" ht="13.5" hidden="1" customHeight="1">
      <c r="A359" s="70" t="s">
        <v>16</v>
      </c>
      <c r="B359" s="33" t="s">
        <v>146</v>
      </c>
      <c r="C359" s="33" t="s">
        <v>152</v>
      </c>
      <c r="D359" s="42" t="s">
        <v>154</v>
      </c>
      <c r="E359" s="42">
        <v>240</v>
      </c>
      <c r="F359" s="42">
        <v>1</v>
      </c>
      <c r="G359" s="16"/>
      <c r="H359" s="16"/>
      <c r="I359" s="20">
        <f t="shared" si="119"/>
        <v>0</v>
      </c>
      <c r="J359" s="16"/>
      <c r="K359" s="19"/>
    </row>
    <row r="360" spans="1:11" ht="50.25" hidden="1" customHeight="1">
      <c r="A360" s="34" t="s">
        <v>156</v>
      </c>
      <c r="B360" s="31" t="s">
        <v>146</v>
      </c>
      <c r="C360" s="31" t="s">
        <v>152</v>
      </c>
      <c r="D360" s="36" t="s">
        <v>157</v>
      </c>
      <c r="E360" s="35"/>
      <c r="F360" s="35"/>
      <c r="G360" s="16">
        <f>G361</f>
        <v>0</v>
      </c>
      <c r="H360" s="16"/>
      <c r="I360" s="20">
        <f t="shared" si="119"/>
        <v>0</v>
      </c>
      <c r="J360" s="20" t="e">
        <f>E360+#REF!</f>
        <v>#REF!</v>
      </c>
      <c r="K360" s="26"/>
    </row>
    <row r="361" spans="1:11" ht="48" hidden="1">
      <c r="A361" s="17" t="s">
        <v>158</v>
      </c>
      <c r="B361" s="31" t="s">
        <v>146</v>
      </c>
      <c r="C361" s="31" t="s">
        <v>152</v>
      </c>
      <c r="D361" s="31" t="s">
        <v>159</v>
      </c>
      <c r="E361" s="18"/>
      <c r="F361" s="18"/>
      <c r="G361" s="16">
        <f>G362</f>
        <v>0</v>
      </c>
      <c r="H361" s="16"/>
      <c r="I361" s="20">
        <f t="shared" si="119"/>
        <v>0</v>
      </c>
      <c r="J361" s="20" t="e">
        <f>E361+#REF!</f>
        <v>#REF!</v>
      </c>
      <c r="K361" s="26"/>
    </row>
    <row r="362" spans="1:11" hidden="1">
      <c r="A362" s="17" t="s">
        <v>133</v>
      </c>
      <c r="B362" s="31" t="s">
        <v>146</v>
      </c>
      <c r="C362" s="31" t="s">
        <v>152</v>
      </c>
      <c r="D362" s="31" t="s">
        <v>160</v>
      </c>
      <c r="E362" s="18"/>
      <c r="F362" s="18"/>
      <c r="G362" s="16">
        <f>G363</f>
        <v>0</v>
      </c>
      <c r="H362" s="16"/>
      <c r="I362" s="20">
        <f t="shared" si="119"/>
        <v>0</v>
      </c>
      <c r="J362" s="20" t="e">
        <f>E362+#REF!</f>
        <v>#REF!</v>
      </c>
      <c r="K362" s="26"/>
    </row>
    <row r="363" spans="1:11" hidden="1">
      <c r="A363" s="49" t="s">
        <v>122</v>
      </c>
      <c r="B363" s="31" t="s">
        <v>146</v>
      </c>
      <c r="C363" s="31" t="s">
        <v>152</v>
      </c>
      <c r="D363" s="31" t="s">
        <v>160</v>
      </c>
      <c r="E363" s="18" t="s">
        <v>123</v>
      </c>
      <c r="F363" s="18"/>
      <c r="G363" s="16">
        <f>G364</f>
        <v>0</v>
      </c>
      <c r="H363" s="16"/>
      <c r="I363" s="20">
        <f t="shared" si="119"/>
        <v>0</v>
      </c>
      <c r="J363" s="20" t="e">
        <f>E363+#REF!</f>
        <v>#REF!</v>
      </c>
      <c r="K363" s="26"/>
    </row>
    <row r="364" spans="1:11" hidden="1">
      <c r="A364" s="49" t="s">
        <v>161</v>
      </c>
      <c r="B364" s="31" t="s">
        <v>146</v>
      </c>
      <c r="C364" s="31" t="s">
        <v>152</v>
      </c>
      <c r="D364" s="31" t="s">
        <v>160</v>
      </c>
      <c r="E364" s="18" t="s">
        <v>162</v>
      </c>
      <c r="F364" s="18"/>
      <c r="G364" s="16">
        <f>G365</f>
        <v>0</v>
      </c>
      <c r="H364" s="16"/>
      <c r="I364" s="20">
        <f t="shared" si="119"/>
        <v>0</v>
      </c>
      <c r="J364" s="20" t="e">
        <f>E364+#REF!</f>
        <v>#REF!</v>
      </c>
      <c r="K364" s="26"/>
    </row>
    <row r="365" spans="1:11" hidden="1">
      <c r="A365" s="49" t="s">
        <v>16</v>
      </c>
      <c r="B365" s="31" t="s">
        <v>146</v>
      </c>
      <c r="C365" s="31" t="s">
        <v>152</v>
      </c>
      <c r="D365" s="31" t="s">
        <v>160</v>
      </c>
      <c r="E365" s="18" t="s">
        <v>162</v>
      </c>
      <c r="F365" s="18" t="s">
        <v>17</v>
      </c>
      <c r="G365" s="16"/>
      <c r="H365" s="16"/>
      <c r="I365" s="20">
        <f t="shared" si="119"/>
        <v>0</v>
      </c>
      <c r="J365" s="20" t="e">
        <f>E365+#REF!</f>
        <v>#REF!</v>
      </c>
      <c r="K365" s="26"/>
    </row>
    <row r="366" spans="1:11" ht="84">
      <c r="A366" s="13" t="s">
        <v>525</v>
      </c>
      <c r="B366" s="33" t="s">
        <v>146</v>
      </c>
      <c r="C366" s="33" t="s">
        <v>152</v>
      </c>
      <c r="D366" s="26">
        <v>6100000000</v>
      </c>
      <c r="E366" s="33"/>
      <c r="F366" s="33"/>
      <c r="G366" s="15">
        <f>G367+G375+G394</f>
        <v>22813.8</v>
      </c>
      <c r="H366" s="15">
        <f>H367+H375+H394</f>
        <v>0</v>
      </c>
      <c r="I366" s="12">
        <f t="shared" si="119"/>
        <v>22813.8</v>
      </c>
      <c r="J366" s="15">
        <f t="shared" ref="J366:K366" si="125">J367+J375+J394</f>
        <v>0</v>
      </c>
      <c r="K366" s="15">
        <f t="shared" si="125"/>
        <v>0</v>
      </c>
    </row>
    <row r="367" spans="1:11" ht="35.25" customHeight="1">
      <c r="A367" s="52" t="s">
        <v>163</v>
      </c>
      <c r="B367" s="31" t="s">
        <v>146</v>
      </c>
      <c r="C367" s="31" t="s">
        <v>152</v>
      </c>
      <c r="D367" s="53" t="s">
        <v>164</v>
      </c>
      <c r="E367" s="31"/>
      <c r="F367" s="31"/>
      <c r="G367" s="16">
        <f>G368</f>
        <v>9986.7999999999993</v>
      </c>
      <c r="H367" s="16">
        <f>H368</f>
        <v>0</v>
      </c>
      <c r="I367" s="20">
        <f t="shared" si="119"/>
        <v>9986.7999999999993</v>
      </c>
      <c r="J367" s="16">
        <f t="shared" ref="J367:K367" si="126">J368</f>
        <v>0</v>
      </c>
      <c r="K367" s="16">
        <f t="shared" si="126"/>
        <v>0</v>
      </c>
    </row>
    <row r="368" spans="1:11" ht="15.75" customHeight="1">
      <c r="A368" s="54" t="s">
        <v>133</v>
      </c>
      <c r="B368" s="31" t="s">
        <v>146</v>
      </c>
      <c r="C368" s="31" t="s">
        <v>152</v>
      </c>
      <c r="D368" s="26">
        <v>6100182130</v>
      </c>
      <c r="E368" s="31"/>
      <c r="F368" s="31"/>
      <c r="G368" s="16">
        <f>G369+G372</f>
        <v>9986.7999999999993</v>
      </c>
      <c r="H368" s="16">
        <f>H369+H372</f>
        <v>0</v>
      </c>
      <c r="I368" s="20">
        <f t="shared" si="119"/>
        <v>9986.7999999999993</v>
      </c>
      <c r="J368" s="16">
        <f t="shared" ref="J368:K368" si="127">J369+J372</f>
        <v>0</v>
      </c>
      <c r="K368" s="16">
        <f t="shared" si="127"/>
        <v>0</v>
      </c>
    </row>
    <row r="369" spans="1:11" ht="26.25" customHeight="1">
      <c r="A369" s="27" t="s">
        <v>165</v>
      </c>
      <c r="B369" s="31" t="s">
        <v>146</v>
      </c>
      <c r="C369" s="31" t="s">
        <v>152</v>
      </c>
      <c r="D369" s="26">
        <v>6100182130</v>
      </c>
      <c r="E369" s="31" t="s">
        <v>45</v>
      </c>
      <c r="F369" s="31"/>
      <c r="G369" s="16">
        <f t="shared" ref="G369:K370" si="128">G370</f>
        <v>3750</v>
      </c>
      <c r="H369" s="16">
        <f t="shared" si="128"/>
        <v>0</v>
      </c>
      <c r="I369" s="20">
        <f t="shared" si="119"/>
        <v>3750</v>
      </c>
      <c r="J369" s="16">
        <f t="shared" si="128"/>
        <v>0</v>
      </c>
      <c r="K369" s="16">
        <f t="shared" si="128"/>
        <v>0</v>
      </c>
    </row>
    <row r="370" spans="1:11" ht="21.75" customHeight="1">
      <c r="A370" s="27" t="s">
        <v>155</v>
      </c>
      <c r="B370" s="31" t="s">
        <v>146</v>
      </c>
      <c r="C370" s="31" t="s">
        <v>152</v>
      </c>
      <c r="D370" s="26">
        <v>6100182130</v>
      </c>
      <c r="E370" s="31" t="s">
        <v>53</v>
      </c>
      <c r="F370" s="31"/>
      <c r="G370" s="16">
        <f t="shared" si="128"/>
        <v>3750</v>
      </c>
      <c r="H370" s="16">
        <f t="shared" si="128"/>
        <v>0</v>
      </c>
      <c r="I370" s="20">
        <f t="shared" si="119"/>
        <v>3750</v>
      </c>
      <c r="J370" s="16">
        <f t="shared" si="128"/>
        <v>0</v>
      </c>
      <c r="K370" s="16">
        <f t="shared" si="128"/>
        <v>0</v>
      </c>
    </row>
    <row r="371" spans="1:11">
      <c r="A371" s="49" t="s">
        <v>81</v>
      </c>
      <c r="B371" s="31" t="s">
        <v>146</v>
      </c>
      <c r="C371" s="31" t="s">
        <v>152</v>
      </c>
      <c r="D371" s="26">
        <v>6100182130</v>
      </c>
      <c r="E371" s="31" t="s">
        <v>53</v>
      </c>
      <c r="F371" s="31" t="s">
        <v>17</v>
      </c>
      <c r="G371" s="130">
        <v>3750</v>
      </c>
      <c r="H371" s="130">
        <f>'[1]поправки  2024-2026 гг  (ноя(2)'!$I$307</f>
        <v>0</v>
      </c>
      <c r="I371" s="20">
        <f t="shared" si="119"/>
        <v>3750</v>
      </c>
      <c r="J371" s="19"/>
      <c r="K371" s="19"/>
    </row>
    <row r="372" spans="1:11" ht="14.25" customHeight="1">
      <c r="A372" s="55" t="s">
        <v>122</v>
      </c>
      <c r="B372" s="31" t="s">
        <v>146</v>
      </c>
      <c r="C372" s="31" t="s">
        <v>152</v>
      </c>
      <c r="D372" s="26">
        <v>6100182130</v>
      </c>
      <c r="E372" s="31" t="s">
        <v>123</v>
      </c>
      <c r="F372" s="31"/>
      <c r="G372" s="16">
        <f t="shared" ref="G372:K373" si="129">G373</f>
        <v>6236.8</v>
      </c>
      <c r="H372" s="16">
        <f t="shared" si="129"/>
        <v>0</v>
      </c>
      <c r="I372" s="20">
        <f t="shared" si="119"/>
        <v>6236.8</v>
      </c>
      <c r="J372" s="16">
        <f t="shared" si="129"/>
        <v>0</v>
      </c>
      <c r="K372" s="16">
        <f t="shared" si="129"/>
        <v>0</v>
      </c>
    </row>
    <row r="373" spans="1:11" ht="14.25" customHeight="1">
      <c r="A373" s="55" t="s">
        <v>161</v>
      </c>
      <c r="B373" s="31" t="s">
        <v>146</v>
      </c>
      <c r="C373" s="31" t="s">
        <v>152</v>
      </c>
      <c r="D373" s="26">
        <v>6100182130</v>
      </c>
      <c r="E373" s="31" t="s">
        <v>162</v>
      </c>
      <c r="F373" s="31"/>
      <c r="G373" s="16">
        <f t="shared" si="129"/>
        <v>6236.8</v>
      </c>
      <c r="H373" s="16">
        <f t="shared" si="129"/>
        <v>0</v>
      </c>
      <c r="I373" s="20">
        <f t="shared" si="119"/>
        <v>6236.8</v>
      </c>
      <c r="J373" s="16">
        <f t="shared" si="129"/>
        <v>0</v>
      </c>
      <c r="K373" s="16">
        <f t="shared" si="129"/>
        <v>0</v>
      </c>
    </row>
    <row r="374" spans="1:11">
      <c r="A374" s="55" t="s">
        <v>16</v>
      </c>
      <c r="B374" s="31" t="s">
        <v>146</v>
      </c>
      <c r="C374" s="31" t="s">
        <v>152</v>
      </c>
      <c r="D374" s="26">
        <v>6100182130</v>
      </c>
      <c r="E374" s="31" t="s">
        <v>162</v>
      </c>
      <c r="F374" s="31" t="s">
        <v>17</v>
      </c>
      <c r="G374" s="182">
        <v>6236.8</v>
      </c>
      <c r="H374" s="182">
        <f>'[1]поправки  2024-2026 гг  (ноя(2)'!$I$606</f>
        <v>0</v>
      </c>
      <c r="I374" s="20">
        <f t="shared" si="119"/>
        <v>6236.8</v>
      </c>
      <c r="J374" s="26"/>
      <c r="K374" s="26"/>
    </row>
    <row r="375" spans="1:11" ht="33" customHeight="1">
      <c r="A375" s="49" t="s">
        <v>166</v>
      </c>
      <c r="B375" s="31" t="s">
        <v>146</v>
      </c>
      <c r="C375" s="31" t="s">
        <v>152</v>
      </c>
      <c r="D375" s="26">
        <v>6100200000</v>
      </c>
      <c r="E375" s="31"/>
      <c r="F375" s="31"/>
      <c r="G375" s="16">
        <f>G376+G380+G384+G388</f>
        <v>12786</v>
      </c>
      <c r="H375" s="16">
        <f>H376+H380+H384+H388</f>
        <v>0</v>
      </c>
      <c r="I375" s="20">
        <f t="shared" si="119"/>
        <v>12786</v>
      </c>
      <c r="J375" s="16">
        <f t="shared" ref="J375:K375" si="130">J376+J380+J384+J388</f>
        <v>0</v>
      </c>
      <c r="K375" s="16">
        <f t="shared" si="130"/>
        <v>0</v>
      </c>
    </row>
    <row r="376" spans="1:11" ht="14.25" customHeight="1">
      <c r="A376" s="49" t="s">
        <v>133</v>
      </c>
      <c r="B376" s="31" t="s">
        <v>146</v>
      </c>
      <c r="C376" s="31" t="s">
        <v>152</v>
      </c>
      <c r="D376" s="26">
        <v>6100282130</v>
      </c>
      <c r="E376" s="31"/>
      <c r="F376" s="31"/>
      <c r="G376" s="16">
        <f>G377</f>
        <v>6336.5</v>
      </c>
      <c r="H376" s="16">
        <f>H377</f>
        <v>0</v>
      </c>
      <c r="I376" s="20">
        <f t="shared" si="119"/>
        <v>6336.5</v>
      </c>
      <c r="J376" s="16">
        <f t="shared" ref="G376:K378" si="131">J377</f>
        <v>0</v>
      </c>
      <c r="K376" s="16">
        <f t="shared" si="131"/>
        <v>0</v>
      </c>
    </row>
    <row r="377" spans="1:11" ht="27" customHeight="1">
      <c r="A377" s="27" t="s">
        <v>165</v>
      </c>
      <c r="B377" s="31" t="s">
        <v>146</v>
      </c>
      <c r="C377" s="31" t="s">
        <v>152</v>
      </c>
      <c r="D377" s="26">
        <v>6100282130</v>
      </c>
      <c r="E377" s="31" t="s">
        <v>45</v>
      </c>
      <c r="F377" s="31"/>
      <c r="G377" s="16">
        <f t="shared" si="131"/>
        <v>6336.5</v>
      </c>
      <c r="H377" s="16">
        <f t="shared" si="131"/>
        <v>0</v>
      </c>
      <c r="I377" s="20">
        <f t="shared" si="119"/>
        <v>6336.5</v>
      </c>
      <c r="J377" s="16">
        <f t="shared" si="131"/>
        <v>0</v>
      </c>
      <c r="K377" s="16">
        <f t="shared" si="131"/>
        <v>0</v>
      </c>
    </row>
    <row r="378" spans="1:11" ht="21.75" customHeight="1">
      <c r="A378" s="27" t="s">
        <v>155</v>
      </c>
      <c r="B378" s="31" t="s">
        <v>146</v>
      </c>
      <c r="C378" s="31" t="s">
        <v>152</v>
      </c>
      <c r="D378" s="26">
        <v>6100282130</v>
      </c>
      <c r="E378" s="31" t="s">
        <v>53</v>
      </c>
      <c r="F378" s="31"/>
      <c r="G378" s="16">
        <f t="shared" si="131"/>
        <v>6336.5</v>
      </c>
      <c r="H378" s="16">
        <f t="shared" si="131"/>
        <v>0</v>
      </c>
      <c r="I378" s="20">
        <f t="shared" si="119"/>
        <v>6336.5</v>
      </c>
      <c r="J378" s="16">
        <f t="shared" si="131"/>
        <v>0</v>
      </c>
      <c r="K378" s="16">
        <f t="shared" si="131"/>
        <v>0</v>
      </c>
    </row>
    <row r="379" spans="1:11">
      <c r="A379" s="49" t="s">
        <v>81</v>
      </c>
      <c r="B379" s="31" t="s">
        <v>146</v>
      </c>
      <c r="C379" s="31" t="s">
        <v>152</v>
      </c>
      <c r="D379" s="26">
        <v>6100282130</v>
      </c>
      <c r="E379" s="31" t="s">
        <v>53</v>
      </c>
      <c r="F379" s="31" t="s">
        <v>17</v>
      </c>
      <c r="G379" s="160">
        <v>6336.5</v>
      </c>
      <c r="H379" s="160">
        <f>'[1]поправки  2024-2026 гг  (ноя(2)'!$I$312</f>
        <v>0</v>
      </c>
      <c r="I379" s="20">
        <f t="shared" si="119"/>
        <v>6336.5</v>
      </c>
      <c r="J379" s="26"/>
      <c r="K379" s="26"/>
    </row>
    <row r="380" spans="1:11" ht="24" hidden="1" customHeight="1">
      <c r="A380" s="49" t="s">
        <v>167</v>
      </c>
      <c r="B380" s="31" t="s">
        <v>146</v>
      </c>
      <c r="C380" s="31" t="s">
        <v>152</v>
      </c>
      <c r="D380" s="31" t="s">
        <v>168</v>
      </c>
      <c r="E380" s="31"/>
      <c r="F380" s="31"/>
      <c r="G380" s="16">
        <f t="shared" ref="G380:K382" si="132">G381</f>
        <v>0</v>
      </c>
      <c r="H380" s="16">
        <f t="shared" si="132"/>
        <v>0</v>
      </c>
      <c r="I380" s="20">
        <f t="shared" si="119"/>
        <v>0</v>
      </c>
      <c r="J380" s="16">
        <f t="shared" si="132"/>
        <v>0</v>
      </c>
      <c r="K380" s="16">
        <f t="shared" si="132"/>
        <v>0</v>
      </c>
    </row>
    <row r="381" spans="1:11" ht="21.75" hidden="1" customHeight="1">
      <c r="A381" s="27" t="s">
        <v>165</v>
      </c>
      <c r="B381" s="31" t="s">
        <v>146</v>
      </c>
      <c r="C381" s="31" t="s">
        <v>152</v>
      </c>
      <c r="D381" s="31" t="s">
        <v>168</v>
      </c>
      <c r="E381" s="31" t="s">
        <v>45</v>
      </c>
      <c r="F381" s="31"/>
      <c r="G381" s="16">
        <f t="shared" si="132"/>
        <v>0</v>
      </c>
      <c r="H381" s="16">
        <f t="shared" si="132"/>
        <v>0</v>
      </c>
      <c r="I381" s="20">
        <f t="shared" si="119"/>
        <v>0</v>
      </c>
      <c r="J381" s="16">
        <f t="shared" si="132"/>
        <v>0</v>
      </c>
      <c r="K381" s="16">
        <f t="shared" si="132"/>
        <v>0</v>
      </c>
    </row>
    <row r="382" spans="1:11" ht="24" hidden="1">
      <c r="A382" s="27" t="s">
        <v>155</v>
      </c>
      <c r="B382" s="31" t="s">
        <v>146</v>
      </c>
      <c r="C382" s="31" t="s">
        <v>152</v>
      </c>
      <c r="D382" s="31" t="s">
        <v>168</v>
      </c>
      <c r="E382" s="31" t="s">
        <v>53</v>
      </c>
      <c r="F382" s="31"/>
      <c r="G382" s="16">
        <f t="shared" si="132"/>
        <v>0</v>
      </c>
      <c r="H382" s="16">
        <f t="shared" si="132"/>
        <v>0</v>
      </c>
      <c r="I382" s="20">
        <f t="shared" si="119"/>
        <v>0</v>
      </c>
      <c r="J382" s="16">
        <f t="shared" si="132"/>
        <v>0</v>
      </c>
      <c r="K382" s="16">
        <f t="shared" si="132"/>
        <v>0</v>
      </c>
    </row>
    <row r="383" spans="1:11" hidden="1">
      <c r="A383" s="49" t="s">
        <v>16</v>
      </c>
      <c r="B383" s="31" t="s">
        <v>146</v>
      </c>
      <c r="C383" s="31" t="s">
        <v>152</v>
      </c>
      <c r="D383" s="31" t="s">
        <v>168</v>
      </c>
      <c r="E383" s="31" t="s">
        <v>53</v>
      </c>
      <c r="F383" s="31" t="s">
        <v>17</v>
      </c>
      <c r="G383" s="19">
        <v>0</v>
      </c>
      <c r="H383" s="19">
        <v>0</v>
      </c>
      <c r="I383" s="20">
        <f t="shared" si="119"/>
        <v>0</v>
      </c>
      <c r="J383" s="20"/>
      <c r="K383" s="26"/>
    </row>
    <row r="384" spans="1:11" ht="36" hidden="1">
      <c r="A384" s="49" t="s">
        <v>169</v>
      </c>
      <c r="B384" s="31" t="s">
        <v>146</v>
      </c>
      <c r="C384" s="31" t="s">
        <v>152</v>
      </c>
      <c r="D384" s="31" t="s">
        <v>170</v>
      </c>
      <c r="E384" s="31"/>
      <c r="F384" s="31"/>
      <c r="G384" s="16">
        <f t="shared" ref="G384:K386" si="133">G385</f>
        <v>0</v>
      </c>
      <c r="H384" s="16">
        <f t="shared" si="133"/>
        <v>0</v>
      </c>
      <c r="I384" s="20">
        <f t="shared" si="119"/>
        <v>0</v>
      </c>
      <c r="J384" s="16">
        <f t="shared" si="133"/>
        <v>0</v>
      </c>
      <c r="K384" s="16">
        <f t="shared" si="133"/>
        <v>0</v>
      </c>
    </row>
    <row r="385" spans="1:11" ht="26.25" hidden="1" customHeight="1">
      <c r="A385" s="27" t="s">
        <v>165</v>
      </c>
      <c r="B385" s="31" t="s">
        <v>146</v>
      </c>
      <c r="C385" s="31" t="s">
        <v>152</v>
      </c>
      <c r="D385" s="31" t="s">
        <v>170</v>
      </c>
      <c r="E385" s="31" t="s">
        <v>45</v>
      </c>
      <c r="F385" s="31"/>
      <c r="G385" s="16">
        <f t="shared" si="133"/>
        <v>0</v>
      </c>
      <c r="H385" s="16">
        <f t="shared" si="133"/>
        <v>0</v>
      </c>
      <c r="I385" s="20">
        <f t="shared" si="119"/>
        <v>0</v>
      </c>
      <c r="J385" s="16">
        <f t="shared" si="133"/>
        <v>0</v>
      </c>
      <c r="K385" s="16">
        <f t="shared" si="133"/>
        <v>0</v>
      </c>
    </row>
    <row r="386" spans="1:11" ht="24" hidden="1">
      <c r="A386" s="27" t="s">
        <v>155</v>
      </c>
      <c r="B386" s="31" t="s">
        <v>146</v>
      </c>
      <c r="C386" s="31" t="s">
        <v>152</v>
      </c>
      <c r="D386" s="31" t="s">
        <v>170</v>
      </c>
      <c r="E386" s="31" t="s">
        <v>53</v>
      </c>
      <c r="F386" s="31"/>
      <c r="G386" s="16">
        <f t="shared" si="133"/>
        <v>0</v>
      </c>
      <c r="H386" s="16">
        <f t="shared" si="133"/>
        <v>0</v>
      </c>
      <c r="I386" s="20">
        <f t="shared" si="119"/>
        <v>0</v>
      </c>
      <c r="J386" s="16">
        <f t="shared" si="133"/>
        <v>0</v>
      </c>
      <c r="K386" s="16">
        <f t="shared" si="133"/>
        <v>0</v>
      </c>
    </row>
    <row r="387" spans="1:11" ht="15.75" hidden="1" customHeight="1">
      <c r="A387" s="27" t="s">
        <v>18</v>
      </c>
      <c r="B387" s="31" t="s">
        <v>146</v>
      </c>
      <c r="C387" s="31" t="s">
        <v>152</v>
      </c>
      <c r="D387" s="31" t="s">
        <v>170</v>
      </c>
      <c r="E387" s="31" t="s">
        <v>53</v>
      </c>
      <c r="F387" s="31" t="s">
        <v>10</v>
      </c>
      <c r="G387" s="16">
        <v>0</v>
      </c>
      <c r="H387" s="16">
        <v>0</v>
      </c>
      <c r="I387" s="20">
        <f t="shared" si="119"/>
        <v>0</v>
      </c>
      <c r="J387" s="20"/>
      <c r="K387" s="19"/>
    </row>
    <row r="388" spans="1:11" ht="35.25" customHeight="1">
      <c r="A388" s="49" t="s">
        <v>169</v>
      </c>
      <c r="B388" s="31" t="s">
        <v>146</v>
      </c>
      <c r="C388" s="31" t="s">
        <v>152</v>
      </c>
      <c r="D388" s="144" t="s">
        <v>694</v>
      </c>
      <c r="E388" s="31"/>
      <c r="F388" s="31"/>
      <c r="G388" s="16">
        <f t="shared" ref="G388:J391" si="134">G389</f>
        <v>6449.5</v>
      </c>
      <c r="H388" s="16">
        <f t="shared" si="134"/>
        <v>0</v>
      </c>
      <c r="I388" s="20">
        <f t="shared" si="119"/>
        <v>6449.5</v>
      </c>
      <c r="J388" s="16">
        <f t="shared" si="134"/>
        <v>0</v>
      </c>
      <c r="K388" s="26"/>
    </row>
    <row r="389" spans="1:11" ht="0.75" customHeight="1">
      <c r="A389" s="55" t="s">
        <v>133</v>
      </c>
      <c r="B389" s="31" t="s">
        <v>146</v>
      </c>
      <c r="C389" s="31" t="s">
        <v>152</v>
      </c>
      <c r="D389" s="144" t="s">
        <v>694</v>
      </c>
      <c r="E389" s="31"/>
      <c r="F389" s="31"/>
      <c r="G389" s="16">
        <f t="shared" si="134"/>
        <v>6449.5</v>
      </c>
      <c r="H389" s="16">
        <f t="shared" si="134"/>
        <v>0</v>
      </c>
      <c r="I389" s="20">
        <f t="shared" si="119"/>
        <v>6449.5</v>
      </c>
      <c r="J389" s="16">
        <f t="shared" si="134"/>
        <v>0</v>
      </c>
      <c r="K389" s="26"/>
    </row>
    <row r="390" spans="1:11" ht="24" customHeight="1">
      <c r="A390" s="44" t="s">
        <v>165</v>
      </c>
      <c r="B390" s="31" t="s">
        <v>146</v>
      </c>
      <c r="C390" s="31" t="s">
        <v>152</v>
      </c>
      <c r="D390" s="144" t="s">
        <v>694</v>
      </c>
      <c r="E390" s="31" t="s">
        <v>45</v>
      </c>
      <c r="F390" s="31"/>
      <c r="G390" s="16">
        <f t="shared" si="134"/>
        <v>6449.5</v>
      </c>
      <c r="H390" s="16">
        <f t="shared" si="134"/>
        <v>0</v>
      </c>
      <c r="I390" s="20">
        <f t="shared" si="119"/>
        <v>6449.5</v>
      </c>
      <c r="J390" s="16">
        <f t="shared" si="134"/>
        <v>0</v>
      </c>
      <c r="K390" s="26"/>
    </row>
    <row r="391" spans="1:11" ht="27.75" customHeight="1">
      <c r="A391" s="44" t="s">
        <v>174</v>
      </c>
      <c r="B391" s="31" t="s">
        <v>146</v>
      </c>
      <c r="C391" s="31" t="s">
        <v>152</v>
      </c>
      <c r="D391" s="144" t="s">
        <v>694</v>
      </c>
      <c r="E391" s="31" t="s">
        <v>53</v>
      </c>
      <c r="F391" s="31"/>
      <c r="G391" s="16">
        <f>G392+G393</f>
        <v>6449.5</v>
      </c>
      <c r="H391" s="16">
        <f>H392+H393</f>
        <v>0</v>
      </c>
      <c r="I391" s="20">
        <f t="shared" si="119"/>
        <v>6449.5</v>
      </c>
      <c r="J391" s="16">
        <f t="shared" si="134"/>
        <v>0</v>
      </c>
      <c r="K391" s="26"/>
    </row>
    <row r="392" spans="1:11" ht="19.5" customHeight="1">
      <c r="A392" s="55" t="s">
        <v>175</v>
      </c>
      <c r="B392" s="31" t="s">
        <v>146</v>
      </c>
      <c r="C392" s="31" t="s">
        <v>152</v>
      </c>
      <c r="D392" s="144" t="s">
        <v>694</v>
      </c>
      <c r="E392" s="31" t="s">
        <v>53</v>
      </c>
      <c r="F392" s="31" t="s">
        <v>17</v>
      </c>
      <c r="G392" s="16">
        <v>70.7</v>
      </c>
      <c r="H392" s="16">
        <f>'[1]поправки  2024-2026 гг  (ноя(2)'!$I$325</f>
        <v>0</v>
      </c>
      <c r="I392" s="20">
        <f t="shared" si="119"/>
        <v>70.7</v>
      </c>
      <c r="J392" s="20"/>
      <c r="K392" s="26"/>
    </row>
    <row r="393" spans="1:11" ht="19.5" customHeight="1">
      <c r="A393" s="27" t="s">
        <v>18</v>
      </c>
      <c r="B393" s="31" t="s">
        <v>146</v>
      </c>
      <c r="C393" s="31" t="s">
        <v>152</v>
      </c>
      <c r="D393" s="144" t="s">
        <v>694</v>
      </c>
      <c r="E393" s="31" t="s">
        <v>53</v>
      </c>
      <c r="F393" s="31" t="s">
        <v>10</v>
      </c>
      <c r="G393" s="16">
        <v>6378.8</v>
      </c>
      <c r="H393" s="16">
        <f>'[1]поправки  2024-2026 гг  (ноя(2)'!$I$326</f>
        <v>0</v>
      </c>
      <c r="I393" s="20">
        <f t="shared" si="119"/>
        <v>6378.8</v>
      </c>
      <c r="J393" s="20"/>
      <c r="K393" s="26"/>
    </row>
    <row r="394" spans="1:11" s="57" customFormat="1" ht="36.75" customHeight="1">
      <c r="A394" s="49" t="s">
        <v>176</v>
      </c>
      <c r="B394" s="31" t="s">
        <v>146</v>
      </c>
      <c r="C394" s="31" t="s">
        <v>152</v>
      </c>
      <c r="D394" s="31" t="s">
        <v>177</v>
      </c>
      <c r="E394" s="31"/>
      <c r="F394" s="31"/>
      <c r="G394" s="16">
        <f t="shared" ref="G394:K397" si="135">G395</f>
        <v>41</v>
      </c>
      <c r="H394" s="16"/>
      <c r="I394" s="20">
        <f t="shared" si="119"/>
        <v>41</v>
      </c>
      <c r="J394" s="16">
        <f t="shared" si="135"/>
        <v>0</v>
      </c>
      <c r="K394" s="16">
        <f t="shared" si="135"/>
        <v>0</v>
      </c>
    </row>
    <row r="395" spans="1:11">
      <c r="A395" s="54" t="s">
        <v>133</v>
      </c>
      <c r="B395" s="31" t="s">
        <v>146</v>
      </c>
      <c r="C395" s="31" t="s">
        <v>152</v>
      </c>
      <c r="D395" s="31" t="s">
        <v>178</v>
      </c>
      <c r="E395" s="31"/>
      <c r="F395" s="31"/>
      <c r="G395" s="16">
        <f t="shared" si="135"/>
        <v>41</v>
      </c>
      <c r="H395" s="16"/>
      <c r="I395" s="20">
        <f t="shared" si="119"/>
        <v>41</v>
      </c>
      <c r="J395" s="16">
        <f t="shared" si="135"/>
        <v>0</v>
      </c>
      <c r="K395" s="16">
        <f t="shared" si="135"/>
        <v>0</v>
      </c>
    </row>
    <row r="396" spans="1:11" ht="24.75" customHeight="1">
      <c r="A396" s="27" t="s">
        <v>165</v>
      </c>
      <c r="B396" s="31" t="s">
        <v>146</v>
      </c>
      <c r="C396" s="31" t="s">
        <v>152</v>
      </c>
      <c r="D396" s="31" t="s">
        <v>178</v>
      </c>
      <c r="E396" s="31" t="s">
        <v>45</v>
      </c>
      <c r="F396" s="31"/>
      <c r="G396" s="16">
        <f t="shared" si="135"/>
        <v>41</v>
      </c>
      <c r="H396" s="16"/>
      <c r="I396" s="20">
        <f t="shared" si="119"/>
        <v>41</v>
      </c>
      <c r="J396" s="16">
        <f t="shared" si="135"/>
        <v>0</v>
      </c>
      <c r="K396" s="16">
        <f t="shared" si="135"/>
        <v>0</v>
      </c>
    </row>
    <row r="397" spans="1:11" ht="24.75" customHeight="1">
      <c r="A397" s="27" t="s">
        <v>155</v>
      </c>
      <c r="B397" s="31" t="s">
        <v>146</v>
      </c>
      <c r="C397" s="31" t="s">
        <v>152</v>
      </c>
      <c r="D397" s="31" t="s">
        <v>178</v>
      </c>
      <c r="E397" s="31" t="s">
        <v>53</v>
      </c>
      <c r="F397" s="31"/>
      <c r="G397" s="16">
        <f t="shared" si="135"/>
        <v>41</v>
      </c>
      <c r="H397" s="16"/>
      <c r="I397" s="20">
        <f t="shared" si="119"/>
        <v>41</v>
      </c>
      <c r="J397" s="16">
        <f t="shared" si="135"/>
        <v>0</v>
      </c>
      <c r="K397" s="16">
        <f t="shared" si="135"/>
        <v>0</v>
      </c>
    </row>
    <row r="398" spans="1:11">
      <c r="A398" s="49" t="s">
        <v>16</v>
      </c>
      <c r="B398" s="31" t="s">
        <v>146</v>
      </c>
      <c r="C398" s="31" t="s">
        <v>152</v>
      </c>
      <c r="D398" s="31" t="s">
        <v>178</v>
      </c>
      <c r="E398" s="31" t="s">
        <v>53</v>
      </c>
      <c r="F398" s="31" t="s">
        <v>17</v>
      </c>
      <c r="G398" s="16">
        <v>41</v>
      </c>
      <c r="H398" s="16">
        <f>'[1]поправки  2024-2026 гг  (ноя(2)'!$I$331</f>
        <v>0</v>
      </c>
      <c r="I398" s="20">
        <f t="shared" si="119"/>
        <v>41</v>
      </c>
      <c r="J398" s="20"/>
      <c r="K398" s="19"/>
    </row>
    <row r="399" spans="1:11" ht="25.5">
      <c r="A399" s="132" t="s">
        <v>25</v>
      </c>
      <c r="B399" s="144" t="s">
        <v>146</v>
      </c>
      <c r="C399" s="144" t="s">
        <v>152</v>
      </c>
      <c r="D399" s="144" t="s">
        <v>26</v>
      </c>
      <c r="E399" s="143"/>
      <c r="F399" s="143"/>
      <c r="G399" s="16">
        <f>G400+G407+G424+G428+G411+G415</f>
        <v>300</v>
      </c>
      <c r="H399" s="16"/>
      <c r="I399" s="20">
        <f t="shared" si="119"/>
        <v>300</v>
      </c>
      <c r="J399" s="16">
        <f>J400+J407+J424+J428+J411+J415</f>
        <v>20692.5</v>
      </c>
      <c r="K399" s="16">
        <f t="shared" ref="K399" si="136">K400+K407+K424+K428+K411+K415</f>
        <v>21176.9</v>
      </c>
    </row>
    <row r="400" spans="1:11" ht="25.5">
      <c r="A400" s="161" t="s">
        <v>583</v>
      </c>
      <c r="B400" s="144" t="s">
        <v>146</v>
      </c>
      <c r="C400" s="144" t="s">
        <v>152</v>
      </c>
      <c r="D400" s="144" t="s">
        <v>588</v>
      </c>
      <c r="E400" s="144"/>
      <c r="F400" s="144"/>
      <c r="G400" s="16">
        <f>G401+G404</f>
        <v>0</v>
      </c>
      <c r="H400" s="16"/>
      <c r="I400" s="20">
        <f t="shared" si="119"/>
        <v>0</v>
      </c>
      <c r="J400" s="16">
        <f>J401+J404</f>
        <v>7081</v>
      </c>
      <c r="K400" s="16">
        <f t="shared" ref="K400" si="137">K401+K404</f>
        <v>7081</v>
      </c>
    </row>
    <row r="401" spans="1:11" ht="25.5">
      <c r="A401" s="152" t="s">
        <v>165</v>
      </c>
      <c r="B401" s="144" t="s">
        <v>146</v>
      </c>
      <c r="C401" s="144" t="s">
        <v>152</v>
      </c>
      <c r="D401" s="144" t="s">
        <v>588</v>
      </c>
      <c r="E401" s="144" t="s">
        <v>45</v>
      </c>
      <c r="F401" s="144"/>
      <c r="G401" s="16">
        <f t="shared" ref="G401:G402" si="138">G402+G405</f>
        <v>0</v>
      </c>
      <c r="H401" s="16"/>
      <c r="I401" s="20">
        <f t="shared" si="119"/>
        <v>0</v>
      </c>
      <c r="J401" s="16">
        <f t="shared" ref="J401:K402" si="139">J402</f>
        <v>3000</v>
      </c>
      <c r="K401" s="16">
        <f t="shared" si="139"/>
        <v>3000</v>
      </c>
    </row>
    <row r="402" spans="1:11" ht="25.5">
      <c r="A402" s="152" t="s">
        <v>174</v>
      </c>
      <c r="B402" s="144" t="s">
        <v>146</v>
      </c>
      <c r="C402" s="144" t="s">
        <v>152</v>
      </c>
      <c r="D402" s="144" t="s">
        <v>588</v>
      </c>
      <c r="E402" s="144" t="s">
        <v>45</v>
      </c>
      <c r="F402" s="144"/>
      <c r="G402" s="16">
        <f t="shared" si="138"/>
        <v>0</v>
      </c>
      <c r="H402" s="16"/>
      <c r="I402" s="20">
        <f t="shared" si="119"/>
        <v>0</v>
      </c>
      <c r="J402" s="16">
        <f t="shared" si="139"/>
        <v>3000</v>
      </c>
      <c r="K402" s="16">
        <f t="shared" si="139"/>
        <v>3000</v>
      </c>
    </row>
    <row r="403" spans="1:11">
      <c r="A403" s="135" t="s">
        <v>175</v>
      </c>
      <c r="B403" s="144" t="s">
        <v>146</v>
      </c>
      <c r="C403" s="144" t="s">
        <v>152</v>
      </c>
      <c r="D403" s="144" t="s">
        <v>588</v>
      </c>
      <c r="E403" s="143" t="s">
        <v>53</v>
      </c>
      <c r="F403" s="143" t="s">
        <v>17</v>
      </c>
      <c r="G403" s="16"/>
      <c r="H403" s="16"/>
      <c r="I403" s="20">
        <f t="shared" si="119"/>
        <v>0</v>
      </c>
      <c r="J403" s="19">
        <v>3000</v>
      </c>
      <c r="K403" s="19">
        <v>3000</v>
      </c>
    </row>
    <row r="404" spans="1:11">
      <c r="A404" s="55" t="s">
        <v>122</v>
      </c>
      <c r="B404" s="31" t="s">
        <v>146</v>
      </c>
      <c r="C404" s="31" t="s">
        <v>152</v>
      </c>
      <c r="D404" s="179">
        <v>6500082132</v>
      </c>
      <c r="E404" s="31" t="s">
        <v>123</v>
      </c>
      <c r="F404" s="31"/>
      <c r="G404" s="16">
        <f>G405</f>
        <v>0</v>
      </c>
      <c r="H404" s="16"/>
      <c r="I404" s="20">
        <f t="shared" si="119"/>
        <v>0</v>
      </c>
      <c r="J404" s="16">
        <f t="shared" ref="J404:K405" si="140">J405</f>
        <v>4081</v>
      </c>
      <c r="K404" s="16">
        <f t="shared" si="140"/>
        <v>4081</v>
      </c>
    </row>
    <row r="405" spans="1:11">
      <c r="A405" s="55" t="s">
        <v>161</v>
      </c>
      <c r="B405" s="31" t="s">
        <v>146</v>
      </c>
      <c r="C405" s="31" t="s">
        <v>152</v>
      </c>
      <c r="D405" s="179">
        <v>6500082132</v>
      </c>
      <c r="E405" s="31" t="s">
        <v>162</v>
      </c>
      <c r="F405" s="31"/>
      <c r="G405" s="16">
        <f>G406</f>
        <v>0</v>
      </c>
      <c r="H405" s="16"/>
      <c r="I405" s="20">
        <f t="shared" si="119"/>
        <v>0</v>
      </c>
      <c r="J405" s="16">
        <f t="shared" si="140"/>
        <v>4081</v>
      </c>
      <c r="K405" s="16">
        <f t="shared" si="140"/>
        <v>4081</v>
      </c>
    </row>
    <row r="406" spans="1:11">
      <c r="A406" s="55" t="s">
        <v>16</v>
      </c>
      <c r="B406" s="31" t="s">
        <v>146</v>
      </c>
      <c r="C406" s="31" t="s">
        <v>152</v>
      </c>
      <c r="D406" s="179">
        <v>6500082132</v>
      </c>
      <c r="E406" s="31" t="s">
        <v>162</v>
      </c>
      <c r="F406" s="31" t="s">
        <v>17</v>
      </c>
      <c r="G406" s="16">
        <v>0</v>
      </c>
      <c r="H406" s="16">
        <v>0</v>
      </c>
      <c r="I406" s="20">
        <f t="shared" ref="I406:I473" si="141">G406+H406</f>
        <v>0</v>
      </c>
      <c r="J406" s="20">
        <v>4081</v>
      </c>
      <c r="K406" s="19">
        <v>4081</v>
      </c>
    </row>
    <row r="407" spans="1:11" ht="25.5">
      <c r="A407" s="135" t="s">
        <v>584</v>
      </c>
      <c r="B407" s="144" t="s">
        <v>146</v>
      </c>
      <c r="C407" s="144" t="s">
        <v>152</v>
      </c>
      <c r="D407" s="144" t="s">
        <v>154</v>
      </c>
      <c r="E407" s="143"/>
      <c r="F407" s="143"/>
      <c r="G407" s="16">
        <f>G408</f>
        <v>0</v>
      </c>
      <c r="H407" s="16"/>
      <c r="I407" s="20">
        <f t="shared" si="141"/>
        <v>0</v>
      </c>
      <c r="J407" s="16">
        <f t="shared" ref="J407:K409" si="142">J408</f>
        <v>6199.8</v>
      </c>
      <c r="K407" s="16">
        <f t="shared" si="142"/>
        <v>6684.2</v>
      </c>
    </row>
    <row r="408" spans="1:11" ht="25.5">
      <c r="A408" s="152" t="s">
        <v>165</v>
      </c>
      <c r="B408" s="144" t="s">
        <v>146</v>
      </c>
      <c r="C408" s="144" t="s">
        <v>152</v>
      </c>
      <c r="D408" s="144" t="s">
        <v>154</v>
      </c>
      <c r="E408" s="144" t="s">
        <v>45</v>
      </c>
      <c r="F408" s="143"/>
      <c r="G408" s="16">
        <f>G409</f>
        <v>0</v>
      </c>
      <c r="H408" s="16"/>
      <c r="I408" s="20">
        <f t="shared" si="141"/>
        <v>0</v>
      </c>
      <c r="J408" s="16">
        <f t="shared" si="142"/>
        <v>6199.8</v>
      </c>
      <c r="K408" s="16">
        <f t="shared" si="142"/>
        <v>6684.2</v>
      </c>
    </row>
    <row r="409" spans="1:11" ht="25.5">
      <c r="A409" s="152" t="s">
        <v>174</v>
      </c>
      <c r="B409" s="144" t="s">
        <v>146</v>
      </c>
      <c r="C409" s="144" t="s">
        <v>152</v>
      </c>
      <c r="D409" s="144" t="s">
        <v>154</v>
      </c>
      <c r="E409" s="144" t="s">
        <v>53</v>
      </c>
      <c r="F409" s="143"/>
      <c r="G409" s="16">
        <f>G410</f>
        <v>0</v>
      </c>
      <c r="H409" s="16"/>
      <c r="I409" s="20">
        <f t="shared" si="141"/>
        <v>0</v>
      </c>
      <c r="J409" s="16">
        <f t="shared" si="142"/>
        <v>6199.8</v>
      </c>
      <c r="K409" s="16">
        <f t="shared" si="142"/>
        <v>6684.2</v>
      </c>
    </row>
    <row r="410" spans="1:11">
      <c r="A410" s="135" t="s">
        <v>16</v>
      </c>
      <c r="B410" s="144" t="s">
        <v>146</v>
      </c>
      <c r="C410" s="144" t="s">
        <v>152</v>
      </c>
      <c r="D410" s="144" t="s">
        <v>154</v>
      </c>
      <c r="E410" s="144" t="s">
        <v>53</v>
      </c>
      <c r="F410" s="143" t="s">
        <v>17</v>
      </c>
      <c r="G410" s="16"/>
      <c r="H410" s="16"/>
      <c r="I410" s="20">
        <f t="shared" si="141"/>
        <v>0</v>
      </c>
      <c r="J410" s="26">
        <v>6199.8</v>
      </c>
      <c r="K410" s="19">
        <v>6684.2</v>
      </c>
    </row>
    <row r="411" spans="1:11" ht="38.25">
      <c r="A411" s="135" t="s">
        <v>585</v>
      </c>
      <c r="B411" s="144" t="s">
        <v>146</v>
      </c>
      <c r="C411" s="144" t="s">
        <v>152</v>
      </c>
      <c r="D411" s="144" t="s">
        <v>614</v>
      </c>
      <c r="E411" s="144"/>
      <c r="F411" s="143"/>
      <c r="G411" s="16">
        <f>G412</f>
        <v>0</v>
      </c>
      <c r="H411" s="16"/>
      <c r="I411" s="20">
        <f t="shared" si="141"/>
        <v>0</v>
      </c>
      <c r="J411" s="16">
        <f t="shared" ref="J411:K413" si="143">J412</f>
        <v>70.7</v>
      </c>
      <c r="K411" s="16">
        <f t="shared" si="143"/>
        <v>70.7</v>
      </c>
    </row>
    <row r="412" spans="1:11" ht="25.5">
      <c r="A412" s="152" t="s">
        <v>165</v>
      </c>
      <c r="B412" s="144" t="s">
        <v>146</v>
      </c>
      <c r="C412" s="144" t="s">
        <v>152</v>
      </c>
      <c r="D412" s="144" t="s">
        <v>614</v>
      </c>
      <c r="E412" s="144" t="s">
        <v>45</v>
      </c>
      <c r="F412" s="143"/>
      <c r="G412" s="16">
        <f>G413</f>
        <v>0</v>
      </c>
      <c r="H412" s="16"/>
      <c r="I412" s="20">
        <f t="shared" si="141"/>
        <v>0</v>
      </c>
      <c r="J412" s="16">
        <f t="shared" si="143"/>
        <v>70.7</v>
      </c>
      <c r="K412" s="16">
        <f t="shared" si="143"/>
        <v>70.7</v>
      </c>
    </row>
    <row r="413" spans="1:11" ht="25.5">
      <c r="A413" s="162" t="s">
        <v>174</v>
      </c>
      <c r="B413" s="144" t="s">
        <v>146</v>
      </c>
      <c r="C413" s="144" t="s">
        <v>152</v>
      </c>
      <c r="D413" s="144" t="s">
        <v>614</v>
      </c>
      <c r="E413" s="144" t="s">
        <v>53</v>
      </c>
      <c r="F413" s="143"/>
      <c r="G413" s="16">
        <f>G414</f>
        <v>0</v>
      </c>
      <c r="H413" s="16"/>
      <c r="I413" s="20">
        <f t="shared" si="141"/>
        <v>0</v>
      </c>
      <c r="J413" s="16">
        <f t="shared" si="143"/>
        <v>70.7</v>
      </c>
      <c r="K413" s="16">
        <f t="shared" si="143"/>
        <v>70.7</v>
      </c>
    </row>
    <row r="414" spans="1:11">
      <c r="A414" s="135" t="s">
        <v>16</v>
      </c>
      <c r="B414" s="144" t="s">
        <v>146</v>
      </c>
      <c r="C414" s="144" t="s">
        <v>152</v>
      </c>
      <c r="D414" s="144" t="s">
        <v>614</v>
      </c>
      <c r="E414" s="144" t="s">
        <v>53</v>
      </c>
      <c r="F414" s="143" t="s">
        <v>17</v>
      </c>
      <c r="G414" s="16"/>
      <c r="H414" s="16"/>
      <c r="I414" s="20">
        <f t="shared" si="141"/>
        <v>0</v>
      </c>
      <c r="J414" s="20">
        <v>70.7</v>
      </c>
      <c r="K414" s="19">
        <v>70.7</v>
      </c>
    </row>
    <row r="415" spans="1:11" ht="38.25">
      <c r="A415" s="135" t="s">
        <v>586</v>
      </c>
      <c r="B415" s="144" t="s">
        <v>146</v>
      </c>
      <c r="C415" s="144" t="s">
        <v>152</v>
      </c>
      <c r="D415" s="144" t="s">
        <v>615</v>
      </c>
      <c r="E415" s="144"/>
      <c r="F415" s="143"/>
      <c r="G415" s="16">
        <f>G416</f>
        <v>0</v>
      </c>
      <c r="H415" s="16"/>
      <c r="I415" s="20">
        <f t="shared" si="141"/>
        <v>0</v>
      </c>
      <c r="J415" s="16">
        <f t="shared" ref="J415:K417" si="144">J416</f>
        <v>7000</v>
      </c>
      <c r="K415" s="16">
        <f t="shared" si="144"/>
        <v>7000</v>
      </c>
    </row>
    <row r="416" spans="1:11" ht="25.5">
      <c r="A416" s="152" t="s">
        <v>165</v>
      </c>
      <c r="B416" s="144" t="s">
        <v>146</v>
      </c>
      <c r="C416" s="144" t="s">
        <v>152</v>
      </c>
      <c r="D416" s="144" t="s">
        <v>615</v>
      </c>
      <c r="E416" s="144" t="s">
        <v>45</v>
      </c>
      <c r="F416" s="143"/>
      <c r="G416" s="16">
        <f>G417</f>
        <v>0</v>
      </c>
      <c r="H416" s="16"/>
      <c r="I416" s="20">
        <f t="shared" si="141"/>
        <v>0</v>
      </c>
      <c r="J416" s="16">
        <f t="shared" si="144"/>
        <v>7000</v>
      </c>
      <c r="K416" s="16">
        <f t="shared" si="144"/>
        <v>7000</v>
      </c>
    </row>
    <row r="417" spans="1:11" ht="25.5">
      <c r="A417" s="152" t="s">
        <v>174</v>
      </c>
      <c r="B417" s="144" t="s">
        <v>146</v>
      </c>
      <c r="C417" s="144" t="s">
        <v>152</v>
      </c>
      <c r="D417" s="144" t="s">
        <v>615</v>
      </c>
      <c r="E417" s="144" t="s">
        <v>53</v>
      </c>
      <c r="F417" s="143"/>
      <c r="G417" s="16">
        <f>G418</f>
        <v>0</v>
      </c>
      <c r="H417" s="16"/>
      <c r="I417" s="20">
        <f t="shared" si="141"/>
        <v>0</v>
      </c>
      <c r="J417" s="16">
        <f t="shared" si="144"/>
        <v>7000</v>
      </c>
      <c r="K417" s="16">
        <f t="shared" si="144"/>
        <v>7000</v>
      </c>
    </row>
    <row r="418" spans="1:11">
      <c r="A418" s="135" t="s">
        <v>110</v>
      </c>
      <c r="B418" s="144" t="s">
        <v>146</v>
      </c>
      <c r="C418" s="144" t="s">
        <v>152</v>
      </c>
      <c r="D418" s="144" t="s">
        <v>615</v>
      </c>
      <c r="E418" s="144" t="s">
        <v>53</v>
      </c>
      <c r="F418" s="143" t="s">
        <v>10</v>
      </c>
      <c r="G418" s="16">
        <v>0</v>
      </c>
      <c r="H418" s="16">
        <v>0</v>
      </c>
      <c r="I418" s="20">
        <f t="shared" si="141"/>
        <v>0</v>
      </c>
      <c r="J418" s="20">
        <v>7000</v>
      </c>
      <c r="K418" s="19">
        <v>7000</v>
      </c>
    </row>
    <row r="419" spans="1:11" ht="102" hidden="1">
      <c r="A419" s="56" t="s">
        <v>171</v>
      </c>
      <c r="B419" s="144" t="s">
        <v>146</v>
      </c>
      <c r="C419" s="144" t="s">
        <v>152</v>
      </c>
      <c r="D419" s="144" t="s">
        <v>172</v>
      </c>
      <c r="E419" s="144"/>
      <c r="F419" s="143"/>
      <c r="G419" s="16">
        <f>G420</f>
        <v>0</v>
      </c>
      <c r="H419" s="16"/>
      <c r="I419" s="20">
        <f t="shared" si="141"/>
        <v>0</v>
      </c>
      <c r="J419" s="16">
        <f t="shared" ref="J419:K422" si="145">J420</f>
        <v>0</v>
      </c>
      <c r="K419" s="16">
        <f t="shared" si="145"/>
        <v>0</v>
      </c>
    </row>
    <row r="420" spans="1:11" hidden="1">
      <c r="A420" s="135" t="s">
        <v>133</v>
      </c>
      <c r="B420" s="144" t="s">
        <v>146</v>
      </c>
      <c r="C420" s="144" t="s">
        <v>152</v>
      </c>
      <c r="D420" s="144" t="s">
        <v>173</v>
      </c>
      <c r="E420" s="144"/>
      <c r="F420" s="143"/>
      <c r="G420" s="16">
        <f>G421</f>
        <v>0</v>
      </c>
      <c r="H420" s="16"/>
      <c r="I420" s="20">
        <f t="shared" si="141"/>
        <v>0</v>
      </c>
      <c r="J420" s="16">
        <f t="shared" si="145"/>
        <v>0</v>
      </c>
      <c r="K420" s="16">
        <f t="shared" si="145"/>
        <v>0</v>
      </c>
    </row>
    <row r="421" spans="1:11" ht="25.5" hidden="1">
      <c r="A421" s="152" t="s">
        <v>165</v>
      </c>
      <c r="B421" s="144" t="s">
        <v>146</v>
      </c>
      <c r="C421" s="144" t="s">
        <v>152</v>
      </c>
      <c r="D421" s="144" t="s">
        <v>173</v>
      </c>
      <c r="E421" s="144" t="s">
        <v>45</v>
      </c>
      <c r="F421" s="143"/>
      <c r="G421" s="16">
        <f>G422</f>
        <v>0</v>
      </c>
      <c r="H421" s="16"/>
      <c r="I421" s="20">
        <f t="shared" si="141"/>
        <v>0</v>
      </c>
      <c r="J421" s="16">
        <f t="shared" si="145"/>
        <v>0</v>
      </c>
      <c r="K421" s="16">
        <f t="shared" si="145"/>
        <v>0</v>
      </c>
    </row>
    <row r="422" spans="1:11" ht="25.5" hidden="1">
      <c r="A422" s="152" t="s">
        <v>174</v>
      </c>
      <c r="B422" s="144" t="s">
        <v>146</v>
      </c>
      <c r="C422" s="144" t="s">
        <v>152</v>
      </c>
      <c r="D422" s="144" t="s">
        <v>173</v>
      </c>
      <c r="E422" s="144" t="s">
        <v>53</v>
      </c>
      <c r="F422" s="143"/>
      <c r="G422" s="16">
        <f>G423</f>
        <v>0</v>
      </c>
      <c r="H422" s="16"/>
      <c r="I422" s="20">
        <f t="shared" si="141"/>
        <v>0</v>
      </c>
      <c r="J422" s="16">
        <f t="shared" si="145"/>
        <v>0</v>
      </c>
      <c r="K422" s="16">
        <f t="shared" si="145"/>
        <v>0</v>
      </c>
    </row>
    <row r="423" spans="1:11" hidden="1">
      <c r="A423" s="135" t="s">
        <v>175</v>
      </c>
      <c r="B423" s="144" t="s">
        <v>146</v>
      </c>
      <c r="C423" s="144" t="s">
        <v>152</v>
      </c>
      <c r="D423" s="144" t="s">
        <v>173</v>
      </c>
      <c r="E423" s="144" t="s">
        <v>53</v>
      </c>
      <c r="F423" s="143" t="s">
        <v>17</v>
      </c>
      <c r="G423" s="16"/>
      <c r="H423" s="16"/>
      <c r="I423" s="20">
        <f t="shared" si="141"/>
        <v>0</v>
      </c>
      <c r="J423" s="20"/>
      <c r="K423" s="19"/>
    </row>
    <row r="424" spans="1:11" ht="38.25">
      <c r="A424" s="135" t="s">
        <v>587</v>
      </c>
      <c r="B424" s="144" t="s">
        <v>146</v>
      </c>
      <c r="C424" s="144" t="s">
        <v>152</v>
      </c>
      <c r="D424" s="144" t="s">
        <v>589</v>
      </c>
      <c r="E424" s="143"/>
      <c r="F424" s="143"/>
      <c r="G424" s="16">
        <f>G425</f>
        <v>0</v>
      </c>
      <c r="H424" s="16"/>
      <c r="I424" s="20">
        <f t="shared" si="141"/>
        <v>0</v>
      </c>
      <c r="J424" s="16">
        <f t="shared" ref="J424:K426" si="146">J425</f>
        <v>41</v>
      </c>
      <c r="K424" s="16">
        <f t="shared" si="146"/>
        <v>41</v>
      </c>
    </row>
    <row r="425" spans="1:11" ht="25.5">
      <c r="A425" s="152" t="s">
        <v>165</v>
      </c>
      <c r="B425" s="144" t="s">
        <v>146</v>
      </c>
      <c r="C425" s="144" t="s">
        <v>152</v>
      </c>
      <c r="D425" s="144" t="s">
        <v>589</v>
      </c>
      <c r="E425" s="143" t="s">
        <v>45</v>
      </c>
      <c r="F425" s="143"/>
      <c r="G425" s="16">
        <f t="shared" ref="G425:G426" si="147">G426</f>
        <v>0</v>
      </c>
      <c r="H425" s="16"/>
      <c r="I425" s="20">
        <f t="shared" si="141"/>
        <v>0</v>
      </c>
      <c r="J425" s="16">
        <f t="shared" si="146"/>
        <v>41</v>
      </c>
      <c r="K425" s="16">
        <f t="shared" si="146"/>
        <v>41</v>
      </c>
    </row>
    <row r="426" spans="1:11" ht="25.5">
      <c r="A426" s="152" t="s">
        <v>174</v>
      </c>
      <c r="B426" s="144" t="s">
        <v>146</v>
      </c>
      <c r="C426" s="144" t="s">
        <v>152</v>
      </c>
      <c r="D426" s="144" t="s">
        <v>589</v>
      </c>
      <c r="E426" s="143" t="s">
        <v>53</v>
      </c>
      <c r="F426" s="143"/>
      <c r="G426" s="16">
        <f t="shared" si="147"/>
        <v>0</v>
      </c>
      <c r="H426" s="16"/>
      <c r="I426" s="20">
        <f t="shared" si="141"/>
        <v>0</v>
      </c>
      <c r="J426" s="16">
        <f t="shared" si="146"/>
        <v>41</v>
      </c>
      <c r="K426" s="16">
        <f t="shared" si="146"/>
        <v>41</v>
      </c>
    </row>
    <row r="427" spans="1:11">
      <c r="A427" s="135" t="s">
        <v>175</v>
      </c>
      <c r="B427" s="144" t="s">
        <v>146</v>
      </c>
      <c r="C427" s="144" t="s">
        <v>152</v>
      </c>
      <c r="D427" s="144" t="s">
        <v>589</v>
      </c>
      <c r="E427" s="143" t="s">
        <v>53</v>
      </c>
      <c r="F427" s="143" t="s">
        <v>17</v>
      </c>
      <c r="G427" s="16"/>
      <c r="H427" s="16"/>
      <c r="I427" s="20">
        <f t="shared" si="141"/>
        <v>0</v>
      </c>
      <c r="J427" s="20">
        <v>41</v>
      </c>
      <c r="K427" s="19">
        <v>41</v>
      </c>
    </row>
    <row r="428" spans="1:11" ht="25.5" customHeight="1">
      <c r="A428" s="163" t="s">
        <v>153</v>
      </c>
      <c r="B428" s="45" t="s">
        <v>146</v>
      </c>
      <c r="C428" s="45" t="s">
        <v>152</v>
      </c>
      <c r="D428" s="45" t="s">
        <v>154</v>
      </c>
      <c r="E428" s="45"/>
      <c r="F428" s="45"/>
      <c r="G428" s="16">
        <f>G429</f>
        <v>300</v>
      </c>
      <c r="H428" s="16"/>
      <c r="I428" s="20">
        <f t="shared" si="141"/>
        <v>300</v>
      </c>
      <c r="J428" s="16">
        <f t="shared" ref="J428:K430" si="148">J429</f>
        <v>300</v>
      </c>
      <c r="K428" s="16">
        <f t="shared" si="148"/>
        <v>300</v>
      </c>
    </row>
    <row r="429" spans="1:11" ht="25.5">
      <c r="A429" s="50" t="s">
        <v>44</v>
      </c>
      <c r="B429" s="45" t="s">
        <v>146</v>
      </c>
      <c r="C429" s="45" t="s">
        <v>152</v>
      </c>
      <c r="D429" s="45" t="s">
        <v>154</v>
      </c>
      <c r="E429" s="45">
        <v>200</v>
      </c>
      <c r="F429" s="45"/>
      <c r="G429" s="16">
        <f>G430</f>
        <v>300</v>
      </c>
      <c r="H429" s="16"/>
      <c r="I429" s="20">
        <f t="shared" si="141"/>
        <v>300</v>
      </c>
      <c r="J429" s="16">
        <f t="shared" si="148"/>
        <v>300</v>
      </c>
      <c r="K429" s="16">
        <f t="shared" si="148"/>
        <v>300</v>
      </c>
    </row>
    <row r="430" spans="1:11" ht="25.5">
      <c r="A430" s="50" t="s">
        <v>155</v>
      </c>
      <c r="B430" s="45" t="s">
        <v>146</v>
      </c>
      <c r="C430" s="45" t="s">
        <v>152</v>
      </c>
      <c r="D430" s="45" t="s">
        <v>154</v>
      </c>
      <c r="E430" s="45">
        <v>240</v>
      </c>
      <c r="F430" s="45"/>
      <c r="G430" s="16">
        <f>G431</f>
        <v>300</v>
      </c>
      <c r="H430" s="16"/>
      <c r="I430" s="20">
        <f t="shared" si="141"/>
        <v>300</v>
      </c>
      <c r="J430" s="16">
        <f t="shared" si="148"/>
        <v>300</v>
      </c>
      <c r="K430" s="16">
        <f t="shared" si="148"/>
        <v>300</v>
      </c>
    </row>
    <row r="431" spans="1:11">
      <c r="A431" s="51" t="s">
        <v>16</v>
      </c>
      <c r="B431" s="45" t="s">
        <v>146</v>
      </c>
      <c r="C431" s="45" t="s">
        <v>152</v>
      </c>
      <c r="D431" s="45" t="s">
        <v>154</v>
      </c>
      <c r="E431" s="45">
        <v>240</v>
      </c>
      <c r="F431" s="45">
        <v>1</v>
      </c>
      <c r="G431" s="16">
        <v>300</v>
      </c>
      <c r="H431" s="16">
        <f>'[1]поправки  2024-2026 гг  (ноя(2)'!$I$1540</f>
        <v>0</v>
      </c>
      <c r="I431" s="20">
        <f t="shared" si="141"/>
        <v>300</v>
      </c>
      <c r="J431" s="20">
        <v>300</v>
      </c>
      <c r="K431" s="19">
        <v>300</v>
      </c>
    </row>
    <row r="432" spans="1:11" ht="24">
      <c r="A432" s="13" t="s">
        <v>179</v>
      </c>
      <c r="B432" s="14" t="s">
        <v>146</v>
      </c>
      <c r="C432" s="14" t="s">
        <v>180</v>
      </c>
      <c r="D432" s="14"/>
      <c r="E432" s="14"/>
      <c r="F432" s="14"/>
      <c r="G432" s="15">
        <f t="shared" ref="G432:K432" si="149">G433+G439</f>
        <v>222</v>
      </c>
      <c r="H432" s="15">
        <f t="shared" si="149"/>
        <v>0</v>
      </c>
      <c r="I432" s="12">
        <f t="shared" si="141"/>
        <v>222</v>
      </c>
      <c r="J432" s="15">
        <f t="shared" si="149"/>
        <v>105</v>
      </c>
      <c r="K432" s="15">
        <f t="shared" si="149"/>
        <v>105</v>
      </c>
    </row>
    <row r="433" spans="1:14" ht="48" hidden="1">
      <c r="A433" s="17" t="s">
        <v>181</v>
      </c>
      <c r="B433" s="18" t="s">
        <v>146</v>
      </c>
      <c r="C433" s="18" t="s">
        <v>180</v>
      </c>
      <c r="D433" s="31" t="s">
        <v>182</v>
      </c>
      <c r="E433" s="18"/>
      <c r="F433" s="18"/>
      <c r="G433" s="16">
        <f>G436</f>
        <v>0</v>
      </c>
      <c r="H433" s="16">
        <f>H436</f>
        <v>0</v>
      </c>
      <c r="I433" s="20">
        <f t="shared" si="141"/>
        <v>0</v>
      </c>
      <c r="J433" s="16">
        <f>J436</f>
        <v>0</v>
      </c>
      <c r="K433" s="26"/>
    </row>
    <row r="434" spans="1:14" ht="35.25" hidden="1" customHeight="1">
      <c r="A434" s="17" t="s">
        <v>183</v>
      </c>
      <c r="B434" s="18" t="s">
        <v>146</v>
      </c>
      <c r="C434" s="18" t="s">
        <v>180</v>
      </c>
      <c r="D434" s="31" t="s">
        <v>184</v>
      </c>
      <c r="E434" s="18"/>
      <c r="F434" s="18"/>
      <c r="G434" s="16">
        <f t="shared" ref="G434:J437" si="150">G435</f>
        <v>0</v>
      </c>
      <c r="H434" s="16">
        <f t="shared" si="150"/>
        <v>0</v>
      </c>
      <c r="I434" s="20">
        <f t="shared" si="141"/>
        <v>0</v>
      </c>
      <c r="J434" s="16">
        <f t="shared" si="150"/>
        <v>0</v>
      </c>
      <c r="K434" s="26"/>
    </row>
    <row r="435" spans="1:14" hidden="1">
      <c r="A435" s="17" t="s">
        <v>133</v>
      </c>
      <c r="B435" s="18" t="s">
        <v>146</v>
      </c>
      <c r="C435" s="18" t="s">
        <v>180</v>
      </c>
      <c r="D435" s="31" t="s">
        <v>185</v>
      </c>
      <c r="E435" s="18"/>
      <c r="F435" s="18"/>
      <c r="G435" s="16">
        <f t="shared" si="150"/>
        <v>0</v>
      </c>
      <c r="H435" s="16">
        <f t="shared" si="150"/>
        <v>0</v>
      </c>
      <c r="I435" s="20">
        <f t="shared" si="141"/>
        <v>0</v>
      </c>
      <c r="J435" s="16">
        <f t="shared" si="150"/>
        <v>0</v>
      </c>
      <c r="K435" s="26"/>
    </row>
    <row r="436" spans="1:14" ht="25.5" hidden="1" customHeight="1">
      <c r="A436" s="27" t="s">
        <v>186</v>
      </c>
      <c r="B436" s="18" t="s">
        <v>146</v>
      </c>
      <c r="C436" s="18" t="s">
        <v>180</v>
      </c>
      <c r="D436" s="31" t="s">
        <v>185</v>
      </c>
      <c r="E436" s="18" t="s">
        <v>45</v>
      </c>
      <c r="F436" s="35"/>
      <c r="G436" s="37">
        <f t="shared" si="150"/>
        <v>0</v>
      </c>
      <c r="H436" s="37">
        <f t="shared" si="150"/>
        <v>0</v>
      </c>
      <c r="I436" s="20">
        <f t="shared" si="141"/>
        <v>0</v>
      </c>
      <c r="J436" s="37">
        <f t="shared" si="150"/>
        <v>0</v>
      </c>
      <c r="K436" s="26"/>
    </row>
    <row r="437" spans="1:14" ht="24" hidden="1" customHeight="1">
      <c r="A437" s="27" t="s">
        <v>155</v>
      </c>
      <c r="B437" s="18" t="s">
        <v>146</v>
      </c>
      <c r="C437" s="18" t="s">
        <v>180</v>
      </c>
      <c r="D437" s="31" t="s">
        <v>185</v>
      </c>
      <c r="E437" s="18" t="s">
        <v>53</v>
      </c>
      <c r="F437" s="35"/>
      <c r="G437" s="37">
        <f t="shared" si="150"/>
        <v>0</v>
      </c>
      <c r="H437" s="37">
        <f t="shared" si="150"/>
        <v>0</v>
      </c>
      <c r="I437" s="20">
        <f t="shared" si="141"/>
        <v>0</v>
      </c>
      <c r="J437" s="37">
        <f t="shared" si="150"/>
        <v>0</v>
      </c>
      <c r="K437" s="26"/>
    </row>
    <row r="438" spans="1:14" hidden="1">
      <c r="A438" s="17" t="s">
        <v>16</v>
      </c>
      <c r="B438" s="18" t="s">
        <v>146</v>
      </c>
      <c r="C438" s="18" t="s">
        <v>180</v>
      </c>
      <c r="D438" s="31" t="s">
        <v>185</v>
      </c>
      <c r="E438" s="18" t="s">
        <v>53</v>
      </c>
      <c r="F438" s="18" t="s">
        <v>17</v>
      </c>
      <c r="G438" s="19"/>
      <c r="H438" s="19"/>
      <c r="I438" s="20">
        <f t="shared" si="141"/>
        <v>0</v>
      </c>
      <c r="J438" s="20"/>
      <c r="K438" s="26"/>
    </row>
    <row r="439" spans="1:14" ht="27" customHeight="1">
      <c r="A439" s="13" t="s">
        <v>25</v>
      </c>
      <c r="B439" s="14" t="s">
        <v>146</v>
      </c>
      <c r="C439" s="14" t="s">
        <v>180</v>
      </c>
      <c r="D439" s="14" t="s">
        <v>187</v>
      </c>
      <c r="E439" s="14"/>
      <c r="F439" s="14"/>
      <c r="G439" s="16">
        <f t="shared" ref="G439:K439" si="151">G440+G444</f>
        <v>222</v>
      </c>
      <c r="H439" s="16">
        <f t="shared" si="151"/>
        <v>0</v>
      </c>
      <c r="I439" s="20">
        <f t="shared" si="141"/>
        <v>222</v>
      </c>
      <c r="J439" s="16">
        <f t="shared" si="151"/>
        <v>105</v>
      </c>
      <c r="K439" s="16">
        <f t="shared" si="151"/>
        <v>105</v>
      </c>
    </row>
    <row r="440" spans="1:14" ht="24">
      <c r="A440" s="49" t="s">
        <v>188</v>
      </c>
      <c r="B440" s="18" t="s">
        <v>146</v>
      </c>
      <c r="C440" s="18" t="s">
        <v>180</v>
      </c>
      <c r="D440" s="31" t="s">
        <v>189</v>
      </c>
      <c r="E440" s="18"/>
      <c r="F440" s="18"/>
      <c r="G440" s="16">
        <f t="shared" ref="G440:K442" si="152">G441</f>
        <v>205</v>
      </c>
      <c r="H440" s="16">
        <f t="shared" si="152"/>
        <v>0</v>
      </c>
      <c r="I440" s="20">
        <f t="shared" si="141"/>
        <v>205</v>
      </c>
      <c r="J440" s="16">
        <f t="shared" si="152"/>
        <v>105</v>
      </c>
      <c r="K440" s="16">
        <f t="shared" si="152"/>
        <v>105</v>
      </c>
    </row>
    <row r="441" spans="1:14" ht="27" customHeight="1">
      <c r="A441" s="27" t="s">
        <v>165</v>
      </c>
      <c r="B441" s="18" t="s">
        <v>146</v>
      </c>
      <c r="C441" s="18" t="s">
        <v>180</v>
      </c>
      <c r="D441" s="31" t="s">
        <v>189</v>
      </c>
      <c r="E441" s="18" t="s">
        <v>45</v>
      </c>
      <c r="F441" s="18"/>
      <c r="G441" s="16">
        <f t="shared" si="152"/>
        <v>205</v>
      </c>
      <c r="H441" s="16">
        <f t="shared" si="152"/>
        <v>0</v>
      </c>
      <c r="I441" s="20">
        <f t="shared" si="141"/>
        <v>205</v>
      </c>
      <c r="J441" s="16">
        <f t="shared" si="152"/>
        <v>105</v>
      </c>
      <c r="K441" s="16">
        <f t="shared" si="152"/>
        <v>105</v>
      </c>
    </row>
    <row r="442" spans="1:14" ht="24" customHeight="1">
      <c r="A442" s="27" t="s">
        <v>174</v>
      </c>
      <c r="B442" s="18" t="s">
        <v>146</v>
      </c>
      <c r="C442" s="18" t="s">
        <v>180</v>
      </c>
      <c r="D442" s="31" t="s">
        <v>189</v>
      </c>
      <c r="E442" s="18" t="s">
        <v>53</v>
      </c>
      <c r="F442" s="18"/>
      <c r="G442" s="16">
        <f t="shared" si="152"/>
        <v>205</v>
      </c>
      <c r="H442" s="16">
        <f t="shared" si="152"/>
        <v>0</v>
      </c>
      <c r="I442" s="20">
        <f t="shared" si="141"/>
        <v>205</v>
      </c>
      <c r="J442" s="16">
        <f t="shared" si="152"/>
        <v>105</v>
      </c>
      <c r="K442" s="16">
        <f t="shared" si="152"/>
        <v>105</v>
      </c>
    </row>
    <row r="443" spans="1:14">
      <c r="A443" s="49" t="s">
        <v>16</v>
      </c>
      <c r="B443" s="18" t="s">
        <v>146</v>
      </c>
      <c r="C443" s="18" t="s">
        <v>180</v>
      </c>
      <c r="D443" s="31" t="s">
        <v>189</v>
      </c>
      <c r="E443" s="18" t="s">
        <v>53</v>
      </c>
      <c r="F443" s="18" t="s">
        <v>17</v>
      </c>
      <c r="G443" s="19">
        <v>205</v>
      </c>
      <c r="H443" s="19">
        <f>'[1]поправки  2024-2026 гг  (ноя(2)'!$I$1551</f>
        <v>0</v>
      </c>
      <c r="I443" s="20">
        <f t="shared" si="141"/>
        <v>205</v>
      </c>
      <c r="J443" s="20">
        <v>105</v>
      </c>
      <c r="K443" s="19">
        <v>105</v>
      </c>
    </row>
    <row r="444" spans="1:14" ht="76.5">
      <c r="A444" s="211" t="s">
        <v>695</v>
      </c>
      <c r="B444" s="18" t="s">
        <v>146</v>
      </c>
      <c r="C444" s="18" t="s">
        <v>180</v>
      </c>
      <c r="D444" s="38" t="s">
        <v>696</v>
      </c>
      <c r="E444" s="24"/>
      <c r="F444" s="24"/>
      <c r="G444" s="16">
        <f t="shared" ref="G444:H446" si="153">G445</f>
        <v>17</v>
      </c>
      <c r="H444" s="16">
        <f t="shared" si="153"/>
        <v>0</v>
      </c>
      <c r="I444" s="20">
        <f t="shared" si="141"/>
        <v>17</v>
      </c>
      <c r="J444" s="16">
        <f t="shared" ref="J444:J446" si="154">J445</f>
        <v>0</v>
      </c>
      <c r="K444" s="26"/>
    </row>
    <row r="445" spans="1:14" ht="25.5">
      <c r="A445" s="44" t="s">
        <v>186</v>
      </c>
      <c r="B445" s="18" t="s">
        <v>146</v>
      </c>
      <c r="C445" s="18" t="s">
        <v>180</v>
      </c>
      <c r="D445" s="38" t="s">
        <v>696</v>
      </c>
      <c r="E445" s="24" t="s">
        <v>45</v>
      </c>
      <c r="F445" s="24"/>
      <c r="G445" s="16">
        <f t="shared" si="153"/>
        <v>17</v>
      </c>
      <c r="H445" s="16">
        <f t="shared" si="153"/>
        <v>0</v>
      </c>
      <c r="I445" s="20">
        <f t="shared" si="141"/>
        <v>17</v>
      </c>
      <c r="J445" s="16">
        <f t="shared" si="154"/>
        <v>0</v>
      </c>
      <c r="K445" s="26"/>
    </row>
    <row r="446" spans="1:14" ht="25.5">
      <c r="A446" s="44" t="s">
        <v>174</v>
      </c>
      <c r="B446" s="18" t="s">
        <v>146</v>
      </c>
      <c r="C446" s="18" t="s">
        <v>180</v>
      </c>
      <c r="D446" s="38" t="s">
        <v>696</v>
      </c>
      <c r="E446" s="24" t="s">
        <v>53</v>
      </c>
      <c r="F446" s="24"/>
      <c r="G446" s="16">
        <f t="shared" si="153"/>
        <v>17</v>
      </c>
      <c r="H446" s="16">
        <f>H447</f>
        <v>0</v>
      </c>
      <c r="I446" s="20">
        <f t="shared" si="141"/>
        <v>17</v>
      </c>
      <c r="J446" s="16">
        <f t="shared" si="154"/>
        <v>0</v>
      </c>
      <c r="K446" s="26"/>
    </row>
    <row r="447" spans="1:14">
      <c r="A447" s="23" t="s">
        <v>110</v>
      </c>
      <c r="B447" s="18" t="s">
        <v>146</v>
      </c>
      <c r="C447" s="18" t="s">
        <v>180</v>
      </c>
      <c r="D447" s="38" t="s">
        <v>696</v>
      </c>
      <c r="E447" s="24" t="s">
        <v>53</v>
      </c>
      <c r="F447" s="24" t="s">
        <v>10</v>
      </c>
      <c r="G447" s="19">
        <v>17</v>
      </c>
      <c r="H447" s="19">
        <f>'[1]поправки  2024-2026 гг  (ноя(2)'!$I$369</f>
        <v>0</v>
      </c>
      <c r="I447" s="20">
        <f t="shared" si="141"/>
        <v>17</v>
      </c>
      <c r="J447" s="20"/>
      <c r="K447" s="26"/>
    </row>
    <row r="448" spans="1:14" ht="23.25" customHeight="1">
      <c r="A448" s="58" t="s">
        <v>192</v>
      </c>
      <c r="B448" s="14" t="s">
        <v>193</v>
      </c>
      <c r="C448" s="14"/>
      <c r="D448" s="14"/>
      <c r="E448" s="14"/>
      <c r="F448" s="14"/>
      <c r="G448" s="15">
        <f>G449+G450+G451+G452</f>
        <v>23962</v>
      </c>
      <c r="H448" s="15">
        <f>H449+H450+H451+H452</f>
        <v>-30.8</v>
      </c>
      <c r="I448" s="12">
        <f t="shared" si="141"/>
        <v>23931.200000000001</v>
      </c>
      <c r="J448" s="15">
        <f t="shared" ref="J448:K448" si="155">J449+J450+J451+J452</f>
        <v>795.6</v>
      </c>
      <c r="K448" s="15">
        <f t="shared" si="155"/>
        <v>770.5</v>
      </c>
      <c r="L448" s="136">
        <f>G453+G491+G463</f>
        <v>3149.1</v>
      </c>
      <c r="M448" s="136">
        <f>J453+J491+J463</f>
        <v>795.6</v>
      </c>
      <c r="N448" s="136">
        <f>K453+K491+K463</f>
        <v>770.5</v>
      </c>
    </row>
    <row r="449" spans="1:11">
      <c r="A449" s="10" t="s">
        <v>16</v>
      </c>
      <c r="B449" s="14" t="s">
        <v>193</v>
      </c>
      <c r="C449" s="14"/>
      <c r="D449" s="14"/>
      <c r="E449" s="14"/>
      <c r="F449" s="14" t="s">
        <v>17</v>
      </c>
      <c r="G449" s="15">
        <f>G458+G467+G485+G517+G524+G531+G536+G474+G477+G498+G502+G482+G514+G521+G528+G490+G542</f>
        <v>5368</v>
      </c>
      <c r="H449" s="15">
        <f>H458+H467+H485+H517+H524+H531+H536+H474+H477+H498+H502+H482+H514+H521+H528+H490+H542</f>
        <v>-30.8</v>
      </c>
      <c r="I449" s="12">
        <f t="shared" si="141"/>
        <v>5337.2</v>
      </c>
      <c r="J449" s="15">
        <f>J458+J467+J485+J517+J524+J531+J536+J474+J477+J498+J502+J482+J514+J521+J528+J490+J542</f>
        <v>795.6</v>
      </c>
      <c r="K449" s="15">
        <f>K458+K467+K485+K517+K524+K531+K536+K474+K477+K498+K502+K482+K514+K521+K528+K490+K542</f>
        <v>770.5</v>
      </c>
    </row>
    <row r="450" spans="1:11">
      <c r="A450" s="10" t="s">
        <v>18</v>
      </c>
      <c r="B450" s="14" t="s">
        <v>193</v>
      </c>
      <c r="C450" s="14"/>
      <c r="D450" s="14"/>
      <c r="E450" s="14"/>
      <c r="F450" s="14" t="s">
        <v>10</v>
      </c>
      <c r="G450" s="15">
        <f>G503+G510+G547+G462</f>
        <v>2811</v>
      </c>
      <c r="H450" s="15">
        <f>H503+H510+H547+H462</f>
        <v>0</v>
      </c>
      <c r="I450" s="12">
        <f t="shared" si="141"/>
        <v>2811</v>
      </c>
      <c r="J450" s="15">
        <f t="shared" ref="J450:K450" si="156">J503+J510+J547</f>
        <v>0</v>
      </c>
      <c r="K450" s="15">
        <f t="shared" si="156"/>
        <v>0</v>
      </c>
    </row>
    <row r="451" spans="1:11">
      <c r="A451" s="10" t="s">
        <v>19</v>
      </c>
      <c r="B451" s="14" t="s">
        <v>193</v>
      </c>
      <c r="C451" s="14"/>
      <c r="D451" s="14"/>
      <c r="E451" s="14"/>
      <c r="F451" s="14" t="s">
        <v>11</v>
      </c>
      <c r="G451" s="15">
        <f>G504+G551</f>
        <v>15783</v>
      </c>
      <c r="H451" s="15">
        <f>H504+H551</f>
        <v>0</v>
      </c>
      <c r="I451" s="12">
        <f t="shared" si="141"/>
        <v>15783</v>
      </c>
      <c r="J451" s="15">
        <f t="shared" ref="J451:K451" si="157">J504+J551</f>
        <v>0</v>
      </c>
      <c r="K451" s="15">
        <f t="shared" si="157"/>
        <v>0</v>
      </c>
    </row>
    <row r="452" spans="1:11" hidden="1">
      <c r="A452" s="10" t="s">
        <v>20</v>
      </c>
      <c r="B452" s="14" t="s">
        <v>193</v>
      </c>
      <c r="C452" s="14"/>
      <c r="D452" s="14"/>
      <c r="E452" s="14"/>
      <c r="F452" s="14" t="s">
        <v>12</v>
      </c>
      <c r="G452" s="15">
        <f t="shared" ref="G452:K452" si="158">G505</f>
        <v>0</v>
      </c>
      <c r="H452" s="15"/>
      <c r="I452" s="12">
        <f t="shared" si="141"/>
        <v>0</v>
      </c>
      <c r="J452" s="15">
        <f t="shared" si="158"/>
        <v>0</v>
      </c>
      <c r="K452" s="15">
        <f t="shared" si="158"/>
        <v>0</v>
      </c>
    </row>
    <row r="453" spans="1:11">
      <c r="A453" s="58" t="s">
        <v>194</v>
      </c>
      <c r="B453" s="14" t="s">
        <v>193</v>
      </c>
      <c r="C453" s="14" t="s">
        <v>195</v>
      </c>
      <c r="D453" s="11"/>
      <c r="E453" s="14"/>
      <c r="F453" s="14"/>
      <c r="G453" s="15">
        <f>G454</f>
        <v>1908.5</v>
      </c>
      <c r="H453" s="15">
        <f>H454</f>
        <v>0</v>
      </c>
      <c r="I453" s="12">
        <f t="shared" si="141"/>
        <v>1908.5</v>
      </c>
      <c r="J453" s="15">
        <f t="shared" ref="G453:K457" si="159">J454</f>
        <v>181.1</v>
      </c>
      <c r="K453" s="15">
        <f t="shared" si="159"/>
        <v>181.1</v>
      </c>
    </row>
    <row r="454" spans="1:11" ht="26.25" customHeight="1">
      <c r="A454" s="13" t="s">
        <v>25</v>
      </c>
      <c r="B454" s="14" t="s">
        <v>193</v>
      </c>
      <c r="C454" s="14" t="s">
        <v>195</v>
      </c>
      <c r="D454" s="11" t="s">
        <v>26</v>
      </c>
      <c r="E454" s="14"/>
      <c r="F454" s="14"/>
      <c r="G454" s="16">
        <f>G455+G459</f>
        <v>1908.5</v>
      </c>
      <c r="H454" s="16">
        <f>H455+H459</f>
        <v>0</v>
      </c>
      <c r="I454" s="20">
        <f t="shared" si="141"/>
        <v>1908.5</v>
      </c>
      <c r="J454" s="16">
        <f t="shared" si="159"/>
        <v>181.1</v>
      </c>
      <c r="K454" s="16">
        <f t="shared" si="159"/>
        <v>181.1</v>
      </c>
    </row>
    <row r="455" spans="1:11" ht="35.25" customHeight="1">
      <c r="A455" s="59" t="s">
        <v>196</v>
      </c>
      <c r="B455" s="18" t="s">
        <v>193</v>
      </c>
      <c r="C455" s="18" t="s">
        <v>195</v>
      </c>
      <c r="D455" s="9" t="s">
        <v>197</v>
      </c>
      <c r="E455" s="18"/>
      <c r="F455" s="18"/>
      <c r="G455" s="16">
        <f t="shared" si="159"/>
        <v>658.5</v>
      </c>
      <c r="H455" s="16">
        <f t="shared" si="159"/>
        <v>0</v>
      </c>
      <c r="I455" s="20">
        <f t="shared" si="141"/>
        <v>658.5</v>
      </c>
      <c r="J455" s="16">
        <f t="shared" si="159"/>
        <v>181.1</v>
      </c>
      <c r="K455" s="16">
        <f t="shared" si="159"/>
        <v>181.1</v>
      </c>
    </row>
    <row r="456" spans="1:11" ht="22.5" customHeight="1">
      <c r="A456" s="27" t="s">
        <v>186</v>
      </c>
      <c r="B456" s="18" t="s">
        <v>193</v>
      </c>
      <c r="C456" s="18" t="s">
        <v>195</v>
      </c>
      <c r="D456" s="9" t="s">
        <v>197</v>
      </c>
      <c r="E456" s="18" t="s">
        <v>45</v>
      </c>
      <c r="F456" s="18"/>
      <c r="G456" s="16">
        <f t="shared" si="159"/>
        <v>658.5</v>
      </c>
      <c r="H456" s="16">
        <f t="shared" si="159"/>
        <v>0</v>
      </c>
      <c r="I456" s="20">
        <f t="shared" si="141"/>
        <v>658.5</v>
      </c>
      <c r="J456" s="16">
        <f t="shared" si="159"/>
        <v>181.1</v>
      </c>
      <c r="K456" s="16">
        <f t="shared" si="159"/>
        <v>181.1</v>
      </c>
    </row>
    <row r="457" spans="1:11" ht="27" customHeight="1">
      <c r="A457" s="27" t="s">
        <v>174</v>
      </c>
      <c r="B457" s="18" t="s">
        <v>193</v>
      </c>
      <c r="C457" s="18" t="s">
        <v>195</v>
      </c>
      <c r="D457" s="9" t="s">
        <v>197</v>
      </c>
      <c r="E457" s="18" t="s">
        <v>53</v>
      </c>
      <c r="F457" s="18"/>
      <c r="G457" s="16">
        <f t="shared" si="159"/>
        <v>658.5</v>
      </c>
      <c r="H457" s="16">
        <f t="shared" si="159"/>
        <v>0</v>
      </c>
      <c r="I457" s="20">
        <f t="shared" si="141"/>
        <v>658.5</v>
      </c>
      <c r="J457" s="16">
        <f t="shared" si="159"/>
        <v>181.1</v>
      </c>
      <c r="K457" s="16">
        <f t="shared" si="159"/>
        <v>181.1</v>
      </c>
    </row>
    <row r="458" spans="1:11">
      <c r="A458" s="49" t="s">
        <v>16</v>
      </c>
      <c r="B458" s="18" t="s">
        <v>193</v>
      </c>
      <c r="C458" s="18" t="s">
        <v>195</v>
      </c>
      <c r="D458" s="9" t="s">
        <v>197</v>
      </c>
      <c r="E458" s="18" t="s">
        <v>53</v>
      </c>
      <c r="F458" s="18" t="s">
        <v>17</v>
      </c>
      <c r="G458" s="79">
        <v>658.5</v>
      </c>
      <c r="H458" s="79">
        <f>'[1]поправки  2024-2026 гг  (ноя(2)'!$I$1558</f>
        <v>0</v>
      </c>
      <c r="I458" s="20">
        <f t="shared" si="141"/>
        <v>658.5</v>
      </c>
      <c r="J458" s="22">
        <v>181.1</v>
      </c>
      <c r="K458" s="22">
        <v>181.1</v>
      </c>
    </row>
    <row r="459" spans="1:11" ht="48">
      <c r="A459" s="205" t="s">
        <v>692</v>
      </c>
      <c r="B459" s="204" t="s">
        <v>193</v>
      </c>
      <c r="C459" s="204" t="s">
        <v>195</v>
      </c>
      <c r="D459" s="204" t="s">
        <v>693</v>
      </c>
      <c r="E459" s="204"/>
      <c r="F459" s="204"/>
      <c r="G459" s="20">
        <f t="shared" ref="G459:H461" si="160">G460</f>
        <v>1250</v>
      </c>
      <c r="H459" s="20">
        <f t="shared" si="160"/>
        <v>0</v>
      </c>
      <c r="I459" s="20">
        <f t="shared" si="141"/>
        <v>1250</v>
      </c>
      <c r="J459" s="22"/>
      <c r="K459" s="22"/>
    </row>
    <row r="460" spans="1:11" ht="48">
      <c r="A460" s="206" t="s">
        <v>444</v>
      </c>
      <c r="B460" s="204" t="s">
        <v>193</v>
      </c>
      <c r="C460" s="204" t="s">
        <v>195</v>
      </c>
      <c r="D460" s="204" t="s">
        <v>693</v>
      </c>
      <c r="E460" s="204" t="s">
        <v>211</v>
      </c>
      <c r="F460" s="204"/>
      <c r="G460" s="20">
        <f t="shared" si="160"/>
        <v>1250</v>
      </c>
      <c r="H460" s="20">
        <f t="shared" si="160"/>
        <v>0</v>
      </c>
      <c r="I460" s="20">
        <f t="shared" si="141"/>
        <v>1250</v>
      </c>
      <c r="J460" s="22"/>
      <c r="K460" s="22"/>
    </row>
    <row r="461" spans="1:11">
      <c r="A461" s="207" t="s">
        <v>212</v>
      </c>
      <c r="B461" s="204" t="s">
        <v>193</v>
      </c>
      <c r="C461" s="204" t="s">
        <v>195</v>
      </c>
      <c r="D461" s="204" t="s">
        <v>693</v>
      </c>
      <c r="E461" s="204" t="s">
        <v>443</v>
      </c>
      <c r="F461" s="204"/>
      <c r="G461" s="20">
        <f t="shared" si="160"/>
        <v>1250</v>
      </c>
      <c r="H461" s="20">
        <f t="shared" si="160"/>
        <v>0</v>
      </c>
      <c r="I461" s="20">
        <f t="shared" si="141"/>
        <v>1250</v>
      </c>
      <c r="J461" s="22"/>
      <c r="K461" s="22"/>
    </row>
    <row r="462" spans="1:11">
      <c r="A462" s="208" t="s">
        <v>18</v>
      </c>
      <c r="B462" s="204" t="s">
        <v>193</v>
      </c>
      <c r="C462" s="204" t="s">
        <v>195</v>
      </c>
      <c r="D462" s="204" t="s">
        <v>693</v>
      </c>
      <c r="E462" s="204" t="s">
        <v>443</v>
      </c>
      <c r="F462" s="204" t="s">
        <v>10</v>
      </c>
      <c r="G462" s="20">
        <v>1250</v>
      </c>
      <c r="H462" s="79">
        <f>'[1]поправки  2024-2026 гг  (ноя(2)'!$I$377</f>
        <v>0</v>
      </c>
      <c r="I462" s="20">
        <f t="shared" si="141"/>
        <v>1250</v>
      </c>
      <c r="J462" s="22"/>
      <c r="K462" s="22"/>
    </row>
    <row r="463" spans="1:11" ht="14.25" customHeight="1">
      <c r="A463" s="58" t="s">
        <v>198</v>
      </c>
      <c r="B463" s="14" t="s">
        <v>193</v>
      </c>
      <c r="C463" s="14" t="s">
        <v>199</v>
      </c>
      <c r="D463" s="14"/>
      <c r="E463" s="14"/>
      <c r="F463" s="14"/>
      <c r="G463" s="15">
        <f>G468+G478+G490</f>
        <v>110</v>
      </c>
      <c r="H463" s="15"/>
      <c r="I463" s="12">
        <f t="shared" si="141"/>
        <v>110</v>
      </c>
      <c r="J463" s="15">
        <f t="shared" ref="J463:K463" si="161">J468+J478+J490</f>
        <v>85</v>
      </c>
      <c r="K463" s="15">
        <f t="shared" si="161"/>
        <v>60</v>
      </c>
    </row>
    <row r="464" spans="1:11" ht="24" hidden="1">
      <c r="A464" s="60" t="s">
        <v>200</v>
      </c>
      <c r="B464" s="18" t="s">
        <v>193</v>
      </c>
      <c r="C464" s="18" t="s">
        <v>199</v>
      </c>
      <c r="D464" s="9" t="s">
        <v>201</v>
      </c>
      <c r="E464" s="18"/>
      <c r="F464" s="18"/>
      <c r="G464" s="16">
        <f t="shared" ref="G464:J466" si="162">G465</f>
        <v>0</v>
      </c>
      <c r="H464" s="16"/>
      <c r="I464" s="20">
        <f t="shared" si="141"/>
        <v>0</v>
      </c>
      <c r="J464" s="16">
        <f t="shared" si="162"/>
        <v>0</v>
      </c>
      <c r="K464" s="26"/>
    </row>
    <row r="465" spans="1:11" ht="24.75" hidden="1" customHeight="1">
      <c r="A465" s="27" t="s">
        <v>186</v>
      </c>
      <c r="B465" s="18" t="s">
        <v>193</v>
      </c>
      <c r="C465" s="18" t="s">
        <v>199</v>
      </c>
      <c r="D465" s="9" t="s">
        <v>201</v>
      </c>
      <c r="E465" s="18" t="s">
        <v>45</v>
      </c>
      <c r="F465" s="18"/>
      <c r="G465" s="16">
        <f t="shared" si="162"/>
        <v>0</v>
      </c>
      <c r="H465" s="16"/>
      <c r="I465" s="20">
        <f t="shared" si="141"/>
        <v>0</v>
      </c>
      <c r="J465" s="16">
        <f t="shared" si="162"/>
        <v>0</v>
      </c>
      <c r="K465" s="26"/>
    </row>
    <row r="466" spans="1:11" ht="27" hidden="1" customHeight="1">
      <c r="A466" s="27" t="s">
        <v>155</v>
      </c>
      <c r="B466" s="18" t="s">
        <v>193</v>
      </c>
      <c r="C466" s="18" t="s">
        <v>199</v>
      </c>
      <c r="D466" s="9" t="s">
        <v>201</v>
      </c>
      <c r="E466" s="18" t="s">
        <v>53</v>
      </c>
      <c r="F466" s="18"/>
      <c r="G466" s="16">
        <f t="shared" si="162"/>
        <v>0</v>
      </c>
      <c r="H466" s="16"/>
      <c r="I466" s="20">
        <f t="shared" si="141"/>
        <v>0</v>
      </c>
      <c r="J466" s="16">
        <f t="shared" si="162"/>
        <v>0</v>
      </c>
      <c r="K466" s="26"/>
    </row>
    <row r="467" spans="1:11" ht="12" hidden="1" customHeight="1">
      <c r="A467" s="17" t="s">
        <v>16</v>
      </c>
      <c r="B467" s="18" t="s">
        <v>193</v>
      </c>
      <c r="C467" s="18" t="s">
        <v>199</v>
      </c>
      <c r="D467" s="9" t="s">
        <v>201</v>
      </c>
      <c r="E467" s="18" t="s">
        <v>53</v>
      </c>
      <c r="F467" s="18" t="s">
        <v>17</v>
      </c>
      <c r="G467" s="16"/>
      <c r="H467" s="16"/>
      <c r="I467" s="20">
        <f t="shared" si="141"/>
        <v>0</v>
      </c>
      <c r="J467" s="16"/>
      <c r="K467" s="26"/>
    </row>
    <row r="468" spans="1:11" ht="28.5" hidden="1" customHeight="1">
      <c r="A468" s="47" t="s">
        <v>202</v>
      </c>
      <c r="B468" s="61" t="s">
        <v>193</v>
      </c>
      <c r="C468" s="61" t="s">
        <v>199</v>
      </c>
      <c r="D468" s="24" t="s">
        <v>203</v>
      </c>
      <c r="E468" s="61"/>
      <c r="F468" s="61"/>
      <c r="G468" s="16">
        <f t="shared" ref="G468:K469" si="163">G469</f>
        <v>0</v>
      </c>
      <c r="H468" s="16"/>
      <c r="I468" s="20">
        <f t="shared" si="141"/>
        <v>0</v>
      </c>
      <c r="J468" s="16">
        <f t="shared" si="163"/>
        <v>0</v>
      </c>
      <c r="K468" s="16">
        <f t="shared" si="163"/>
        <v>0</v>
      </c>
    </row>
    <row r="469" spans="1:11" ht="41.25" hidden="1" customHeight="1">
      <c r="A469" s="47" t="s">
        <v>204</v>
      </c>
      <c r="B469" s="61" t="s">
        <v>193</v>
      </c>
      <c r="C469" s="61" t="s">
        <v>199</v>
      </c>
      <c r="D469" s="24" t="s">
        <v>205</v>
      </c>
      <c r="E469" s="61"/>
      <c r="F469" s="61"/>
      <c r="G469" s="16">
        <f t="shared" si="163"/>
        <v>0</v>
      </c>
      <c r="H469" s="16"/>
      <c r="I469" s="20">
        <f t="shared" si="141"/>
        <v>0</v>
      </c>
      <c r="J469" s="16">
        <f t="shared" si="163"/>
        <v>0</v>
      </c>
      <c r="K469" s="16">
        <f t="shared" si="163"/>
        <v>0</v>
      </c>
    </row>
    <row r="470" spans="1:11" ht="89.25" hidden="1" customHeight="1">
      <c r="A470" s="23" t="s">
        <v>206</v>
      </c>
      <c r="B470" s="24" t="s">
        <v>193</v>
      </c>
      <c r="C470" s="24" t="s">
        <v>199</v>
      </c>
      <c r="D470" s="62" t="s">
        <v>207</v>
      </c>
      <c r="E470" s="24"/>
      <c r="F470" s="24"/>
      <c r="G470" s="16">
        <f>G471</f>
        <v>0</v>
      </c>
      <c r="H470" s="16"/>
      <c r="I470" s="20">
        <f t="shared" si="141"/>
        <v>0</v>
      </c>
      <c r="J470" s="16">
        <f t="shared" ref="J470:K470" si="164">J471+J475</f>
        <v>0</v>
      </c>
      <c r="K470" s="16">
        <f t="shared" si="164"/>
        <v>0</v>
      </c>
    </row>
    <row r="471" spans="1:11" ht="15" hidden="1" customHeight="1">
      <c r="A471" s="23" t="s">
        <v>208</v>
      </c>
      <c r="B471" s="24" t="s">
        <v>193</v>
      </c>
      <c r="C471" s="24" t="s">
        <v>199</v>
      </c>
      <c r="D471" s="62" t="s">
        <v>209</v>
      </c>
      <c r="E471" s="24"/>
      <c r="F471" s="24"/>
      <c r="G471" s="16">
        <f>G472+G475</f>
        <v>0</v>
      </c>
      <c r="H471" s="16"/>
      <c r="I471" s="20">
        <f t="shared" si="141"/>
        <v>0</v>
      </c>
      <c r="J471" s="16">
        <f t="shared" ref="G471:K473" si="165">J472</f>
        <v>0</v>
      </c>
      <c r="K471" s="16">
        <f t="shared" si="165"/>
        <v>0</v>
      </c>
    </row>
    <row r="472" spans="1:11" ht="24.75" hidden="1" customHeight="1">
      <c r="A472" s="44" t="s">
        <v>186</v>
      </c>
      <c r="B472" s="24" t="s">
        <v>193</v>
      </c>
      <c r="C472" s="24" t="s">
        <v>199</v>
      </c>
      <c r="D472" s="62" t="s">
        <v>209</v>
      </c>
      <c r="E472" s="24" t="s">
        <v>45</v>
      </c>
      <c r="F472" s="24"/>
      <c r="G472" s="16">
        <f t="shared" si="165"/>
        <v>0</v>
      </c>
      <c r="H472" s="16"/>
      <c r="I472" s="20">
        <f t="shared" si="141"/>
        <v>0</v>
      </c>
      <c r="J472" s="16">
        <f t="shared" si="165"/>
        <v>0</v>
      </c>
      <c r="K472" s="16">
        <f t="shared" si="165"/>
        <v>0</v>
      </c>
    </row>
    <row r="473" spans="1:11" ht="22.5" hidden="1" customHeight="1">
      <c r="A473" s="44" t="s">
        <v>174</v>
      </c>
      <c r="B473" s="24" t="s">
        <v>193</v>
      </c>
      <c r="C473" s="24" t="s">
        <v>199</v>
      </c>
      <c r="D473" s="62" t="s">
        <v>209</v>
      </c>
      <c r="E473" s="24" t="s">
        <v>53</v>
      </c>
      <c r="F473" s="24"/>
      <c r="G473" s="16">
        <f t="shared" si="165"/>
        <v>0</v>
      </c>
      <c r="H473" s="16"/>
      <c r="I473" s="20">
        <f t="shared" si="141"/>
        <v>0</v>
      </c>
      <c r="J473" s="16">
        <f t="shared" si="165"/>
        <v>0</v>
      </c>
      <c r="K473" s="16">
        <f t="shared" si="165"/>
        <v>0</v>
      </c>
    </row>
    <row r="474" spans="1:11" ht="12" hidden="1" customHeight="1">
      <c r="A474" s="23" t="s">
        <v>16</v>
      </c>
      <c r="B474" s="24" t="s">
        <v>193</v>
      </c>
      <c r="C474" s="24" t="s">
        <v>199</v>
      </c>
      <c r="D474" s="62" t="s">
        <v>209</v>
      </c>
      <c r="E474" s="24" t="s">
        <v>53</v>
      </c>
      <c r="F474" s="24" t="s">
        <v>17</v>
      </c>
      <c r="G474" s="16"/>
      <c r="H474" s="16"/>
      <c r="I474" s="20">
        <f t="shared" ref="I474:I537" si="166">G474+H474</f>
        <v>0</v>
      </c>
      <c r="J474" s="16"/>
      <c r="K474" s="26"/>
    </row>
    <row r="475" spans="1:11" ht="36.75" hidden="1" customHeight="1">
      <c r="A475" s="51" t="s">
        <v>210</v>
      </c>
      <c r="B475" s="24" t="s">
        <v>193</v>
      </c>
      <c r="C475" s="24" t="s">
        <v>199</v>
      </c>
      <c r="D475" s="62" t="s">
        <v>209</v>
      </c>
      <c r="E475" s="24" t="s">
        <v>211</v>
      </c>
      <c r="F475" s="24"/>
      <c r="G475" s="16">
        <f t="shared" ref="G475:K476" si="167">G476</f>
        <v>0</v>
      </c>
      <c r="H475" s="16"/>
      <c r="I475" s="20">
        <f t="shared" si="166"/>
        <v>0</v>
      </c>
      <c r="J475" s="16">
        <f t="shared" si="167"/>
        <v>0</v>
      </c>
      <c r="K475" s="16">
        <f t="shared" si="167"/>
        <v>0</v>
      </c>
    </row>
    <row r="476" spans="1:11" hidden="1">
      <c r="A476" s="51" t="s">
        <v>212</v>
      </c>
      <c r="B476" s="24" t="s">
        <v>193</v>
      </c>
      <c r="C476" s="24" t="s">
        <v>199</v>
      </c>
      <c r="D476" s="62" t="s">
        <v>209</v>
      </c>
      <c r="E476" s="24" t="s">
        <v>213</v>
      </c>
      <c r="F476" s="24"/>
      <c r="G476" s="16">
        <f t="shared" si="167"/>
        <v>0</v>
      </c>
      <c r="H476" s="16"/>
      <c r="I476" s="20">
        <f t="shared" si="166"/>
        <v>0</v>
      </c>
      <c r="J476" s="16">
        <f t="shared" si="167"/>
        <v>0</v>
      </c>
      <c r="K476" s="16">
        <f t="shared" si="167"/>
        <v>0</v>
      </c>
    </row>
    <row r="477" spans="1:11" ht="12" hidden="1" customHeight="1">
      <c r="A477" s="23" t="s">
        <v>16</v>
      </c>
      <c r="B477" s="24" t="s">
        <v>193</v>
      </c>
      <c r="C477" s="24" t="s">
        <v>199</v>
      </c>
      <c r="D477" s="62" t="s">
        <v>209</v>
      </c>
      <c r="E477" s="24" t="s">
        <v>213</v>
      </c>
      <c r="F477" s="24" t="s">
        <v>17</v>
      </c>
      <c r="G477" s="16">
        <v>0</v>
      </c>
      <c r="H477" s="16"/>
      <c r="I477" s="20">
        <f t="shared" si="166"/>
        <v>0</v>
      </c>
      <c r="J477" s="16"/>
      <c r="K477" s="26"/>
    </row>
    <row r="478" spans="1:11" ht="12" hidden="1" customHeight="1">
      <c r="A478" s="13" t="s">
        <v>25</v>
      </c>
      <c r="B478" s="14" t="s">
        <v>193</v>
      </c>
      <c r="C478" s="14" t="s">
        <v>199</v>
      </c>
      <c r="D478" s="11" t="s">
        <v>26</v>
      </c>
      <c r="E478" s="14"/>
      <c r="F478" s="14"/>
      <c r="G478" s="16">
        <f t="shared" ref="G478:K478" si="168">G479</f>
        <v>0</v>
      </c>
      <c r="H478" s="16"/>
      <c r="I478" s="20">
        <f t="shared" si="166"/>
        <v>0</v>
      </c>
      <c r="J478" s="16">
        <f t="shared" si="168"/>
        <v>0</v>
      </c>
      <c r="K478" s="16">
        <f t="shared" si="168"/>
        <v>0</v>
      </c>
    </row>
    <row r="479" spans="1:11" ht="25.5" hidden="1" customHeight="1">
      <c r="A479" s="60" t="s">
        <v>214</v>
      </c>
      <c r="B479" s="18" t="s">
        <v>193</v>
      </c>
      <c r="C479" s="18" t="s">
        <v>199</v>
      </c>
      <c r="D479" s="9" t="s">
        <v>215</v>
      </c>
      <c r="E479" s="18"/>
      <c r="F479" s="18"/>
      <c r="G479" s="16">
        <f t="shared" ref="G479:K479" si="169">G480+G483</f>
        <v>0</v>
      </c>
      <c r="H479" s="16"/>
      <c r="I479" s="20">
        <f t="shared" si="166"/>
        <v>0</v>
      </c>
      <c r="J479" s="16">
        <f t="shared" si="169"/>
        <v>0</v>
      </c>
      <c r="K479" s="16">
        <f t="shared" si="169"/>
        <v>0</v>
      </c>
    </row>
    <row r="480" spans="1:11" ht="25.5" hidden="1" customHeight="1">
      <c r="A480" s="27" t="s">
        <v>186</v>
      </c>
      <c r="B480" s="18" t="s">
        <v>193</v>
      </c>
      <c r="C480" s="18" t="s">
        <v>199</v>
      </c>
      <c r="D480" s="9" t="s">
        <v>215</v>
      </c>
      <c r="E480" s="18" t="s">
        <v>45</v>
      </c>
      <c r="F480" s="18"/>
      <c r="G480" s="16">
        <f t="shared" ref="G480:K481" si="170">G481</f>
        <v>0</v>
      </c>
      <c r="H480" s="16"/>
      <c r="I480" s="20">
        <f t="shared" si="166"/>
        <v>0</v>
      </c>
      <c r="J480" s="16">
        <f t="shared" si="170"/>
        <v>0</v>
      </c>
      <c r="K480" s="16">
        <f t="shared" si="170"/>
        <v>0</v>
      </c>
    </row>
    <row r="481" spans="1:11" ht="21.75" hidden="1" customHeight="1">
      <c r="A481" s="27" t="s">
        <v>155</v>
      </c>
      <c r="B481" s="18" t="s">
        <v>193</v>
      </c>
      <c r="C481" s="18" t="s">
        <v>199</v>
      </c>
      <c r="D481" s="9" t="s">
        <v>215</v>
      </c>
      <c r="E481" s="18" t="s">
        <v>53</v>
      </c>
      <c r="F481" s="18"/>
      <c r="G481" s="16">
        <f t="shared" si="170"/>
        <v>0</v>
      </c>
      <c r="H481" s="16"/>
      <c r="I481" s="20">
        <f t="shared" si="166"/>
        <v>0</v>
      </c>
      <c r="J481" s="16">
        <f t="shared" si="170"/>
        <v>0</v>
      </c>
      <c r="K481" s="16">
        <f t="shared" si="170"/>
        <v>0</v>
      </c>
    </row>
    <row r="482" spans="1:11" ht="9" hidden="1" customHeight="1">
      <c r="A482" s="17" t="s">
        <v>16</v>
      </c>
      <c r="B482" s="18" t="s">
        <v>193</v>
      </c>
      <c r="C482" s="18" t="s">
        <v>199</v>
      </c>
      <c r="D482" s="9" t="s">
        <v>215</v>
      </c>
      <c r="E482" s="18" t="s">
        <v>53</v>
      </c>
      <c r="F482" s="18" t="s">
        <v>17</v>
      </c>
      <c r="G482" s="19"/>
      <c r="H482" s="19"/>
      <c r="I482" s="20">
        <f t="shared" si="166"/>
        <v>0</v>
      </c>
      <c r="J482" s="20"/>
      <c r="K482" s="19"/>
    </row>
    <row r="483" spans="1:11" ht="12" hidden="1" customHeight="1">
      <c r="A483" s="41" t="s">
        <v>122</v>
      </c>
      <c r="B483" s="18" t="s">
        <v>193</v>
      </c>
      <c r="C483" s="18" t="s">
        <v>199</v>
      </c>
      <c r="D483" s="9" t="s">
        <v>215</v>
      </c>
      <c r="E483" s="18" t="s">
        <v>123</v>
      </c>
      <c r="F483" s="18"/>
      <c r="G483" s="16">
        <f t="shared" ref="G483:K484" si="171">G484</f>
        <v>0</v>
      </c>
      <c r="H483" s="16"/>
      <c r="I483" s="20">
        <f t="shared" si="166"/>
        <v>0</v>
      </c>
      <c r="J483" s="16">
        <f t="shared" si="171"/>
        <v>0</v>
      </c>
      <c r="K483" s="16">
        <f t="shared" si="171"/>
        <v>0</v>
      </c>
    </row>
    <row r="484" spans="1:11" ht="12.75" hidden="1" customHeight="1">
      <c r="A484" s="41" t="s">
        <v>161</v>
      </c>
      <c r="B484" s="18" t="s">
        <v>193</v>
      </c>
      <c r="C484" s="18" t="s">
        <v>199</v>
      </c>
      <c r="D484" s="9" t="s">
        <v>215</v>
      </c>
      <c r="E484" s="18" t="s">
        <v>162</v>
      </c>
      <c r="F484" s="18"/>
      <c r="G484" s="16">
        <f t="shared" si="171"/>
        <v>0</v>
      </c>
      <c r="H484" s="16"/>
      <c r="I484" s="20">
        <f t="shared" si="166"/>
        <v>0</v>
      </c>
      <c r="J484" s="16">
        <f t="shared" si="171"/>
        <v>0</v>
      </c>
      <c r="K484" s="16">
        <f t="shared" si="171"/>
        <v>0</v>
      </c>
    </row>
    <row r="485" spans="1:11" ht="10.5" hidden="1" customHeight="1">
      <c r="A485" s="41" t="s">
        <v>16</v>
      </c>
      <c r="B485" s="18" t="s">
        <v>193</v>
      </c>
      <c r="C485" s="18" t="s">
        <v>199</v>
      </c>
      <c r="D485" s="9" t="s">
        <v>215</v>
      </c>
      <c r="E485" s="18" t="s">
        <v>162</v>
      </c>
      <c r="F485" s="18" t="s">
        <v>17</v>
      </c>
      <c r="G485" s="19"/>
      <c r="H485" s="19"/>
      <c r="I485" s="20">
        <f t="shared" si="166"/>
        <v>0</v>
      </c>
      <c r="J485" s="20"/>
      <c r="K485" s="19"/>
    </row>
    <row r="486" spans="1:11" ht="53.25" customHeight="1">
      <c r="A486" s="180" t="s">
        <v>652</v>
      </c>
      <c r="B486" s="18" t="s">
        <v>193</v>
      </c>
      <c r="C486" s="18" t="s">
        <v>199</v>
      </c>
      <c r="D486" s="167" t="s">
        <v>637</v>
      </c>
      <c r="E486" s="167"/>
      <c r="F486" s="167"/>
      <c r="G486" s="160">
        <f t="shared" ref="G486:K489" si="172">G487</f>
        <v>110</v>
      </c>
      <c r="H486" s="160"/>
      <c r="I486" s="20">
        <f t="shared" si="166"/>
        <v>110</v>
      </c>
      <c r="J486" s="160">
        <f t="shared" si="172"/>
        <v>85</v>
      </c>
      <c r="K486" s="160">
        <f t="shared" si="172"/>
        <v>60</v>
      </c>
    </row>
    <row r="487" spans="1:11">
      <c r="A487" s="180" t="s">
        <v>133</v>
      </c>
      <c r="B487" s="18" t="s">
        <v>193</v>
      </c>
      <c r="C487" s="18" t="s">
        <v>199</v>
      </c>
      <c r="D487" s="167" t="s">
        <v>638</v>
      </c>
      <c r="E487" s="167"/>
      <c r="F487" s="167"/>
      <c r="G487" s="160">
        <f t="shared" si="172"/>
        <v>110</v>
      </c>
      <c r="H487" s="160"/>
      <c r="I487" s="20">
        <f t="shared" si="166"/>
        <v>110</v>
      </c>
      <c r="J487" s="160">
        <f t="shared" si="172"/>
        <v>85</v>
      </c>
      <c r="K487" s="160">
        <f t="shared" si="172"/>
        <v>60</v>
      </c>
    </row>
    <row r="488" spans="1:11" ht="25.5">
      <c r="A488" s="152" t="s">
        <v>44</v>
      </c>
      <c r="B488" s="18" t="s">
        <v>193</v>
      </c>
      <c r="C488" s="18" t="s">
        <v>199</v>
      </c>
      <c r="D488" s="167" t="s">
        <v>638</v>
      </c>
      <c r="E488" s="167" t="s">
        <v>45</v>
      </c>
      <c r="F488" s="167"/>
      <c r="G488" s="160">
        <f t="shared" si="172"/>
        <v>110</v>
      </c>
      <c r="H488" s="160"/>
      <c r="I488" s="20">
        <f t="shared" si="166"/>
        <v>110</v>
      </c>
      <c r="J488" s="160">
        <f t="shared" si="172"/>
        <v>85</v>
      </c>
      <c r="K488" s="160">
        <f t="shared" si="172"/>
        <v>60</v>
      </c>
    </row>
    <row r="489" spans="1:11" ht="25.5">
      <c r="A489" s="152" t="s">
        <v>174</v>
      </c>
      <c r="B489" s="18" t="s">
        <v>193</v>
      </c>
      <c r="C489" s="18" t="s">
        <v>199</v>
      </c>
      <c r="D489" s="167" t="s">
        <v>638</v>
      </c>
      <c r="E489" s="167" t="s">
        <v>53</v>
      </c>
      <c r="F489" s="167"/>
      <c r="G489" s="160">
        <f t="shared" si="172"/>
        <v>110</v>
      </c>
      <c r="H489" s="160"/>
      <c r="I489" s="20">
        <f t="shared" si="166"/>
        <v>110</v>
      </c>
      <c r="J489" s="160">
        <f t="shared" si="172"/>
        <v>85</v>
      </c>
      <c r="K489" s="160">
        <f t="shared" si="172"/>
        <v>60</v>
      </c>
    </row>
    <row r="490" spans="1:11">
      <c r="A490" s="133" t="s">
        <v>16</v>
      </c>
      <c r="B490" s="18" t="s">
        <v>193</v>
      </c>
      <c r="C490" s="18" t="s">
        <v>199</v>
      </c>
      <c r="D490" s="167" t="s">
        <v>638</v>
      </c>
      <c r="E490" s="167" t="s">
        <v>53</v>
      </c>
      <c r="F490" s="167" t="s">
        <v>17</v>
      </c>
      <c r="G490" s="160">
        <v>110</v>
      </c>
      <c r="H490" s="160">
        <f>'[1]поправки  2024-2026 гг  (ноя(2)'!$I$383</f>
        <v>0</v>
      </c>
      <c r="I490" s="20">
        <f t="shared" si="166"/>
        <v>110</v>
      </c>
      <c r="J490" s="160">
        <v>85</v>
      </c>
      <c r="K490" s="160">
        <v>60</v>
      </c>
    </row>
    <row r="491" spans="1:11">
      <c r="A491" s="63" t="s">
        <v>216</v>
      </c>
      <c r="B491" s="14" t="s">
        <v>193</v>
      </c>
      <c r="C491" s="14" t="s">
        <v>217</v>
      </c>
      <c r="D491" s="11"/>
      <c r="E491" s="14"/>
      <c r="F491" s="14"/>
      <c r="G491" s="15">
        <f>G492+G506+G532</f>
        <v>1130.5999999999999</v>
      </c>
      <c r="H491" s="15">
        <f>H492+H506+H532</f>
        <v>-30.8</v>
      </c>
      <c r="I491" s="12">
        <f t="shared" si="166"/>
        <v>1099.8</v>
      </c>
      <c r="J491" s="15">
        <f>J492+J506+J532</f>
        <v>529.5</v>
      </c>
      <c r="K491" s="15">
        <f t="shared" ref="K491" si="173">K492+K506+K532</f>
        <v>529.4</v>
      </c>
    </row>
    <row r="492" spans="1:11" ht="26.25" hidden="1" customHeight="1">
      <c r="A492" s="47" t="s">
        <v>202</v>
      </c>
      <c r="B492" s="18" t="s">
        <v>193</v>
      </c>
      <c r="C492" s="18" t="s">
        <v>217</v>
      </c>
      <c r="D492" s="24" t="s">
        <v>203</v>
      </c>
      <c r="E492" s="18"/>
      <c r="F492" s="18"/>
      <c r="G492" s="16">
        <f t="shared" ref="G492:K493" si="174">G493</f>
        <v>0</v>
      </c>
      <c r="H492" s="16"/>
      <c r="I492" s="12">
        <f t="shared" si="166"/>
        <v>0</v>
      </c>
      <c r="J492" s="16">
        <f t="shared" si="174"/>
        <v>0</v>
      </c>
      <c r="K492" s="16">
        <f t="shared" si="174"/>
        <v>0</v>
      </c>
    </row>
    <row r="493" spans="1:11" ht="38.25" hidden="1">
      <c r="A493" s="47" t="s">
        <v>204</v>
      </c>
      <c r="B493" s="18" t="s">
        <v>193</v>
      </c>
      <c r="C493" s="18" t="s">
        <v>217</v>
      </c>
      <c r="D493" s="24" t="s">
        <v>205</v>
      </c>
      <c r="E493" s="18"/>
      <c r="F493" s="18"/>
      <c r="G493" s="16">
        <f t="shared" si="174"/>
        <v>0</v>
      </c>
      <c r="H493" s="16"/>
      <c r="I493" s="12">
        <f t="shared" si="166"/>
        <v>0</v>
      </c>
      <c r="J493" s="16">
        <f t="shared" si="174"/>
        <v>0</v>
      </c>
      <c r="K493" s="16">
        <f t="shared" si="174"/>
        <v>0</v>
      </c>
    </row>
    <row r="494" spans="1:11" ht="38.25" hidden="1">
      <c r="A494" s="47" t="s">
        <v>218</v>
      </c>
      <c r="B494" s="18" t="s">
        <v>193</v>
      </c>
      <c r="C494" s="18" t="s">
        <v>217</v>
      </c>
      <c r="D494" s="24" t="s">
        <v>219</v>
      </c>
      <c r="E494" s="18"/>
      <c r="F494" s="18"/>
      <c r="G494" s="16">
        <f t="shared" ref="G494:K494" si="175">G495+G499</f>
        <v>0</v>
      </c>
      <c r="H494" s="16"/>
      <c r="I494" s="12">
        <f t="shared" si="166"/>
        <v>0</v>
      </c>
      <c r="J494" s="16">
        <f t="shared" si="175"/>
        <v>0</v>
      </c>
      <c r="K494" s="16">
        <f t="shared" si="175"/>
        <v>0</v>
      </c>
    </row>
    <row r="495" spans="1:11" ht="15.75" hidden="1" customHeight="1">
      <c r="A495" s="47" t="s">
        <v>133</v>
      </c>
      <c r="B495" s="18" t="s">
        <v>193</v>
      </c>
      <c r="C495" s="18" t="s">
        <v>217</v>
      </c>
      <c r="D495" s="24" t="s">
        <v>220</v>
      </c>
      <c r="E495" s="18"/>
      <c r="F495" s="18"/>
      <c r="G495" s="16">
        <f t="shared" ref="G495:K497" si="176">G496</f>
        <v>0</v>
      </c>
      <c r="H495" s="16"/>
      <c r="I495" s="12">
        <f t="shared" si="166"/>
        <v>0</v>
      </c>
      <c r="J495" s="16">
        <f t="shared" si="176"/>
        <v>0</v>
      </c>
      <c r="K495" s="16">
        <f t="shared" si="176"/>
        <v>0</v>
      </c>
    </row>
    <row r="496" spans="1:11" ht="27" hidden="1" customHeight="1">
      <c r="A496" s="44" t="s">
        <v>44</v>
      </c>
      <c r="B496" s="18" t="s">
        <v>193</v>
      </c>
      <c r="C496" s="18" t="s">
        <v>217</v>
      </c>
      <c r="D496" s="24" t="s">
        <v>220</v>
      </c>
      <c r="E496" s="18" t="s">
        <v>45</v>
      </c>
      <c r="F496" s="18"/>
      <c r="G496" s="16">
        <f t="shared" si="176"/>
        <v>0</v>
      </c>
      <c r="H496" s="16"/>
      <c r="I496" s="12">
        <f t="shared" si="166"/>
        <v>0</v>
      </c>
      <c r="J496" s="16">
        <f t="shared" si="176"/>
        <v>0</v>
      </c>
      <c r="K496" s="16">
        <f t="shared" si="176"/>
        <v>0</v>
      </c>
    </row>
    <row r="497" spans="1:11" ht="24.75" hidden="1" customHeight="1">
      <c r="A497" s="44" t="s">
        <v>174</v>
      </c>
      <c r="B497" s="18" t="s">
        <v>193</v>
      </c>
      <c r="C497" s="18" t="s">
        <v>217</v>
      </c>
      <c r="D497" s="24" t="s">
        <v>220</v>
      </c>
      <c r="E497" s="18" t="s">
        <v>53</v>
      </c>
      <c r="F497" s="18"/>
      <c r="G497" s="16">
        <f t="shared" si="176"/>
        <v>0</v>
      </c>
      <c r="H497" s="16"/>
      <c r="I497" s="12">
        <f t="shared" si="166"/>
        <v>0</v>
      </c>
      <c r="J497" s="16">
        <f t="shared" si="176"/>
        <v>0</v>
      </c>
      <c r="K497" s="16">
        <f t="shared" si="176"/>
        <v>0</v>
      </c>
    </row>
    <row r="498" spans="1:11" ht="13.5" hidden="1" customHeight="1">
      <c r="A498" s="23" t="s">
        <v>16</v>
      </c>
      <c r="B498" s="18" t="s">
        <v>193</v>
      </c>
      <c r="C498" s="18" t="s">
        <v>217</v>
      </c>
      <c r="D498" s="24" t="s">
        <v>220</v>
      </c>
      <c r="E498" s="18" t="s">
        <v>53</v>
      </c>
      <c r="F498" s="18" t="s">
        <v>17</v>
      </c>
      <c r="G498" s="16"/>
      <c r="H498" s="16"/>
      <c r="I498" s="12">
        <f t="shared" si="166"/>
        <v>0</v>
      </c>
      <c r="J498" s="16"/>
      <c r="K498" s="26"/>
    </row>
    <row r="499" spans="1:11" ht="16.5" hidden="1" customHeight="1">
      <c r="A499" s="133" t="s">
        <v>569</v>
      </c>
      <c r="B499" s="18" t="s">
        <v>193</v>
      </c>
      <c r="C499" s="18" t="s">
        <v>217</v>
      </c>
      <c r="D499" s="24" t="s">
        <v>220</v>
      </c>
      <c r="E499" s="18"/>
      <c r="F499" s="18"/>
      <c r="G499" s="16"/>
      <c r="H499" s="16"/>
      <c r="I499" s="12">
        <f t="shared" si="166"/>
        <v>0</v>
      </c>
      <c r="J499" s="16">
        <f>J500</f>
        <v>0</v>
      </c>
      <c r="K499" s="26"/>
    </row>
    <row r="500" spans="1:11" ht="24" hidden="1" customHeight="1">
      <c r="A500" s="44" t="s">
        <v>44</v>
      </c>
      <c r="B500" s="18" t="s">
        <v>193</v>
      </c>
      <c r="C500" s="18" t="s">
        <v>217</v>
      </c>
      <c r="D500" s="24" t="s">
        <v>220</v>
      </c>
      <c r="E500" s="18" t="s">
        <v>45</v>
      </c>
      <c r="F500" s="18"/>
      <c r="G500" s="16"/>
      <c r="H500" s="16"/>
      <c r="I500" s="12">
        <f t="shared" si="166"/>
        <v>0</v>
      </c>
      <c r="J500" s="16">
        <f>J501</f>
        <v>0</v>
      </c>
      <c r="K500" s="26"/>
    </row>
    <row r="501" spans="1:11" ht="27" hidden="1" customHeight="1">
      <c r="A501" s="44" t="s">
        <v>174</v>
      </c>
      <c r="B501" s="18" t="s">
        <v>193</v>
      </c>
      <c r="C501" s="18" t="s">
        <v>217</v>
      </c>
      <c r="D501" s="24" t="s">
        <v>220</v>
      </c>
      <c r="E501" s="18" t="s">
        <v>53</v>
      </c>
      <c r="F501" s="18"/>
      <c r="G501" s="16"/>
      <c r="H501" s="16"/>
      <c r="I501" s="12">
        <f t="shared" si="166"/>
        <v>0</v>
      </c>
      <c r="J501" s="16">
        <f>J502+J503+J504+J505</f>
        <v>0</v>
      </c>
      <c r="K501" s="26"/>
    </row>
    <row r="502" spans="1:11" hidden="1">
      <c r="A502" s="23" t="s">
        <v>16</v>
      </c>
      <c r="B502" s="18" t="s">
        <v>193</v>
      </c>
      <c r="C502" s="18" t="s">
        <v>217</v>
      </c>
      <c r="D502" s="24" t="s">
        <v>220</v>
      </c>
      <c r="E502" s="18" t="s">
        <v>53</v>
      </c>
      <c r="F502" s="18" t="s">
        <v>17</v>
      </c>
      <c r="G502" s="16"/>
      <c r="H502" s="16"/>
      <c r="I502" s="12">
        <f t="shared" si="166"/>
        <v>0</v>
      </c>
      <c r="J502" s="16"/>
      <c r="K502" s="26"/>
    </row>
    <row r="503" spans="1:11" hidden="1">
      <c r="A503" s="23" t="s">
        <v>18</v>
      </c>
      <c r="B503" s="18" t="s">
        <v>193</v>
      </c>
      <c r="C503" s="18" t="s">
        <v>217</v>
      </c>
      <c r="D503" s="24" t="s">
        <v>220</v>
      </c>
      <c r="E503" s="18" t="s">
        <v>53</v>
      </c>
      <c r="F503" s="18" t="s">
        <v>10</v>
      </c>
      <c r="G503" s="16"/>
      <c r="H503" s="16"/>
      <c r="I503" s="12">
        <f t="shared" si="166"/>
        <v>0</v>
      </c>
      <c r="J503" s="16"/>
      <c r="K503" s="26"/>
    </row>
    <row r="504" spans="1:11" hidden="1">
      <c r="A504" s="23" t="s">
        <v>19</v>
      </c>
      <c r="B504" s="18" t="s">
        <v>193</v>
      </c>
      <c r="C504" s="18" t="s">
        <v>217</v>
      </c>
      <c r="D504" s="24" t="s">
        <v>222</v>
      </c>
      <c r="E504" s="18" t="s">
        <v>53</v>
      </c>
      <c r="F504" s="18" t="s">
        <v>11</v>
      </c>
      <c r="G504" s="16"/>
      <c r="H504" s="16"/>
      <c r="I504" s="12">
        <f t="shared" si="166"/>
        <v>0</v>
      </c>
      <c r="J504" s="16"/>
      <c r="K504" s="26"/>
    </row>
    <row r="505" spans="1:11" hidden="1">
      <c r="A505" s="23" t="s">
        <v>20</v>
      </c>
      <c r="B505" s="18" t="s">
        <v>193</v>
      </c>
      <c r="C505" s="18" t="s">
        <v>217</v>
      </c>
      <c r="D505" s="24" t="s">
        <v>222</v>
      </c>
      <c r="E505" s="18" t="s">
        <v>53</v>
      </c>
      <c r="F505" s="18" t="s">
        <v>12</v>
      </c>
      <c r="G505" s="16"/>
      <c r="H505" s="16"/>
      <c r="I505" s="12">
        <f t="shared" si="166"/>
        <v>0</v>
      </c>
      <c r="J505" s="16"/>
      <c r="K505" s="26"/>
    </row>
    <row r="506" spans="1:11" ht="27" customHeight="1">
      <c r="A506" s="13" t="s">
        <v>25</v>
      </c>
      <c r="B506" s="14" t="s">
        <v>193</v>
      </c>
      <c r="C506" s="14" t="s">
        <v>217</v>
      </c>
      <c r="D506" s="11" t="s">
        <v>26</v>
      </c>
      <c r="E506" s="14"/>
      <c r="F506" s="14"/>
      <c r="G506" s="15">
        <f>G507+G511+G518+G525</f>
        <v>630.6</v>
      </c>
      <c r="H506" s="15">
        <f>H507+H511+H518+H525</f>
        <v>-30.8</v>
      </c>
      <c r="I506" s="12">
        <f t="shared" si="166"/>
        <v>599.80000000000007</v>
      </c>
      <c r="J506" s="15">
        <f t="shared" ref="J506:K506" si="177">J507+J511+J518+J525</f>
        <v>529.5</v>
      </c>
      <c r="K506" s="15">
        <f t="shared" si="177"/>
        <v>529.4</v>
      </c>
    </row>
    <row r="507" spans="1:11" ht="17.25" hidden="1" customHeight="1">
      <c r="A507" s="23" t="s">
        <v>221</v>
      </c>
      <c r="B507" s="18" t="s">
        <v>193</v>
      </c>
      <c r="C507" s="18" t="s">
        <v>217</v>
      </c>
      <c r="D507" s="62" t="s">
        <v>223</v>
      </c>
      <c r="E507" s="18"/>
      <c r="F507" s="18"/>
      <c r="G507" s="16">
        <f t="shared" ref="G507:J509" si="178">G508</f>
        <v>0</v>
      </c>
      <c r="H507" s="16"/>
      <c r="I507" s="20">
        <f t="shared" si="166"/>
        <v>0</v>
      </c>
      <c r="J507" s="16">
        <f t="shared" si="178"/>
        <v>0</v>
      </c>
      <c r="K507" s="26"/>
    </row>
    <row r="508" spans="1:11" ht="25.5" hidden="1" customHeight="1">
      <c r="A508" s="44" t="s">
        <v>186</v>
      </c>
      <c r="B508" s="18" t="s">
        <v>193</v>
      </c>
      <c r="C508" s="18" t="s">
        <v>217</v>
      </c>
      <c r="D508" s="62" t="s">
        <v>223</v>
      </c>
      <c r="E508" s="18" t="s">
        <v>45</v>
      </c>
      <c r="F508" s="18"/>
      <c r="G508" s="16">
        <f t="shared" si="178"/>
        <v>0</v>
      </c>
      <c r="H508" s="16"/>
      <c r="I508" s="20">
        <f t="shared" si="166"/>
        <v>0</v>
      </c>
      <c r="J508" s="16">
        <f t="shared" si="178"/>
        <v>0</v>
      </c>
      <c r="K508" s="26"/>
    </row>
    <row r="509" spans="1:11" ht="29.25" hidden="1" customHeight="1">
      <c r="A509" s="44" t="s">
        <v>155</v>
      </c>
      <c r="B509" s="18" t="s">
        <v>193</v>
      </c>
      <c r="C509" s="18" t="s">
        <v>217</v>
      </c>
      <c r="D509" s="62" t="s">
        <v>223</v>
      </c>
      <c r="E509" s="18" t="s">
        <v>53</v>
      </c>
      <c r="F509" s="18"/>
      <c r="G509" s="16">
        <f t="shared" si="178"/>
        <v>0</v>
      </c>
      <c r="H509" s="16"/>
      <c r="I509" s="20">
        <f t="shared" si="166"/>
        <v>0</v>
      </c>
      <c r="J509" s="16">
        <f t="shared" si="178"/>
        <v>0</v>
      </c>
      <c r="K509" s="26"/>
    </row>
    <row r="510" spans="1:11" hidden="1">
      <c r="A510" s="23" t="s">
        <v>224</v>
      </c>
      <c r="B510" s="18" t="s">
        <v>193</v>
      </c>
      <c r="C510" s="18" t="s">
        <v>217</v>
      </c>
      <c r="D510" s="62" t="s">
        <v>223</v>
      </c>
      <c r="E510" s="18" t="s">
        <v>53</v>
      </c>
      <c r="F510" s="18" t="s">
        <v>10</v>
      </c>
      <c r="G510" s="16"/>
      <c r="H510" s="16"/>
      <c r="I510" s="20">
        <f t="shared" si="166"/>
        <v>0</v>
      </c>
      <c r="J510" s="16"/>
      <c r="K510" s="26"/>
    </row>
    <row r="511" spans="1:11" ht="24" customHeight="1">
      <c r="A511" s="34" t="s">
        <v>522</v>
      </c>
      <c r="B511" s="18" t="s">
        <v>193</v>
      </c>
      <c r="C511" s="18" t="s">
        <v>217</v>
      </c>
      <c r="D511" s="9" t="s">
        <v>225</v>
      </c>
      <c r="E511" s="14"/>
      <c r="F511" s="14"/>
      <c r="G511" s="16">
        <f t="shared" ref="G511:K511" si="179">G515+G512</f>
        <v>137</v>
      </c>
      <c r="H511" s="16"/>
      <c r="I511" s="20">
        <f t="shared" si="166"/>
        <v>137</v>
      </c>
      <c r="J511" s="16">
        <f t="shared" si="179"/>
        <v>137</v>
      </c>
      <c r="K511" s="16">
        <f t="shared" si="179"/>
        <v>137</v>
      </c>
    </row>
    <row r="512" spans="1:11" ht="24.75" customHeight="1">
      <c r="A512" s="27" t="s">
        <v>186</v>
      </c>
      <c r="B512" s="18" t="s">
        <v>193</v>
      </c>
      <c r="C512" s="18" t="s">
        <v>217</v>
      </c>
      <c r="D512" s="9" t="s">
        <v>225</v>
      </c>
      <c r="E512" s="18" t="s">
        <v>45</v>
      </c>
      <c r="F512" s="14"/>
      <c r="G512" s="16">
        <f t="shared" ref="G512:K513" si="180">G513</f>
        <v>50</v>
      </c>
      <c r="H512" s="16"/>
      <c r="I512" s="20">
        <f t="shared" si="166"/>
        <v>50</v>
      </c>
      <c r="J512" s="16">
        <f t="shared" si="180"/>
        <v>50</v>
      </c>
      <c r="K512" s="16">
        <f t="shared" si="180"/>
        <v>50</v>
      </c>
    </row>
    <row r="513" spans="1:11" ht="25.5" customHeight="1">
      <c r="A513" s="27" t="s">
        <v>174</v>
      </c>
      <c r="B513" s="18" t="s">
        <v>193</v>
      </c>
      <c r="C513" s="18" t="s">
        <v>217</v>
      </c>
      <c r="D513" s="9" t="s">
        <v>225</v>
      </c>
      <c r="E513" s="18" t="s">
        <v>53</v>
      </c>
      <c r="F513" s="14"/>
      <c r="G513" s="16">
        <f t="shared" si="180"/>
        <v>50</v>
      </c>
      <c r="H513" s="16"/>
      <c r="I513" s="20">
        <f t="shared" si="166"/>
        <v>50</v>
      </c>
      <c r="J513" s="16">
        <f t="shared" si="180"/>
        <v>50</v>
      </c>
      <c r="K513" s="16">
        <f t="shared" si="180"/>
        <v>50</v>
      </c>
    </row>
    <row r="514" spans="1:11" ht="13.5" customHeight="1">
      <c r="A514" s="49" t="s">
        <v>16</v>
      </c>
      <c r="B514" s="18" t="s">
        <v>193</v>
      </c>
      <c r="C514" s="18" t="s">
        <v>217</v>
      </c>
      <c r="D514" s="9" t="s">
        <v>225</v>
      </c>
      <c r="E514" s="18" t="s">
        <v>53</v>
      </c>
      <c r="F514" s="18" t="s">
        <v>17</v>
      </c>
      <c r="G514" s="79">
        <v>50</v>
      </c>
      <c r="H514" s="79">
        <f>'[1]поправки  2024-2026 гг  (ноя(2)'!$I$412</f>
        <v>0</v>
      </c>
      <c r="I514" s="20">
        <f t="shared" si="166"/>
        <v>50</v>
      </c>
      <c r="J514" s="22">
        <v>50</v>
      </c>
      <c r="K514" s="22">
        <v>50</v>
      </c>
    </row>
    <row r="515" spans="1:11">
      <c r="A515" s="41" t="s">
        <v>122</v>
      </c>
      <c r="B515" s="18" t="s">
        <v>193</v>
      </c>
      <c r="C515" s="18" t="s">
        <v>217</v>
      </c>
      <c r="D515" s="9" t="s">
        <v>225</v>
      </c>
      <c r="E515" s="18" t="s">
        <v>123</v>
      </c>
      <c r="F515" s="18"/>
      <c r="G515" s="16">
        <f t="shared" ref="G515:K516" si="181">G516</f>
        <v>87</v>
      </c>
      <c r="H515" s="16"/>
      <c r="I515" s="20">
        <f t="shared" si="166"/>
        <v>87</v>
      </c>
      <c r="J515" s="16">
        <f t="shared" si="181"/>
        <v>87</v>
      </c>
      <c r="K515" s="16">
        <f t="shared" si="181"/>
        <v>87</v>
      </c>
    </row>
    <row r="516" spans="1:11" ht="15.75" customHeight="1">
      <c r="A516" s="41" t="s">
        <v>161</v>
      </c>
      <c r="B516" s="18" t="s">
        <v>193</v>
      </c>
      <c r="C516" s="18" t="s">
        <v>217</v>
      </c>
      <c r="D516" s="9" t="s">
        <v>225</v>
      </c>
      <c r="E516" s="18" t="s">
        <v>162</v>
      </c>
      <c r="F516" s="18"/>
      <c r="G516" s="16">
        <f t="shared" si="181"/>
        <v>87</v>
      </c>
      <c r="H516" s="16"/>
      <c r="I516" s="20">
        <f t="shared" si="166"/>
        <v>87</v>
      </c>
      <c r="J516" s="16">
        <f t="shared" si="181"/>
        <v>87</v>
      </c>
      <c r="K516" s="16">
        <f t="shared" si="181"/>
        <v>87</v>
      </c>
    </row>
    <row r="517" spans="1:11">
      <c r="A517" s="17" t="s">
        <v>16</v>
      </c>
      <c r="B517" s="18" t="s">
        <v>193</v>
      </c>
      <c r="C517" s="18" t="s">
        <v>217</v>
      </c>
      <c r="D517" s="9" t="s">
        <v>225</v>
      </c>
      <c r="E517" s="18" t="s">
        <v>162</v>
      </c>
      <c r="F517" s="18" t="s">
        <v>17</v>
      </c>
      <c r="G517" s="79">
        <v>87</v>
      </c>
      <c r="H517" s="79">
        <f>'[1]поправки  2024-2026 гг  (ноя(2)'!$I$640</f>
        <v>0</v>
      </c>
      <c r="I517" s="20">
        <f t="shared" si="166"/>
        <v>87</v>
      </c>
      <c r="J517" s="22">
        <v>87</v>
      </c>
      <c r="K517" s="22">
        <v>87</v>
      </c>
    </row>
    <row r="518" spans="1:11" ht="75" customHeight="1">
      <c r="A518" s="64" t="s">
        <v>523</v>
      </c>
      <c r="B518" s="18" t="s">
        <v>193</v>
      </c>
      <c r="C518" s="18" t="s">
        <v>217</v>
      </c>
      <c r="D518" s="9" t="s">
        <v>226</v>
      </c>
      <c r="E518" s="18"/>
      <c r="F518" s="18"/>
      <c r="G518" s="16">
        <f t="shared" ref="G518:K518" si="182">G522+G519</f>
        <v>199.5</v>
      </c>
      <c r="H518" s="16">
        <f t="shared" si="182"/>
        <v>-30.8</v>
      </c>
      <c r="I518" s="20">
        <f t="shared" si="166"/>
        <v>168.7</v>
      </c>
      <c r="J518" s="16">
        <f t="shared" si="182"/>
        <v>162.5</v>
      </c>
      <c r="K518" s="16">
        <f t="shared" si="182"/>
        <v>162.4</v>
      </c>
    </row>
    <row r="519" spans="1:11" ht="23.25" customHeight="1">
      <c r="A519" s="27" t="s">
        <v>186</v>
      </c>
      <c r="B519" s="18" t="s">
        <v>193</v>
      </c>
      <c r="C519" s="18" t="s">
        <v>217</v>
      </c>
      <c r="D519" s="9" t="s">
        <v>226</v>
      </c>
      <c r="E519" s="18" t="s">
        <v>45</v>
      </c>
      <c r="F519" s="18"/>
      <c r="G519" s="16">
        <f t="shared" ref="G519:K520" si="183">G520</f>
        <v>87</v>
      </c>
      <c r="H519" s="16">
        <f t="shared" si="183"/>
        <v>-30.8</v>
      </c>
      <c r="I519" s="20">
        <f t="shared" si="166"/>
        <v>56.2</v>
      </c>
      <c r="J519" s="16">
        <f t="shared" si="183"/>
        <v>50</v>
      </c>
      <c r="K519" s="16">
        <f t="shared" si="183"/>
        <v>50</v>
      </c>
    </row>
    <row r="520" spans="1:11" ht="27.75" customHeight="1">
      <c r="A520" s="27" t="s">
        <v>174</v>
      </c>
      <c r="B520" s="18" t="s">
        <v>193</v>
      </c>
      <c r="C520" s="18" t="s">
        <v>217</v>
      </c>
      <c r="D520" s="9" t="s">
        <v>226</v>
      </c>
      <c r="E520" s="18" t="s">
        <v>53</v>
      </c>
      <c r="F520" s="18"/>
      <c r="G520" s="16">
        <f t="shared" si="183"/>
        <v>87</v>
      </c>
      <c r="H520" s="16">
        <f t="shared" si="183"/>
        <v>-30.8</v>
      </c>
      <c r="I520" s="20">
        <f t="shared" si="166"/>
        <v>56.2</v>
      </c>
      <c r="J520" s="16">
        <f t="shared" si="183"/>
        <v>50</v>
      </c>
      <c r="K520" s="16">
        <f t="shared" si="183"/>
        <v>50</v>
      </c>
    </row>
    <row r="521" spans="1:11" ht="12.75" customHeight="1">
      <c r="A521" s="49" t="s">
        <v>16</v>
      </c>
      <c r="B521" s="18" t="s">
        <v>193</v>
      </c>
      <c r="C521" s="18" t="s">
        <v>217</v>
      </c>
      <c r="D521" s="9" t="s">
        <v>226</v>
      </c>
      <c r="E521" s="18" t="s">
        <v>53</v>
      </c>
      <c r="F521" s="18" t="s">
        <v>17</v>
      </c>
      <c r="G521" s="160">
        <v>87</v>
      </c>
      <c r="H521" s="160">
        <f>'[1]поправки  2024-2026 гг  (ноя(2)'!$I$404</f>
        <v>-30.8</v>
      </c>
      <c r="I521" s="20">
        <f t="shared" si="166"/>
        <v>56.2</v>
      </c>
      <c r="J521" s="22">
        <v>50</v>
      </c>
      <c r="K521" s="22">
        <v>50</v>
      </c>
    </row>
    <row r="522" spans="1:11">
      <c r="A522" s="41" t="s">
        <v>122</v>
      </c>
      <c r="B522" s="18" t="s">
        <v>193</v>
      </c>
      <c r="C522" s="18" t="s">
        <v>217</v>
      </c>
      <c r="D522" s="9" t="s">
        <v>226</v>
      </c>
      <c r="E522" s="18" t="s">
        <v>123</v>
      </c>
      <c r="F522" s="18"/>
      <c r="G522" s="16">
        <f t="shared" ref="G522:K523" si="184">G523</f>
        <v>112.5</v>
      </c>
      <c r="H522" s="16"/>
      <c r="I522" s="20">
        <f t="shared" si="166"/>
        <v>112.5</v>
      </c>
      <c r="J522" s="16">
        <f t="shared" si="184"/>
        <v>112.5</v>
      </c>
      <c r="K522" s="16">
        <f t="shared" si="184"/>
        <v>112.4</v>
      </c>
    </row>
    <row r="523" spans="1:11">
      <c r="A523" s="41" t="s">
        <v>161</v>
      </c>
      <c r="B523" s="18" t="s">
        <v>193</v>
      </c>
      <c r="C523" s="18" t="s">
        <v>217</v>
      </c>
      <c r="D523" s="9" t="s">
        <v>226</v>
      </c>
      <c r="E523" s="18" t="s">
        <v>162</v>
      </c>
      <c r="F523" s="18"/>
      <c r="G523" s="16">
        <f t="shared" si="184"/>
        <v>112.5</v>
      </c>
      <c r="H523" s="16"/>
      <c r="I523" s="20">
        <f t="shared" si="166"/>
        <v>112.5</v>
      </c>
      <c r="J523" s="16">
        <f t="shared" si="184"/>
        <v>112.5</v>
      </c>
      <c r="K523" s="16">
        <f t="shared" si="184"/>
        <v>112.4</v>
      </c>
    </row>
    <row r="524" spans="1:11">
      <c r="A524" s="17" t="s">
        <v>16</v>
      </c>
      <c r="B524" s="18" t="s">
        <v>193</v>
      </c>
      <c r="C524" s="18" t="s">
        <v>217</v>
      </c>
      <c r="D524" s="9" t="s">
        <v>226</v>
      </c>
      <c r="E524" s="18" t="s">
        <v>162</v>
      </c>
      <c r="F524" s="18" t="s">
        <v>17</v>
      </c>
      <c r="G524" s="181">
        <v>112.5</v>
      </c>
      <c r="H524" s="181">
        <f>'[1]поправки  2024-2026 гг  (ноя(2)'!$I$624</f>
        <v>0</v>
      </c>
      <c r="I524" s="20">
        <f t="shared" si="166"/>
        <v>112.5</v>
      </c>
      <c r="J524" s="19">
        <v>112.5</v>
      </c>
      <c r="K524" s="19">
        <v>112.4</v>
      </c>
    </row>
    <row r="525" spans="1:11" ht="24.75" customHeight="1">
      <c r="A525" s="64" t="s">
        <v>524</v>
      </c>
      <c r="B525" s="18" t="s">
        <v>193</v>
      </c>
      <c r="C525" s="18" t="s">
        <v>217</v>
      </c>
      <c r="D525" s="9" t="s">
        <v>227</v>
      </c>
      <c r="E525" s="18"/>
      <c r="F525" s="18"/>
      <c r="G525" s="16">
        <f t="shared" ref="G525:K525" si="185">G529+G526</f>
        <v>294.10000000000002</v>
      </c>
      <c r="H525" s="16"/>
      <c r="I525" s="20">
        <f t="shared" si="166"/>
        <v>294.10000000000002</v>
      </c>
      <c r="J525" s="16">
        <f t="shared" si="185"/>
        <v>230</v>
      </c>
      <c r="K525" s="16">
        <f t="shared" si="185"/>
        <v>230</v>
      </c>
    </row>
    <row r="526" spans="1:11" ht="24.75" customHeight="1">
      <c r="A526" s="27" t="s">
        <v>186</v>
      </c>
      <c r="B526" s="18" t="s">
        <v>193</v>
      </c>
      <c r="C526" s="18" t="s">
        <v>217</v>
      </c>
      <c r="D526" s="9" t="s">
        <v>227</v>
      </c>
      <c r="E526" s="18" t="s">
        <v>45</v>
      </c>
      <c r="F526" s="18"/>
      <c r="G526" s="16">
        <f t="shared" ref="G526:K527" si="186">G527</f>
        <v>104.1</v>
      </c>
      <c r="H526" s="16"/>
      <c r="I526" s="20">
        <f t="shared" si="166"/>
        <v>104.1</v>
      </c>
      <c r="J526" s="16">
        <f t="shared" si="186"/>
        <v>40</v>
      </c>
      <c r="K526" s="16">
        <f t="shared" si="186"/>
        <v>40</v>
      </c>
    </row>
    <row r="527" spans="1:11" ht="25.5" customHeight="1">
      <c r="A527" s="27" t="s">
        <v>174</v>
      </c>
      <c r="B527" s="18" t="s">
        <v>193</v>
      </c>
      <c r="C527" s="18" t="s">
        <v>217</v>
      </c>
      <c r="D527" s="9" t="s">
        <v>227</v>
      </c>
      <c r="E527" s="18" t="s">
        <v>53</v>
      </c>
      <c r="F527" s="18"/>
      <c r="G527" s="16">
        <f t="shared" si="186"/>
        <v>104.1</v>
      </c>
      <c r="H527" s="16"/>
      <c r="I527" s="20">
        <f t="shared" si="166"/>
        <v>104.1</v>
      </c>
      <c r="J527" s="16">
        <f t="shared" si="186"/>
        <v>40</v>
      </c>
      <c r="K527" s="16">
        <f t="shared" si="186"/>
        <v>40</v>
      </c>
    </row>
    <row r="528" spans="1:11" ht="13.5" customHeight="1">
      <c r="A528" s="49" t="s">
        <v>16</v>
      </c>
      <c r="B528" s="18" t="s">
        <v>193</v>
      </c>
      <c r="C528" s="18" t="s">
        <v>217</v>
      </c>
      <c r="D528" s="9" t="s">
        <v>227</v>
      </c>
      <c r="E528" s="18" t="s">
        <v>53</v>
      </c>
      <c r="F528" s="18" t="s">
        <v>17</v>
      </c>
      <c r="G528" s="160">
        <v>104.1</v>
      </c>
      <c r="H528" s="160">
        <f>'[1]поправки  2024-2026 гг  (ноя(2)'!$I$408</f>
        <v>0</v>
      </c>
      <c r="I528" s="20">
        <f t="shared" si="166"/>
        <v>104.1</v>
      </c>
      <c r="J528" s="22">
        <v>40</v>
      </c>
      <c r="K528" s="22">
        <v>40</v>
      </c>
    </row>
    <row r="529" spans="1:11">
      <c r="A529" s="41" t="s">
        <v>122</v>
      </c>
      <c r="B529" s="18" t="s">
        <v>193</v>
      </c>
      <c r="C529" s="18" t="s">
        <v>217</v>
      </c>
      <c r="D529" s="9" t="s">
        <v>227</v>
      </c>
      <c r="E529" s="18" t="s">
        <v>123</v>
      </c>
      <c r="F529" s="18"/>
      <c r="G529" s="16">
        <f t="shared" ref="G529:K530" si="187">G530</f>
        <v>190</v>
      </c>
      <c r="H529" s="16"/>
      <c r="I529" s="20">
        <f t="shared" si="166"/>
        <v>190</v>
      </c>
      <c r="J529" s="16">
        <f t="shared" si="187"/>
        <v>190</v>
      </c>
      <c r="K529" s="16">
        <f t="shared" si="187"/>
        <v>190</v>
      </c>
    </row>
    <row r="530" spans="1:11" ht="12.75" customHeight="1">
      <c r="A530" s="41" t="s">
        <v>161</v>
      </c>
      <c r="B530" s="18" t="s">
        <v>193</v>
      </c>
      <c r="C530" s="18" t="s">
        <v>217</v>
      </c>
      <c r="D530" s="9" t="s">
        <v>227</v>
      </c>
      <c r="E530" s="18" t="s">
        <v>162</v>
      </c>
      <c r="F530" s="18"/>
      <c r="G530" s="16">
        <f t="shared" si="187"/>
        <v>190</v>
      </c>
      <c r="H530" s="16"/>
      <c r="I530" s="20">
        <f t="shared" si="166"/>
        <v>190</v>
      </c>
      <c r="J530" s="16">
        <f t="shared" si="187"/>
        <v>190</v>
      </c>
      <c r="K530" s="16">
        <f t="shared" si="187"/>
        <v>190</v>
      </c>
    </row>
    <row r="531" spans="1:11">
      <c r="A531" s="17" t="s">
        <v>16</v>
      </c>
      <c r="B531" s="18" t="s">
        <v>193</v>
      </c>
      <c r="C531" s="18" t="s">
        <v>217</v>
      </c>
      <c r="D531" s="9" t="s">
        <v>227</v>
      </c>
      <c r="E531" s="18" t="s">
        <v>162</v>
      </c>
      <c r="F531" s="18" t="s">
        <v>17</v>
      </c>
      <c r="G531" s="160">
        <v>190</v>
      </c>
      <c r="H531" s="160">
        <f>'[1]поправки  2024-2026 гг  (ноя(2)'!$I$632</f>
        <v>0</v>
      </c>
      <c r="I531" s="20">
        <f t="shared" si="166"/>
        <v>190</v>
      </c>
      <c r="J531" s="22">
        <v>190</v>
      </c>
      <c r="K531" s="22">
        <v>190</v>
      </c>
    </row>
    <row r="532" spans="1:11" ht="60.75" customHeight="1">
      <c r="A532" s="146" t="s">
        <v>539</v>
      </c>
      <c r="B532" s="29" t="s">
        <v>193</v>
      </c>
      <c r="C532" s="29" t="s">
        <v>217</v>
      </c>
      <c r="D532" s="147" t="s">
        <v>540</v>
      </c>
      <c r="E532" s="29"/>
      <c r="F532" s="29"/>
      <c r="G532" s="16">
        <f>G534</f>
        <v>500</v>
      </c>
      <c r="H532" s="16"/>
      <c r="I532" s="20">
        <f t="shared" si="166"/>
        <v>500</v>
      </c>
      <c r="J532" s="16">
        <f t="shared" ref="J532:K532" si="188">J534</f>
        <v>0</v>
      </c>
      <c r="K532" s="16">
        <f t="shared" si="188"/>
        <v>0</v>
      </c>
    </row>
    <row r="533" spans="1:11" ht="15.75" customHeight="1">
      <c r="A533" s="146" t="s">
        <v>133</v>
      </c>
      <c r="B533" s="29" t="s">
        <v>193</v>
      </c>
      <c r="C533" s="29" t="s">
        <v>217</v>
      </c>
      <c r="D533" s="147" t="s">
        <v>541</v>
      </c>
      <c r="E533" s="29"/>
      <c r="F533" s="29"/>
      <c r="G533" s="16">
        <f>G534</f>
        <v>500</v>
      </c>
      <c r="H533" s="16"/>
      <c r="I533" s="20">
        <f t="shared" si="166"/>
        <v>500</v>
      </c>
      <c r="J533" s="16">
        <f t="shared" ref="J533:K533" si="189">J534</f>
        <v>0</v>
      </c>
      <c r="K533" s="16">
        <f t="shared" si="189"/>
        <v>0</v>
      </c>
    </row>
    <row r="534" spans="1:11" ht="22.5" customHeight="1">
      <c r="A534" s="27" t="s">
        <v>186</v>
      </c>
      <c r="B534" s="24" t="s">
        <v>193</v>
      </c>
      <c r="C534" s="24" t="s">
        <v>217</v>
      </c>
      <c r="D534" s="148" t="s">
        <v>541</v>
      </c>
      <c r="E534" s="24" t="s">
        <v>45</v>
      </c>
      <c r="F534" s="24"/>
      <c r="G534" s="16">
        <f t="shared" ref="G534:K535" si="190">G535</f>
        <v>500</v>
      </c>
      <c r="H534" s="16"/>
      <c r="I534" s="20">
        <f t="shared" si="166"/>
        <v>500</v>
      </c>
      <c r="J534" s="16">
        <f t="shared" si="190"/>
        <v>0</v>
      </c>
      <c r="K534" s="16">
        <f t="shared" si="190"/>
        <v>0</v>
      </c>
    </row>
    <row r="535" spans="1:11" ht="21.75" customHeight="1">
      <c r="A535" s="27" t="s">
        <v>155</v>
      </c>
      <c r="B535" s="24" t="s">
        <v>193</v>
      </c>
      <c r="C535" s="24" t="s">
        <v>217</v>
      </c>
      <c r="D535" s="148" t="s">
        <v>541</v>
      </c>
      <c r="E535" s="24" t="s">
        <v>53</v>
      </c>
      <c r="F535" s="24"/>
      <c r="G535" s="16">
        <f t="shared" si="190"/>
        <v>500</v>
      </c>
      <c r="H535" s="16"/>
      <c r="I535" s="20">
        <f t="shared" si="166"/>
        <v>500</v>
      </c>
      <c r="J535" s="16">
        <f t="shared" si="190"/>
        <v>0</v>
      </c>
      <c r="K535" s="16">
        <f t="shared" si="190"/>
        <v>0</v>
      </c>
    </row>
    <row r="536" spans="1:11">
      <c r="A536" s="17" t="s">
        <v>16</v>
      </c>
      <c r="B536" s="24" t="s">
        <v>193</v>
      </c>
      <c r="C536" s="24" t="s">
        <v>217</v>
      </c>
      <c r="D536" s="148" t="s">
        <v>541</v>
      </c>
      <c r="E536" s="24" t="s">
        <v>53</v>
      </c>
      <c r="F536" s="24" t="s">
        <v>17</v>
      </c>
      <c r="G536" s="19">
        <v>500</v>
      </c>
      <c r="H536" s="19">
        <f>'[1]поправки  2024-2026 гг  (ноя(2)'!$I$449</f>
        <v>0</v>
      </c>
      <c r="I536" s="20">
        <f t="shared" si="166"/>
        <v>500</v>
      </c>
      <c r="J536" s="20"/>
      <c r="K536" s="26"/>
    </row>
    <row r="537" spans="1:11" ht="25.5">
      <c r="A537" s="189" t="s">
        <v>664</v>
      </c>
      <c r="B537" s="24" t="s">
        <v>193</v>
      </c>
      <c r="C537" s="24" t="s">
        <v>676</v>
      </c>
      <c r="D537" s="167"/>
      <c r="E537" s="167" t="s">
        <v>672</v>
      </c>
      <c r="F537" s="167"/>
      <c r="G537" s="19">
        <f>G538</f>
        <v>20812.900000000001</v>
      </c>
      <c r="H537" s="19">
        <f>H538</f>
        <v>0</v>
      </c>
      <c r="I537" s="20">
        <f t="shared" si="166"/>
        <v>20812.900000000001</v>
      </c>
      <c r="J537" s="20"/>
      <c r="K537" s="26"/>
    </row>
    <row r="538" spans="1:11" ht="38.25">
      <c r="A538" s="133" t="s">
        <v>665</v>
      </c>
      <c r="B538" s="24" t="s">
        <v>193</v>
      </c>
      <c r="C538" s="24" t="s">
        <v>676</v>
      </c>
      <c r="D538" s="167" t="s">
        <v>205</v>
      </c>
      <c r="E538" s="167"/>
      <c r="F538" s="167"/>
      <c r="G538" s="19">
        <f>G539+G543+G548</f>
        <v>20812.900000000001</v>
      </c>
      <c r="H538" s="19">
        <f>H539+H543+H548</f>
        <v>0</v>
      </c>
      <c r="I538" s="20">
        <f t="shared" ref="I538:I601" si="191">G538+H538</f>
        <v>20812.900000000001</v>
      </c>
      <c r="J538" s="19">
        <f t="shared" ref="J538:K538" si="192">J539+J543+J548</f>
        <v>0</v>
      </c>
      <c r="K538" s="19">
        <f t="shared" si="192"/>
        <v>0</v>
      </c>
    </row>
    <row r="539" spans="1:11" ht="51">
      <c r="A539" s="133" t="s">
        <v>666</v>
      </c>
      <c r="B539" s="24" t="s">
        <v>193</v>
      </c>
      <c r="C539" s="24" t="s">
        <v>676</v>
      </c>
      <c r="D539" s="9" t="s">
        <v>207</v>
      </c>
      <c r="E539" s="167"/>
      <c r="F539" s="167"/>
      <c r="G539" s="19">
        <f t="shared" ref="G539:H541" si="193">G540</f>
        <v>3468.9</v>
      </c>
      <c r="H539" s="19">
        <f t="shared" si="193"/>
        <v>0</v>
      </c>
      <c r="I539" s="20">
        <f t="shared" si="191"/>
        <v>3468.9</v>
      </c>
      <c r="J539" s="19">
        <f t="shared" ref="J539:K541" si="194">J540</f>
        <v>0</v>
      </c>
      <c r="K539" s="19">
        <f t="shared" si="194"/>
        <v>0</v>
      </c>
    </row>
    <row r="540" spans="1:11" ht="51">
      <c r="A540" s="133" t="s">
        <v>667</v>
      </c>
      <c r="B540" s="24" t="s">
        <v>193</v>
      </c>
      <c r="C540" s="24" t="s">
        <v>676</v>
      </c>
      <c r="D540" s="9" t="s">
        <v>673</v>
      </c>
      <c r="E540" s="24" t="s">
        <v>211</v>
      </c>
      <c r="F540" s="24"/>
      <c r="G540" s="19">
        <f t="shared" si="193"/>
        <v>3468.9</v>
      </c>
      <c r="H540" s="19">
        <f t="shared" si="193"/>
        <v>0</v>
      </c>
      <c r="I540" s="20">
        <f t="shared" si="191"/>
        <v>3468.9</v>
      </c>
      <c r="J540" s="19">
        <f t="shared" si="194"/>
        <v>0</v>
      </c>
      <c r="K540" s="19">
        <f t="shared" si="194"/>
        <v>0</v>
      </c>
    </row>
    <row r="541" spans="1:11" ht="36">
      <c r="A541" s="27" t="s">
        <v>442</v>
      </c>
      <c r="B541" s="24" t="s">
        <v>193</v>
      </c>
      <c r="C541" s="24" t="s">
        <v>676</v>
      </c>
      <c r="D541" s="9" t="s">
        <v>673</v>
      </c>
      <c r="E541" s="24" t="s">
        <v>443</v>
      </c>
      <c r="F541" s="24"/>
      <c r="G541" s="19">
        <f t="shared" si="193"/>
        <v>3468.9</v>
      </c>
      <c r="H541" s="19">
        <f t="shared" si="193"/>
        <v>0</v>
      </c>
      <c r="I541" s="20">
        <f t="shared" si="191"/>
        <v>3468.9</v>
      </c>
      <c r="J541" s="19">
        <f t="shared" si="194"/>
        <v>0</v>
      </c>
      <c r="K541" s="19">
        <f t="shared" si="194"/>
        <v>0</v>
      </c>
    </row>
    <row r="542" spans="1:11">
      <c r="A542" s="27" t="s">
        <v>212</v>
      </c>
      <c r="B542" s="24" t="s">
        <v>193</v>
      </c>
      <c r="C542" s="24" t="s">
        <v>676</v>
      </c>
      <c r="D542" s="9" t="s">
        <v>673</v>
      </c>
      <c r="E542" s="24" t="s">
        <v>213</v>
      </c>
      <c r="F542" s="24" t="s">
        <v>17</v>
      </c>
      <c r="G542" s="190">
        <v>3468.9</v>
      </c>
      <c r="H542" s="190">
        <f>'[1]поправки  2024-2026 гг  (ноя(2)'!$I$426</f>
        <v>0</v>
      </c>
      <c r="I542" s="209">
        <f t="shared" si="191"/>
        <v>3468.9</v>
      </c>
      <c r="J542" s="20"/>
      <c r="K542" s="26"/>
    </row>
    <row r="543" spans="1:11">
      <c r="A543" s="66" t="s">
        <v>16</v>
      </c>
      <c r="B543" s="24" t="s">
        <v>193</v>
      </c>
      <c r="C543" s="24" t="s">
        <v>676</v>
      </c>
      <c r="D543" s="148"/>
      <c r="E543" s="24"/>
      <c r="F543" s="24"/>
      <c r="G543" s="19">
        <f t="shared" ref="G543:H546" si="195">G544</f>
        <v>1561</v>
      </c>
      <c r="H543" s="19">
        <f t="shared" si="195"/>
        <v>0</v>
      </c>
      <c r="I543" s="20">
        <f t="shared" si="191"/>
        <v>1561</v>
      </c>
      <c r="J543" s="19">
        <f t="shared" ref="J543:K546" si="196">J544</f>
        <v>0</v>
      </c>
      <c r="K543" s="19">
        <f t="shared" si="196"/>
        <v>0</v>
      </c>
    </row>
    <row r="544" spans="1:11" ht="51">
      <c r="A544" s="133" t="s">
        <v>668</v>
      </c>
      <c r="B544" s="24" t="s">
        <v>193</v>
      </c>
      <c r="C544" s="24" t="s">
        <v>676</v>
      </c>
      <c r="D544" s="9" t="s">
        <v>674</v>
      </c>
      <c r="E544" s="167"/>
      <c r="F544" s="167"/>
      <c r="G544" s="19">
        <f t="shared" si="195"/>
        <v>1561</v>
      </c>
      <c r="H544" s="19">
        <f t="shared" si="195"/>
        <v>0</v>
      </c>
      <c r="I544" s="20">
        <f t="shared" si="191"/>
        <v>1561</v>
      </c>
      <c r="J544" s="19">
        <f t="shared" si="196"/>
        <v>0</v>
      </c>
      <c r="K544" s="19">
        <f t="shared" si="196"/>
        <v>0</v>
      </c>
    </row>
    <row r="545" spans="1:14" ht="36">
      <c r="A545" s="27" t="s">
        <v>442</v>
      </c>
      <c r="B545" s="24" t="s">
        <v>193</v>
      </c>
      <c r="C545" s="24" t="s">
        <v>676</v>
      </c>
      <c r="D545" s="9" t="s">
        <v>674</v>
      </c>
      <c r="E545" s="24" t="s">
        <v>211</v>
      </c>
      <c r="F545" s="24"/>
      <c r="G545" s="19">
        <f t="shared" si="195"/>
        <v>1561</v>
      </c>
      <c r="H545" s="19">
        <f t="shared" si="195"/>
        <v>0</v>
      </c>
      <c r="I545" s="20">
        <f t="shared" si="191"/>
        <v>1561</v>
      </c>
      <c r="J545" s="19">
        <f t="shared" si="196"/>
        <v>0</v>
      </c>
      <c r="K545" s="19">
        <f t="shared" si="196"/>
        <v>0</v>
      </c>
    </row>
    <row r="546" spans="1:14">
      <c r="A546" s="27" t="s">
        <v>212</v>
      </c>
      <c r="B546" s="24" t="s">
        <v>193</v>
      </c>
      <c r="C546" s="24" t="s">
        <v>676</v>
      </c>
      <c r="D546" s="9" t="s">
        <v>674</v>
      </c>
      <c r="E546" s="24" t="s">
        <v>443</v>
      </c>
      <c r="F546" s="24"/>
      <c r="G546" s="19">
        <f t="shared" si="195"/>
        <v>1561</v>
      </c>
      <c r="H546" s="19">
        <f t="shared" si="195"/>
        <v>0</v>
      </c>
      <c r="I546" s="20">
        <f t="shared" si="191"/>
        <v>1561</v>
      </c>
      <c r="J546" s="19">
        <f t="shared" si="196"/>
        <v>0</v>
      </c>
      <c r="K546" s="19">
        <f t="shared" si="196"/>
        <v>0</v>
      </c>
    </row>
    <row r="547" spans="1:14">
      <c r="A547" s="66" t="s">
        <v>669</v>
      </c>
      <c r="B547" s="24" t="s">
        <v>193</v>
      </c>
      <c r="C547" s="24" t="s">
        <v>676</v>
      </c>
      <c r="D547" s="9" t="s">
        <v>674</v>
      </c>
      <c r="E547" s="24" t="s">
        <v>213</v>
      </c>
      <c r="F547" s="24" t="s">
        <v>10</v>
      </c>
      <c r="G547" s="191">
        <v>1561</v>
      </c>
      <c r="H547" s="191">
        <f>'[1]поправки  2024-2026 гг  (ноя(2)'!$I$430</f>
        <v>0</v>
      </c>
      <c r="I547" s="209">
        <f t="shared" si="191"/>
        <v>1561</v>
      </c>
      <c r="J547" s="20"/>
      <c r="K547" s="26"/>
    </row>
    <row r="548" spans="1:14" ht="63.75">
      <c r="A548" s="133" t="s">
        <v>670</v>
      </c>
      <c r="B548" s="24" t="s">
        <v>193</v>
      </c>
      <c r="C548" s="24" t="s">
        <v>676</v>
      </c>
      <c r="D548" s="9" t="s">
        <v>675</v>
      </c>
      <c r="E548" s="167"/>
      <c r="F548" s="167"/>
      <c r="G548" s="19">
        <f t="shared" ref="G548:H550" si="197">G549</f>
        <v>15783</v>
      </c>
      <c r="H548" s="19">
        <f t="shared" si="197"/>
        <v>0</v>
      </c>
      <c r="I548" s="20">
        <f t="shared" si="191"/>
        <v>15783</v>
      </c>
      <c r="J548" s="19">
        <f t="shared" ref="J548:K550" si="198">J549</f>
        <v>0</v>
      </c>
      <c r="K548" s="19">
        <f t="shared" si="198"/>
        <v>0</v>
      </c>
    </row>
    <row r="549" spans="1:14" ht="36">
      <c r="A549" s="27" t="s">
        <v>442</v>
      </c>
      <c r="B549" s="24" t="s">
        <v>193</v>
      </c>
      <c r="C549" s="24" t="s">
        <v>676</v>
      </c>
      <c r="D549" s="9" t="s">
        <v>675</v>
      </c>
      <c r="E549" s="24" t="s">
        <v>211</v>
      </c>
      <c r="F549" s="24"/>
      <c r="G549" s="19">
        <f t="shared" si="197"/>
        <v>15783</v>
      </c>
      <c r="H549" s="19">
        <f t="shared" si="197"/>
        <v>0</v>
      </c>
      <c r="I549" s="20">
        <f t="shared" si="191"/>
        <v>15783</v>
      </c>
      <c r="J549" s="19">
        <f t="shared" si="198"/>
        <v>0</v>
      </c>
      <c r="K549" s="19">
        <f t="shared" si="198"/>
        <v>0</v>
      </c>
    </row>
    <row r="550" spans="1:14">
      <c r="A550" s="27" t="s">
        <v>212</v>
      </c>
      <c r="B550" s="24" t="s">
        <v>193</v>
      </c>
      <c r="C550" s="24" t="s">
        <v>676</v>
      </c>
      <c r="D550" s="9" t="s">
        <v>675</v>
      </c>
      <c r="E550" s="24" t="s">
        <v>443</v>
      </c>
      <c r="F550" s="24"/>
      <c r="G550" s="19">
        <f t="shared" si="197"/>
        <v>15783</v>
      </c>
      <c r="H550" s="19">
        <f t="shared" si="197"/>
        <v>0</v>
      </c>
      <c r="I550" s="20">
        <f t="shared" si="191"/>
        <v>15783</v>
      </c>
      <c r="J550" s="19">
        <f t="shared" si="198"/>
        <v>0</v>
      </c>
      <c r="K550" s="19">
        <f t="shared" si="198"/>
        <v>0</v>
      </c>
    </row>
    <row r="551" spans="1:14">
      <c r="A551" s="66" t="s">
        <v>671</v>
      </c>
      <c r="B551" s="24" t="s">
        <v>193</v>
      </c>
      <c r="C551" s="24" t="s">
        <v>676</v>
      </c>
      <c r="D551" s="9" t="s">
        <v>675</v>
      </c>
      <c r="E551" s="24" t="s">
        <v>213</v>
      </c>
      <c r="F551" s="24" t="s">
        <v>11</v>
      </c>
      <c r="G551" s="190">
        <v>15783</v>
      </c>
      <c r="H551" s="190">
        <f>'[1]поправки  2024-2026 гг  (ноя(2)'!$I$434</f>
        <v>0</v>
      </c>
      <c r="I551" s="209">
        <f t="shared" si="191"/>
        <v>15783</v>
      </c>
      <c r="J551" s="20"/>
      <c r="K551" s="26"/>
    </row>
    <row r="552" spans="1:14" ht="21" hidden="1">
      <c r="A552" s="65" t="s">
        <v>231</v>
      </c>
      <c r="B552" s="24" t="s">
        <v>232</v>
      </c>
      <c r="C552" s="24" t="s">
        <v>233</v>
      </c>
      <c r="D552" s="9" t="s">
        <v>234</v>
      </c>
      <c r="E552" s="24"/>
      <c r="F552" s="24"/>
      <c r="G552" s="16">
        <f t="shared" ref="G552:J555" si="199">G553+G554+G555</f>
        <v>0</v>
      </c>
      <c r="H552" s="16"/>
      <c r="I552" s="20">
        <f t="shared" si="191"/>
        <v>0</v>
      </c>
      <c r="J552" s="16">
        <f t="shared" si="199"/>
        <v>0</v>
      </c>
      <c r="K552" s="26"/>
    </row>
    <row r="553" spans="1:14" ht="83.45" hidden="1" customHeight="1">
      <c r="A553" s="66" t="s">
        <v>653</v>
      </c>
      <c r="B553" s="24" t="s">
        <v>232</v>
      </c>
      <c r="C553" s="24" t="s">
        <v>233</v>
      </c>
      <c r="D553" s="9" t="s">
        <v>235</v>
      </c>
      <c r="E553" s="24"/>
      <c r="F553" s="24"/>
      <c r="G553" s="16">
        <f t="shared" si="199"/>
        <v>0</v>
      </c>
      <c r="H553" s="16"/>
      <c r="I553" s="20">
        <f t="shared" si="191"/>
        <v>0</v>
      </c>
      <c r="J553" s="16">
        <f t="shared" si="199"/>
        <v>0</v>
      </c>
      <c r="K553" s="26"/>
    </row>
    <row r="554" spans="1:14" ht="33.75" hidden="1">
      <c r="A554" s="66" t="s">
        <v>236</v>
      </c>
      <c r="B554" s="24" t="s">
        <v>232</v>
      </c>
      <c r="C554" s="24" t="s">
        <v>233</v>
      </c>
      <c r="D554" s="9" t="s">
        <v>237</v>
      </c>
      <c r="E554" s="24" t="s">
        <v>45</v>
      </c>
      <c r="F554" s="24"/>
      <c r="G554" s="16">
        <f t="shared" si="199"/>
        <v>0</v>
      </c>
      <c r="H554" s="16"/>
      <c r="I554" s="20">
        <f t="shared" si="191"/>
        <v>0</v>
      </c>
      <c r="J554" s="16">
        <f t="shared" si="199"/>
        <v>0</v>
      </c>
      <c r="K554" s="26"/>
    </row>
    <row r="555" spans="1:14" hidden="1">
      <c r="A555" s="66" t="s">
        <v>238</v>
      </c>
      <c r="B555" s="24" t="s">
        <v>232</v>
      </c>
      <c r="C555" s="24" t="s">
        <v>233</v>
      </c>
      <c r="D555" s="9" t="s">
        <v>239</v>
      </c>
      <c r="E555" s="24" t="s">
        <v>53</v>
      </c>
      <c r="F555" s="24"/>
      <c r="G555" s="16">
        <f t="shared" si="199"/>
        <v>0</v>
      </c>
      <c r="H555" s="16"/>
      <c r="I555" s="20">
        <f t="shared" si="191"/>
        <v>0</v>
      </c>
      <c r="J555" s="16">
        <f t="shared" si="199"/>
        <v>0</v>
      </c>
      <c r="K555" s="26"/>
    </row>
    <row r="556" spans="1:14" hidden="1">
      <c r="A556" s="66" t="s">
        <v>16</v>
      </c>
      <c r="B556" s="24" t="s">
        <v>232</v>
      </c>
      <c r="C556" s="24" t="s">
        <v>233</v>
      </c>
      <c r="D556" s="9" t="s">
        <v>240</v>
      </c>
      <c r="E556" s="24" t="s">
        <v>53</v>
      </c>
      <c r="F556" s="24" t="s">
        <v>17</v>
      </c>
      <c r="G556" s="19"/>
      <c r="H556" s="19"/>
      <c r="I556" s="20">
        <f t="shared" si="191"/>
        <v>0</v>
      </c>
      <c r="J556" s="20"/>
      <c r="K556" s="26"/>
    </row>
    <row r="557" spans="1:14" hidden="1">
      <c r="A557" s="66" t="s">
        <v>18</v>
      </c>
      <c r="B557" s="24" t="s">
        <v>232</v>
      </c>
      <c r="C557" s="24" t="s">
        <v>233</v>
      </c>
      <c r="D557" s="9" t="s">
        <v>241</v>
      </c>
      <c r="E557" s="24" t="s">
        <v>53</v>
      </c>
      <c r="F557" s="24" t="s">
        <v>10</v>
      </c>
      <c r="G557" s="19"/>
      <c r="H557" s="19"/>
      <c r="I557" s="20">
        <f t="shared" si="191"/>
        <v>0</v>
      </c>
      <c r="J557" s="20"/>
      <c r="K557" s="26"/>
    </row>
    <row r="558" spans="1:14" hidden="1">
      <c r="A558" s="67" t="s">
        <v>242</v>
      </c>
      <c r="B558" s="24" t="s">
        <v>232</v>
      </c>
      <c r="C558" s="24" t="s">
        <v>233</v>
      </c>
      <c r="D558" s="9" t="s">
        <v>243</v>
      </c>
      <c r="E558" s="24" t="s">
        <v>53</v>
      </c>
      <c r="F558" s="24" t="s">
        <v>11</v>
      </c>
      <c r="G558" s="19"/>
      <c r="H558" s="19"/>
      <c r="I558" s="20">
        <f t="shared" si="191"/>
        <v>0</v>
      </c>
      <c r="J558" s="20"/>
      <c r="K558" s="26"/>
    </row>
    <row r="559" spans="1:14">
      <c r="A559" s="13" t="s">
        <v>244</v>
      </c>
      <c r="B559" s="14" t="s">
        <v>245</v>
      </c>
      <c r="C559" s="14"/>
      <c r="D559" s="14"/>
      <c r="E559" s="14"/>
      <c r="F559" s="14"/>
      <c r="G559" s="15">
        <f>G560+G561+G562+G563</f>
        <v>215835.6</v>
      </c>
      <c r="H559" s="15">
        <f>H560+H561+H562+H563</f>
        <v>6954.2</v>
      </c>
      <c r="I559" s="12">
        <f t="shared" si="191"/>
        <v>222789.80000000002</v>
      </c>
      <c r="J559" s="15">
        <f t="shared" ref="J559:K559" si="200">J560+J561+J562+J563</f>
        <v>148264.5</v>
      </c>
      <c r="K559" s="15">
        <f t="shared" si="200"/>
        <v>148481.69999999998</v>
      </c>
      <c r="L559" s="136">
        <f>G564+G619+G811+G893+G955</f>
        <v>215835.6</v>
      </c>
      <c r="M559" s="136">
        <f>J564+J619+J811+J893+J955</f>
        <v>148264.5</v>
      </c>
      <c r="N559" s="136">
        <f>K564+K619+K811+K893+K955</f>
        <v>148481.69999999998</v>
      </c>
    </row>
    <row r="560" spans="1:14">
      <c r="A560" s="13" t="s">
        <v>16</v>
      </c>
      <c r="B560" s="14" t="s">
        <v>245</v>
      </c>
      <c r="C560" s="14"/>
      <c r="D560" s="14"/>
      <c r="E560" s="14"/>
      <c r="F560" s="14" t="s">
        <v>17</v>
      </c>
      <c r="G560" s="15">
        <f>G579++G583+G588+G592+G640+G645+G649+G653+G657+G675+G679+G707+G822+G878+G901+G910+G916+G922+G928+G940+G975+G986+G720+G669+G636+G892+G882+G848+G661+G727+G834+G836+G838+G840+G843+G605+G610+G614+G618+G750+G755+G759+G763+G767+G771+G775+G779+G791+G826+G830+G863+G867+G871+G945+G954+G962+G966</f>
        <v>82552.7</v>
      </c>
      <c r="H560" s="15">
        <f>H579++H583+H588+H592+H640+H645+H649+H653+H657+H675+H679+H707+H822+H878+H901+H910+H916+H922+H928+H940+H975+H986+H720+H669+H636+H892+H882+H848+H661+H727+H834+H836+H838+H840+H843+H605+H610+H614+H618+H750+H755+H759+H763+H767+H771+H775+H779+H791+H826+H830+H863+H867+H871+H945+H954+H962+H966</f>
        <v>6771.9</v>
      </c>
      <c r="I560" s="15">
        <f t="shared" ref="I560:K560" si="201">I579++I583+I588+I592+I640+I645+I649+I653+I657+I675+I679+I707+I822+I878+I901+I910+I916+I922+I928+I940+I975+I986+I720+I669+I636+I892+I882+I848+I661+I727+I834+I836+I838+I840+I843+I605+I610+I614+I618+I750+I755+I759+I763+I767+I771+I775+I779+I791+I826+I830+I863+I867+I871+I945+I954+I962+I966</f>
        <v>89324.6</v>
      </c>
      <c r="J560" s="15">
        <f t="shared" si="201"/>
        <v>64177.7</v>
      </c>
      <c r="K560" s="15">
        <f t="shared" si="201"/>
        <v>68359.799999999988</v>
      </c>
    </row>
    <row r="561" spans="1:14">
      <c r="A561" s="13" t="s">
        <v>18</v>
      </c>
      <c r="B561" s="14" t="s">
        <v>245</v>
      </c>
      <c r="C561" s="14"/>
      <c r="D561" s="14"/>
      <c r="E561" s="14"/>
      <c r="F561" s="14" t="s">
        <v>10</v>
      </c>
      <c r="G561" s="15">
        <f>G571+G665+G683+G696+G905+G575+G626+G721+G716+G670+G584+G854+G883+G888+G849+G597+G783+G787+G792++G692+G818+G859+G983+G797+G810+G687+G805+G731</f>
        <v>115924.5</v>
      </c>
      <c r="H561" s="15">
        <f>H571+H665+H683+H696+H905+H575+H626+H721+H716+H670+H584+H854+H883+H888+H849+H597+H783+H787+H792++H692+H818+H859+H983+H797+H810+H687+H805+H731</f>
        <v>0</v>
      </c>
      <c r="I561" s="12">
        <f t="shared" si="191"/>
        <v>115924.5</v>
      </c>
      <c r="J561" s="15">
        <f t="shared" ref="J561:K561" si="202">J571+J665+J683+J696+J905+J575+J626+J721+J716+J670+J584+J854+J883+J888+J849+J597+J783+J787+J792++J692+J818+J859+J983+J797+J810+J687+J805</f>
        <v>73354.2</v>
      </c>
      <c r="K561" s="15">
        <f t="shared" si="202"/>
        <v>69301.3</v>
      </c>
    </row>
    <row r="562" spans="1:14">
      <c r="A562" s="13" t="s">
        <v>19</v>
      </c>
      <c r="B562" s="14" t="s">
        <v>245</v>
      </c>
      <c r="C562" s="14"/>
      <c r="D562" s="14"/>
      <c r="E562" s="14"/>
      <c r="F562" s="14" t="s">
        <v>11</v>
      </c>
      <c r="G562" s="15">
        <f>G700+G671+G884+G971+G850+G793+G801+G688+G806+G712</f>
        <v>17358.400000000001</v>
      </c>
      <c r="H562" s="15">
        <f>H700+H671+H884+H971+H850+H793+H801+H688+H806+H712</f>
        <v>182.3</v>
      </c>
      <c r="I562" s="15">
        <f t="shared" ref="I562:K562" si="203">I700+I671+I884+I971+I850+I793+I801+I688+I806+I712</f>
        <v>17540.7</v>
      </c>
      <c r="J562" s="15">
        <f t="shared" si="203"/>
        <v>10732.6</v>
      </c>
      <c r="K562" s="15">
        <f t="shared" si="203"/>
        <v>10820.599999999999</v>
      </c>
    </row>
    <row r="563" spans="1:14" hidden="1">
      <c r="A563" s="13" t="s">
        <v>20</v>
      </c>
      <c r="B563" s="14" t="s">
        <v>245</v>
      </c>
      <c r="C563" s="14"/>
      <c r="D563" s="14"/>
      <c r="E563" s="14"/>
      <c r="F563" s="14" t="s">
        <v>12</v>
      </c>
      <c r="G563" s="15">
        <f t="shared" ref="G563:K563" si="204">G722</f>
        <v>0</v>
      </c>
      <c r="H563" s="15"/>
      <c r="I563" s="12">
        <f t="shared" si="191"/>
        <v>0</v>
      </c>
      <c r="J563" s="15">
        <f t="shared" si="204"/>
        <v>0</v>
      </c>
      <c r="K563" s="15">
        <f t="shared" si="204"/>
        <v>0</v>
      </c>
    </row>
    <row r="564" spans="1:14">
      <c r="A564" s="13" t="s">
        <v>246</v>
      </c>
      <c r="B564" s="14" t="s">
        <v>245</v>
      </c>
      <c r="C564" s="14" t="s">
        <v>247</v>
      </c>
      <c r="D564" s="14"/>
      <c r="E564" s="14"/>
      <c r="F564" s="14"/>
      <c r="G564" s="15">
        <f>G565+G593</f>
        <v>17106.000000000004</v>
      </c>
      <c r="H564" s="15">
        <f>H565+H593</f>
        <v>590.5</v>
      </c>
      <c r="I564" s="12">
        <f t="shared" si="191"/>
        <v>17696.500000000004</v>
      </c>
      <c r="J564" s="15">
        <f t="shared" ref="J564:K564" si="205">J565+J593</f>
        <v>13056.2</v>
      </c>
      <c r="K564" s="15">
        <f t="shared" si="205"/>
        <v>13497.1</v>
      </c>
      <c r="N564" s="136">
        <f>K602+K607+K611+K615</f>
        <v>7281</v>
      </c>
    </row>
    <row r="565" spans="1:14" ht="24" customHeight="1">
      <c r="A565" s="13" t="s">
        <v>248</v>
      </c>
      <c r="B565" s="14" t="s">
        <v>245</v>
      </c>
      <c r="C565" s="14" t="s">
        <v>247</v>
      </c>
      <c r="D565" s="14" t="s">
        <v>249</v>
      </c>
      <c r="E565" s="14"/>
      <c r="F565" s="14"/>
      <c r="G565" s="16">
        <f>G566</f>
        <v>17106.000000000004</v>
      </c>
      <c r="H565" s="16">
        <f>H566</f>
        <v>590.5</v>
      </c>
      <c r="I565" s="20">
        <f t="shared" si="191"/>
        <v>17696.500000000004</v>
      </c>
      <c r="J565" s="16">
        <f t="shared" ref="J565:K566" si="206">J566</f>
        <v>0</v>
      </c>
      <c r="K565" s="16">
        <f t="shared" si="206"/>
        <v>0</v>
      </c>
      <c r="L565" s="136">
        <f>G565+G619+G812+G894</f>
        <v>203301.30000000002</v>
      </c>
    </row>
    <row r="566" spans="1:14" ht="37.5" customHeight="1">
      <c r="A566" s="68" t="s">
        <v>250</v>
      </c>
      <c r="B566" s="25" t="s">
        <v>245</v>
      </c>
      <c r="C566" s="25" t="s">
        <v>247</v>
      </c>
      <c r="D566" s="25" t="s">
        <v>251</v>
      </c>
      <c r="E566" s="25"/>
      <c r="F566" s="25"/>
      <c r="G566" s="16">
        <f>G567</f>
        <v>17106.000000000004</v>
      </c>
      <c r="H566" s="16">
        <f>H567</f>
        <v>590.5</v>
      </c>
      <c r="I566" s="20">
        <f t="shared" si="191"/>
        <v>17696.500000000004</v>
      </c>
      <c r="J566" s="16">
        <f t="shared" si="206"/>
        <v>0</v>
      </c>
      <c r="K566" s="16">
        <f t="shared" si="206"/>
        <v>0</v>
      </c>
      <c r="N566" s="136">
        <f>G559+G987+G1124+G1248</f>
        <v>237026.64</v>
      </c>
    </row>
    <row r="567" spans="1:14" ht="36" customHeight="1">
      <c r="A567" s="64" t="s">
        <v>252</v>
      </c>
      <c r="B567" s="18" t="s">
        <v>245</v>
      </c>
      <c r="C567" s="18" t="s">
        <v>247</v>
      </c>
      <c r="D567" s="31" t="s">
        <v>253</v>
      </c>
      <c r="E567" s="18"/>
      <c r="F567" s="18"/>
      <c r="G567" s="16">
        <f>G568+G576+G580+G585+G589+G572</f>
        <v>17106.000000000004</v>
      </c>
      <c r="H567" s="16">
        <f>H568+H576+H580+H585+H589+H572</f>
        <v>590.5</v>
      </c>
      <c r="I567" s="20">
        <f t="shared" si="191"/>
        <v>17696.500000000004</v>
      </c>
      <c r="J567" s="16">
        <f>J568+J576+J580+J585+J589+J572</f>
        <v>0</v>
      </c>
      <c r="K567" s="16">
        <f>K568+K576+K580+K585+K589+K572</f>
        <v>0</v>
      </c>
    </row>
    <row r="568" spans="1:14" ht="63" customHeight="1">
      <c r="A568" s="64" t="s">
        <v>254</v>
      </c>
      <c r="B568" s="18" t="s">
        <v>245</v>
      </c>
      <c r="C568" s="18" t="s">
        <v>247</v>
      </c>
      <c r="D568" s="31" t="s">
        <v>255</v>
      </c>
      <c r="E568" s="18"/>
      <c r="F568" s="18"/>
      <c r="G568" s="16">
        <f t="shared" ref="G568:K570" si="207">G569</f>
        <v>9126.1</v>
      </c>
      <c r="H568" s="16"/>
      <c r="I568" s="20">
        <f t="shared" si="191"/>
        <v>9126.1</v>
      </c>
      <c r="J568" s="16">
        <f t="shared" si="207"/>
        <v>0</v>
      </c>
      <c r="K568" s="16">
        <f t="shared" si="207"/>
        <v>0</v>
      </c>
    </row>
    <row r="569" spans="1:14" ht="36.75" customHeight="1">
      <c r="A569" s="49" t="s">
        <v>388</v>
      </c>
      <c r="B569" s="18" t="s">
        <v>245</v>
      </c>
      <c r="C569" s="18" t="s">
        <v>247</v>
      </c>
      <c r="D569" s="31" t="s">
        <v>255</v>
      </c>
      <c r="E569" s="18" t="s">
        <v>256</v>
      </c>
      <c r="F569" s="18"/>
      <c r="G569" s="16">
        <f t="shared" si="207"/>
        <v>9126.1</v>
      </c>
      <c r="H569" s="16"/>
      <c r="I569" s="20">
        <f t="shared" si="191"/>
        <v>9126.1</v>
      </c>
      <c r="J569" s="16">
        <f t="shared" si="207"/>
        <v>0</v>
      </c>
      <c r="K569" s="16">
        <f t="shared" si="207"/>
        <v>0</v>
      </c>
    </row>
    <row r="570" spans="1:14">
      <c r="A570" s="49" t="s">
        <v>257</v>
      </c>
      <c r="B570" s="18" t="s">
        <v>245</v>
      </c>
      <c r="C570" s="18" t="s">
        <v>247</v>
      </c>
      <c r="D570" s="31" t="s">
        <v>255</v>
      </c>
      <c r="E570" s="18" t="s">
        <v>258</v>
      </c>
      <c r="F570" s="18"/>
      <c r="G570" s="16">
        <f t="shared" si="207"/>
        <v>9126.1</v>
      </c>
      <c r="H570" s="16"/>
      <c r="I570" s="20">
        <f t="shared" si="191"/>
        <v>9126.1</v>
      </c>
      <c r="J570" s="16">
        <f t="shared" si="207"/>
        <v>0</v>
      </c>
      <c r="K570" s="16">
        <f t="shared" si="207"/>
        <v>0</v>
      </c>
    </row>
    <row r="571" spans="1:14">
      <c r="A571" s="49" t="s">
        <v>18</v>
      </c>
      <c r="B571" s="18" t="s">
        <v>245</v>
      </c>
      <c r="C571" s="18" t="s">
        <v>247</v>
      </c>
      <c r="D571" s="31" t="s">
        <v>255</v>
      </c>
      <c r="E571" s="18" t="s">
        <v>258</v>
      </c>
      <c r="F571" s="18" t="s">
        <v>10</v>
      </c>
      <c r="G571" s="182">
        <v>9126.1</v>
      </c>
      <c r="H571" s="182">
        <f>'[1]поправки  2024-2026 гг  (ноя(2)'!$I$753</f>
        <v>0</v>
      </c>
      <c r="I571" s="20">
        <f t="shared" si="191"/>
        <v>9126.1</v>
      </c>
      <c r="J571" s="20"/>
      <c r="K571" s="26"/>
    </row>
    <row r="572" spans="1:14" ht="59.25" hidden="1" customHeight="1">
      <c r="A572" s="17" t="s">
        <v>259</v>
      </c>
      <c r="B572" s="18" t="s">
        <v>245</v>
      </c>
      <c r="C572" s="18" t="s">
        <v>247</v>
      </c>
      <c r="D572" s="31" t="s">
        <v>260</v>
      </c>
      <c r="E572" s="18"/>
      <c r="F572" s="18"/>
      <c r="G572" s="16">
        <f t="shared" ref="G572:J574" si="208">G573</f>
        <v>0</v>
      </c>
      <c r="H572" s="16"/>
      <c r="I572" s="20">
        <f t="shared" si="191"/>
        <v>0</v>
      </c>
      <c r="J572" s="16">
        <f t="shared" si="208"/>
        <v>0</v>
      </c>
      <c r="K572" s="26"/>
    </row>
    <row r="573" spans="1:14" ht="36" hidden="1">
      <c r="A573" s="49" t="s">
        <v>261</v>
      </c>
      <c r="B573" s="18" t="s">
        <v>245</v>
      </c>
      <c r="C573" s="18" t="s">
        <v>247</v>
      </c>
      <c r="D573" s="31" t="s">
        <v>260</v>
      </c>
      <c r="E573" s="18" t="s">
        <v>256</v>
      </c>
      <c r="F573" s="18"/>
      <c r="G573" s="16">
        <f t="shared" si="208"/>
        <v>0</v>
      </c>
      <c r="H573" s="16"/>
      <c r="I573" s="20">
        <f t="shared" si="191"/>
        <v>0</v>
      </c>
      <c r="J573" s="16">
        <f t="shared" si="208"/>
        <v>0</v>
      </c>
      <c r="K573" s="26"/>
    </row>
    <row r="574" spans="1:14" hidden="1">
      <c r="A574" s="49" t="s">
        <v>257</v>
      </c>
      <c r="B574" s="18" t="s">
        <v>245</v>
      </c>
      <c r="C574" s="18" t="s">
        <v>247</v>
      </c>
      <c r="D574" s="31" t="s">
        <v>260</v>
      </c>
      <c r="E574" s="18" t="s">
        <v>258</v>
      </c>
      <c r="F574" s="18"/>
      <c r="G574" s="16">
        <f t="shared" si="208"/>
        <v>0</v>
      </c>
      <c r="H574" s="16"/>
      <c r="I574" s="20">
        <f t="shared" si="191"/>
        <v>0</v>
      </c>
      <c r="J574" s="16">
        <f t="shared" si="208"/>
        <v>0</v>
      </c>
      <c r="K574" s="26"/>
    </row>
    <row r="575" spans="1:14" hidden="1">
      <c r="A575" s="49" t="s">
        <v>18</v>
      </c>
      <c r="B575" s="18" t="s">
        <v>245</v>
      </c>
      <c r="C575" s="18" t="s">
        <v>247</v>
      </c>
      <c r="D575" s="31" t="s">
        <v>260</v>
      </c>
      <c r="E575" s="18" t="s">
        <v>258</v>
      </c>
      <c r="F575" s="18" t="s">
        <v>10</v>
      </c>
      <c r="G575" s="19"/>
      <c r="H575" s="19"/>
      <c r="I575" s="20">
        <f t="shared" si="191"/>
        <v>0</v>
      </c>
      <c r="J575" s="20"/>
      <c r="K575" s="26"/>
    </row>
    <row r="576" spans="1:14" ht="25.5" customHeight="1">
      <c r="A576" s="49" t="s">
        <v>262</v>
      </c>
      <c r="B576" s="18" t="s">
        <v>245</v>
      </c>
      <c r="C576" s="18" t="s">
        <v>247</v>
      </c>
      <c r="D576" s="31" t="s">
        <v>263</v>
      </c>
      <c r="E576" s="18" t="s">
        <v>64</v>
      </c>
      <c r="F576" s="18"/>
      <c r="G576" s="16">
        <f t="shared" ref="G576:K578" si="209">G577</f>
        <v>952.2</v>
      </c>
      <c r="H576" s="16">
        <f t="shared" si="209"/>
        <v>0</v>
      </c>
      <c r="I576" s="20">
        <f t="shared" si="191"/>
        <v>952.2</v>
      </c>
      <c r="J576" s="16">
        <f t="shared" si="209"/>
        <v>0</v>
      </c>
      <c r="K576" s="16">
        <f t="shared" si="209"/>
        <v>0</v>
      </c>
    </row>
    <row r="577" spans="1:11" ht="36">
      <c r="A577" s="49" t="s">
        <v>308</v>
      </c>
      <c r="B577" s="18" t="s">
        <v>245</v>
      </c>
      <c r="C577" s="18" t="s">
        <v>247</v>
      </c>
      <c r="D577" s="31" t="s">
        <v>263</v>
      </c>
      <c r="E577" s="18" t="s">
        <v>264</v>
      </c>
      <c r="F577" s="18"/>
      <c r="G577" s="16">
        <f t="shared" si="209"/>
        <v>952.2</v>
      </c>
      <c r="H577" s="16">
        <f t="shared" si="209"/>
        <v>0</v>
      </c>
      <c r="I577" s="20">
        <f t="shared" si="191"/>
        <v>952.2</v>
      </c>
      <c r="J577" s="16">
        <f t="shared" si="209"/>
        <v>0</v>
      </c>
      <c r="K577" s="16">
        <f t="shared" si="209"/>
        <v>0</v>
      </c>
    </row>
    <row r="578" spans="1:11">
      <c r="A578" s="49" t="s">
        <v>257</v>
      </c>
      <c r="B578" s="18" t="s">
        <v>245</v>
      </c>
      <c r="C578" s="18" t="s">
        <v>247</v>
      </c>
      <c r="D578" s="31" t="s">
        <v>263</v>
      </c>
      <c r="E578" s="18" t="s">
        <v>258</v>
      </c>
      <c r="F578" s="18"/>
      <c r="G578" s="16">
        <f t="shared" si="209"/>
        <v>952.2</v>
      </c>
      <c r="H578" s="16">
        <f t="shared" si="209"/>
        <v>0</v>
      </c>
      <c r="I578" s="20">
        <f t="shared" si="191"/>
        <v>952.2</v>
      </c>
      <c r="J578" s="16">
        <f t="shared" si="209"/>
        <v>0</v>
      </c>
      <c r="K578" s="16">
        <f t="shared" si="209"/>
        <v>0</v>
      </c>
    </row>
    <row r="579" spans="1:11">
      <c r="A579" s="49" t="s">
        <v>16</v>
      </c>
      <c r="B579" s="18" t="s">
        <v>245</v>
      </c>
      <c r="C579" s="18" t="s">
        <v>247</v>
      </c>
      <c r="D579" s="31" t="s">
        <v>263</v>
      </c>
      <c r="E579" s="18" t="s">
        <v>258</v>
      </c>
      <c r="F579" s="18" t="s">
        <v>17</v>
      </c>
      <c r="G579" s="19">
        <v>952.2</v>
      </c>
      <c r="H579" s="19">
        <f>'[1]поправки  2024-2026 гг  (ноя(2)'!$I$770</f>
        <v>0</v>
      </c>
      <c r="I579" s="20">
        <f t="shared" si="191"/>
        <v>952.2</v>
      </c>
      <c r="J579" s="20"/>
      <c r="K579" s="19"/>
    </row>
    <row r="580" spans="1:11" ht="25.5">
      <c r="A580" s="55" t="s">
        <v>265</v>
      </c>
      <c r="B580" s="18" t="s">
        <v>245</v>
      </c>
      <c r="C580" s="18" t="s">
        <v>247</v>
      </c>
      <c r="D580" s="38" t="s">
        <v>266</v>
      </c>
      <c r="E580" s="18"/>
      <c r="F580" s="18"/>
      <c r="G580" s="16">
        <f t="shared" ref="G580:K581" si="210">G581</f>
        <v>4533.3</v>
      </c>
      <c r="H580" s="16">
        <f t="shared" si="210"/>
        <v>590.5</v>
      </c>
      <c r="I580" s="20">
        <f t="shared" si="191"/>
        <v>5123.8</v>
      </c>
      <c r="J580" s="16">
        <f t="shared" si="210"/>
        <v>0</v>
      </c>
      <c r="K580" s="16">
        <f t="shared" si="210"/>
        <v>0</v>
      </c>
    </row>
    <row r="581" spans="1:11" ht="36.75" customHeight="1">
      <c r="A581" s="55" t="s">
        <v>308</v>
      </c>
      <c r="B581" s="18" t="s">
        <v>245</v>
      </c>
      <c r="C581" s="18" t="s">
        <v>247</v>
      </c>
      <c r="D581" s="38" t="s">
        <v>266</v>
      </c>
      <c r="E581" s="18" t="s">
        <v>256</v>
      </c>
      <c r="F581" s="18"/>
      <c r="G581" s="16">
        <f t="shared" si="210"/>
        <v>4533.3</v>
      </c>
      <c r="H581" s="16">
        <f t="shared" si="210"/>
        <v>590.5</v>
      </c>
      <c r="I581" s="20">
        <f t="shared" si="191"/>
        <v>5123.8</v>
      </c>
      <c r="J581" s="16">
        <f t="shared" si="210"/>
        <v>0</v>
      </c>
      <c r="K581" s="16">
        <f t="shared" si="210"/>
        <v>0</v>
      </c>
    </row>
    <row r="582" spans="1:11" ht="14.25" customHeight="1">
      <c r="A582" s="55" t="s">
        <v>257</v>
      </c>
      <c r="B582" s="18" t="s">
        <v>245</v>
      </c>
      <c r="C582" s="18" t="s">
        <v>247</v>
      </c>
      <c r="D582" s="38" t="s">
        <v>266</v>
      </c>
      <c r="E582" s="18" t="s">
        <v>258</v>
      </c>
      <c r="F582" s="18"/>
      <c r="G582" s="16">
        <f t="shared" ref="G582:K582" si="211">G583+G584</f>
        <v>4533.3</v>
      </c>
      <c r="H582" s="16">
        <f t="shared" si="211"/>
        <v>590.5</v>
      </c>
      <c r="I582" s="20">
        <f t="shared" si="191"/>
        <v>5123.8</v>
      </c>
      <c r="J582" s="16">
        <f t="shared" si="211"/>
        <v>0</v>
      </c>
      <c r="K582" s="16">
        <f t="shared" si="211"/>
        <v>0</v>
      </c>
    </row>
    <row r="583" spans="1:11">
      <c r="A583" s="55" t="s">
        <v>16</v>
      </c>
      <c r="B583" s="18" t="s">
        <v>245</v>
      </c>
      <c r="C583" s="18" t="s">
        <v>247</v>
      </c>
      <c r="D583" s="38" t="s">
        <v>266</v>
      </c>
      <c r="E583" s="18" t="s">
        <v>258</v>
      </c>
      <c r="F583" s="18" t="s">
        <v>17</v>
      </c>
      <c r="G583" s="19">
        <v>4533.3</v>
      </c>
      <c r="H583" s="19">
        <f>'[1]поправки  2024-2026 гг  (ноя(2)'!$I$761</f>
        <v>590.5</v>
      </c>
      <c r="I583" s="20">
        <f t="shared" si="191"/>
        <v>5123.8</v>
      </c>
      <c r="J583" s="20"/>
      <c r="K583" s="19"/>
    </row>
    <row r="584" spans="1:11" hidden="1">
      <c r="A584" s="55" t="s">
        <v>18</v>
      </c>
      <c r="B584" s="18" t="s">
        <v>245</v>
      </c>
      <c r="C584" s="18" t="s">
        <v>247</v>
      </c>
      <c r="D584" s="38" t="s">
        <v>266</v>
      </c>
      <c r="E584" s="18" t="s">
        <v>258</v>
      </c>
      <c r="F584" s="18" t="s">
        <v>10</v>
      </c>
      <c r="G584" s="19"/>
      <c r="H584" s="19"/>
      <c r="I584" s="20">
        <f t="shared" si="191"/>
        <v>0</v>
      </c>
      <c r="J584" s="20"/>
      <c r="K584" s="26"/>
    </row>
    <row r="585" spans="1:11" ht="12" customHeight="1">
      <c r="A585" s="55" t="s">
        <v>267</v>
      </c>
      <c r="B585" s="18" t="s">
        <v>245</v>
      </c>
      <c r="C585" s="18" t="s">
        <v>247</v>
      </c>
      <c r="D585" s="38" t="s">
        <v>268</v>
      </c>
      <c r="E585" s="18"/>
      <c r="F585" s="18"/>
      <c r="G585" s="16">
        <f t="shared" ref="G585:K587" si="212">G586</f>
        <v>2294.4</v>
      </c>
      <c r="H585" s="16">
        <f t="shared" si="212"/>
        <v>0</v>
      </c>
      <c r="I585" s="20">
        <f t="shared" si="191"/>
        <v>2294.4</v>
      </c>
      <c r="J585" s="16">
        <f t="shared" si="212"/>
        <v>0</v>
      </c>
      <c r="K585" s="16">
        <f t="shared" si="212"/>
        <v>0</v>
      </c>
    </row>
    <row r="586" spans="1:11" ht="35.25" customHeight="1">
      <c r="A586" s="55" t="s">
        <v>308</v>
      </c>
      <c r="B586" s="18" t="s">
        <v>245</v>
      </c>
      <c r="C586" s="18" t="s">
        <v>247</v>
      </c>
      <c r="D586" s="38" t="s">
        <v>268</v>
      </c>
      <c r="E586" s="18" t="s">
        <v>256</v>
      </c>
      <c r="F586" s="18"/>
      <c r="G586" s="16">
        <f t="shared" si="212"/>
        <v>2294.4</v>
      </c>
      <c r="H586" s="16">
        <f t="shared" si="212"/>
        <v>0</v>
      </c>
      <c r="I586" s="20">
        <f t="shared" si="191"/>
        <v>2294.4</v>
      </c>
      <c r="J586" s="16">
        <f t="shared" si="212"/>
        <v>0</v>
      </c>
      <c r="K586" s="16">
        <f t="shared" si="212"/>
        <v>0</v>
      </c>
    </row>
    <row r="587" spans="1:11">
      <c r="A587" s="55" t="s">
        <v>257</v>
      </c>
      <c r="B587" s="18" t="s">
        <v>245</v>
      </c>
      <c r="C587" s="18" t="s">
        <v>247</v>
      </c>
      <c r="D587" s="38" t="s">
        <v>268</v>
      </c>
      <c r="E587" s="18" t="s">
        <v>258</v>
      </c>
      <c r="F587" s="18"/>
      <c r="G587" s="16">
        <f t="shared" si="212"/>
        <v>2294.4</v>
      </c>
      <c r="H587" s="16">
        <f t="shared" si="212"/>
        <v>0</v>
      </c>
      <c r="I587" s="20">
        <f t="shared" si="191"/>
        <v>2294.4</v>
      </c>
      <c r="J587" s="16">
        <f t="shared" si="212"/>
        <v>0</v>
      </c>
      <c r="K587" s="16">
        <f t="shared" si="212"/>
        <v>0</v>
      </c>
    </row>
    <row r="588" spans="1:11">
      <c r="A588" s="55" t="s">
        <v>16</v>
      </c>
      <c r="B588" s="18" t="s">
        <v>245</v>
      </c>
      <c r="C588" s="18" t="s">
        <v>247</v>
      </c>
      <c r="D588" s="38" t="s">
        <v>268</v>
      </c>
      <c r="E588" s="18" t="s">
        <v>258</v>
      </c>
      <c r="F588" s="18" t="s">
        <v>17</v>
      </c>
      <c r="G588" s="19">
        <v>2294.4</v>
      </c>
      <c r="H588" s="19">
        <f>'[1]поправки  2024-2026 гг  (ноя(2)'!$I$766</f>
        <v>0</v>
      </c>
      <c r="I588" s="20">
        <f t="shared" si="191"/>
        <v>2294.4</v>
      </c>
      <c r="J588" s="20"/>
      <c r="K588" s="19"/>
    </row>
    <row r="589" spans="1:11" ht="24">
      <c r="A589" s="69" t="s">
        <v>269</v>
      </c>
      <c r="B589" s="18" t="s">
        <v>245</v>
      </c>
      <c r="C589" s="18" t="s">
        <v>247</v>
      </c>
      <c r="D589" s="31" t="s">
        <v>270</v>
      </c>
      <c r="E589" s="18"/>
      <c r="F589" s="18"/>
      <c r="G589" s="16">
        <f t="shared" ref="G589:K591" si="213">G590</f>
        <v>200</v>
      </c>
      <c r="H589" s="16"/>
      <c r="I589" s="20">
        <f t="shared" si="191"/>
        <v>200</v>
      </c>
      <c r="J589" s="16">
        <f t="shared" si="213"/>
        <v>0</v>
      </c>
      <c r="K589" s="16">
        <f t="shared" si="213"/>
        <v>0</v>
      </c>
    </row>
    <row r="590" spans="1:11" ht="38.25" customHeight="1">
      <c r="A590" s="70" t="s">
        <v>261</v>
      </c>
      <c r="B590" s="18" t="s">
        <v>245</v>
      </c>
      <c r="C590" s="18" t="s">
        <v>247</v>
      </c>
      <c r="D590" s="31" t="s">
        <v>270</v>
      </c>
      <c r="E590" s="18" t="s">
        <v>264</v>
      </c>
      <c r="F590" s="18"/>
      <c r="G590" s="16">
        <f t="shared" si="213"/>
        <v>200</v>
      </c>
      <c r="H590" s="16"/>
      <c r="I590" s="20">
        <f t="shared" si="191"/>
        <v>200</v>
      </c>
      <c r="J590" s="16">
        <f t="shared" si="213"/>
        <v>0</v>
      </c>
      <c r="K590" s="16">
        <f t="shared" si="213"/>
        <v>0</v>
      </c>
    </row>
    <row r="591" spans="1:11" ht="15" customHeight="1">
      <c r="A591" s="70" t="s">
        <v>257</v>
      </c>
      <c r="B591" s="18" t="s">
        <v>245</v>
      </c>
      <c r="C591" s="18" t="s">
        <v>247</v>
      </c>
      <c r="D591" s="31" t="s">
        <v>270</v>
      </c>
      <c r="E591" s="18" t="s">
        <v>258</v>
      </c>
      <c r="F591" s="18"/>
      <c r="G591" s="16">
        <f t="shared" si="213"/>
        <v>200</v>
      </c>
      <c r="H591" s="16"/>
      <c r="I591" s="20">
        <f t="shared" si="191"/>
        <v>200</v>
      </c>
      <c r="J591" s="16">
        <f t="shared" si="213"/>
        <v>0</v>
      </c>
      <c r="K591" s="16">
        <f t="shared" si="213"/>
        <v>0</v>
      </c>
    </row>
    <row r="592" spans="1:11">
      <c r="A592" s="70" t="s">
        <v>16</v>
      </c>
      <c r="B592" s="18" t="s">
        <v>245</v>
      </c>
      <c r="C592" s="18" t="s">
        <v>247</v>
      </c>
      <c r="D592" s="31" t="s">
        <v>270</v>
      </c>
      <c r="E592" s="18" t="s">
        <v>258</v>
      </c>
      <c r="F592" s="18" t="s">
        <v>17</v>
      </c>
      <c r="G592" s="19">
        <v>200</v>
      </c>
      <c r="H592" s="19">
        <f>'[1]поправки  2024-2026 гг  (ноя(2)'!$I$774</f>
        <v>0</v>
      </c>
      <c r="I592" s="20">
        <f t="shared" si="191"/>
        <v>200</v>
      </c>
      <c r="J592" s="20"/>
      <c r="K592" s="19"/>
    </row>
    <row r="593" spans="1:11" ht="27">
      <c r="A593" s="164" t="s">
        <v>25</v>
      </c>
      <c r="B593" s="166" t="s">
        <v>245</v>
      </c>
      <c r="C593" s="166" t="s">
        <v>247</v>
      </c>
      <c r="D593" s="166" t="s">
        <v>251</v>
      </c>
      <c r="E593" s="166"/>
      <c r="F593" s="166"/>
      <c r="G593" s="79">
        <f>G594+G602+G607+G611+G615</f>
        <v>0</v>
      </c>
      <c r="H593" s="79"/>
      <c r="I593" s="20">
        <f t="shared" si="191"/>
        <v>0</v>
      </c>
      <c r="J593" s="79">
        <f>J594+J602+J607+J611+J615</f>
        <v>13056.2</v>
      </c>
      <c r="K593" s="79">
        <f>K594+K602+K607+K611+K615</f>
        <v>13497.1</v>
      </c>
    </row>
    <row r="594" spans="1:11" ht="76.5">
      <c r="A594" s="165" t="s">
        <v>254</v>
      </c>
      <c r="B594" s="167" t="s">
        <v>245</v>
      </c>
      <c r="C594" s="167" t="s">
        <v>247</v>
      </c>
      <c r="D594" s="144" t="s">
        <v>590</v>
      </c>
      <c r="E594" s="167"/>
      <c r="F594" s="167"/>
      <c r="G594" s="79">
        <f>G595+G603+G608+G612+G616</f>
        <v>0</v>
      </c>
      <c r="H594" s="79"/>
      <c r="I594" s="20">
        <f t="shared" si="191"/>
        <v>0</v>
      </c>
      <c r="J594" s="79">
        <f t="shared" ref="J594:K596" si="214">J595</f>
        <v>6375.2</v>
      </c>
      <c r="K594" s="79">
        <f t="shared" si="214"/>
        <v>6216.1</v>
      </c>
    </row>
    <row r="595" spans="1:11" ht="38.25">
      <c r="A595" s="135" t="s">
        <v>388</v>
      </c>
      <c r="B595" s="167" t="s">
        <v>245</v>
      </c>
      <c r="C595" s="167" t="s">
        <v>247</v>
      </c>
      <c r="D595" s="144" t="s">
        <v>590</v>
      </c>
      <c r="E595" s="167" t="s">
        <v>256</v>
      </c>
      <c r="F595" s="167"/>
      <c r="G595" s="79">
        <f>G596+G604+G609+G613+G617</f>
        <v>0</v>
      </c>
      <c r="H595" s="79"/>
      <c r="I595" s="20">
        <f t="shared" si="191"/>
        <v>0</v>
      </c>
      <c r="J595" s="79">
        <f t="shared" si="214"/>
        <v>6375.2</v>
      </c>
      <c r="K595" s="79">
        <f t="shared" si="214"/>
        <v>6216.1</v>
      </c>
    </row>
    <row r="596" spans="1:11">
      <c r="A596" s="135" t="s">
        <v>257</v>
      </c>
      <c r="B596" s="167" t="s">
        <v>245</v>
      </c>
      <c r="C596" s="167" t="s">
        <v>247</v>
      </c>
      <c r="D596" s="144" t="s">
        <v>590</v>
      </c>
      <c r="E596" s="167" t="s">
        <v>258</v>
      </c>
      <c r="F596" s="167"/>
      <c r="G596" s="79">
        <f>G597+G605+G610+G614+G618</f>
        <v>0</v>
      </c>
      <c r="H596" s="79"/>
      <c r="I596" s="20">
        <f t="shared" si="191"/>
        <v>0</v>
      </c>
      <c r="J596" s="79">
        <f t="shared" si="214"/>
        <v>6375.2</v>
      </c>
      <c r="K596" s="79">
        <f t="shared" si="214"/>
        <v>6216.1</v>
      </c>
    </row>
    <row r="597" spans="1:11">
      <c r="A597" s="135" t="s">
        <v>18</v>
      </c>
      <c r="B597" s="167" t="s">
        <v>245</v>
      </c>
      <c r="C597" s="167" t="s">
        <v>247</v>
      </c>
      <c r="D597" s="144" t="s">
        <v>590</v>
      </c>
      <c r="E597" s="167" t="s">
        <v>258</v>
      </c>
      <c r="F597" s="167" t="s">
        <v>10</v>
      </c>
      <c r="G597" s="79">
        <v>0</v>
      </c>
      <c r="H597" s="79">
        <v>0</v>
      </c>
      <c r="I597" s="20">
        <f t="shared" si="191"/>
        <v>0</v>
      </c>
      <c r="J597" s="184">
        <v>6375.2</v>
      </c>
      <c r="K597" s="184">
        <v>6216.1</v>
      </c>
    </row>
    <row r="598" spans="1:11" ht="63.75" hidden="1">
      <c r="A598" s="157" t="s">
        <v>259</v>
      </c>
      <c r="B598" s="167" t="s">
        <v>245</v>
      </c>
      <c r="C598" s="167" t="s">
        <v>247</v>
      </c>
      <c r="D598" s="144" t="s">
        <v>260</v>
      </c>
      <c r="E598" s="167"/>
      <c r="F598" s="167"/>
      <c r="G598" s="79"/>
      <c r="H598" s="79"/>
      <c r="I598" s="20">
        <f t="shared" si="191"/>
        <v>0</v>
      </c>
      <c r="J598" s="22"/>
      <c r="K598" s="22"/>
    </row>
    <row r="599" spans="1:11" ht="51" hidden="1">
      <c r="A599" s="135" t="s">
        <v>261</v>
      </c>
      <c r="B599" s="167" t="s">
        <v>245</v>
      </c>
      <c r="C599" s="167" t="s">
        <v>247</v>
      </c>
      <c r="D599" s="144" t="s">
        <v>260</v>
      </c>
      <c r="E599" s="167" t="s">
        <v>256</v>
      </c>
      <c r="F599" s="167"/>
      <c r="G599" s="79"/>
      <c r="H599" s="79"/>
      <c r="I599" s="20">
        <f t="shared" si="191"/>
        <v>0</v>
      </c>
      <c r="J599" s="22"/>
      <c r="K599" s="22"/>
    </row>
    <row r="600" spans="1:11" hidden="1">
      <c r="A600" s="135" t="s">
        <v>257</v>
      </c>
      <c r="B600" s="167" t="s">
        <v>245</v>
      </c>
      <c r="C600" s="167" t="s">
        <v>247</v>
      </c>
      <c r="D600" s="144" t="s">
        <v>260</v>
      </c>
      <c r="E600" s="167" t="s">
        <v>258</v>
      </c>
      <c r="F600" s="167"/>
      <c r="G600" s="79"/>
      <c r="H600" s="79"/>
      <c r="I600" s="20">
        <f t="shared" si="191"/>
        <v>0</v>
      </c>
      <c r="J600" s="22"/>
      <c r="K600" s="22"/>
    </row>
    <row r="601" spans="1:11" hidden="1">
      <c r="A601" s="135" t="s">
        <v>18</v>
      </c>
      <c r="B601" s="167" t="s">
        <v>245</v>
      </c>
      <c r="C601" s="167" t="s">
        <v>247</v>
      </c>
      <c r="D601" s="144" t="s">
        <v>260</v>
      </c>
      <c r="E601" s="167" t="s">
        <v>258</v>
      </c>
      <c r="F601" s="167" t="s">
        <v>10</v>
      </c>
      <c r="G601" s="79"/>
      <c r="H601" s="79"/>
      <c r="I601" s="20">
        <f t="shared" si="191"/>
        <v>0</v>
      </c>
      <c r="J601" s="22"/>
      <c r="K601" s="22"/>
    </row>
    <row r="602" spans="1:11" ht="25.5">
      <c r="A602" s="135" t="s">
        <v>265</v>
      </c>
      <c r="B602" s="167" t="s">
        <v>245</v>
      </c>
      <c r="C602" s="167" t="s">
        <v>247</v>
      </c>
      <c r="D602" s="144" t="s">
        <v>591</v>
      </c>
      <c r="E602" s="167"/>
      <c r="F602" s="167"/>
      <c r="G602" s="79">
        <f t="shared" ref="G602:K603" si="215">G603</f>
        <v>0</v>
      </c>
      <c r="H602" s="79"/>
      <c r="I602" s="20">
        <f t="shared" ref="I602:I665" si="216">G602+H602</f>
        <v>0</v>
      </c>
      <c r="J602" s="79">
        <f t="shared" si="215"/>
        <v>4250</v>
      </c>
      <c r="K602" s="79">
        <f t="shared" si="215"/>
        <v>4952</v>
      </c>
    </row>
    <row r="603" spans="1:11" ht="38.25">
      <c r="A603" s="135" t="s">
        <v>308</v>
      </c>
      <c r="B603" s="167" t="s">
        <v>245</v>
      </c>
      <c r="C603" s="167" t="s">
        <v>247</v>
      </c>
      <c r="D603" s="144" t="s">
        <v>591</v>
      </c>
      <c r="E603" s="167" t="s">
        <v>256</v>
      </c>
      <c r="F603" s="167"/>
      <c r="G603" s="79">
        <f t="shared" si="215"/>
        <v>0</v>
      </c>
      <c r="H603" s="79"/>
      <c r="I603" s="20">
        <f t="shared" si="216"/>
        <v>0</v>
      </c>
      <c r="J603" s="79">
        <f t="shared" si="215"/>
        <v>4250</v>
      </c>
      <c r="K603" s="79">
        <f t="shared" si="215"/>
        <v>4952</v>
      </c>
    </row>
    <row r="604" spans="1:11">
      <c r="A604" s="135" t="s">
        <v>257</v>
      </c>
      <c r="B604" s="167" t="s">
        <v>245</v>
      </c>
      <c r="C604" s="167" t="s">
        <v>247</v>
      </c>
      <c r="D604" s="144" t="s">
        <v>591</v>
      </c>
      <c r="E604" s="167" t="s">
        <v>258</v>
      </c>
      <c r="F604" s="167"/>
      <c r="G604" s="79">
        <f>G605</f>
        <v>0</v>
      </c>
      <c r="H604" s="79"/>
      <c r="I604" s="20">
        <f t="shared" si="216"/>
        <v>0</v>
      </c>
      <c r="J604" s="79">
        <f>J605+J606</f>
        <v>4250</v>
      </c>
      <c r="K604" s="79">
        <f>K605+K606</f>
        <v>4952</v>
      </c>
    </row>
    <row r="605" spans="1:11">
      <c r="A605" s="135" t="s">
        <v>16</v>
      </c>
      <c r="B605" s="167" t="s">
        <v>245</v>
      </c>
      <c r="C605" s="167" t="s">
        <v>247</v>
      </c>
      <c r="D605" s="144" t="s">
        <v>591</v>
      </c>
      <c r="E605" s="167" t="s">
        <v>258</v>
      </c>
      <c r="F605" s="167" t="s">
        <v>17</v>
      </c>
      <c r="G605" s="79">
        <v>0</v>
      </c>
      <c r="H605" s="79">
        <v>0</v>
      </c>
      <c r="I605" s="20">
        <f t="shared" si="216"/>
        <v>0</v>
      </c>
      <c r="J605" s="22">
        <v>4250</v>
      </c>
      <c r="K605" s="22">
        <v>4952</v>
      </c>
    </row>
    <row r="606" spans="1:11" hidden="1">
      <c r="A606" s="135" t="s">
        <v>18</v>
      </c>
      <c r="B606" s="167" t="s">
        <v>245</v>
      </c>
      <c r="C606" s="167" t="s">
        <v>247</v>
      </c>
      <c r="D606" s="144" t="s">
        <v>591</v>
      </c>
      <c r="E606" s="167" t="s">
        <v>258</v>
      </c>
      <c r="F606" s="167" t="s">
        <v>10</v>
      </c>
      <c r="G606" s="79"/>
      <c r="H606" s="79"/>
      <c r="I606" s="20">
        <f t="shared" si="216"/>
        <v>0</v>
      </c>
      <c r="J606" s="22"/>
      <c r="K606" s="22"/>
    </row>
    <row r="607" spans="1:11" ht="21.75" customHeight="1">
      <c r="A607" s="135" t="s">
        <v>267</v>
      </c>
      <c r="B607" s="167" t="s">
        <v>245</v>
      </c>
      <c r="C607" s="167" t="s">
        <v>247</v>
      </c>
      <c r="D607" s="144" t="s">
        <v>592</v>
      </c>
      <c r="E607" s="167"/>
      <c r="F607" s="167"/>
      <c r="G607" s="79">
        <f t="shared" ref="G607:K609" si="217">G608</f>
        <v>0</v>
      </c>
      <c r="H607" s="79"/>
      <c r="I607" s="20">
        <f t="shared" si="216"/>
        <v>0</v>
      </c>
      <c r="J607" s="79">
        <f t="shared" si="217"/>
        <v>1445</v>
      </c>
      <c r="K607" s="79">
        <f t="shared" si="217"/>
        <v>1343</v>
      </c>
    </row>
    <row r="608" spans="1:11" ht="38.25">
      <c r="A608" s="135" t="s">
        <v>308</v>
      </c>
      <c r="B608" s="167" t="s">
        <v>245</v>
      </c>
      <c r="C608" s="167" t="s">
        <v>247</v>
      </c>
      <c r="D608" s="144" t="s">
        <v>592</v>
      </c>
      <c r="E608" s="167" t="s">
        <v>256</v>
      </c>
      <c r="F608" s="167"/>
      <c r="G608" s="79">
        <f t="shared" si="217"/>
        <v>0</v>
      </c>
      <c r="H608" s="79"/>
      <c r="I608" s="20">
        <f t="shared" si="216"/>
        <v>0</v>
      </c>
      <c r="J608" s="79">
        <f t="shared" si="217"/>
        <v>1445</v>
      </c>
      <c r="K608" s="79">
        <f t="shared" si="217"/>
        <v>1343</v>
      </c>
    </row>
    <row r="609" spans="1:11">
      <c r="A609" s="135" t="s">
        <v>257</v>
      </c>
      <c r="B609" s="167" t="s">
        <v>245</v>
      </c>
      <c r="C609" s="167" t="s">
        <v>247</v>
      </c>
      <c r="D609" s="144" t="s">
        <v>592</v>
      </c>
      <c r="E609" s="167" t="s">
        <v>258</v>
      </c>
      <c r="F609" s="167"/>
      <c r="G609" s="79">
        <f t="shared" si="217"/>
        <v>0</v>
      </c>
      <c r="H609" s="79"/>
      <c r="I609" s="20">
        <f t="shared" si="216"/>
        <v>0</v>
      </c>
      <c r="J609" s="79">
        <f t="shared" si="217"/>
        <v>1445</v>
      </c>
      <c r="K609" s="79">
        <f t="shared" si="217"/>
        <v>1343</v>
      </c>
    </row>
    <row r="610" spans="1:11">
      <c r="A610" s="135" t="s">
        <v>16</v>
      </c>
      <c r="B610" s="167" t="s">
        <v>245</v>
      </c>
      <c r="C610" s="167" t="s">
        <v>247</v>
      </c>
      <c r="D610" s="144" t="s">
        <v>592</v>
      </c>
      <c r="E610" s="167" t="s">
        <v>258</v>
      </c>
      <c r="F610" s="167" t="s">
        <v>17</v>
      </c>
      <c r="G610" s="79">
        <v>0</v>
      </c>
      <c r="H610" s="79">
        <v>0</v>
      </c>
      <c r="I610" s="20">
        <f t="shared" si="216"/>
        <v>0</v>
      </c>
      <c r="J610" s="22">
        <v>1445</v>
      </c>
      <c r="K610" s="22">
        <v>1343</v>
      </c>
    </row>
    <row r="611" spans="1:11" ht="25.5">
      <c r="A611" s="135" t="s">
        <v>262</v>
      </c>
      <c r="B611" s="167" t="s">
        <v>245</v>
      </c>
      <c r="C611" s="167" t="s">
        <v>247</v>
      </c>
      <c r="D611" s="144" t="s">
        <v>354</v>
      </c>
      <c r="E611" s="167" t="s">
        <v>64</v>
      </c>
      <c r="F611" s="167"/>
      <c r="G611" s="79">
        <f t="shared" ref="G611:K613" si="218">G612</f>
        <v>0</v>
      </c>
      <c r="H611" s="79"/>
      <c r="I611" s="20">
        <f t="shared" si="216"/>
        <v>0</v>
      </c>
      <c r="J611" s="79">
        <f t="shared" si="218"/>
        <v>765</v>
      </c>
      <c r="K611" s="79">
        <f t="shared" si="218"/>
        <v>765</v>
      </c>
    </row>
    <row r="612" spans="1:11" ht="38.25">
      <c r="A612" s="135" t="s">
        <v>308</v>
      </c>
      <c r="B612" s="167" t="s">
        <v>245</v>
      </c>
      <c r="C612" s="167" t="s">
        <v>247</v>
      </c>
      <c r="D612" s="144" t="s">
        <v>354</v>
      </c>
      <c r="E612" s="167" t="s">
        <v>264</v>
      </c>
      <c r="F612" s="167"/>
      <c r="G612" s="79">
        <f t="shared" si="218"/>
        <v>0</v>
      </c>
      <c r="H612" s="79"/>
      <c r="I612" s="20">
        <f t="shared" si="216"/>
        <v>0</v>
      </c>
      <c r="J612" s="79">
        <f t="shared" si="218"/>
        <v>765</v>
      </c>
      <c r="K612" s="79">
        <f t="shared" si="218"/>
        <v>765</v>
      </c>
    </row>
    <row r="613" spans="1:11">
      <c r="A613" s="135" t="s">
        <v>257</v>
      </c>
      <c r="B613" s="167" t="s">
        <v>245</v>
      </c>
      <c r="C613" s="167" t="s">
        <v>247</v>
      </c>
      <c r="D613" s="144" t="s">
        <v>354</v>
      </c>
      <c r="E613" s="167" t="s">
        <v>258</v>
      </c>
      <c r="F613" s="167"/>
      <c r="G613" s="79">
        <f t="shared" si="218"/>
        <v>0</v>
      </c>
      <c r="H613" s="79"/>
      <c r="I613" s="20">
        <f t="shared" si="216"/>
        <v>0</v>
      </c>
      <c r="J613" s="79">
        <f t="shared" si="218"/>
        <v>765</v>
      </c>
      <c r="K613" s="79">
        <f t="shared" si="218"/>
        <v>765</v>
      </c>
    </row>
    <row r="614" spans="1:11">
      <c r="A614" s="135" t="s">
        <v>16</v>
      </c>
      <c r="B614" s="167" t="s">
        <v>245</v>
      </c>
      <c r="C614" s="167" t="s">
        <v>247</v>
      </c>
      <c r="D614" s="144" t="s">
        <v>354</v>
      </c>
      <c r="E614" s="167" t="s">
        <v>258</v>
      </c>
      <c r="F614" s="167" t="s">
        <v>17</v>
      </c>
      <c r="G614" s="79">
        <v>0</v>
      </c>
      <c r="H614" s="79">
        <v>0</v>
      </c>
      <c r="I614" s="20">
        <f t="shared" si="216"/>
        <v>0</v>
      </c>
      <c r="J614" s="22">
        <v>765</v>
      </c>
      <c r="K614" s="22">
        <v>765</v>
      </c>
    </row>
    <row r="615" spans="1:11" ht="25.5">
      <c r="A615" s="163" t="s">
        <v>269</v>
      </c>
      <c r="B615" s="167" t="s">
        <v>245</v>
      </c>
      <c r="C615" s="167" t="s">
        <v>247</v>
      </c>
      <c r="D615" s="144" t="s">
        <v>593</v>
      </c>
      <c r="E615" s="167"/>
      <c r="F615" s="167"/>
      <c r="G615" s="79">
        <f>G616</f>
        <v>0</v>
      </c>
      <c r="H615" s="79"/>
      <c r="I615" s="20">
        <f t="shared" si="216"/>
        <v>0</v>
      </c>
      <c r="J615" s="79">
        <f>J616</f>
        <v>221</v>
      </c>
      <c r="K615" s="79">
        <f>K616</f>
        <v>221</v>
      </c>
    </row>
    <row r="616" spans="1:11" ht="39.75" customHeight="1">
      <c r="A616" s="51" t="s">
        <v>261</v>
      </c>
      <c r="B616" s="167" t="s">
        <v>245</v>
      </c>
      <c r="C616" s="167" t="s">
        <v>247</v>
      </c>
      <c r="D616" s="144" t="s">
        <v>593</v>
      </c>
      <c r="E616" s="167" t="s">
        <v>264</v>
      </c>
      <c r="F616" s="167"/>
      <c r="G616" s="79">
        <f>G617</f>
        <v>0</v>
      </c>
      <c r="H616" s="79"/>
      <c r="I616" s="20">
        <f t="shared" si="216"/>
        <v>0</v>
      </c>
      <c r="J616" s="79">
        <f t="shared" ref="J616:K616" si="219">J617</f>
        <v>221</v>
      </c>
      <c r="K616" s="79">
        <f t="shared" si="219"/>
        <v>221</v>
      </c>
    </row>
    <row r="617" spans="1:11">
      <c r="A617" s="51" t="s">
        <v>257</v>
      </c>
      <c r="B617" s="167" t="s">
        <v>245</v>
      </c>
      <c r="C617" s="167" t="s">
        <v>247</v>
      </c>
      <c r="D617" s="144" t="s">
        <v>593</v>
      </c>
      <c r="E617" s="167" t="s">
        <v>258</v>
      </c>
      <c r="F617" s="167"/>
      <c r="G617" s="79">
        <f>G618</f>
        <v>0</v>
      </c>
      <c r="H617" s="79"/>
      <c r="I617" s="20">
        <f t="shared" si="216"/>
        <v>0</v>
      </c>
      <c r="J617" s="79">
        <f>J618</f>
        <v>221</v>
      </c>
      <c r="K617" s="79">
        <f>K618</f>
        <v>221</v>
      </c>
    </row>
    <row r="618" spans="1:11">
      <c r="A618" s="51" t="s">
        <v>16</v>
      </c>
      <c r="B618" s="167" t="s">
        <v>245</v>
      </c>
      <c r="C618" s="167" t="s">
        <v>247</v>
      </c>
      <c r="D618" s="144" t="s">
        <v>593</v>
      </c>
      <c r="E618" s="167" t="s">
        <v>258</v>
      </c>
      <c r="F618" s="167" t="s">
        <v>17</v>
      </c>
      <c r="G618" s="79">
        <v>0</v>
      </c>
      <c r="H618" s="79">
        <v>0</v>
      </c>
      <c r="I618" s="20">
        <f t="shared" si="216"/>
        <v>0</v>
      </c>
      <c r="J618" s="22">
        <v>221</v>
      </c>
      <c r="K618" s="22">
        <v>221</v>
      </c>
    </row>
    <row r="619" spans="1:11">
      <c r="A619" s="13" t="s">
        <v>271</v>
      </c>
      <c r="B619" s="14" t="s">
        <v>245</v>
      </c>
      <c r="C619" s="14" t="s">
        <v>272</v>
      </c>
      <c r="D619" s="14"/>
      <c r="E619" s="14"/>
      <c r="F619" s="14"/>
      <c r="G619" s="15">
        <f>G620+G708+G723+G732</f>
        <v>179261.1</v>
      </c>
      <c r="H619" s="15">
        <f>H620+H708+H723+H732</f>
        <v>4662.3</v>
      </c>
      <c r="I619" s="12">
        <f t="shared" si="216"/>
        <v>183923.4</v>
      </c>
      <c r="J619" s="15">
        <f>J620+J708+J723+J732</f>
        <v>118229.5</v>
      </c>
      <c r="K619" s="15">
        <f>K620+K708+K723+K732</f>
        <v>118095.79999999999</v>
      </c>
    </row>
    <row r="620" spans="1:11" ht="27" customHeight="1">
      <c r="A620" s="13" t="s">
        <v>248</v>
      </c>
      <c r="B620" s="14" t="s">
        <v>245</v>
      </c>
      <c r="C620" s="14" t="s">
        <v>272</v>
      </c>
      <c r="D620" s="14" t="s">
        <v>249</v>
      </c>
      <c r="E620" s="14"/>
      <c r="F620" s="25"/>
      <c r="G620" s="16">
        <f t="shared" ref="G620:K621" si="220">G621</f>
        <v>179261.1</v>
      </c>
      <c r="H620" s="16">
        <f t="shared" si="220"/>
        <v>4662.3</v>
      </c>
      <c r="I620" s="20">
        <f t="shared" si="216"/>
        <v>183923.4</v>
      </c>
      <c r="J620" s="16">
        <f t="shared" si="220"/>
        <v>0</v>
      </c>
      <c r="K620" s="16">
        <f t="shared" si="220"/>
        <v>0</v>
      </c>
    </row>
    <row r="621" spans="1:11" ht="36.75" customHeight="1">
      <c r="A621" s="13" t="s">
        <v>273</v>
      </c>
      <c r="B621" s="14" t="s">
        <v>245</v>
      </c>
      <c r="C621" s="14" t="s">
        <v>272</v>
      </c>
      <c r="D621" s="33" t="s">
        <v>251</v>
      </c>
      <c r="E621" s="14"/>
      <c r="F621" s="25"/>
      <c r="G621" s="16">
        <f>G622</f>
        <v>179261.1</v>
      </c>
      <c r="H621" s="16">
        <f>H622</f>
        <v>4662.3</v>
      </c>
      <c r="I621" s="20">
        <f t="shared" si="216"/>
        <v>183923.4</v>
      </c>
      <c r="J621" s="16">
        <f t="shared" si="220"/>
        <v>0</v>
      </c>
      <c r="K621" s="16">
        <f t="shared" si="220"/>
        <v>0</v>
      </c>
    </row>
    <row r="622" spans="1:11" ht="48" customHeight="1">
      <c r="A622" s="34" t="s">
        <v>570</v>
      </c>
      <c r="B622" s="35" t="s">
        <v>245</v>
      </c>
      <c r="C622" s="35" t="s">
        <v>272</v>
      </c>
      <c r="D622" s="36" t="s">
        <v>274</v>
      </c>
      <c r="E622" s="35"/>
      <c r="F622" s="35"/>
      <c r="G622" s="16">
        <f>G623+G627+G637+G641+G646+G650+G654+G662+G672+G676+G680+G693+G633+G697+G666+G658+G689+G684+G728+G709</f>
        <v>179261.1</v>
      </c>
      <c r="H622" s="16">
        <f>H623+H627+H637+H641+H646+H650+H654+H662+H672+H676+H680+H693+H633+H697+H666+H658+H689+H684+H728+H709</f>
        <v>4662.3</v>
      </c>
      <c r="I622" s="16">
        <f t="shared" ref="I622" si="221">I623+I627+I637+I641+I646+I650+I654+I662+I672+I676+I680+I693+I633+I697+I666+I658+I689+I684+I728+I709</f>
        <v>183923.4</v>
      </c>
      <c r="J622" s="16">
        <f t="shared" ref="J622:K622" si="222">J623+J627+J637+J641+J646+J650+J654+J662+J672+J676+J680+J693+J633+J697+J666+J658+J689+J684</f>
        <v>0</v>
      </c>
      <c r="K622" s="16">
        <f t="shared" si="222"/>
        <v>0</v>
      </c>
    </row>
    <row r="623" spans="1:11" ht="50.25" customHeight="1">
      <c r="A623" s="17" t="s">
        <v>259</v>
      </c>
      <c r="B623" s="18" t="s">
        <v>245</v>
      </c>
      <c r="C623" s="18" t="s">
        <v>272</v>
      </c>
      <c r="D623" s="31" t="s">
        <v>275</v>
      </c>
      <c r="E623" s="18"/>
      <c r="F623" s="18"/>
      <c r="G623" s="16">
        <f t="shared" ref="G623:J625" si="223">G624</f>
        <v>0</v>
      </c>
      <c r="H623" s="16"/>
      <c r="I623" s="20">
        <f t="shared" si="216"/>
        <v>0</v>
      </c>
      <c r="J623" s="16">
        <f t="shared" si="223"/>
        <v>0</v>
      </c>
      <c r="K623" s="26"/>
    </row>
    <row r="624" spans="1:11" ht="36" customHeight="1">
      <c r="A624" s="49" t="s">
        <v>261</v>
      </c>
      <c r="B624" s="18" t="s">
        <v>245</v>
      </c>
      <c r="C624" s="18" t="s">
        <v>272</v>
      </c>
      <c r="D624" s="31" t="s">
        <v>275</v>
      </c>
      <c r="E624" s="18" t="s">
        <v>256</v>
      </c>
      <c r="F624" s="18"/>
      <c r="G624" s="16">
        <f t="shared" si="223"/>
        <v>0</v>
      </c>
      <c r="H624" s="16"/>
      <c r="I624" s="20">
        <f t="shared" si="216"/>
        <v>0</v>
      </c>
      <c r="J624" s="16">
        <f t="shared" si="223"/>
        <v>0</v>
      </c>
      <c r="K624" s="26"/>
    </row>
    <row r="625" spans="1:11">
      <c r="A625" s="49" t="s">
        <v>257</v>
      </c>
      <c r="B625" s="18" t="s">
        <v>245</v>
      </c>
      <c r="C625" s="18" t="s">
        <v>272</v>
      </c>
      <c r="D625" s="31" t="s">
        <v>275</v>
      </c>
      <c r="E625" s="18" t="s">
        <v>258</v>
      </c>
      <c r="F625" s="18"/>
      <c r="G625" s="16">
        <f t="shared" si="223"/>
        <v>0</v>
      </c>
      <c r="H625" s="16"/>
      <c r="I625" s="20">
        <f t="shared" si="216"/>
        <v>0</v>
      </c>
      <c r="J625" s="16">
        <f t="shared" si="223"/>
        <v>0</v>
      </c>
      <c r="K625" s="26"/>
    </row>
    <row r="626" spans="1:11">
      <c r="A626" s="49" t="s">
        <v>18</v>
      </c>
      <c r="B626" s="18" t="s">
        <v>245</v>
      </c>
      <c r="C626" s="18" t="s">
        <v>272</v>
      </c>
      <c r="D626" s="31" t="s">
        <v>275</v>
      </c>
      <c r="E626" s="18" t="s">
        <v>258</v>
      </c>
      <c r="F626" s="18" t="s">
        <v>10</v>
      </c>
      <c r="G626" s="19">
        <v>0</v>
      </c>
      <c r="H626" s="19">
        <v>0</v>
      </c>
      <c r="I626" s="20">
        <f t="shared" si="216"/>
        <v>0</v>
      </c>
      <c r="J626" s="20"/>
      <c r="K626" s="26"/>
    </row>
    <row r="627" spans="1:11" s="75" customFormat="1" ht="61.5" hidden="1" customHeight="1">
      <c r="A627" s="71" t="s">
        <v>276</v>
      </c>
      <c r="B627" s="72" t="s">
        <v>245</v>
      </c>
      <c r="C627" s="72" t="s">
        <v>272</v>
      </c>
      <c r="D627" s="73" t="s">
        <v>277</v>
      </c>
      <c r="E627" s="72"/>
      <c r="F627" s="72"/>
      <c r="G627" s="74">
        <f>G628</f>
        <v>0</v>
      </c>
      <c r="H627" s="74"/>
      <c r="I627" s="20">
        <f t="shared" si="216"/>
        <v>0</v>
      </c>
      <c r="J627" s="74">
        <f>J628</f>
        <v>0</v>
      </c>
      <c r="K627" s="128"/>
    </row>
    <row r="628" spans="1:11" ht="36" hidden="1">
      <c r="A628" s="49" t="s">
        <v>261</v>
      </c>
      <c r="B628" s="18" t="s">
        <v>245</v>
      </c>
      <c r="C628" s="18" t="s">
        <v>272</v>
      </c>
      <c r="D628" s="31" t="s">
        <v>277</v>
      </c>
      <c r="E628" s="18" t="s">
        <v>256</v>
      </c>
      <c r="F628" s="18"/>
      <c r="G628" s="16">
        <f>G629</f>
        <v>0</v>
      </c>
      <c r="H628" s="16"/>
      <c r="I628" s="20">
        <f t="shared" si="216"/>
        <v>0</v>
      </c>
      <c r="J628" s="16">
        <f>J629</f>
        <v>0</v>
      </c>
      <c r="K628" s="26"/>
    </row>
    <row r="629" spans="1:11" hidden="1">
      <c r="A629" s="49" t="s">
        <v>257</v>
      </c>
      <c r="B629" s="18" t="s">
        <v>245</v>
      </c>
      <c r="C629" s="18" t="s">
        <v>272</v>
      </c>
      <c r="D629" s="31" t="s">
        <v>277</v>
      </c>
      <c r="E629" s="18" t="s">
        <v>258</v>
      </c>
      <c r="F629" s="18"/>
      <c r="G629" s="16">
        <f>G630+G631+G632</f>
        <v>0</v>
      </c>
      <c r="H629" s="16"/>
      <c r="I629" s="20">
        <f t="shared" si="216"/>
        <v>0</v>
      </c>
      <c r="J629" s="16">
        <f>J630+J631+J632</f>
        <v>0</v>
      </c>
      <c r="K629" s="26"/>
    </row>
    <row r="630" spans="1:11" hidden="1">
      <c r="A630" s="49" t="s">
        <v>16</v>
      </c>
      <c r="B630" s="18" t="s">
        <v>245</v>
      </c>
      <c r="C630" s="18" t="s">
        <v>272</v>
      </c>
      <c r="D630" s="31" t="s">
        <v>277</v>
      </c>
      <c r="E630" s="18" t="s">
        <v>258</v>
      </c>
      <c r="F630" s="18" t="s">
        <v>17</v>
      </c>
      <c r="G630" s="19"/>
      <c r="H630" s="19"/>
      <c r="I630" s="20">
        <f t="shared" si="216"/>
        <v>0</v>
      </c>
      <c r="J630" s="20"/>
      <c r="K630" s="26"/>
    </row>
    <row r="631" spans="1:11" hidden="1">
      <c r="A631" s="49" t="s">
        <v>18</v>
      </c>
      <c r="B631" s="18" t="s">
        <v>245</v>
      </c>
      <c r="C631" s="18" t="s">
        <v>272</v>
      </c>
      <c r="D631" s="31" t="s">
        <v>277</v>
      </c>
      <c r="E631" s="18" t="s">
        <v>258</v>
      </c>
      <c r="F631" s="18" t="s">
        <v>10</v>
      </c>
      <c r="G631" s="19"/>
      <c r="H631" s="19"/>
      <c r="I631" s="20">
        <f t="shared" si="216"/>
        <v>0</v>
      </c>
      <c r="J631" s="20"/>
      <c r="K631" s="26"/>
    </row>
    <row r="632" spans="1:11" hidden="1">
      <c r="A632" s="49" t="s">
        <v>19</v>
      </c>
      <c r="B632" s="18" t="s">
        <v>245</v>
      </c>
      <c r="C632" s="18" t="s">
        <v>272</v>
      </c>
      <c r="D632" s="31" t="s">
        <v>277</v>
      </c>
      <c r="E632" s="18" t="s">
        <v>258</v>
      </c>
      <c r="F632" s="18" t="s">
        <v>11</v>
      </c>
      <c r="G632" s="19"/>
      <c r="H632" s="19"/>
      <c r="I632" s="20">
        <f t="shared" si="216"/>
        <v>0</v>
      </c>
      <c r="J632" s="20"/>
      <c r="K632" s="26"/>
    </row>
    <row r="633" spans="1:11" ht="38.25">
      <c r="A633" s="76" t="s">
        <v>82</v>
      </c>
      <c r="B633" s="18" t="s">
        <v>245</v>
      </c>
      <c r="C633" s="18" t="s">
        <v>272</v>
      </c>
      <c r="D633" s="38" t="s">
        <v>581</v>
      </c>
      <c r="E633" s="18"/>
      <c r="F633" s="18"/>
      <c r="G633" s="16">
        <f t="shared" ref="G633:K635" si="224">G634</f>
        <v>120</v>
      </c>
      <c r="H633" s="16">
        <f t="shared" si="224"/>
        <v>0</v>
      </c>
      <c r="I633" s="20">
        <f t="shared" si="216"/>
        <v>120</v>
      </c>
      <c r="J633" s="16">
        <f t="shared" si="224"/>
        <v>0</v>
      </c>
      <c r="K633" s="16">
        <f t="shared" si="224"/>
        <v>0</v>
      </c>
    </row>
    <row r="634" spans="1:11" ht="38.25">
      <c r="A634" s="55" t="s">
        <v>388</v>
      </c>
      <c r="B634" s="18" t="s">
        <v>245</v>
      </c>
      <c r="C634" s="18" t="s">
        <v>272</v>
      </c>
      <c r="D634" s="38" t="s">
        <v>581</v>
      </c>
      <c r="E634" s="18" t="s">
        <v>256</v>
      </c>
      <c r="F634" s="18"/>
      <c r="G634" s="16">
        <f t="shared" si="224"/>
        <v>120</v>
      </c>
      <c r="H634" s="16">
        <f t="shared" si="224"/>
        <v>0</v>
      </c>
      <c r="I634" s="20">
        <f t="shared" si="216"/>
        <v>120</v>
      </c>
      <c r="J634" s="16">
        <f t="shared" si="224"/>
        <v>0</v>
      </c>
      <c r="K634" s="16">
        <f t="shared" si="224"/>
        <v>0</v>
      </c>
    </row>
    <row r="635" spans="1:11" ht="11.25" customHeight="1">
      <c r="A635" s="55" t="s">
        <v>257</v>
      </c>
      <c r="B635" s="18" t="s">
        <v>245</v>
      </c>
      <c r="C635" s="18" t="s">
        <v>272</v>
      </c>
      <c r="D635" s="38" t="s">
        <v>581</v>
      </c>
      <c r="E635" s="18" t="s">
        <v>258</v>
      </c>
      <c r="F635" s="18"/>
      <c r="G635" s="16">
        <f t="shared" si="224"/>
        <v>120</v>
      </c>
      <c r="H635" s="16">
        <f t="shared" si="224"/>
        <v>0</v>
      </c>
      <c r="I635" s="20">
        <f t="shared" si="216"/>
        <v>120</v>
      </c>
      <c r="J635" s="16">
        <f t="shared" si="224"/>
        <v>0</v>
      </c>
      <c r="K635" s="16">
        <f t="shared" si="224"/>
        <v>0</v>
      </c>
    </row>
    <row r="636" spans="1:11">
      <c r="A636" s="23" t="s">
        <v>278</v>
      </c>
      <c r="B636" s="18" t="s">
        <v>245</v>
      </c>
      <c r="C636" s="18" t="s">
        <v>272</v>
      </c>
      <c r="D636" s="38" t="s">
        <v>581</v>
      </c>
      <c r="E636" s="18" t="s">
        <v>258</v>
      </c>
      <c r="F636" s="18" t="s">
        <v>17</v>
      </c>
      <c r="G636" s="19">
        <v>120</v>
      </c>
      <c r="H636" s="19">
        <f>'[1]поправки  2024-2026 гг  (ноя(2)'!$I$808</f>
        <v>0</v>
      </c>
      <c r="I636" s="20">
        <f t="shared" si="216"/>
        <v>120</v>
      </c>
      <c r="J636" s="20"/>
      <c r="K636" s="26"/>
    </row>
    <row r="637" spans="1:11" ht="37.5" customHeight="1">
      <c r="A637" s="34" t="s">
        <v>279</v>
      </c>
      <c r="B637" s="35" t="s">
        <v>245</v>
      </c>
      <c r="C637" s="35" t="s">
        <v>272</v>
      </c>
      <c r="D637" s="36" t="s">
        <v>280</v>
      </c>
      <c r="E637" s="35"/>
      <c r="F637" s="35"/>
      <c r="G637" s="16">
        <f t="shared" ref="G637:K639" si="225">G638</f>
        <v>215.3</v>
      </c>
      <c r="H637" s="16">
        <f t="shared" si="225"/>
        <v>0</v>
      </c>
      <c r="I637" s="20">
        <f t="shared" si="216"/>
        <v>215.3</v>
      </c>
      <c r="J637" s="16">
        <f t="shared" si="225"/>
        <v>0</v>
      </c>
      <c r="K637" s="16">
        <f t="shared" si="225"/>
        <v>0</v>
      </c>
    </row>
    <row r="638" spans="1:11" ht="24.75" customHeight="1">
      <c r="A638" s="17" t="s">
        <v>44</v>
      </c>
      <c r="B638" s="18" t="s">
        <v>245</v>
      </c>
      <c r="C638" s="18" t="s">
        <v>272</v>
      </c>
      <c r="D638" s="36" t="s">
        <v>280</v>
      </c>
      <c r="E638" s="18" t="s">
        <v>45</v>
      </c>
      <c r="F638" s="18"/>
      <c r="G638" s="16">
        <f t="shared" si="225"/>
        <v>215.3</v>
      </c>
      <c r="H638" s="16">
        <f t="shared" si="225"/>
        <v>0</v>
      </c>
      <c r="I638" s="20">
        <f t="shared" si="216"/>
        <v>215.3</v>
      </c>
      <c r="J638" s="16">
        <f t="shared" si="225"/>
        <v>0</v>
      </c>
      <c r="K638" s="16">
        <f t="shared" si="225"/>
        <v>0</v>
      </c>
    </row>
    <row r="639" spans="1:11" ht="39.75" customHeight="1">
      <c r="A639" s="17" t="s">
        <v>46</v>
      </c>
      <c r="B639" s="18" t="s">
        <v>245</v>
      </c>
      <c r="C639" s="18" t="s">
        <v>272</v>
      </c>
      <c r="D639" s="36" t="s">
        <v>280</v>
      </c>
      <c r="E639" s="18" t="s">
        <v>53</v>
      </c>
      <c r="F639" s="18"/>
      <c r="G639" s="16">
        <f t="shared" si="225"/>
        <v>215.3</v>
      </c>
      <c r="H639" s="16">
        <f t="shared" si="225"/>
        <v>0</v>
      </c>
      <c r="I639" s="20">
        <f t="shared" si="216"/>
        <v>215.3</v>
      </c>
      <c r="J639" s="16">
        <f t="shared" si="225"/>
        <v>0</v>
      </c>
      <c r="K639" s="16">
        <f t="shared" si="225"/>
        <v>0</v>
      </c>
    </row>
    <row r="640" spans="1:11">
      <c r="A640" s="17" t="s">
        <v>16</v>
      </c>
      <c r="B640" s="18" t="s">
        <v>245</v>
      </c>
      <c r="C640" s="18" t="s">
        <v>272</v>
      </c>
      <c r="D640" s="36" t="s">
        <v>280</v>
      </c>
      <c r="E640" s="18" t="s">
        <v>53</v>
      </c>
      <c r="F640" s="18" t="s">
        <v>17</v>
      </c>
      <c r="G640" s="19">
        <v>215.3</v>
      </c>
      <c r="H640" s="19">
        <f>'[1]поправки  2024-2026 гг  (ноя(2)'!$I$822</f>
        <v>0</v>
      </c>
      <c r="I640" s="20">
        <f t="shared" si="216"/>
        <v>215.3</v>
      </c>
      <c r="J640" s="20"/>
      <c r="K640" s="19"/>
    </row>
    <row r="641" spans="1:11" ht="38.25" customHeight="1">
      <c r="A641" s="77" t="s">
        <v>571</v>
      </c>
      <c r="B641" s="18" t="s">
        <v>245</v>
      </c>
      <c r="C641" s="18" t="s">
        <v>272</v>
      </c>
      <c r="D641" s="31" t="s">
        <v>281</v>
      </c>
      <c r="E641" s="18"/>
      <c r="F641" s="35"/>
      <c r="G641" s="16">
        <f t="shared" ref="G641:K644" si="226">G642</f>
        <v>6587.5</v>
      </c>
      <c r="H641" s="16">
        <f t="shared" si="226"/>
        <v>125.59999999999997</v>
      </c>
      <c r="I641" s="20">
        <f t="shared" si="216"/>
        <v>6713.1</v>
      </c>
      <c r="J641" s="16">
        <f t="shared" si="226"/>
        <v>0</v>
      </c>
      <c r="K641" s="16">
        <f t="shared" si="226"/>
        <v>0</v>
      </c>
    </row>
    <row r="642" spans="1:11" ht="27" customHeight="1">
      <c r="A642" s="49" t="s">
        <v>282</v>
      </c>
      <c r="B642" s="35" t="s">
        <v>245</v>
      </c>
      <c r="C642" s="35" t="s">
        <v>272</v>
      </c>
      <c r="D642" s="31" t="s">
        <v>281</v>
      </c>
      <c r="E642" s="35"/>
      <c r="F642" s="35"/>
      <c r="G642" s="16">
        <f t="shared" si="226"/>
        <v>6587.5</v>
      </c>
      <c r="H642" s="16">
        <f t="shared" si="226"/>
        <v>125.59999999999997</v>
      </c>
      <c r="I642" s="20">
        <f t="shared" si="216"/>
        <v>6713.1</v>
      </c>
      <c r="J642" s="16">
        <f t="shared" si="226"/>
        <v>0</v>
      </c>
      <c r="K642" s="16">
        <f t="shared" si="226"/>
        <v>0</v>
      </c>
    </row>
    <row r="643" spans="1:11" ht="36.75" customHeight="1">
      <c r="A643" s="49" t="s">
        <v>261</v>
      </c>
      <c r="B643" s="18" t="s">
        <v>245</v>
      </c>
      <c r="C643" s="18" t="s">
        <v>272</v>
      </c>
      <c r="D643" s="31" t="s">
        <v>281</v>
      </c>
      <c r="E643" s="18" t="s">
        <v>256</v>
      </c>
      <c r="F643" s="18"/>
      <c r="G643" s="16">
        <f t="shared" si="226"/>
        <v>6587.5</v>
      </c>
      <c r="H643" s="16">
        <f t="shared" si="226"/>
        <v>125.59999999999997</v>
      </c>
      <c r="I643" s="20">
        <f t="shared" si="216"/>
        <v>6713.1</v>
      </c>
      <c r="J643" s="16">
        <f t="shared" si="226"/>
        <v>0</v>
      </c>
      <c r="K643" s="16">
        <f t="shared" si="226"/>
        <v>0</v>
      </c>
    </row>
    <row r="644" spans="1:11" ht="14.25" customHeight="1">
      <c r="A644" s="49" t="s">
        <v>257</v>
      </c>
      <c r="B644" s="18" t="s">
        <v>245</v>
      </c>
      <c r="C644" s="18" t="s">
        <v>272</v>
      </c>
      <c r="D644" s="31" t="s">
        <v>281</v>
      </c>
      <c r="E644" s="18" t="s">
        <v>258</v>
      </c>
      <c r="F644" s="18"/>
      <c r="G644" s="16">
        <f t="shared" si="226"/>
        <v>6587.5</v>
      </c>
      <c r="H644" s="16">
        <f t="shared" si="226"/>
        <v>125.59999999999997</v>
      </c>
      <c r="I644" s="20">
        <f t="shared" si="216"/>
        <v>6713.1</v>
      </c>
      <c r="J644" s="16">
        <f t="shared" si="226"/>
        <v>0</v>
      </c>
      <c r="K644" s="16">
        <f t="shared" si="226"/>
        <v>0</v>
      </c>
    </row>
    <row r="645" spans="1:11">
      <c r="A645" s="49" t="s">
        <v>16</v>
      </c>
      <c r="B645" s="18" t="s">
        <v>245</v>
      </c>
      <c r="C645" s="18" t="s">
        <v>272</v>
      </c>
      <c r="D645" s="31" t="s">
        <v>281</v>
      </c>
      <c r="E645" s="18" t="s">
        <v>258</v>
      </c>
      <c r="F645" s="18" t="s">
        <v>17</v>
      </c>
      <c r="G645" s="19">
        <v>6587.5</v>
      </c>
      <c r="H645" s="19">
        <f>'[1]поправки  2024-2026 гг  (ноя(2)'!$I$827</f>
        <v>125.59999999999997</v>
      </c>
      <c r="I645" s="20">
        <f t="shared" si="216"/>
        <v>6713.1</v>
      </c>
      <c r="J645" s="20"/>
      <c r="K645" s="19"/>
    </row>
    <row r="646" spans="1:11" ht="27" customHeight="1">
      <c r="A646" s="55" t="s">
        <v>265</v>
      </c>
      <c r="B646" s="18" t="s">
        <v>245</v>
      </c>
      <c r="C646" s="18" t="s">
        <v>272</v>
      </c>
      <c r="D646" s="38" t="s">
        <v>283</v>
      </c>
      <c r="E646" s="18"/>
      <c r="F646" s="18"/>
      <c r="G646" s="16">
        <f t="shared" ref="G646:K648" si="227">G647</f>
        <v>31616</v>
      </c>
      <c r="H646" s="16">
        <f t="shared" si="227"/>
        <v>3990.7000000000003</v>
      </c>
      <c r="I646" s="20">
        <f t="shared" si="216"/>
        <v>35606.699999999997</v>
      </c>
      <c r="J646" s="16">
        <f t="shared" si="227"/>
        <v>0</v>
      </c>
      <c r="K646" s="16">
        <f t="shared" si="227"/>
        <v>0</v>
      </c>
    </row>
    <row r="647" spans="1:11" ht="38.25" customHeight="1">
      <c r="A647" s="55" t="s">
        <v>308</v>
      </c>
      <c r="B647" s="18" t="s">
        <v>245</v>
      </c>
      <c r="C647" s="18" t="s">
        <v>272</v>
      </c>
      <c r="D647" s="38" t="s">
        <v>283</v>
      </c>
      <c r="E647" s="18" t="s">
        <v>256</v>
      </c>
      <c r="F647" s="18"/>
      <c r="G647" s="16">
        <f t="shared" si="227"/>
        <v>31616</v>
      </c>
      <c r="H647" s="16">
        <f t="shared" si="227"/>
        <v>3990.7000000000003</v>
      </c>
      <c r="I647" s="20">
        <f t="shared" si="216"/>
        <v>35606.699999999997</v>
      </c>
      <c r="J647" s="16">
        <f t="shared" si="227"/>
        <v>0</v>
      </c>
      <c r="K647" s="16">
        <f t="shared" si="227"/>
        <v>0</v>
      </c>
    </row>
    <row r="648" spans="1:11" ht="11.25" customHeight="1">
      <c r="A648" s="55" t="s">
        <v>257</v>
      </c>
      <c r="B648" s="18" t="s">
        <v>245</v>
      </c>
      <c r="C648" s="18" t="s">
        <v>272</v>
      </c>
      <c r="D648" s="38" t="s">
        <v>283</v>
      </c>
      <c r="E648" s="18" t="s">
        <v>258</v>
      </c>
      <c r="F648" s="18"/>
      <c r="G648" s="16">
        <f t="shared" si="227"/>
        <v>31616</v>
      </c>
      <c r="H648" s="16">
        <f t="shared" si="227"/>
        <v>3990.7000000000003</v>
      </c>
      <c r="I648" s="20">
        <f t="shared" si="216"/>
        <v>35606.699999999997</v>
      </c>
      <c r="J648" s="16">
        <f t="shared" si="227"/>
        <v>0</v>
      </c>
      <c r="K648" s="16">
        <f t="shared" si="227"/>
        <v>0</v>
      </c>
    </row>
    <row r="649" spans="1:11">
      <c r="A649" s="55" t="s">
        <v>16</v>
      </c>
      <c r="B649" s="18" t="s">
        <v>245</v>
      </c>
      <c r="C649" s="18" t="s">
        <v>272</v>
      </c>
      <c r="D649" s="38" t="s">
        <v>283</v>
      </c>
      <c r="E649" s="18" t="s">
        <v>258</v>
      </c>
      <c r="F649" s="18" t="s">
        <v>17</v>
      </c>
      <c r="G649" s="20">
        <v>31616</v>
      </c>
      <c r="H649" s="20">
        <f>'[1]поправки  2024-2026 гг  (ноя(2)'!$I$831</f>
        <v>3990.7000000000003</v>
      </c>
      <c r="I649" s="20">
        <f t="shared" si="216"/>
        <v>35606.699999999997</v>
      </c>
      <c r="J649" s="21"/>
      <c r="K649" s="19"/>
    </row>
    <row r="650" spans="1:11" ht="16.5" customHeight="1">
      <c r="A650" s="49" t="s">
        <v>267</v>
      </c>
      <c r="B650" s="18" t="s">
        <v>245</v>
      </c>
      <c r="C650" s="18" t="s">
        <v>272</v>
      </c>
      <c r="D650" s="31" t="s">
        <v>284</v>
      </c>
      <c r="E650" s="18"/>
      <c r="F650" s="18"/>
      <c r="G650" s="16">
        <f t="shared" ref="G650:K652" si="228">G651</f>
        <v>12240.3</v>
      </c>
      <c r="H650" s="16">
        <f t="shared" si="228"/>
        <v>224.5</v>
      </c>
      <c r="I650" s="20">
        <f t="shared" si="216"/>
        <v>12464.8</v>
      </c>
      <c r="J650" s="16">
        <f t="shared" si="228"/>
        <v>0</v>
      </c>
      <c r="K650" s="16">
        <f t="shared" si="228"/>
        <v>0</v>
      </c>
    </row>
    <row r="651" spans="1:11" ht="41.25" customHeight="1">
      <c r="A651" s="49" t="s">
        <v>308</v>
      </c>
      <c r="B651" s="18" t="s">
        <v>245</v>
      </c>
      <c r="C651" s="18" t="s">
        <v>272</v>
      </c>
      <c r="D651" s="31" t="s">
        <v>284</v>
      </c>
      <c r="E651" s="18" t="s">
        <v>256</v>
      </c>
      <c r="F651" s="18"/>
      <c r="G651" s="16">
        <f t="shared" si="228"/>
        <v>12240.3</v>
      </c>
      <c r="H651" s="16">
        <f t="shared" si="228"/>
        <v>224.5</v>
      </c>
      <c r="I651" s="20">
        <f t="shared" si="216"/>
        <v>12464.8</v>
      </c>
      <c r="J651" s="16">
        <f t="shared" si="228"/>
        <v>0</v>
      </c>
      <c r="K651" s="16">
        <f t="shared" si="228"/>
        <v>0</v>
      </c>
    </row>
    <row r="652" spans="1:11" ht="17.25" customHeight="1">
      <c r="A652" s="49" t="s">
        <v>257</v>
      </c>
      <c r="B652" s="18" t="s">
        <v>245</v>
      </c>
      <c r="C652" s="18" t="s">
        <v>272</v>
      </c>
      <c r="D652" s="31" t="s">
        <v>284</v>
      </c>
      <c r="E652" s="18" t="s">
        <v>258</v>
      </c>
      <c r="F652" s="18"/>
      <c r="G652" s="16">
        <f t="shared" si="228"/>
        <v>12240.3</v>
      </c>
      <c r="H652" s="16">
        <f t="shared" si="228"/>
        <v>224.5</v>
      </c>
      <c r="I652" s="20">
        <f t="shared" si="216"/>
        <v>12464.8</v>
      </c>
      <c r="J652" s="16">
        <f t="shared" si="228"/>
        <v>0</v>
      </c>
      <c r="K652" s="16">
        <f t="shared" si="228"/>
        <v>0</v>
      </c>
    </row>
    <row r="653" spans="1:11">
      <c r="A653" s="49" t="s">
        <v>16</v>
      </c>
      <c r="B653" s="18" t="s">
        <v>245</v>
      </c>
      <c r="C653" s="18" t="s">
        <v>272</v>
      </c>
      <c r="D653" s="31" t="s">
        <v>284</v>
      </c>
      <c r="E653" s="18" t="s">
        <v>258</v>
      </c>
      <c r="F653" s="18" t="s">
        <v>17</v>
      </c>
      <c r="G653" s="20">
        <v>12240.3</v>
      </c>
      <c r="H653" s="20">
        <f>'[1]поправки  2024-2026 гг  (ноя(2)'!$I$835</f>
        <v>224.5</v>
      </c>
      <c r="I653" s="20">
        <f t="shared" si="216"/>
        <v>12464.8</v>
      </c>
      <c r="J653" s="19"/>
      <c r="K653" s="19"/>
    </row>
    <row r="654" spans="1:11" ht="25.5" customHeight="1">
      <c r="A654" s="70" t="s">
        <v>285</v>
      </c>
      <c r="B654" s="35" t="s">
        <v>245</v>
      </c>
      <c r="C654" s="35" t="s">
        <v>272</v>
      </c>
      <c r="D654" s="31" t="s">
        <v>286</v>
      </c>
      <c r="E654" s="18" t="s">
        <v>64</v>
      </c>
      <c r="F654" s="18"/>
      <c r="G654" s="16">
        <f t="shared" ref="G654:K656" si="229">G655</f>
        <v>153.69999999999999</v>
      </c>
      <c r="H654" s="16">
        <f t="shared" si="229"/>
        <v>-6</v>
      </c>
      <c r="I654" s="20">
        <f t="shared" si="216"/>
        <v>147.69999999999999</v>
      </c>
      <c r="J654" s="16">
        <f t="shared" si="229"/>
        <v>0</v>
      </c>
      <c r="K654" s="16">
        <f t="shared" si="229"/>
        <v>0</v>
      </c>
    </row>
    <row r="655" spans="1:11" ht="38.25" customHeight="1">
      <c r="A655" s="70" t="s">
        <v>261</v>
      </c>
      <c r="B655" s="18" t="s">
        <v>245</v>
      </c>
      <c r="C655" s="18" t="s">
        <v>272</v>
      </c>
      <c r="D655" s="31" t="s">
        <v>286</v>
      </c>
      <c r="E655" s="18" t="s">
        <v>256</v>
      </c>
      <c r="F655" s="18"/>
      <c r="G655" s="16">
        <f t="shared" si="229"/>
        <v>153.69999999999999</v>
      </c>
      <c r="H655" s="16">
        <f t="shared" si="229"/>
        <v>-6</v>
      </c>
      <c r="I655" s="20">
        <f t="shared" si="216"/>
        <v>147.69999999999999</v>
      </c>
      <c r="J655" s="16">
        <f t="shared" si="229"/>
        <v>0</v>
      </c>
      <c r="K655" s="16">
        <f t="shared" si="229"/>
        <v>0</v>
      </c>
    </row>
    <row r="656" spans="1:11" ht="12" customHeight="1">
      <c r="A656" s="70" t="s">
        <v>257</v>
      </c>
      <c r="B656" s="18" t="s">
        <v>245</v>
      </c>
      <c r="C656" s="18" t="s">
        <v>272</v>
      </c>
      <c r="D656" s="31" t="s">
        <v>286</v>
      </c>
      <c r="E656" s="18" t="s">
        <v>258</v>
      </c>
      <c r="F656" s="18"/>
      <c r="G656" s="16">
        <f t="shared" si="229"/>
        <v>153.69999999999999</v>
      </c>
      <c r="H656" s="16">
        <f t="shared" si="229"/>
        <v>-6</v>
      </c>
      <c r="I656" s="20">
        <f t="shared" si="216"/>
        <v>147.69999999999999</v>
      </c>
      <c r="J656" s="16">
        <f t="shared" si="229"/>
        <v>0</v>
      </c>
      <c r="K656" s="16">
        <f t="shared" si="229"/>
        <v>0</v>
      </c>
    </row>
    <row r="657" spans="1:11">
      <c r="A657" s="70" t="s">
        <v>16</v>
      </c>
      <c r="B657" s="18" t="s">
        <v>245</v>
      </c>
      <c r="C657" s="18" t="s">
        <v>272</v>
      </c>
      <c r="D657" s="31" t="s">
        <v>286</v>
      </c>
      <c r="E657" s="18" t="s">
        <v>258</v>
      </c>
      <c r="F657" s="18" t="s">
        <v>17</v>
      </c>
      <c r="G657" s="19">
        <v>153.69999999999999</v>
      </c>
      <c r="H657" s="19">
        <f>'[1]поправки  2024-2026 гг  (ноя(2)'!$I$839</f>
        <v>-6</v>
      </c>
      <c r="I657" s="20">
        <f t="shared" si="216"/>
        <v>147.69999999999999</v>
      </c>
      <c r="J657" s="20"/>
      <c r="K657" s="19"/>
    </row>
    <row r="658" spans="1:11" ht="50.25" customHeight="1">
      <c r="A658" s="51" t="s">
        <v>572</v>
      </c>
      <c r="B658" s="134" t="s">
        <v>245</v>
      </c>
      <c r="C658" s="134" t="s">
        <v>272</v>
      </c>
      <c r="D658" s="144" t="s">
        <v>536</v>
      </c>
      <c r="E658" s="134"/>
      <c r="F658" s="134"/>
      <c r="G658" s="19">
        <f t="shared" ref="G658:H660" si="230">G659</f>
        <v>246.1</v>
      </c>
      <c r="H658" s="19">
        <f t="shared" si="230"/>
        <v>0</v>
      </c>
      <c r="I658" s="20">
        <f t="shared" si="216"/>
        <v>246.1</v>
      </c>
      <c r="J658" s="19">
        <f t="shared" ref="J658:K660" si="231">J659</f>
        <v>0</v>
      </c>
      <c r="K658" s="19">
        <f t="shared" si="231"/>
        <v>0</v>
      </c>
    </row>
    <row r="659" spans="1:11" ht="38.25" customHeight="1">
      <c r="A659" s="51" t="s">
        <v>261</v>
      </c>
      <c r="B659" s="134" t="s">
        <v>245</v>
      </c>
      <c r="C659" s="134" t="s">
        <v>272</v>
      </c>
      <c r="D659" s="144" t="s">
        <v>536</v>
      </c>
      <c r="E659" s="134" t="s">
        <v>256</v>
      </c>
      <c r="F659" s="134"/>
      <c r="G659" s="19">
        <f t="shared" si="230"/>
        <v>246.1</v>
      </c>
      <c r="H659" s="19">
        <f t="shared" si="230"/>
        <v>0</v>
      </c>
      <c r="I659" s="20">
        <f t="shared" si="216"/>
        <v>246.1</v>
      </c>
      <c r="J659" s="19">
        <f t="shared" si="231"/>
        <v>0</v>
      </c>
      <c r="K659" s="19">
        <f t="shared" si="231"/>
        <v>0</v>
      </c>
    </row>
    <row r="660" spans="1:11">
      <c r="A660" s="51" t="s">
        <v>257</v>
      </c>
      <c r="B660" s="134" t="s">
        <v>245</v>
      </c>
      <c r="C660" s="134" t="s">
        <v>272</v>
      </c>
      <c r="D660" s="144" t="s">
        <v>536</v>
      </c>
      <c r="E660" s="134" t="s">
        <v>258</v>
      </c>
      <c r="F660" s="134"/>
      <c r="G660" s="19">
        <f t="shared" si="230"/>
        <v>246.1</v>
      </c>
      <c r="H660" s="19">
        <f t="shared" si="230"/>
        <v>0</v>
      </c>
      <c r="I660" s="20">
        <f t="shared" si="216"/>
        <v>246.1</v>
      </c>
      <c r="J660" s="19">
        <f t="shared" si="231"/>
        <v>0</v>
      </c>
      <c r="K660" s="19">
        <f t="shared" si="231"/>
        <v>0</v>
      </c>
    </row>
    <row r="661" spans="1:11">
      <c r="A661" s="51" t="s">
        <v>16</v>
      </c>
      <c r="B661" s="134" t="s">
        <v>245</v>
      </c>
      <c r="C661" s="134" t="s">
        <v>272</v>
      </c>
      <c r="D661" s="144" t="s">
        <v>536</v>
      </c>
      <c r="E661" s="134" t="s">
        <v>258</v>
      </c>
      <c r="F661" s="134" t="s">
        <v>17</v>
      </c>
      <c r="G661" s="19">
        <v>246.1</v>
      </c>
      <c r="H661" s="19">
        <f>'[1]поправки  2024-2026 гг  (ноя(2)'!$I$843</f>
        <v>0</v>
      </c>
      <c r="I661" s="20">
        <f t="shared" si="216"/>
        <v>246.1</v>
      </c>
      <c r="J661" s="20"/>
      <c r="K661" s="19"/>
    </row>
    <row r="662" spans="1:11" ht="48" customHeight="1">
      <c r="A662" s="27" t="s">
        <v>287</v>
      </c>
      <c r="B662" s="18" t="s">
        <v>245</v>
      </c>
      <c r="C662" s="18" t="s">
        <v>272</v>
      </c>
      <c r="D662" s="31" t="s">
        <v>288</v>
      </c>
      <c r="E662" s="18"/>
      <c r="F662" s="18"/>
      <c r="G662" s="16">
        <f t="shared" ref="G662:K664" si="232">G663</f>
        <v>1741.7</v>
      </c>
      <c r="H662" s="16"/>
      <c r="I662" s="20">
        <f t="shared" si="216"/>
        <v>1741.7</v>
      </c>
      <c r="J662" s="16">
        <f t="shared" si="232"/>
        <v>0</v>
      </c>
      <c r="K662" s="16">
        <f t="shared" si="232"/>
        <v>0</v>
      </c>
    </row>
    <row r="663" spans="1:11" ht="38.25" customHeight="1">
      <c r="A663" s="49" t="s">
        <v>308</v>
      </c>
      <c r="B663" s="18" t="s">
        <v>245</v>
      </c>
      <c r="C663" s="18" t="s">
        <v>272</v>
      </c>
      <c r="D663" s="31" t="s">
        <v>288</v>
      </c>
      <c r="E663" s="18" t="s">
        <v>256</v>
      </c>
      <c r="F663" s="18"/>
      <c r="G663" s="16">
        <f t="shared" si="232"/>
        <v>1741.7</v>
      </c>
      <c r="H663" s="16"/>
      <c r="I663" s="20">
        <f t="shared" si="216"/>
        <v>1741.7</v>
      </c>
      <c r="J663" s="16">
        <f t="shared" si="232"/>
        <v>0</v>
      </c>
      <c r="K663" s="16">
        <f t="shared" si="232"/>
        <v>0</v>
      </c>
    </row>
    <row r="664" spans="1:11" ht="15.75" customHeight="1">
      <c r="A664" s="49" t="s">
        <v>257</v>
      </c>
      <c r="B664" s="18" t="s">
        <v>245</v>
      </c>
      <c r="C664" s="18" t="s">
        <v>272</v>
      </c>
      <c r="D664" s="31" t="s">
        <v>288</v>
      </c>
      <c r="E664" s="18" t="s">
        <v>258</v>
      </c>
      <c r="F664" s="18"/>
      <c r="G664" s="16">
        <f t="shared" si="232"/>
        <v>1741.7</v>
      </c>
      <c r="H664" s="16"/>
      <c r="I664" s="20">
        <f t="shared" si="216"/>
        <v>1741.7</v>
      </c>
      <c r="J664" s="16">
        <f t="shared" si="232"/>
        <v>0</v>
      </c>
      <c r="K664" s="16">
        <f t="shared" si="232"/>
        <v>0</v>
      </c>
    </row>
    <row r="665" spans="1:11">
      <c r="A665" s="49" t="s">
        <v>18</v>
      </c>
      <c r="B665" s="18" t="s">
        <v>245</v>
      </c>
      <c r="C665" s="18" t="s">
        <v>272</v>
      </c>
      <c r="D665" s="31" t="s">
        <v>288</v>
      </c>
      <c r="E665" s="18" t="s">
        <v>258</v>
      </c>
      <c r="F665" s="18" t="s">
        <v>10</v>
      </c>
      <c r="G665" s="20">
        <v>1741.7</v>
      </c>
      <c r="H665" s="20">
        <f>'[1]поправки  2024-2026 гг  (ноя(2)'!$I$847</f>
        <v>0</v>
      </c>
      <c r="I665" s="20">
        <f t="shared" si="216"/>
        <v>1741.7</v>
      </c>
      <c r="J665" s="19"/>
      <c r="K665" s="26"/>
    </row>
    <row r="666" spans="1:11" ht="50.25" customHeight="1">
      <c r="A666" s="44" t="s">
        <v>289</v>
      </c>
      <c r="B666" s="18" t="s">
        <v>245</v>
      </c>
      <c r="C666" s="18" t="s">
        <v>272</v>
      </c>
      <c r="D666" s="38" t="s">
        <v>290</v>
      </c>
      <c r="E666" s="24"/>
      <c r="F666" s="24"/>
      <c r="G666" s="16">
        <f t="shared" ref="G666:K667" si="233">G667</f>
        <v>2393.1999999999998</v>
      </c>
      <c r="H666" s="16"/>
      <c r="I666" s="20">
        <f t="shared" ref="I666:I733" si="234">G666+H666</f>
        <v>2393.1999999999998</v>
      </c>
      <c r="J666" s="16">
        <f t="shared" si="233"/>
        <v>0</v>
      </c>
      <c r="K666" s="16">
        <f t="shared" si="233"/>
        <v>0</v>
      </c>
    </row>
    <row r="667" spans="1:11" ht="40.5" customHeight="1">
      <c r="A667" s="55" t="s">
        <v>308</v>
      </c>
      <c r="B667" s="18" t="s">
        <v>245</v>
      </c>
      <c r="C667" s="18" t="s">
        <v>272</v>
      </c>
      <c r="D667" s="38" t="s">
        <v>290</v>
      </c>
      <c r="E667" s="24" t="s">
        <v>256</v>
      </c>
      <c r="F667" s="24"/>
      <c r="G667" s="16">
        <f t="shared" si="233"/>
        <v>2393.1999999999998</v>
      </c>
      <c r="H667" s="16"/>
      <c r="I667" s="20">
        <f t="shared" si="234"/>
        <v>2393.1999999999998</v>
      </c>
      <c r="J667" s="16">
        <f t="shared" si="233"/>
        <v>0</v>
      </c>
      <c r="K667" s="16">
        <f t="shared" si="233"/>
        <v>0</v>
      </c>
    </row>
    <row r="668" spans="1:11" ht="12" customHeight="1">
      <c r="A668" s="55" t="s">
        <v>257</v>
      </c>
      <c r="B668" s="18" t="s">
        <v>245</v>
      </c>
      <c r="C668" s="18" t="s">
        <v>272</v>
      </c>
      <c r="D668" s="38" t="s">
        <v>290</v>
      </c>
      <c r="E668" s="24" t="s">
        <v>258</v>
      </c>
      <c r="F668" s="24"/>
      <c r="G668" s="16">
        <f t="shared" ref="G668:K668" si="235">G669+G670+G671</f>
        <v>2393.1999999999998</v>
      </c>
      <c r="H668" s="16"/>
      <c r="I668" s="20">
        <f t="shared" si="234"/>
        <v>2393.1999999999998</v>
      </c>
      <c r="J668" s="16">
        <f t="shared" si="235"/>
        <v>0</v>
      </c>
      <c r="K668" s="16">
        <f t="shared" si="235"/>
        <v>0</v>
      </c>
    </row>
    <row r="669" spans="1:11">
      <c r="A669" s="55" t="s">
        <v>16</v>
      </c>
      <c r="B669" s="18" t="s">
        <v>245</v>
      </c>
      <c r="C669" s="18" t="s">
        <v>272</v>
      </c>
      <c r="D669" s="38" t="s">
        <v>290</v>
      </c>
      <c r="E669" s="24" t="s">
        <v>258</v>
      </c>
      <c r="F669" s="24" t="s">
        <v>17</v>
      </c>
      <c r="G669" s="184">
        <v>23.9</v>
      </c>
      <c r="H669" s="184">
        <f>'[1]поправки  2024-2026 гг  (ноя(2)'!$I$872</f>
        <v>0</v>
      </c>
      <c r="I669" s="20">
        <f t="shared" si="234"/>
        <v>23.9</v>
      </c>
      <c r="J669" s="26"/>
      <c r="K669" s="26"/>
    </row>
    <row r="670" spans="1:11">
      <c r="A670" s="55" t="s">
        <v>18</v>
      </c>
      <c r="B670" s="18" t="s">
        <v>245</v>
      </c>
      <c r="C670" s="18" t="s">
        <v>272</v>
      </c>
      <c r="D670" s="38" t="s">
        <v>290</v>
      </c>
      <c r="E670" s="24" t="s">
        <v>258</v>
      </c>
      <c r="F670" s="24" t="s">
        <v>10</v>
      </c>
      <c r="G670" s="184">
        <v>213.2</v>
      </c>
      <c r="H670" s="184">
        <f>'[1]поправки  2024-2026 гг  (ноя(2)'!$I$873</f>
        <v>0</v>
      </c>
      <c r="I670" s="20">
        <f t="shared" si="234"/>
        <v>213.2</v>
      </c>
      <c r="J670" s="26"/>
      <c r="K670" s="26"/>
    </row>
    <row r="671" spans="1:11">
      <c r="A671" s="55" t="s">
        <v>19</v>
      </c>
      <c r="B671" s="18" t="s">
        <v>245</v>
      </c>
      <c r="C671" s="18" t="s">
        <v>272</v>
      </c>
      <c r="D671" s="38" t="s">
        <v>290</v>
      </c>
      <c r="E671" s="24" t="s">
        <v>258</v>
      </c>
      <c r="F671" s="24" t="s">
        <v>11</v>
      </c>
      <c r="G671" s="184">
        <v>2156.1</v>
      </c>
      <c r="H671" s="184">
        <f>'[1]поправки  2024-2026 гг  (ноя(2)'!$I$874</f>
        <v>0</v>
      </c>
      <c r="I671" s="20">
        <f t="shared" si="234"/>
        <v>2156.1</v>
      </c>
      <c r="J671" s="26"/>
      <c r="K671" s="26"/>
    </row>
    <row r="672" spans="1:11" ht="36">
      <c r="A672" s="80" t="s">
        <v>291</v>
      </c>
      <c r="B672" s="18" t="s">
        <v>245</v>
      </c>
      <c r="C672" s="18" t="s">
        <v>272</v>
      </c>
      <c r="D672" s="31" t="s">
        <v>292</v>
      </c>
      <c r="E672" s="18"/>
      <c r="F672" s="18"/>
      <c r="G672" s="16">
        <f t="shared" ref="G672:K674" si="236">G673</f>
        <v>1741.7</v>
      </c>
      <c r="H672" s="16"/>
      <c r="I672" s="20">
        <f t="shared" si="234"/>
        <v>1741.7</v>
      </c>
      <c r="J672" s="16">
        <f t="shared" si="236"/>
        <v>0</v>
      </c>
      <c r="K672" s="16">
        <f t="shared" si="236"/>
        <v>0</v>
      </c>
    </row>
    <row r="673" spans="1:11" ht="35.25" customHeight="1">
      <c r="A673" s="70" t="s">
        <v>261</v>
      </c>
      <c r="B673" s="18" t="s">
        <v>245</v>
      </c>
      <c r="C673" s="18" t="s">
        <v>272</v>
      </c>
      <c r="D673" s="31" t="s">
        <v>292</v>
      </c>
      <c r="E673" s="18" t="s">
        <v>256</v>
      </c>
      <c r="F673" s="18"/>
      <c r="G673" s="16">
        <f t="shared" si="236"/>
        <v>1741.7</v>
      </c>
      <c r="H673" s="16"/>
      <c r="I673" s="20">
        <f t="shared" si="234"/>
        <v>1741.7</v>
      </c>
      <c r="J673" s="16">
        <f t="shared" si="236"/>
        <v>0</v>
      </c>
      <c r="K673" s="16">
        <f t="shared" si="236"/>
        <v>0</v>
      </c>
    </row>
    <row r="674" spans="1:11" ht="15.75" customHeight="1">
      <c r="A674" s="70" t="s">
        <v>257</v>
      </c>
      <c r="B674" s="18" t="s">
        <v>245</v>
      </c>
      <c r="C674" s="18" t="s">
        <v>272</v>
      </c>
      <c r="D674" s="31" t="s">
        <v>292</v>
      </c>
      <c r="E674" s="18" t="s">
        <v>258</v>
      </c>
      <c r="F674" s="18"/>
      <c r="G674" s="16">
        <f t="shared" si="236"/>
        <v>1741.7</v>
      </c>
      <c r="H674" s="16"/>
      <c r="I674" s="20">
        <f t="shared" si="234"/>
        <v>1741.7</v>
      </c>
      <c r="J674" s="16">
        <f t="shared" si="236"/>
        <v>0</v>
      </c>
      <c r="K674" s="16">
        <f t="shared" si="236"/>
        <v>0</v>
      </c>
    </row>
    <row r="675" spans="1:11">
      <c r="A675" s="70" t="s">
        <v>16</v>
      </c>
      <c r="B675" s="18" t="s">
        <v>245</v>
      </c>
      <c r="C675" s="18" t="s">
        <v>272</v>
      </c>
      <c r="D675" s="31" t="s">
        <v>292</v>
      </c>
      <c r="E675" s="18" t="s">
        <v>258</v>
      </c>
      <c r="F675" s="18" t="s">
        <v>17</v>
      </c>
      <c r="G675" s="182">
        <v>1741.7</v>
      </c>
      <c r="H675" s="182">
        <f>'[1]поправки  2024-2026 гг  (ноя(2)'!$I$847</f>
        <v>0</v>
      </c>
      <c r="I675" s="20">
        <f t="shared" si="234"/>
        <v>1741.7</v>
      </c>
      <c r="J675" s="19"/>
      <c r="K675" s="19"/>
    </row>
    <row r="676" spans="1:11" ht="22.5" customHeight="1">
      <c r="A676" s="70" t="s">
        <v>293</v>
      </c>
      <c r="B676" s="35" t="s">
        <v>245</v>
      </c>
      <c r="C676" s="35" t="s">
        <v>272</v>
      </c>
      <c r="D676" s="31" t="s">
        <v>294</v>
      </c>
      <c r="E676" s="18" t="s">
        <v>64</v>
      </c>
      <c r="F676" s="35"/>
      <c r="G676" s="16">
        <f t="shared" ref="G676:K678" si="237">G677</f>
        <v>2339.8000000000002</v>
      </c>
      <c r="H676" s="16">
        <f t="shared" si="237"/>
        <v>145.19999999999999</v>
      </c>
      <c r="I676" s="20">
        <f t="shared" si="234"/>
        <v>2485</v>
      </c>
      <c r="J676" s="16">
        <f t="shared" si="237"/>
        <v>0</v>
      </c>
      <c r="K676" s="16">
        <f t="shared" si="237"/>
        <v>0</v>
      </c>
    </row>
    <row r="677" spans="1:11" ht="39" customHeight="1">
      <c r="A677" s="70" t="s">
        <v>261</v>
      </c>
      <c r="B677" s="18" t="s">
        <v>245</v>
      </c>
      <c r="C677" s="18" t="s">
        <v>272</v>
      </c>
      <c r="D677" s="31" t="s">
        <v>294</v>
      </c>
      <c r="E677" s="18" t="s">
        <v>256</v>
      </c>
      <c r="F677" s="18"/>
      <c r="G677" s="16">
        <f t="shared" si="237"/>
        <v>2339.8000000000002</v>
      </c>
      <c r="H677" s="16">
        <f t="shared" si="237"/>
        <v>145.19999999999999</v>
      </c>
      <c r="I677" s="20">
        <f t="shared" si="234"/>
        <v>2485</v>
      </c>
      <c r="J677" s="16">
        <f t="shared" si="237"/>
        <v>0</v>
      </c>
      <c r="K677" s="16">
        <f t="shared" si="237"/>
        <v>0</v>
      </c>
    </row>
    <row r="678" spans="1:11" ht="14.25" customHeight="1">
      <c r="A678" s="70" t="s">
        <v>257</v>
      </c>
      <c r="B678" s="18" t="s">
        <v>245</v>
      </c>
      <c r="C678" s="18" t="s">
        <v>272</v>
      </c>
      <c r="D678" s="31" t="s">
        <v>294</v>
      </c>
      <c r="E678" s="18" t="s">
        <v>258</v>
      </c>
      <c r="F678" s="18"/>
      <c r="G678" s="16">
        <f t="shared" si="237"/>
        <v>2339.8000000000002</v>
      </c>
      <c r="H678" s="16">
        <f t="shared" si="237"/>
        <v>145.19999999999999</v>
      </c>
      <c r="I678" s="20">
        <f t="shared" si="234"/>
        <v>2485</v>
      </c>
      <c r="J678" s="16">
        <f t="shared" si="237"/>
        <v>0</v>
      </c>
      <c r="K678" s="16">
        <f t="shared" si="237"/>
        <v>0</v>
      </c>
    </row>
    <row r="679" spans="1:11">
      <c r="A679" s="70" t="s">
        <v>16</v>
      </c>
      <c r="B679" s="18" t="s">
        <v>245</v>
      </c>
      <c r="C679" s="18" t="s">
        <v>272</v>
      </c>
      <c r="D679" s="31" t="s">
        <v>294</v>
      </c>
      <c r="E679" s="18" t="s">
        <v>258</v>
      </c>
      <c r="F679" s="18" t="s">
        <v>17</v>
      </c>
      <c r="G679" s="20">
        <v>2339.8000000000002</v>
      </c>
      <c r="H679" s="20">
        <f>'[1]поправки  2024-2026 гг  (ноя(2)'!$I$851</f>
        <v>145.19999999999999</v>
      </c>
      <c r="I679" s="20">
        <f t="shared" si="234"/>
        <v>2485</v>
      </c>
      <c r="J679" s="19"/>
      <c r="K679" s="19"/>
    </row>
    <row r="680" spans="1:11" ht="71.25" customHeight="1">
      <c r="A680" s="64" t="s">
        <v>295</v>
      </c>
      <c r="B680" s="18" t="s">
        <v>245</v>
      </c>
      <c r="C680" s="18" t="s">
        <v>272</v>
      </c>
      <c r="D680" s="31" t="s">
        <v>296</v>
      </c>
      <c r="E680" s="18" t="s">
        <v>64</v>
      </c>
      <c r="F680" s="18"/>
      <c r="G680" s="16">
        <f t="shared" ref="G680:K682" si="238">G681</f>
        <v>102526.5</v>
      </c>
      <c r="H680" s="16">
        <f t="shared" si="238"/>
        <v>0</v>
      </c>
      <c r="I680" s="20">
        <f t="shared" si="234"/>
        <v>102526.5</v>
      </c>
      <c r="J680" s="16">
        <f t="shared" si="238"/>
        <v>0</v>
      </c>
      <c r="K680" s="16">
        <f t="shared" si="238"/>
        <v>0</v>
      </c>
    </row>
    <row r="681" spans="1:11" ht="35.25" customHeight="1">
      <c r="A681" s="49" t="s">
        <v>308</v>
      </c>
      <c r="B681" s="18" t="s">
        <v>245</v>
      </c>
      <c r="C681" s="18" t="s">
        <v>272</v>
      </c>
      <c r="D681" s="31" t="s">
        <v>296</v>
      </c>
      <c r="E681" s="18" t="s">
        <v>256</v>
      </c>
      <c r="F681" s="18"/>
      <c r="G681" s="16">
        <f t="shared" si="238"/>
        <v>102526.5</v>
      </c>
      <c r="H681" s="16">
        <f t="shared" si="238"/>
        <v>0</v>
      </c>
      <c r="I681" s="20">
        <f t="shared" si="234"/>
        <v>102526.5</v>
      </c>
      <c r="J681" s="16">
        <f t="shared" si="238"/>
        <v>0</v>
      </c>
      <c r="K681" s="16">
        <f t="shared" si="238"/>
        <v>0</v>
      </c>
    </row>
    <row r="682" spans="1:11" ht="14.25" customHeight="1">
      <c r="A682" s="49" t="s">
        <v>257</v>
      </c>
      <c r="B682" s="18" t="s">
        <v>245</v>
      </c>
      <c r="C682" s="18" t="s">
        <v>272</v>
      </c>
      <c r="D682" s="31" t="s">
        <v>296</v>
      </c>
      <c r="E682" s="18" t="s">
        <v>258</v>
      </c>
      <c r="F682" s="18"/>
      <c r="G682" s="16">
        <f t="shared" si="238"/>
        <v>102526.5</v>
      </c>
      <c r="H682" s="16">
        <f t="shared" si="238"/>
        <v>0</v>
      </c>
      <c r="I682" s="20">
        <f t="shared" si="234"/>
        <v>102526.5</v>
      </c>
      <c r="J682" s="16">
        <f t="shared" si="238"/>
        <v>0</v>
      </c>
      <c r="K682" s="16">
        <f t="shared" si="238"/>
        <v>0</v>
      </c>
    </row>
    <row r="683" spans="1:11">
      <c r="A683" s="49" t="s">
        <v>18</v>
      </c>
      <c r="B683" s="18" t="s">
        <v>245</v>
      </c>
      <c r="C683" s="18" t="s">
        <v>272</v>
      </c>
      <c r="D683" s="31" t="s">
        <v>296</v>
      </c>
      <c r="E683" s="18" t="s">
        <v>258</v>
      </c>
      <c r="F683" s="18" t="s">
        <v>10</v>
      </c>
      <c r="G683" s="182">
        <v>102526.5</v>
      </c>
      <c r="H683" s="182">
        <f>'[1]поправки  2024-2026 гг  (ноя(2)'!$I$860</f>
        <v>0</v>
      </c>
      <c r="I683" s="20">
        <f t="shared" si="234"/>
        <v>102526.5</v>
      </c>
      <c r="J683" s="20"/>
      <c r="K683" s="19"/>
    </row>
    <row r="684" spans="1:11" ht="76.5">
      <c r="A684" s="51" t="s">
        <v>660</v>
      </c>
      <c r="B684" s="18" t="s">
        <v>245</v>
      </c>
      <c r="C684" s="18" t="s">
        <v>272</v>
      </c>
      <c r="D684" s="144" t="s">
        <v>661</v>
      </c>
      <c r="E684" s="18"/>
      <c r="F684" s="18"/>
      <c r="G684" s="182">
        <f>G685</f>
        <v>1486.8000000000002</v>
      </c>
      <c r="H684" s="182">
        <f>H685</f>
        <v>0</v>
      </c>
      <c r="I684" s="20">
        <f t="shared" si="234"/>
        <v>1486.8000000000002</v>
      </c>
      <c r="J684" s="182">
        <f t="shared" ref="J684:K685" si="239">J685</f>
        <v>0</v>
      </c>
      <c r="K684" s="182">
        <f t="shared" si="239"/>
        <v>0</v>
      </c>
    </row>
    <row r="685" spans="1:11" ht="38.25">
      <c r="A685" s="135" t="s">
        <v>308</v>
      </c>
      <c r="B685" s="18" t="s">
        <v>245</v>
      </c>
      <c r="C685" s="18" t="s">
        <v>272</v>
      </c>
      <c r="D685" s="144" t="s">
        <v>661</v>
      </c>
      <c r="E685" s="167" t="s">
        <v>256</v>
      </c>
      <c r="F685" s="167"/>
      <c r="G685" s="182">
        <f>G686</f>
        <v>1486.8000000000002</v>
      </c>
      <c r="H685" s="182">
        <f>H686</f>
        <v>0</v>
      </c>
      <c r="I685" s="20">
        <f t="shared" si="234"/>
        <v>1486.8000000000002</v>
      </c>
      <c r="J685" s="182">
        <f t="shared" si="239"/>
        <v>0</v>
      </c>
      <c r="K685" s="182">
        <f t="shared" si="239"/>
        <v>0</v>
      </c>
    </row>
    <row r="686" spans="1:11">
      <c r="A686" s="135" t="s">
        <v>257</v>
      </c>
      <c r="B686" s="18" t="s">
        <v>245</v>
      </c>
      <c r="C686" s="18" t="s">
        <v>272</v>
      </c>
      <c r="D686" s="144" t="s">
        <v>661</v>
      </c>
      <c r="E686" s="167" t="s">
        <v>258</v>
      </c>
      <c r="F686" s="167"/>
      <c r="G686" s="182">
        <f>G687+G688</f>
        <v>1486.8000000000002</v>
      </c>
      <c r="H686" s="182">
        <f>H687+H688</f>
        <v>0</v>
      </c>
      <c r="I686" s="20">
        <f t="shared" si="234"/>
        <v>1486.8000000000002</v>
      </c>
      <c r="J686" s="182">
        <f t="shared" ref="J686:K686" si="240">J687+J688</f>
        <v>0</v>
      </c>
      <c r="K686" s="182">
        <f t="shared" si="240"/>
        <v>0</v>
      </c>
    </row>
    <row r="687" spans="1:11">
      <c r="A687" s="135" t="s">
        <v>18</v>
      </c>
      <c r="B687" s="18" t="s">
        <v>245</v>
      </c>
      <c r="C687" s="18" t="s">
        <v>272</v>
      </c>
      <c r="D687" s="144" t="s">
        <v>661</v>
      </c>
      <c r="E687" s="167" t="s">
        <v>258</v>
      </c>
      <c r="F687" s="167" t="s">
        <v>10</v>
      </c>
      <c r="G687" s="182">
        <v>14.9</v>
      </c>
      <c r="H687" s="182">
        <f>'[1]поправки  2024-2026 гг  (ноя(2)'!$I$855</f>
        <v>0</v>
      </c>
      <c r="I687" s="20">
        <f t="shared" si="234"/>
        <v>14.9</v>
      </c>
      <c r="J687" s="20"/>
      <c r="K687" s="19"/>
    </row>
    <row r="688" spans="1:11">
      <c r="A688" s="135" t="s">
        <v>19</v>
      </c>
      <c r="B688" s="18" t="s">
        <v>245</v>
      </c>
      <c r="C688" s="18" t="s">
        <v>272</v>
      </c>
      <c r="D688" s="144" t="s">
        <v>661</v>
      </c>
      <c r="E688" s="167" t="s">
        <v>258</v>
      </c>
      <c r="F688" s="167" t="s">
        <v>11</v>
      </c>
      <c r="G688" s="182">
        <v>1471.9</v>
      </c>
      <c r="H688" s="182">
        <f>'[1]поправки  2024-2026 гг  (ноя(2)'!$I$856</f>
        <v>0</v>
      </c>
      <c r="I688" s="20">
        <f t="shared" si="234"/>
        <v>1471.9</v>
      </c>
      <c r="J688" s="20"/>
      <c r="K688" s="19"/>
    </row>
    <row r="689" spans="1:11" ht="90.75" customHeight="1">
      <c r="A689" s="152" t="s">
        <v>639</v>
      </c>
      <c r="B689" s="18" t="s">
        <v>245</v>
      </c>
      <c r="C689" s="18" t="s">
        <v>272</v>
      </c>
      <c r="D689" s="144" t="s">
        <v>640</v>
      </c>
      <c r="E689" s="167"/>
      <c r="F689" s="167"/>
      <c r="G689" s="79">
        <f t="shared" ref="G689:J691" si="241">G690</f>
        <v>150.6</v>
      </c>
      <c r="H689" s="79"/>
      <c r="I689" s="20">
        <f t="shared" si="234"/>
        <v>150.6</v>
      </c>
      <c r="J689" s="22">
        <f t="shared" si="241"/>
        <v>0</v>
      </c>
      <c r="K689" s="22"/>
    </row>
    <row r="690" spans="1:11" ht="38.25">
      <c r="A690" s="135" t="s">
        <v>308</v>
      </c>
      <c r="B690" s="18" t="s">
        <v>245</v>
      </c>
      <c r="C690" s="18" t="s">
        <v>272</v>
      </c>
      <c r="D690" s="144" t="s">
        <v>640</v>
      </c>
      <c r="E690" s="167" t="s">
        <v>256</v>
      </c>
      <c r="F690" s="167"/>
      <c r="G690" s="79">
        <f t="shared" si="241"/>
        <v>150.6</v>
      </c>
      <c r="H690" s="79"/>
      <c r="I690" s="20">
        <f t="shared" si="234"/>
        <v>150.6</v>
      </c>
      <c r="J690" s="22">
        <f t="shared" si="241"/>
        <v>0</v>
      </c>
      <c r="K690" s="22"/>
    </row>
    <row r="691" spans="1:11">
      <c r="A691" s="135" t="s">
        <v>257</v>
      </c>
      <c r="B691" s="18" t="s">
        <v>245</v>
      </c>
      <c r="C691" s="18" t="s">
        <v>272</v>
      </c>
      <c r="D691" s="144" t="s">
        <v>640</v>
      </c>
      <c r="E691" s="167" t="s">
        <v>258</v>
      </c>
      <c r="F691" s="167"/>
      <c r="G691" s="79">
        <f t="shared" si="241"/>
        <v>150.6</v>
      </c>
      <c r="H691" s="79"/>
      <c r="I691" s="20">
        <f t="shared" si="234"/>
        <v>150.6</v>
      </c>
      <c r="J691" s="22">
        <f t="shared" si="241"/>
        <v>0</v>
      </c>
      <c r="K691" s="22"/>
    </row>
    <row r="692" spans="1:11">
      <c r="A692" s="135" t="s">
        <v>18</v>
      </c>
      <c r="B692" s="18" t="s">
        <v>245</v>
      </c>
      <c r="C692" s="18" t="s">
        <v>272</v>
      </c>
      <c r="D692" s="144" t="s">
        <v>640</v>
      </c>
      <c r="E692" s="167" t="s">
        <v>258</v>
      </c>
      <c r="F692" s="167" t="s">
        <v>10</v>
      </c>
      <c r="G692" s="182">
        <v>150.6</v>
      </c>
      <c r="H692" s="182">
        <f>'[1]поправки  2024-2026 гг  (ноя(2)'!$I$864</f>
        <v>0</v>
      </c>
      <c r="I692" s="20">
        <f t="shared" si="234"/>
        <v>150.6</v>
      </c>
      <c r="J692" s="22"/>
      <c r="K692" s="22"/>
    </row>
    <row r="693" spans="1:11" ht="24" customHeight="1">
      <c r="A693" s="81" t="s">
        <v>297</v>
      </c>
      <c r="B693" s="18" t="s">
        <v>245</v>
      </c>
      <c r="C693" s="18" t="s">
        <v>272</v>
      </c>
      <c r="D693" s="31" t="s">
        <v>298</v>
      </c>
      <c r="E693" s="35"/>
      <c r="F693" s="35"/>
      <c r="G693" s="16">
        <f t="shared" ref="G693:K695" si="242">G694</f>
        <v>1348.1</v>
      </c>
      <c r="H693" s="16"/>
      <c r="I693" s="20">
        <f t="shared" si="234"/>
        <v>1348.1</v>
      </c>
      <c r="J693" s="16">
        <f t="shared" si="242"/>
        <v>0</v>
      </c>
      <c r="K693" s="16">
        <f t="shared" si="242"/>
        <v>0</v>
      </c>
    </row>
    <row r="694" spans="1:11" ht="36">
      <c r="A694" s="49" t="s">
        <v>308</v>
      </c>
      <c r="B694" s="18" t="s">
        <v>245</v>
      </c>
      <c r="C694" s="18" t="s">
        <v>272</v>
      </c>
      <c r="D694" s="31" t="s">
        <v>298</v>
      </c>
      <c r="E694" s="18" t="s">
        <v>256</v>
      </c>
      <c r="F694" s="18"/>
      <c r="G694" s="16">
        <f t="shared" si="242"/>
        <v>1348.1</v>
      </c>
      <c r="H694" s="16"/>
      <c r="I694" s="20">
        <f t="shared" si="234"/>
        <v>1348.1</v>
      </c>
      <c r="J694" s="16">
        <f t="shared" si="242"/>
        <v>0</v>
      </c>
      <c r="K694" s="16">
        <f t="shared" si="242"/>
        <v>0</v>
      </c>
    </row>
    <row r="695" spans="1:11" ht="15" customHeight="1">
      <c r="A695" s="49" t="s">
        <v>257</v>
      </c>
      <c r="B695" s="18" t="s">
        <v>245</v>
      </c>
      <c r="C695" s="18" t="s">
        <v>272</v>
      </c>
      <c r="D695" s="31" t="s">
        <v>298</v>
      </c>
      <c r="E695" s="18" t="s">
        <v>258</v>
      </c>
      <c r="F695" s="18"/>
      <c r="G695" s="16">
        <f t="shared" si="242"/>
        <v>1348.1</v>
      </c>
      <c r="H695" s="16"/>
      <c r="I695" s="20">
        <f t="shared" si="234"/>
        <v>1348.1</v>
      </c>
      <c r="J695" s="16">
        <f t="shared" si="242"/>
        <v>0</v>
      </c>
      <c r="K695" s="16">
        <f t="shared" si="242"/>
        <v>0</v>
      </c>
    </row>
    <row r="696" spans="1:11">
      <c r="A696" s="49" t="s">
        <v>18</v>
      </c>
      <c r="B696" s="18" t="s">
        <v>245</v>
      </c>
      <c r="C696" s="18" t="s">
        <v>272</v>
      </c>
      <c r="D696" s="31" t="s">
        <v>298</v>
      </c>
      <c r="E696" s="18" t="s">
        <v>258</v>
      </c>
      <c r="F696" s="18" t="s">
        <v>10</v>
      </c>
      <c r="G696" s="182">
        <v>1348.1</v>
      </c>
      <c r="H696" s="182">
        <f>'[1]поправки  2024-2026 гг  (ноя(2)'!$I$878</f>
        <v>0</v>
      </c>
      <c r="I696" s="20">
        <f t="shared" si="234"/>
        <v>1348.1</v>
      </c>
      <c r="J696" s="20"/>
      <c r="K696" s="19"/>
    </row>
    <row r="697" spans="1:11" ht="64.5" customHeight="1">
      <c r="A697" s="81" t="s">
        <v>654</v>
      </c>
      <c r="B697" s="18" t="s">
        <v>245</v>
      </c>
      <c r="C697" s="18" t="s">
        <v>272</v>
      </c>
      <c r="D697" s="31" t="s">
        <v>299</v>
      </c>
      <c r="E697" s="35"/>
      <c r="F697" s="35"/>
      <c r="G697" s="16">
        <f>G698</f>
        <v>13553.8</v>
      </c>
      <c r="H697" s="16">
        <f>H698</f>
        <v>0</v>
      </c>
      <c r="I697" s="20">
        <f t="shared" si="234"/>
        <v>13553.8</v>
      </c>
      <c r="J697" s="16">
        <f t="shared" ref="G697:K699" si="243">J698</f>
        <v>0</v>
      </c>
      <c r="K697" s="16">
        <f t="shared" si="243"/>
        <v>0</v>
      </c>
    </row>
    <row r="698" spans="1:11" ht="37.5" customHeight="1">
      <c r="A698" s="49" t="s">
        <v>308</v>
      </c>
      <c r="B698" s="18" t="s">
        <v>245</v>
      </c>
      <c r="C698" s="18" t="s">
        <v>272</v>
      </c>
      <c r="D698" s="31" t="s">
        <v>299</v>
      </c>
      <c r="E698" s="18" t="s">
        <v>256</v>
      </c>
      <c r="F698" s="18"/>
      <c r="G698" s="16">
        <f>G699</f>
        <v>13553.8</v>
      </c>
      <c r="H698" s="16">
        <f>H699</f>
        <v>0</v>
      </c>
      <c r="I698" s="20">
        <f>G698+H698</f>
        <v>13553.8</v>
      </c>
      <c r="J698" s="16">
        <f t="shared" si="243"/>
        <v>0</v>
      </c>
      <c r="K698" s="16">
        <f t="shared" si="243"/>
        <v>0</v>
      </c>
    </row>
    <row r="699" spans="1:11" ht="15" customHeight="1">
      <c r="A699" s="49" t="s">
        <v>257</v>
      </c>
      <c r="B699" s="18" t="s">
        <v>245</v>
      </c>
      <c r="C699" s="18" t="s">
        <v>272</v>
      </c>
      <c r="D699" s="31" t="s">
        <v>299</v>
      </c>
      <c r="E699" s="18" t="s">
        <v>258</v>
      </c>
      <c r="F699" s="18"/>
      <c r="G699" s="16">
        <f t="shared" si="243"/>
        <v>13553.8</v>
      </c>
      <c r="H699" s="16">
        <f t="shared" si="243"/>
        <v>0</v>
      </c>
      <c r="I699" s="20">
        <f t="shared" si="234"/>
        <v>13553.8</v>
      </c>
      <c r="J699" s="16">
        <f t="shared" si="243"/>
        <v>0</v>
      </c>
      <c r="K699" s="16">
        <f t="shared" si="243"/>
        <v>0</v>
      </c>
    </row>
    <row r="700" spans="1:11">
      <c r="A700" s="49" t="s">
        <v>19</v>
      </c>
      <c r="B700" s="18" t="s">
        <v>245</v>
      </c>
      <c r="C700" s="18" t="s">
        <v>272</v>
      </c>
      <c r="D700" s="31" t="s">
        <v>299</v>
      </c>
      <c r="E700" s="18" t="s">
        <v>258</v>
      </c>
      <c r="F700" s="18" t="s">
        <v>11</v>
      </c>
      <c r="G700" s="185">
        <v>13553.8</v>
      </c>
      <c r="H700" s="185">
        <f>'[1]поправки  2024-2026 гг  (ноя(2)'!$I$882</f>
        <v>0</v>
      </c>
      <c r="I700" s="20">
        <f t="shared" si="234"/>
        <v>13553.8</v>
      </c>
      <c r="J700" s="20"/>
      <c r="K700" s="20"/>
    </row>
    <row r="701" spans="1:11" s="57" customFormat="1" ht="38.25" hidden="1">
      <c r="A701" s="23" t="s">
        <v>202</v>
      </c>
      <c r="B701" s="18" t="s">
        <v>245</v>
      </c>
      <c r="C701" s="18" t="s">
        <v>272</v>
      </c>
      <c r="D701" s="24" t="s">
        <v>203</v>
      </c>
      <c r="E701" s="18"/>
      <c r="F701" s="18"/>
      <c r="G701" s="16">
        <f t="shared" ref="G701:J706" si="244">G702</f>
        <v>0</v>
      </c>
      <c r="H701" s="16"/>
      <c r="I701" s="20">
        <f t="shared" si="234"/>
        <v>0</v>
      </c>
      <c r="J701" s="16">
        <f t="shared" si="244"/>
        <v>0</v>
      </c>
      <c r="K701" s="26"/>
    </row>
    <row r="702" spans="1:11" ht="38.25" hidden="1" customHeight="1">
      <c r="A702" s="55" t="s">
        <v>300</v>
      </c>
      <c r="B702" s="18" t="s">
        <v>245</v>
      </c>
      <c r="C702" s="18" t="s">
        <v>272</v>
      </c>
      <c r="D702" s="24" t="s">
        <v>301</v>
      </c>
      <c r="E702" s="25"/>
      <c r="F702" s="25"/>
      <c r="G702" s="16">
        <f t="shared" si="244"/>
        <v>0</v>
      </c>
      <c r="H702" s="16"/>
      <c r="I702" s="20">
        <f t="shared" si="234"/>
        <v>0</v>
      </c>
      <c r="J702" s="16">
        <f t="shared" si="244"/>
        <v>0</v>
      </c>
      <c r="K702" s="26"/>
    </row>
    <row r="703" spans="1:11" ht="38.25" hidden="1">
      <c r="A703" s="82" t="s">
        <v>302</v>
      </c>
      <c r="B703" s="18" t="s">
        <v>245</v>
      </c>
      <c r="C703" s="18" t="s">
        <v>272</v>
      </c>
      <c r="D703" s="24" t="s">
        <v>303</v>
      </c>
      <c r="E703" s="18"/>
      <c r="F703" s="18"/>
      <c r="G703" s="16">
        <f t="shared" si="244"/>
        <v>0</v>
      </c>
      <c r="H703" s="16"/>
      <c r="I703" s="20">
        <f t="shared" si="234"/>
        <v>0</v>
      </c>
      <c r="J703" s="16">
        <f t="shared" si="244"/>
        <v>0</v>
      </c>
      <c r="K703" s="26"/>
    </row>
    <row r="704" spans="1:11" hidden="1">
      <c r="A704" s="23" t="s">
        <v>133</v>
      </c>
      <c r="B704" s="18" t="s">
        <v>245</v>
      </c>
      <c r="C704" s="18" t="s">
        <v>272</v>
      </c>
      <c r="D704" s="24" t="s">
        <v>304</v>
      </c>
      <c r="E704" s="18" t="s">
        <v>256</v>
      </c>
      <c r="F704" s="18"/>
      <c r="G704" s="16">
        <f t="shared" si="244"/>
        <v>0</v>
      </c>
      <c r="H704" s="16"/>
      <c r="I704" s="20">
        <f t="shared" si="234"/>
        <v>0</v>
      </c>
      <c r="J704" s="16">
        <f t="shared" si="244"/>
        <v>0</v>
      </c>
      <c r="K704" s="26"/>
    </row>
    <row r="705" spans="1:11" ht="38.25" hidden="1">
      <c r="A705" s="55" t="s">
        <v>308</v>
      </c>
      <c r="B705" s="18" t="s">
        <v>245</v>
      </c>
      <c r="C705" s="18" t="s">
        <v>272</v>
      </c>
      <c r="D705" s="62" t="s">
        <v>304</v>
      </c>
      <c r="E705" s="18" t="s">
        <v>258</v>
      </c>
      <c r="F705" s="18"/>
      <c r="G705" s="16">
        <f t="shared" si="244"/>
        <v>0</v>
      </c>
      <c r="H705" s="16"/>
      <c r="I705" s="20">
        <f t="shared" si="234"/>
        <v>0</v>
      </c>
      <c r="J705" s="16">
        <f t="shared" si="244"/>
        <v>0</v>
      </c>
      <c r="K705" s="26"/>
    </row>
    <row r="706" spans="1:11" hidden="1">
      <c r="A706" s="55" t="s">
        <v>257</v>
      </c>
      <c r="B706" s="18" t="s">
        <v>245</v>
      </c>
      <c r="C706" s="18" t="s">
        <v>272</v>
      </c>
      <c r="D706" s="62" t="s">
        <v>304</v>
      </c>
      <c r="E706" s="18" t="s">
        <v>258</v>
      </c>
      <c r="F706" s="18"/>
      <c r="G706" s="16">
        <f t="shared" si="244"/>
        <v>0</v>
      </c>
      <c r="H706" s="16"/>
      <c r="I706" s="20">
        <f t="shared" si="234"/>
        <v>0</v>
      </c>
      <c r="J706" s="16">
        <f t="shared" si="244"/>
        <v>0</v>
      </c>
      <c r="K706" s="26"/>
    </row>
    <row r="707" spans="1:11" s="57" customFormat="1" hidden="1">
      <c r="A707" s="55" t="s">
        <v>16</v>
      </c>
      <c r="B707" s="24" t="s">
        <v>245</v>
      </c>
      <c r="C707" s="24" t="s">
        <v>272</v>
      </c>
      <c r="D707" s="62" t="s">
        <v>304</v>
      </c>
      <c r="E707" s="24" t="s">
        <v>258</v>
      </c>
      <c r="F707" s="24" t="s">
        <v>17</v>
      </c>
      <c r="G707" s="78"/>
      <c r="H707" s="78"/>
      <c r="I707" s="20">
        <f t="shared" si="234"/>
        <v>0</v>
      </c>
      <c r="J707" s="78"/>
      <c r="K707" s="26"/>
    </row>
    <row r="708" spans="1:11" s="57" customFormat="1" ht="30" hidden="1">
      <c r="A708" s="145" t="s">
        <v>25</v>
      </c>
      <c r="B708" s="24" t="s">
        <v>245</v>
      </c>
      <c r="C708" s="24" t="s">
        <v>272</v>
      </c>
      <c r="D708" s="62" t="s">
        <v>230</v>
      </c>
      <c r="E708" s="24"/>
      <c r="F708" s="24"/>
      <c r="G708" s="78">
        <f>G709+G713+G717</f>
        <v>0</v>
      </c>
      <c r="H708" s="78"/>
      <c r="I708" s="20">
        <f t="shared" si="234"/>
        <v>0</v>
      </c>
      <c r="J708" s="78">
        <f>J709+J713+J717</f>
        <v>0</v>
      </c>
      <c r="K708" s="26"/>
    </row>
    <row r="709" spans="1:11" s="57" customFormat="1" ht="89.25">
      <c r="A709" s="157" t="s">
        <v>700</v>
      </c>
      <c r="B709" s="24" t="s">
        <v>245</v>
      </c>
      <c r="C709" s="24" t="s">
        <v>272</v>
      </c>
      <c r="D709" s="144" t="s">
        <v>701</v>
      </c>
      <c r="E709" s="24"/>
      <c r="F709" s="24"/>
      <c r="G709" s="78">
        <f t="shared" ref="G709:J711" si="245">G710</f>
        <v>0</v>
      </c>
      <c r="H709" s="78">
        <f t="shared" si="245"/>
        <v>182.3</v>
      </c>
      <c r="I709" s="20">
        <f t="shared" si="234"/>
        <v>182.3</v>
      </c>
      <c r="J709" s="78">
        <f t="shared" si="245"/>
        <v>0</v>
      </c>
      <c r="K709" s="26"/>
    </row>
    <row r="710" spans="1:11" s="57" customFormat="1" ht="51">
      <c r="A710" s="135" t="s">
        <v>261</v>
      </c>
      <c r="B710" s="24" t="s">
        <v>245</v>
      </c>
      <c r="C710" s="24" t="s">
        <v>272</v>
      </c>
      <c r="D710" s="144" t="s">
        <v>701</v>
      </c>
      <c r="E710" s="24" t="s">
        <v>256</v>
      </c>
      <c r="F710" s="24"/>
      <c r="G710" s="78">
        <f t="shared" si="245"/>
        <v>0</v>
      </c>
      <c r="H710" s="78">
        <f t="shared" si="245"/>
        <v>182.3</v>
      </c>
      <c r="I710" s="20">
        <f t="shared" si="234"/>
        <v>182.3</v>
      </c>
      <c r="J710" s="78">
        <f t="shared" si="245"/>
        <v>0</v>
      </c>
      <c r="K710" s="26"/>
    </row>
    <row r="711" spans="1:11" s="57" customFormat="1">
      <c r="A711" s="135" t="s">
        <v>257</v>
      </c>
      <c r="B711" s="24" t="s">
        <v>245</v>
      </c>
      <c r="C711" s="24" t="s">
        <v>272</v>
      </c>
      <c r="D711" s="144" t="s">
        <v>701</v>
      </c>
      <c r="E711" s="24" t="s">
        <v>258</v>
      </c>
      <c r="F711" s="24"/>
      <c r="G711" s="78">
        <f t="shared" si="245"/>
        <v>0</v>
      </c>
      <c r="H711" s="78">
        <f t="shared" si="245"/>
        <v>182.3</v>
      </c>
      <c r="I711" s="20">
        <f t="shared" si="234"/>
        <v>182.3</v>
      </c>
      <c r="J711" s="78">
        <f t="shared" si="245"/>
        <v>0</v>
      </c>
      <c r="K711" s="26"/>
    </row>
    <row r="712" spans="1:11" s="57" customFormat="1">
      <c r="A712" s="135" t="s">
        <v>19</v>
      </c>
      <c r="B712" s="24" t="s">
        <v>245</v>
      </c>
      <c r="C712" s="24" t="s">
        <v>272</v>
      </c>
      <c r="D712" s="144" t="s">
        <v>701</v>
      </c>
      <c r="E712" s="24" t="s">
        <v>258</v>
      </c>
      <c r="F712" s="24" t="s">
        <v>11</v>
      </c>
      <c r="G712" s="78"/>
      <c r="H712" s="78">
        <v>182.3</v>
      </c>
      <c r="I712" s="20">
        <f t="shared" si="234"/>
        <v>182.3</v>
      </c>
      <c r="J712" s="78"/>
      <c r="K712" s="26"/>
    </row>
    <row r="713" spans="1:11" s="57" customFormat="1" ht="90" hidden="1" customHeight="1">
      <c r="A713" s="55" t="s">
        <v>306</v>
      </c>
      <c r="B713" s="24" t="s">
        <v>245</v>
      </c>
      <c r="C713" s="24" t="s">
        <v>272</v>
      </c>
      <c r="D713" s="62" t="s">
        <v>307</v>
      </c>
      <c r="E713" s="24"/>
      <c r="F713" s="24"/>
      <c r="G713" s="78">
        <f t="shared" ref="G713:J715" si="246">G714</f>
        <v>0</v>
      </c>
      <c r="H713" s="78"/>
      <c r="I713" s="20">
        <f t="shared" si="234"/>
        <v>0</v>
      </c>
      <c r="J713" s="78">
        <f t="shared" si="246"/>
        <v>0</v>
      </c>
      <c r="K713" s="26"/>
    </row>
    <row r="714" spans="1:11" s="57" customFormat="1" ht="41.25" hidden="1" customHeight="1">
      <c r="A714" s="55" t="s">
        <v>308</v>
      </c>
      <c r="B714" s="24" t="s">
        <v>245</v>
      </c>
      <c r="C714" s="24" t="s">
        <v>272</v>
      </c>
      <c r="D714" s="62" t="s">
        <v>307</v>
      </c>
      <c r="E714" s="24" t="s">
        <v>256</v>
      </c>
      <c r="F714" s="24"/>
      <c r="G714" s="78">
        <f t="shared" si="246"/>
        <v>0</v>
      </c>
      <c r="H714" s="78"/>
      <c r="I714" s="20">
        <f t="shared" si="234"/>
        <v>0</v>
      </c>
      <c r="J714" s="78">
        <f t="shared" si="246"/>
        <v>0</v>
      </c>
      <c r="K714" s="26"/>
    </row>
    <row r="715" spans="1:11" s="57" customFormat="1" hidden="1">
      <c r="A715" s="55" t="s">
        <v>257</v>
      </c>
      <c r="B715" s="24" t="s">
        <v>245</v>
      </c>
      <c r="C715" s="24" t="s">
        <v>272</v>
      </c>
      <c r="D715" s="62" t="s">
        <v>307</v>
      </c>
      <c r="E715" s="24" t="s">
        <v>258</v>
      </c>
      <c r="F715" s="24"/>
      <c r="G715" s="78">
        <f t="shared" si="246"/>
        <v>0</v>
      </c>
      <c r="H715" s="78"/>
      <c r="I715" s="20">
        <f t="shared" si="234"/>
        <v>0</v>
      </c>
      <c r="J715" s="78">
        <f t="shared" si="246"/>
        <v>0</v>
      </c>
      <c r="K715" s="26"/>
    </row>
    <row r="716" spans="1:11" s="57" customFormat="1" hidden="1">
      <c r="A716" s="55" t="s">
        <v>18</v>
      </c>
      <c r="B716" s="24" t="s">
        <v>245</v>
      </c>
      <c r="C716" s="24" t="s">
        <v>272</v>
      </c>
      <c r="D716" s="62" t="s">
        <v>307</v>
      </c>
      <c r="E716" s="24" t="s">
        <v>258</v>
      </c>
      <c r="F716" s="24" t="s">
        <v>10</v>
      </c>
      <c r="G716" s="78"/>
      <c r="H716" s="78"/>
      <c r="I716" s="20">
        <f t="shared" si="234"/>
        <v>0</v>
      </c>
      <c r="J716" s="78"/>
      <c r="K716" s="26"/>
    </row>
    <row r="717" spans="1:11" s="57" customFormat="1" ht="74.25" hidden="1" customHeight="1">
      <c r="A717" s="55" t="s">
        <v>309</v>
      </c>
      <c r="B717" s="24" t="s">
        <v>245</v>
      </c>
      <c r="C717" s="24" t="s">
        <v>272</v>
      </c>
      <c r="D717" s="62" t="s">
        <v>310</v>
      </c>
      <c r="E717" s="24"/>
      <c r="F717" s="24"/>
      <c r="G717" s="78">
        <f>G718</f>
        <v>0</v>
      </c>
      <c r="H717" s="78"/>
      <c r="I717" s="20">
        <f t="shared" si="234"/>
        <v>0</v>
      </c>
      <c r="J717" s="78">
        <f>J718</f>
        <v>0</v>
      </c>
      <c r="K717" s="26"/>
    </row>
    <row r="718" spans="1:11" s="57" customFormat="1" ht="36.75" hidden="1" customHeight="1">
      <c r="A718" s="55" t="s">
        <v>308</v>
      </c>
      <c r="B718" s="24" t="s">
        <v>245</v>
      </c>
      <c r="C718" s="24" t="s">
        <v>272</v>
      </c>
      <c r="D718" s="62" t="s">
        <v>310</v>
      </c>
      <c r="E718" s="24" t="s">
        <v>256</v>
      </c>
      <c r="F718" s="24"/>
      <c r="G718" s="78">
        <f>G719</f>
        <v>0</v>
      </c>
      <c r="H718" s="78"/>
      <c r="I718" s="20">
        <f t="shared" si="234"/>
        <v>0</v>
      </c>
      <c r="J718" s="78">
        <f>J719</f>
        <v>0</v>
      </c>
      <c r="K718" s="26"/>
    </row>
    <row r="719" spans="1:11" s="57" customFormat="1" hidden="1">
      <c r="A719" s="55" t="s">
        <v>257</v>
      </c>
      <c r="B719" s="24" t="s">
        <v>245</v>
      </c>
      <c r="C719" s="24" t="s">
        <v>272</v>
      </c>
      <c r="D719" s="62" t="s">
        <v>310</v>
      </c>
      <c r="E719" s="24" t="s">
        <v>258</v>
      </c>
      <c r="F719" s="24"/>
      <c r="G719" s="78">
        <f>G720+G721+G722</f>
        <v>0</v>
      </c>
      <c r="H719" s="78"/>
      <c r="I719" s="20">
        <f t="shared" si="234"/>
        <v>0</v>
      </c>
      <c r="J719" s="78">
        <f>J720+J721+J722</f>
        <v>0</v>
      </c>
      <c r="K719" s="26"/>
    </row>
    <row r="720" spans="1:11" s="57" customFormat="1" hidden="1">
      <c r="A720" s="55" t="s">
        <v>16</v>
      </c>
      <c r="B720" s="24" t="s">
        <v>245</v>
      </c>
      <c r="C720" s="24" t="s">
        <v>272</v>
      </c>
      <c r="D720" s="62" t="s">
        <v>310</v>
      </c>
      <c r="E720" s="24" t="s">
        <v>258</v>
      </c>
      <c r="F720" s="24" t="s">
        <v>17</v>
      </c>
      <c r="G720" s="78"/>
      <c r="H720" s="78"/>
      <c r="I720" s="20">
        <f t="shared" si="234"/>
        <v>0</v>
      </c>
      <c r="J720" s="78"/>
      <c r="K720" s="26"/>
    </row>
    <row r="721" spans="1:11" s="57" customFormat="1" hidden="1">
      <c r="A721" s="55" t="s">
        <v>18</v>
      </c>
      <c r="B721" s="24" t="s">
        <v>245</v>
      </c>
      <c r="C721" s="24" t="s">
        <v>272</v>
      </c>
      <c r="D721" s="62" t="s">
        <v>310</v>
      </c>
      <c r="E721" s="24" t="s">
        <v>258</v>
      </c>
      <c r="F721" s="24" t="s">
        <v>10</v>
      </c>
      <c r="G721" s="78"/>
      <c r="H721" s="78"/>
      <c r="I721" s="20">
        <f t="shared" si="234"/>
        <v>0</v>
      </c>
      <c r="J721" s="78"/>
      <c r="K721" s="26"/>
    </row>
    <row r="722" spans="1:11" s="57" customFormat="1" hidden="1">
      <c r="A722" s="55" t="s">
        <v>20</v>
      </c>
      <c r="B722" s="24" t="s">
        <v>245</v>
      </c>
      <c r="C722" s="24" t="s">
        <v>272</v>
      </c>
      <c r="D722" s="62" t="s">
        <v>310</v>
      </c>
      <c r="E722" s="24" t="s">
        <v>258</v>
      </c>
      <c r="F722" s="24" t="s">
        <v>12</v>
      </c>
      <c r="G722" s="78"/>
      <c r="H722" s="78"/>
      <c r="I722" s="20">
        <f t="shared" si="234"/>
        <v>0</v>
      </c>
      <c r="J722" s="78"/>
      <c r="K722" s="26"/>
    </row>
    <row r="723" spans="1:11" s="57" customFormat="1" ht="30" hidden="1">
      <c r="A723" s="145" t="s">
        <v>25</v>
      </c>
      <c r="B723" s="18" t="s">
        <v>245</v>
      </c>
      <c r="C723" s="18" t="s">
        <v>272</v>
      </c>
      <c r="D723" s="62" t="s">
        <v>538</v>
      </c>
      <c r="E723" s="24"/>
      <c r="F723" s="24"/>
      <c r="G723" s="78">
        <f>G724</f>
        <v>0</v>
      </c>
      <c r="H723" s="78"/>
      <c r="I723" s="20">
        <f t="shared" si="234"/>
        <v>0</v>
      </c>
      <c r="J723" s="78">
        <f t="shared" ref="J723:K726" si="247">J724</f>
        <v>0</v>
      </c>
      <c r="K723" s="78">
        <f t="shared" si="247"/>
        <v>0</v>
      </c>
    </row>
    <row r="724" spans="1:11" s="57" customFormat="1" ht="38.25" hidden="1">
      <c r="A724" s="55" t="s">
        <v>537</v>
      </c>
      <c r="B724" s="18" t="s">
        <v>245</v>
      </c>
      <c r="C724" s="18" t="s">
        <v>272</v>
      </c>
      <c r="D724" s="62" t="s">
        <v>538</v>
      </c>
      <c r="E724" s="24"/>
      <c r="F724" s="24"/>
      <c r="G724" s="78">
        <f>G725</f>
        <v>0</v>
      </c>
      <c r="H724" s="78"/>
      <c r="I724" s="20">
        <f t="shared" si="234"/>
        <v>0</v>
      </c>
      <c r="J724" s="78">
        <f t="shared" si="247"/>
        <v>0</v>
      </c>
      <c r="K724" s="78">
        <f t="shared" si="247"/>
        <v>0</v>
      </c>
    </row>
    <row r="725" spans="1:11" s="57" customFormat="1" ht="36" hidden="1">
      <c r="A725" s="49" t="s">
        <v>308</v>
      </c>
      <c r="B725" s="18" t="s">
        <v>245</v>
      </c>
      <c r="C725" s="18" t="s">
        <v>272</v>
      </c>
      <c r="D725" s="62" t="s">
        <v>538</v>
      </c>
      <c r="E725" s="24" t="s">
        <v>256</v>
      </c>
      <c r="F725" s="24"/>
      <c r="G725" s="78">
        <f>G726</f>
        <v>0</v>
      </c>
      <c r="H725" s="78"/>
      <c r="I725" s="20">
        <f t="shared" si="234"/>
        <v>0</v>
      </c>
      <c r="J725" s="78">
        <f t="shared" si="247"/>
        <v>0</v>
      </c>
      <c r="K725" s="78">
        <f t="shared" si="247"/>
        <v>0</v>
      </c>
    </row>
    <row r="726" spans="1:11" s="57" customFormat="1" hidden="1">
      <c r="A726" s="49" t="s">
        <v>257</v>
      </c>
      <c r="B726" s="18" t="s">
        <v>245</v>
      </c>
      <c r="C726" s="18" t="s">
        <v>272</v>
      </c>
      <c r="D726" s="62" t="s">
        <v>538</v>
      </c>
      <c r="E726" s="24" t="s">
        <v>258</v>
      </c>
      <c r="F726" s="24"/>
      <c r="G726" s="78">
        <f>G727</f>
        <v>0</v>
      </c>
      <c r="H726" s="78"/>
      <c r="I726" s="20">
        <f t="shared" si="234"/>
        <v>0</v>
      </c>
      <c r="J726" s="78">
        <f t="shared" si="247"/>
        <v>0</v>
      </c>
      <c r="K726" s="78">
        <f t="shared" si="247"/>
        <v>0</v>
      </c>
    </row>
    <row r="727" spans="1:11" s="57" customFormat="1" hidden="1">
      <c r="A727" s="49" t="s">
        <v>16</v>
      </c>
      <c r="B727" s="18" t="s">
        <v>245</v>
      </c>
      <c r="C727" s="18" t="s">
        <v>272</v>
      </c>
      <c r="D727" s="62" t="s">
        <v>538</v>
      </c>
      <c r="E727" s="24" t="s">
        <v>258</v>
      </c>
      <c r="F727" s="24" t="s">
        <v>17</v>
      </c>
      <c r="G727" s="78"/>
      <c r="H727" s="78"/>
      <c r="I727" s="20">
        <f t="shared" si="234"/>
        <v>0</v>
      </c>
      <c r="J727" s="78"/>
      <c r="K727" s="26"/>
    </row>
    <row r="728" spans="1:11" s="57" customFormat="1" ht="38.25">
      <c r="A728" s="152" t="s">
        <v>618</v>
      </c>
      <c r="B728" s="18" t="s">
        <v>245</v>
      </c>
      <c r="C728" s="18" t="s">
        <v>272</v>
      </c>
      <c r="D728" s="203" t="s">
        <v>640</v>
      </c>
      <c r="E728" s="204"/>
      <c r="F728" s="167"/>
      <c r="G728" s="79">
        <f t="shared" ref="G728:H730" si="248">G729</f>
        <v>800</v>
      </c>
      <c r="H728" s="79">
        <f t="shared" si="248"/>
        <v>0</v>
      </c>
      <c r="I728" s="20">
        <f t="shared" si="234"/>
        <v>800</v>
      </c>
      <c r="J728" s="78"/>
      <c r="K728" s="26"/>
    </row>
    <row r="729" spans="1:11" s="57" customFormat="1" ht="38.25">
      <c r="A729" s="135" t="s">
        <v>308</v>
      </c>
      <c r="B729" s="18" t="s">
        <v>245</v>
      </c>
      <c r="C729" s="18" t="s">
        <v>272</v>
      </c>
      <c r="D729" s="203" t="s">
        <v>275</v>
      </c>
      <c r="E729" s="204" t="s">
        <v>256</v>
      </c>
      <c r="F729" s="167"/>
      <c r="G729" s="79">
        <f t="shared" si="248"/>
        <v>800</v>
      </c>
      <c r="H729" s="79">
        <f t="shared" si="248"/>
        <v>0</v>
      </c>
      <c r="I729" s="20">
        <f t="shared" si="234"/>
        <v>800</v>
      </c>
      <c r="J729" s="78"/>
      <c r="K729" s="26"/>
    </row>
    <row r="730" spans="1:11" s="57" customFormat="1">
      <c r="A730" s="135" t="s">
        <v>257</v>
      </c>
      <c r="B730" s="18" t="s">
        <v>245</v>
      </c>
      <c r="C730" s="18" t="s">
        <v>272</v>
      </c>
      <c r="D730" s="203" t="s">
        <v>275</v>
      </c>
      <c r="E730" s="204" t="s">
        <v>258</v>
      </c>
      <c r="F730" s="167"/>
      <c r="G730" s="79">
        <f t="shared" si="248"/>
        <v>800</v>
      </c>
      <c r="H730" s="79">
        <f t="shared" si="248"/>
        <v>0</v>
      </c>
      <c r="I730" s="20">
        <f t="shared" si="234"/>
        <v>800</v>
      </c>
      <c r="J730" s="78"/>
      <c r="K730" s="26"/>
    </row>
    <row r="731" spans="1:11" s="57" customFormat="1">
      <c r="A731" s="135" t="s">
        <v>18</v>
      </c>
      <c r="B731" s="18" t="s">
        <v>245</v>
      </c>
      <c r="C731" s="18" t="s">
        <v>272</v>
      </c>
      <c r="D731" s="203" t="s">
        <v>275</v>
      </c>
      <c r="E731" s="204" t="s">
        <v>258</v>
      </c>
      <c r="F731" s="167" t="s">
        <v>10</v>
      </c>
      <c r="G731" s="182">
        <v>800</v>
      </c>
      <c r="H731" s="78">
        <f>'[1]поправки  2024-2026 гг  (ноя(2)'!$I$912</f>
        <v>0</v>
      </c>
      <c r="I731" s="20">
        <f t="shared" si="234"/>
        <v>800</v>
      </c>
      <c r="J731" s="78"/>
      <c r="K731" s="26"/>
    </row>
    <row r="732" spans="1:11" s="57" customFormat="1" ht="25.5">
      <c r="A732" s="132" t="s">
        <v>25</v>
      </c>
      <c r="B732" s="171" t="s">
        <v>245</v>
      </c>
      <c r="C732" s="171" t="s">
        <v>272</v>
      </c>
      <c r="D732" s="171" t="s">
        <v>26</v>
      </c>
      <c r="E732" s="171"/>
      <c r="F732" s="166"/>
      <c r="G732" s="79">
        <f>G747+G751+G756+G760+G764+G768+G772+G776+G780+G784+G788+G794+G798+G807+G802</f>
        <v>0</v>
      </c>
      <c r="H732" s="79">
        <f>H747+H751+H756+H760+H764+H768+H772+H776+H780+H784+H788+H794+H798+H807+H802</f>
        <v>0</v>
      </c>
      <c r="I732" s="20">
        <f t="shared" si="234"/>
        <v>0</v>
      </c>
      <c r="J732" s="79">
        <f>J747+J751+J756+J760+J764+J768+J772+J776+J780+J784+J788+J794+J798+J807+J802</f>
        <v>118229.5</v>
      </c>
      <c r="K732" s="79">
        <f t="shared" ref="K732" si="249">K747+K751+K756+K760+K764+K768+K772+K776+K780+K784+K788+K794+K798+K807+K802</f>
        <v>118095.79999999999</v>
      </c>
    </row>
    <row r="733" spans="1:11" s="57" customFormat="1" ht="38.25" hidden="1">
      <c r="A733" s="168" t="s">
        <v>82</v>
      </c>
      <c r="B733" s="171" t="s">
        <v>245</v>
      </c>
      <c r="C733" s="171" t="s">
        <v>272</v>
      </c>
      <c r="D733" s="144" t="s">
        <v>581</v>
      </c>
      <c r="E733" s="167"/>
      <c r="F733" s="167"/>
      <c r="G733" s="79"/>
      <c r="H733" s="79"/>
      <c r="I733" s="20">
        <f t="shared" si="234"/>
        <v>0</v>
      </c>
      <c r="J733" s="79"/>
      <c r="K733" s="79"/>
    </row>
    <row r="734" spans="1:11" s="57" customFormat="1" ht="38.25" hidden="1">
      <c r="A734" s="135" t="s">
        <v>388</v>
      </c>
      <c r="B734" s="167" t="s">
        <v>245</v>
      </c>
      <c r="C734" s="167" t="s">
        <v>272</v>
      </c>
      <c r="D734" s="144" t="s">
        <v>581</v>
      </c>
      <c r="E734" s="167" t="s">
        <v>256</v>
      </c>
      <c r="F734" s="167"/>
      <c r="G734" s="79"/>
      <c r="H734" s="79"/>
      <c r="I734" s="20">
        <f t="shared" ref="I734:I797" si="250">G734+H734</f>
        <v>0</v>
      </c>
      <c r="J734" s="79"/>
      <c r="K734" s="79"/>
    </row>
    <row r="735" spans="1:11" s="57" customFormat="1" hidden="1">
      <c r="A735" s="135" t="s">
        <v>257</v>
      </c>
      <c r="B735" s="167" t="s">
        <v>245</v>
      </c>
      <c r="C735" s="167" t="s">
        <v>272</v>
      </c>
      <c r="D735" s="144" t="s">
        <v>581</v>
      </c>
      <c r="E735" s="167" t="s">
        <v>258</v>
      </c>
      <c r="F735" s="167"/>
      <c r="G735" s="79"/>
      <c r="H735" s="79"/>
      <c r="I735" s="20">
        <f t="shared" si="250"/>
        <v>0</v>
      </c>
      <c r="J735" s="79"/>
      <c r="K735" s="79"/>
    </row>
    <row r="736" spans="1:11" s="57" customFormat="1" hidden="1">
      <c r="A736" s="133" t="s">
        <v>278</v>
      </c>
      <c r="B736" s="167" t="s">
        <v>245</v>
      </c>
      <c r="C736" s="167" t="s">
        <v>272</v>
      </c>
      <c r="D736" s="144" t="s">
        <v>581</v>
      </c>
      <c r="E736" s="167" t="s">
        <v>258</v>
      </c>
      <c r="F736" s="167" t="s">
        <v>17</v>
      </c>
      <c r="G736" s="79"/>
      <c r="H736" s="79"/>
      <c r="I736" s="20">
        <f t="shared" si="250"/>
        <v>0</v>
      </c>
      <c r="J736" s="79"/>
      <c r="K736" s="79"/>
    </row>
    <row r="737" spans="1:11" s="57" customFormat="1" ht="63.75" hidden="1">
      <c r="A737" s="133" t="s">
        <v>259</v>
      </c>
      <c r="B737" s="167" t="s">
        <v>245</v>
      </c>
      <c r="C737" s="167" t="s">
        <v>272</v>
      </c>
      <c r="D737" s="144" t="s">
        <v>596</v>
      </c>
      <c r="E737" s="167"/>
      <c r="F737" s="167"/>
      <c r="G737" s="79"/>
      <c r="H737" s="79"/>
      <c r="I737" s="20">
        <f t="shared" si="250"/>
        <v>0</v>
      </c>
      <c r="J737" s="79"/>
      <c r="K737" s="79"/>
    </row>
    <row r="738" spans="1:11" s="57" customFormat="1" ht="51" hidden="1">
      <c r="A738" s="135" t="s">
        <v>261</v>
      </c>
      <c r="B738" s="167" t="s">
        <v>245</v>
      </c>
      <c r="C738" s="167" t="s">
        <v>272</v>
      </c>
      <c r="D738" s="144" t="s">
        <v>596</v>
      </c>
      <c r="E738" s="167" t="s">
        <v>256</v>
      </c>
      <c r="F738" s="167"/>
      <c r="G738" s="79"/>
      <c r="H738" s="79"/>
      <c r="I738" s="20">
        <f t="shared" si="250"/>
        <v>0</v>
      </c>
      <c r="J738" s="79"/>
      <c r="K738" s="79"/>
    </row>
    <row r="739" spans="1:11" s="57" customFormat="1" hidden="1">
      <c r="A739" s="135" t="s">
        <v>257</v>
      </c>
      <c r="B739" s="167" t="s">
        <v>245</v>
      </c>
      <c r="C739" s="167" t="s">
        <v>272</v>
      </c>
      <c r="D739" s="144" t="s">
        <v>596</v>
      </c>
      <c r="E739" s="167" t="s">
        <v>258</v>
      </c>
      <c r="F739" s="167"/>
      <c r="G739" s="79"/>
      <c r="H739" s="79"/>
      <c r="I739" s="20">
        <f t="shared" si="250"/>
        <v>0</v>
      </c>
      <c r="J739" s="79"/>
      <c r="K739" s="79"/>
    </row>
    <row r="740" spans="1:11" s="57" customFormat="1" hidden="1">
      <c r="A740" s="135" t="s">
        <v>18</v>
      </c>
      <c r="B740" s="167" t="s">
        <v>245</v>
      </c>
      <c r="C740" s="167" t="s">
        <v>272</v>
      </c>
      <c r="D740" s="144" t="s">
        <v>596</v>
      </c>
      <c r="E740" s="167" t="s">
        <v>258</v>
      </c>
      <c r="F740" s="167" t="s">
        <v>10</v>
      </c>
      <c r="G740" s="79"/>
      <c r="H740" s="79"/>
      <c r="I740" s="20">
        <f t="shared" si="250"/>
        <v>0</v>
      </c>
      <c r="J740" s="79"/>
      <c r="K740" s="79"/>
    </row>
    <row r="741" spans="1:11" s="57" customFormat="1" ht="63.75" hidden="1">
      <c r="A741" s="135" t="s">
        <v>276</v>
      </c>
      <c r="B741" s="167" t="s">
        <v>245</v>
      </c>
      <c r="C741" s="167" t="s">
        <v>272</v>
      </c>
      <c r="D741" s="144" t="s">
        <v>597</v>
      </c>
      <c r="E741" s="167"/>
      <c r="F741" s="167"/>
      <c r="G741" s="79"/>
      <c r="H741" s="79"/>
      <c r="I741" s="20">
        <f t="shared" si="250"/>
        <v>0</v>
      </c>
      <c r="J741" s="79"/>
      <c r="K741" s="79"/>
    </row>
    <row r="742" spans="1:11" s="57" customFormat="1" ht="51" hidden="1">
      <c r="A742" s="135" t="s">
        <v>261</v>
      </c>
      <c r="B742" s="167" t="s">
        <v>245</v>
      </c>
      <c r="C742" s="167" t="s">
        <v>272</v>
      </c>
      <c r="D742" s="144" t="s">
        <v>277</v>
      </c>
      <c r="E742" s="167" t="s">
        <v>256</v>
      </c>
      <c r="F742" s="167"/>
      <c r="G742" s="79"/>
      <c r="H742" s="79"/>
      <c r="I742" s="20">
        <f t="shared" si="250"/>
        <v>0</v>
      </c>
      <c r="J742" s="79"/>
      <c r="K742" s="79"/>
    </row>
    <row r="743" spans="1:11" s="57" customFormat="1" hidden="1">
      <c r="A743" s="135" t="s">
        <v>257</v>
      </c>
      <c r="B743" s="167" t="s">
        <v>245</v>
      </c>
      <c r="C743" s="167" t="s">
        <v>272</v>
      </c>
      <c r="D743" s="144" t="s">
        <v>277</v>
      </c>
      <c r="E743" s="167" t="s">
        <v>258</v>
      </c>
      <c r="F743" s="167"/>
      <c r="G743" s="79"/>
      <c r="H743" s="79"/>
      <c r="I743" s="20">
        <f t="shared" si="250"/>
        <v>0</v>
      </c>
      <c r="J743" s="79"/>
      <c r="K743" s="79"/>
    </row>
    <row r="744" spans="1:11" s="57" customFormat="1" hidden="1">
      <c r="A744" s="135" t="s">
        <v>16</v>
      </c>
      <c r="B744" s="167" t="s">
        <v>245</v>
      </c>
      <c r="C744" s="167" t="s">
        <v>272</v>
      </c>
      <c r="D744" s="144" t="s">
        <v>277</v>
      </c>
      <c r="E744" s="167" t="s">
        <v>258</v>
      </c>
      <c r="F744" s="167" t="s">
        <v>17</v>
      </c>
      <c r="G744" s="79"/>
      <c r="H744" s="79"/>
      <c r="I744" s="20">
        <f t="shared" si="250"/>
        <v>0</v>
      </c>
      <c r="J744" s="79"/>
      <c r="K744" s="79"/>
    </row>
    <row r="745" spans="1:11" s="57" customFormat="1" hidden="1">
      <c r="A745" s="135" t="s">
        <v>18</v>
      </c>
      <c r="B745" s="167" t="s">
        <v>245</v>
      </c>
      <c r="C745" s="167" t="s">
        <v>272</v>
      </c>
      <c r="D745" s="144" t="s">
        <v>277</v>
      </c>
      <c r="E745" s="167" t="s">
        <v>258</v>
      </c>
      <c r="F745" s="167" t="s">
        <v>10</v>
      </c>
      <c r="G745" s="79"/>
      <c r="H745" s="79"/>
      <c r="I745" s="20">
        <f t="shared" si="250"/>
        <v>0</v>
      </c>
      <c r="J745" s="79"/>
      <c r="K745" s="79"/>
    </row>
    <row r="746" spans="1:11" s="57" customFormat="1" hidden="1">
      <c r="A746" s="135" t="s">
        <v>19</v>
      </c>
      <c r="B746" s="167" t="s">
        <v>245</v>
      </c>
      <c r="C746" s="167" t="s">
        <v>272</v>
      </c>
      <c r="D746" s="144" t="s">
        <v>277</v>
      </c>
      <c r="E746" s="167" t="s">
        <v>258</v>
      </c>
      <c r="F746" s="167" t="s">
        <v>11</v>
      </c>
      <c r="G746" s="79"/>
      <c r="H746" s="79"/>
      <c r="I746" s="20">
        <f t="shared" si="250"/>
        <v>0</v>
      </c>
      <c r="J746" s="79"/>
      <c r="K746" s="79"/>
    </row>
    <row r="747" spans="1:11" s="57" customFormat="1" ht="38.25">
      <c r="A747" s="141" t="s">
        <v>279</v>
      </c>
      <c r="B747" s="134" t="s">
        <v>245</v>
      </c>
      <c r="C747" s="134" t="s">
        <v>272</v>
      </c>
      <c r="D747" s="144" t="s">
        <v>598</v>
      </c>
      <c r="E747" s="172"/>
      <c r="F747" s="172"/>
      <c r="G747" s="79">
        <f t="shared" ref="G747:K749" si="251">G748</f>
        <v>0</v>
      </c>
      <c r="H747" s="79">
        <f t="shared" si="251"/>
        <v>0</v>
      </c>
      <c r="I747" s="20">
        <f t="shared" si="250"/>
        <v>0</v>
      </c>
      <c r="J747" s="79">
        <f t="shared" si="251"/>
        <v>100</v>
      </c>
      <c r="K747" s="79">
        <f t="shared" si="251"/>
        <v>100</v>
      </c>
    </row>
    <row r="748" spans="1:11" s="57" customFormat="1" ht="25.5">
      <c r="A748" s="133" t="s">
        <v>44</v>
      </c>
      <c r="B748" s="167" t="s">
        <v>245</v>
      </c>
      <c r="C748" s="167" t="s">
        <v>272</v>
      </c>
      <c r="D748" s="144" t="s">
        <v>598</v>
      </c>
      <c r="E748" s="167" t="s">
        <v>45</v>
      </c>
      <c r="F748" s="172"/>
      <c r="G748" s="79">
        <f t="shared" si="251"/>
        <v>0</v>
      </c>
      <c r="H748" s="79">
        <f t="shared" si="251"/>
        <v>0</v>
      </c>
      <c r="I748" s="20">
        <f t="shared" si="250"/>
        <v>0</v>
      </c>
      <c r="J748" s="79">
        <f t="shared" si="251"/>
        <v>100</v>
      </c>
      <c r="K748" s="79">
        <f t="shared" si="251"/>
        <v>100</v>
      </c>
    </row>
    <row r="749" spans="1:11" s="57" customFormat="1" ht="38.25">
      <c r="A749" s="133" t="s">
        <v>46</v>
      </c>
      <c r="B749" s="167" t="s">
        <v>245</v>
      </c>
      <c r="C749" s="167" t="s">
        <v>272</v>
      </c>
      <c r="D749" s="144" t="s">
        <v>598</v>
      </c>
      <c r="E749" s="167" t="s">
        <v>53</v>
      </c>
      <c r="F749" s="172"/>
      <c r="G749" s="79">
        <f t="shared" si="251"/>
        <v>0</v>
      </c>
      <c r="H749" s="79">
        <f t="shared" si="251"/>
        <v>0</v>
      </c>
      <c r="I749" s="20">
        <f t="shared" si="250"/>
        <v>0</v>
      </c>
      <c r="J749" s="79">
        <f t="shared" si="251"/>
        <v>100</v>
      </c>
      <c r="K749" s="79">
        <f t="shared" si="251"/>
        <v>100</v>
      </c>
    </row>
    <row r="750" spans="1:11" s="57" customFormat="1">
      <c r="A750" s="133" t="s">
        <v>16</v>
      </c>
      <c r="B750" s="167" t="s">
        <v>245</v>
      </c>
      <c r="C750" s="167" t="s">
        <v>272</v>
      </c>
      <c r="D750" s="144" t="s">
        <v>598</v>
      </c>
      <c r="E750" s="167" t="s">
        <v>53</v>
      </c>
      <c r="F750" s="167" t="s">
        <v>17</v>
      </c>
      <c r="G750" s="79">
        <v>0</v>
      </c>
      <c r="H750" s="79">
        <v>0</v>
      </c>
      <c r="I750" s="20">
        <f t="shared" si="250"/>
        <v>0</v>
      </c>
      <c r="J750" s="79">
        <v>100</v>
      </c>
      <c r="K750" s="22">
        <v>100</v>
      </c>
    </row>
    <row r="751" spans="1:11" s="57" customFormat="1" ht="38.25">
      <c r="A751" s="161" t="s">
        <v>571</v>
      </c>
      <c r="B751" s="167" t="s">
        <v>245</v>
      </c>
      <c r="C751" s="167" t="s">
        <v>272</v>
      </c>
      <c r="D751" s="144" t="s">
        <v>354</v>
      </c>
      <c r="E751" s="167"/>
      <c r="F751" s="172"/>
      <c r="G751" s="79">
        <f>G752</f>
        <v>0</v>
      </c>
      <c r="H751" s="79"/>
      <c r="I751" s="20">
        <f t="shared" si="250"/>
        <v>0</v>
      </c>
      <c r="J751" s="79">
        <f t="shared" ref="J751:K754" si="252">J752</f>
        <v>2265</v>
      </c>
      <c r="K751" s="79">
        <f t="shared" si="252"/>
        <v>2265</v>
      </c>
    </row>
    <row r="752" spans="1:11" s="57" customFormat="1" ht="25.5">
      <c r="A752" s="135" t="s">
        <v>282</v>
      </c>
      <c r="B752" s="134" t="s">
        <v>245</v>
      </c>
      <c r="C752" s="134" t="s">
        <v>272</v>
      </c>
      <c r="D752" s="144" t="s">
        <v>354</v>
      </c>
      <c r="E752" s="172"/>
      <c r="F752" s="172"/>
      <c r="G752" s="79">
        <f>G753</f>
        <v>0</v>
      </c>
      <c r="H752" s="79"/>
      <c r="I752" s="20">
        <f t="shared" si="250"/>
        <v>0</v>
      </c>
      <c r="J752" s="79">
        <f t="shared" si="252"/>
        <v>2265</v>
      </c>
      <c r="K752" s="79">
        <f t="shared" si="252"/>
        <v>2265</v>
      </c>
    </row>
    <row r="753" spans="1:11" s="57" customFormat="1" ht="51.75" customHeight="1">
      <c r="A753" s="135" t="s">
        <v>261</v>
      </c>
      <c r="B753" s="167" t="s">
        <v>245</v>
      </c>
      <c r="C753" s="167" t="s">
        <v>272</v>
      </c>
      <c r="D753" s="144" t="s">
        <v>354</v>
      </c>
      <c r="E753" s="167" t="s">
        <v>256</v>
      </c>
      <c r="F753" s="167"/>
      <c r="G753" s="79">
        <f>G754</f>
        <v>0</v>
      </c>
      <c r="H753" s="79"/>
      <c r="I753" s="20">
        <f t="shared" si="250"/>
        <v>0</v>
      </c>
      <c r="J753" s="79">
        <f t="shared" si="252"/>
        <v>2265</v>
      </c>
      <c r="K753" s="79">
        <f t="shared" si="252"/>
        <v>2265</v>
      </c>
    </row>
    <row r="754" spans="1:11" s="57" customFormat="1">
      <c r="A754" s="135" t="s">
        <v>257</v>
      </c>
      <c r="B754" s="167" t="s">
        <v>245</v>
      </c>
      <c r="C754" s="167" t="s">
        <v>272</v>
      </c>
      <c r="D754" s="144" t="s">
        <v>354</v>
      </c>
      <c r="E754" s="167" t="s">
        <v>258</v>
      </c>
      <c r="F754" s="167"/>
      <c r="G754" s="79">
        <f>G755</f>
        <v>0</v>
      </c>
      <c r="H754" s="79"/>
      <c r="I754" s="20">
        <f t="shared" si="250"/>
        <v>0</v>
      </c>
      <c r="J754" s="79">
        <f t="shared" si="252"/>
        <v>2265</v>
      </c>
      <c r="K754" s="79">
        <f t="shared" si="252"/>
        <v>2265</v>
      </c>
    </row>
    <row r="755" spans="1:11" s="57" customFormat="1">
      <c r="A755" s="135" t="s">
        <v>16</v>
      </c>
      <c r="B755" s="167" t="s">
        <v>245</v>
      </c>
      <c r="C755" s="167" t="s">
        <v>272</v>
      </c>
      <c r="D755" s="144" t="s">
        <v>354</v>
      </c>
      <c r="E755" s="167" t="s">
        <v>258</v>
      </c>
      <c r="F755" s="167" t="s">
        <v>17</v>
      </c>
      <c r="G755" s="79">
        <v>0</v>
      </c>
      <c r="H755" s="79">
        <v>0</v>
      </c>
      <c r="I755" s="20">
        <f t="shared" si="250"/>
        <v>0</v>
      </c>
      <c r="J755" s="79">
        <v>2265</v>
      </c>
      <c r="K755" s="79">
        <v>2265</v>
      </c>
    </row>
    <row r="756" spans="1:11" s="57" customFormat="1" ht="25.5">
      <c r="A756" s="135" t="s">
        <v>265</v>
      </c>
      <c r="B756" s="167" t="s">
        <v>245</v>
      </c>
      <c r="C756" s="167" t="s">
        <v>272</v>
      </c>
      <c r="D756" s="144" t="s">
        <v>591</v>
      </c>
      <c r="E756" s="167"/>
      <c r="F756" s="167"/>
      <c r="G756" s="79">
        <f t="shared" ref="G756:K758" si="253">G757</f>
        <v>0</v>
      </c>
      <c r="H756" s="79"/>
      <c r="I756" s="20">
        <f t="shared" si="250"/>
        <v>0</v>
      </c>
      <c r="J756" s="79">
        <f t="shared" si="253"/>
        <v>25909.9</v>
      </c>
      <c r="K756" s="79">
        <f t="shared" si="253"/>
        <v>27706.3</v>
      </c>
    </row>
    <row r="757" spans="1:11" s="57" customFormat="1" ht="38.25">
      <c r="A757" s="135" t="s">
        <v>308</v>
      </c>
      <c r="B757" s="167" t="s">
        <v>245</v>
      </c>
      <c r="C757" s="167" t="s">
        <v>272</v>
      </c>
      <c r="D757" s="144" t="s">
        <v>591</v>
      </c>
      <c r="E757" s="167" t="s">
        <v>256</v>
      </c>
      <c r="F757" s="167"/>
      <c r="G757" s="79">
        <f t="shared" si="253"/>
        <v>0</v>
      </c>
      <c r="H757" s="79"/>
      <c r="I757" s="20">
        <f t="shared" si="250"/>
        <v>0</v>
      </c>
      <c r="J757" s="79">
        <f t="shared" si="253"/>
        <v>25909.9</v>
      </c>
      <c r="K757" s="79">
        <f t="shared" si="253"/>
        <v>27706.3</v>
      </c>
    </row>
    <row r="758" spans="1:11" s="57" customFormat="1">
      <c r="A758" s="135" t="s">
        <v>257</v>
      </c>
      <c r="B758" s="167" t="s">
        <v>245</v>
      </c>
      <c r="C758" s="167" t="s">
        <v>272</v>
      </c>
      <c r="D758" s="144" t="s">
        <v>591</v>
      </c>
      <c r="E758" s="167" t="s">
        <v>258</v>
      </c>
      <c r="F758" s="167"/>
      <c r="G758" s="79">
        <f t="shared" si="253"/>
        <v>0</v>
      </c>
      <c r="H758" s="79"/>
      <c r="I758" s="20">
        <f t="shared" si="250"/>
        <v>0</v>
      </c>
      <c r="J758" s="79">
        <f t="shared" si="253"/>
        <v>25909.9</v>
      </c>
      <c r="K758" s="79">
        <f t="shared" si="253"/>
        <v>27706.3</v>
      </c>
    </row>
    <row r="759" spans="1:11" s="57" customFormat="1">
      <c r="A759" s="135" t="s">
        <v>16</v>
      </c>
      <c r="B759" s="167" t="s">
        <v>245</v>
      </c>
      <c r="C759" s="167" t="s">
        <v>272</v>
      </c>
      <c r="D759" s="144" t="s">
        <v>591</v>
      </c>
      <c r="E759" s="167" t="s">
        <v>258</v>
      </c>
      <c r="F759" s="167" t="s">
        <v>17</v>
      </c>
      <c r="G759" s="79">
        <v>0</v>
      </c>
      <c r="H759" s="79">
        <v>0</v>
      </c>
      <c r="I759" s="20">
        <f t="shared" si="250"/>
        <v>0</v>
      </c>
      <c r="J759" s="79">
        <v>25909.9</v>
      </c>
      <c r="K759" s="79">
        <v>27706.3</v>
      </c>
    </row>
    <row r="760" spans="1:11" s="57" customFormat="1" ht="21.75" customHeight="1">
      <c r="A760" s="135" t="s">
        <v>267</v>
      </c>
      <c r="B760" s="167" t="s">
        <v>245</v>
      </c>
      <c r="C760" s="167" t="s">
        <v>272</v>
      </c>
      <c r="D760" s="144" t="s">
        <v>592</v>
      </c>
      <c r="E760" s="167"/>
      <c r="F760" s="167"/>
      <c r="G760" s="79">
        <f t="shared" ref="G760:K762" si="254">G761</f>
        <v>0</v>
      </c>
      <c r="H760" s="79"/>
      <c r="I760" s="20">
        <f t="shared" si="250"/>
        <v>0</v>
      </c>
      <c r="J760" s="79">
        <f t="shared" si="254"/>
        <v>8741.1</v>
      </c>
      <c r="K760" s="79">
        <f t="shared" si="254"/>
        <v>10617.2</v>
      </c>
    </row>
    <row r="761" spans="1:11" s="57" customFormat="1" ht="38.25">
      <c r="A761" s="135" t="s">
        <v>308</v>
      </c>
      <c r="B761" s="167" t="s">
        <v>245</v>
      </c>
      <c r="C761" s="167" t="s">
        <v>272</v>
      </c>
      <c r="D761" s="144" t="s">
        <v>592</v>
      </c>
      <c r="E761" s="167" t="s">
        <v>256</v>
      </c>
      <c r="F761" s="167"/>
      <c r="G761" s="79">
        <f t="shared" si="254"/>
        <v>0</v>
      </c>
      <c r="H761" s="79"/>
      <c r="I761" s="20">
        <f t="shared" si="250"/>
        <v>0</v>
      </c>
      <c r="J761" s="79">
        <f t="shared" si="254"/>
        <v>8741.1</v>
      </c>
      <c r="K761" s="79">
        <f t="shared" si="254"/>
        <v>10617.2</v>
      </c>
    </row>
    <row r="762" spans="1:11" s="57" customFormat="1">
      <c r="A762" s="135" t="s">
        <v>257</v>
      </c>
      <c r="B762" s="167" t="s">
        <v>245</v>
      </c>
      <c r="C762" s="167" t="s">
        <v>272</v>
      </c>
      <c r="D762" s="144" t="s">
        <v>592</v>
      </c>
      <c r="E762" s="167" t="s">
        <v>258</v>
      </c>
      <c r="F762" s="167"/>
      <c r="G762" s="79">
        <f t="shared" si="254"/>
        <v>0</v>
      </c>
      <c r="H762" s="79"/>
      <c r="I762" s="20">
        <f t="shared" si="250"/>
        <v>0</v>
      </c>
      <c r="J762" s="79">
        <f t="shared" si="254"/>
        <v>8741.1</v>
      </c>
      <c r="K762" s="79">
        <f t="shared" si="254"/>
        <v>10617.2</v>
      </c>
    </row>
    <row r="763" spans="1:11" s="57" customFormat="1">
      <c r="A763" s="135" t="s">
        <v>16</v>
      </c>
      <c r="B763" s="167" t="s">
        <v>245</v>
      </c>
      <c r="C763" s="167" t="s">
        <v>272</v>
      </c>
      <c r="D763" s="144" t="s">
        <v>592</v>
      </c>
      <c r="E763" s="167" t="s">
        <v>258</v>
      </c>
      <c r="F763" s="167" t="s">
        <v>17</v>
      </c>
      <c r="G763" s="79">
        <v>0</v>
      </c>
      <c r="H763" s="79">
        <v>0</v>
      </c>
      <c r="I763" s="20">
        <f t="shared" si="250"/>
        <v>0</v>
      </c>
      <c r="J763" s="79">
        <v>8741.1</v>
      </c>
      <c r="K763" s="79">
        <v>10617.2</v>
      </c>
    </row>
    <row r="764" spans="1:11" s="57" customFormat="1" ht="48.75" customHeight="1">
      <c r="A764" s="51" t="s">
        <v>594</v>
      </c>
      <c r="B764" s="134" t="s">
        <v>245</v>
      </c>
      <c r="C764" s="134" t="s">
        <v>272</v>
      </c>
      <c r="D764" s="144" t="s">
        <v>593</v>
      </c>
      <c r="E764" s="172" t="s">
        <v>64</v>
      </c>
      <c r="F764" s="172"/>
      <c r="G764" s="79">
        <f t="shared" ref="G764:K766" si="255">G765</f>
        <v>0</v>
      </c>
      <c r="H764" s="79"/>
      <c r="I764" s="20">
        <f t="shared" si="250"/>
        <v>0</v>
      </c>
      <c r="J764" s="79">
        <f t="shared" si="255"/>
        <v>100</v>
      </c>
      <c r="K764" s="79">
        <f t="shared" si="255"/>
        <v>100</v>
      </c>
    </row>
    <row r="765" spans="1:11" s="57" customFormat="1" ht="51">
      <c r="A765" s="51" t="s">
        <v>261</v>
      </c>
      <c r="B765" s="167" t="s">
        <v>245</v>
      </c>
      <c r="C765" s="167" t="s">
        <v>272</v>
      </c>
      <c r="D765" s="144" t="s">
        <v>593</v>
      </c>
      <c r="E765" s="167" t="s">
        <v>256</v>
      </c>
      <c r="F765" s="167"/>
      <c r="G765" s="79">
        <f t="shared" si="255"/>
        <v>0</v>
      </c>
      <c r="H765" s="79"/>
      <c r="I765" s="20">
        <f t="shared" si="250"/>
        <v>0</v>
      </c>
      <c r="J765" s="79">
        <f t="shared" si="255"/>
        <v>100</v>
      </c>
      <c r="K765" s="79">
        <f t="shared" si="255"/>
        <v>100</v>
      </c>
    </row>
    <row r="766" spans="1:11" s="57" customFormat="1">
      <c r="A766" s="51" t="s">
        <v>257</v>
      </c>
      <c r="B766" s="167" t="s">
        <v>245</v>
      </c>
      <c r="C766" s="167" t="s">
        <v>272</v>
      </c>
      <c r="D766" s="144" t="s">
        <v>593</v>
      </c>
      <c r="E766" s="167" t="s">
        <v>258</v>
      </c>
      <c r="F766" s="167"/>
      <c r="G766" s="79">
        <f t="shared" si="255"/>
        <v>0</v>
      </c>
      <c r="H766" s="79"/>
      <c r="I766" s="20">
        <f t="shared" si="250"/>
        <v>0</v>
      </c>
      <c r="J766" s="79">
        <f t="shared" si="255"/>
        <v>100</v>
      </c>
      <c r="K766" s="79">
        <f t="shared" si="255"/>
        <v>100</v>
      </c>
    </row>
    <row r="767" spans="1:11" s="57" customFormat="1">
      <c r="A767" s="51" t="s">
        <v>16</v>
      </c>
      <c r="B767" s="167" t="s">
        <v>245</v>
      </c>
      <c r="C767" s="167" t="s">
        <v>272</v>
      </c>
      <c r="D767" s="144" t="s">
        <v>593</v>
      </c>
      <c r="E767" s="167" t="s">
        <v>258</v>
      </c>
      <c r="F767" s="167" t="s">
        <v>17</v>
      </c>
      <c r="G767" s="79">
        <v>0</v>
      </c>
      <c r="H767" s="79">
        <v>0</v>
      </c>
      <c r="I767" s="20">
        <f t="shared" si="250"/>
        <v>0</v>
      </c>
      <c r="J767" s="79">
        <v>100</v>
      </c>
      <c r="K767" s="79">
        <v>100</v>
      </c>
    </row>
    <row r="768" spans="1:11" s="57" customFormat="1" ht="51">
      <c r="A768" s="51" t="s">
        <v>572</v>
      </c>
      <c r="B768" s="167" t="s">
        <v>245</v>
      </c>
      <c r="C768" s="167" t="s">
        <v>272</v>
      </c>
      <c r="D768" s="144" t="s">
        <v>599</v>
      </c>
      <c r="E768" s="167"/>
      <c r="F768" s="167"/>
      <c r="G768" s="79">
        <f t="shared" ref="G768:K770" si="256">G769</f>
        <v>0</v>
      </c>
      <c r="H768" s="79"/>
      <c r="I768" s="20">
        <f t="shared" si="250"/>
        <v>0</v>
      </c>
      <c r="J768" s="79">
        <f t="shared" si="256"/>
        <v>270</v>
      </c>
      <c r="K768" s="79">
        <f t="shared" si="256"/>
        <v>270</v>
      </c>
    </row>
    <row r="769" spans="1:11" s="57" customFormat="1" ht="38.25" customHeight="1">
      <c r="A769" s="51" t="s">
        <v>261</v>
      </c>
      <c r="B769" s="167" t="s">
        <v>245</v>
      </c>
      <c r="C769" s="167" t="s">
        <v>272</v>
      </c>
      <c r="D769" s="144" t="s">
        <v>599</v>
      </c>
      <c r="E769" s="167" t="s">
        <v>256</v>
      </c>
      <c r="F769" s="167"/>
      <c r="G769" s="79">
        <f t="shared" si="256"/>
        <v>0</v>
      </c>
      <c r="H769" s="79"/>
      <c r="I769" s="20">
        <f t="shared" si="250"/>
        <v>0</v>
      </c>
      <c r="J769" s="79">
        <f t="shared" si="256"/>
        <v>270</v>
      </c>
      <c r="K769" s="79">
        <f t="shared" si="256"/>
        <v>270</v>
      </c>
    </row>
    <row r="770" spans="1:11" s="57" customFormat="1">
      <c r="A770" s="51" t="s">
        <v>257</v>
      </c>
      <c r="B770" s="167" t="s">
        <v>245</v>
      </c>
      <c r="C770" s="167" t="s">
        <v>272</v>
      </c>
      <c r="D770" s="144" t="s">
        <v>599</v>
      </c>
      <c r="E770" s="167" t="s">
        <v>258</v>
      </c>
      <c r="F770" s="167"/>
      <c r="G770" s="79">
        <f t="shared" si="256"/>
        <v>0</v>
      </c>
      <c r="H770" s="79"/>
      <c r="I770" s="20">
        <f t="shared" si="250"/>
        <v>0</v>
      </c>
      <c r="J770" s="79">
        <f t="shared" si="256"/>
        <v>270</v>
      </c>
      <c r="K770" s="79">
        <f t="shared" si="256"/>
        <v>270</v>
      </c>
    </row>
    <row r="771" spans="1:11" s="57" customFormat="1">
      <c r="A771" s="51" t="s">
        <v>16</v>
      </c>
      <c r="B771" s="167" t="s">
        <v>245</v>
      </c>
      <c r="C771" s="167" t="s">
        <v>272</v>
      </c>
      <c r="D771" s="144" t="s">
        <v>599</v>
      </c>
      <c r="E771" s="167" t="s">
        <v>258</v>
      </c>
      <c r="F771" s="167" t="s">
        <v>17</v>
      </c>
      <c r="G771" s="79">
        <v>0</v>
      </c>
      <c r="H771" s="79">
        <v>0</v>
      </c>
      <c r="I771" s="20">
        <f t="shared" si="250"/>
        <v>0</v>
      </c>
      <c r="J771" s="79">
        <v>270</v>
      </c>
      <c r="K771" s="79">
        <v>270</v>
      </c>
    </row>
    <row r="772" spans="1:11" s="57" customFormat="1" ht="38.25">
      <c r="A772" s="169" t="s">
        <v>595</v>
      </c>
      <c r="B772" s="167" t="s">
        <v>245</v>
      </c>
      <c r="C772" s="167" t="s">
        <v>272</v>
      </c>
      <c r="D772" s="144" t="s">
        <v>600</v>
      </c>
      <c r="E772" s="167"/>
      <c r="F772" s="167"/>
      <c r="G772" s="79">
        <f t="shared" ref="G772:K774" si="257">G773</f>
        <v>0</v>
      </c>
      <c r="H772" s="79"/>
      <c r="I772" s="20">
        <f t="shared" si="250"/>
        <v>0</v>
      </c>
      <c r="J772" s="79">
        <f t="shared" si="257"/>
        <v>1741.7</v>
      </c>
      <c r="K772" s="79">
        <f t="shared" si="257"/>
        <v>1741.7</v>
      </c>
    </row>
    <row r="773" spans="1:11" s="57" customFormat="1" ht="37.5" customHeight="1">
      <c r="A773" s="51" t="s">
        <v>261</v>
      </c>
      <c r="B773" s="167" t="s">
        <v>245</v>
      </c>
      <c r="C773" s="167" t="s">
        <v>272</v>
      </c>
      <c r="D773" s="144" t="s">
        <v>600</v>
      </c>
      <c r="E773" s="167" t="s">
        <v>256</v>
      </c>
      <c r="F773" s="167"/>
      <c r="G773" s="79">
        <f t="shared" si="257"/>
        <v>0</v>
      </c>
      <c r="H773" s="79"/>
      <c r="I773" s="20">
        <f t="shared" si="250"/>
        <v>0</v>
      </c>
      <c r="J773" s="79">
        <f t="shared" si="257"/>
        <v>1741.7</v>
      </c>
      <c r="K773" s="79">
        <f t="shared" si="257"/>
        <v>1741.7</v>
      </c>
    </row>
    <row r="774" spans="1:11" s="57" customFormat="1">
      <c r="A774" s="51" t="s">
        <v>257</v>
      </c>
      <c r="B774" s="167" t="s">
        <v>245</v>
      </c>
      <c r="C774" s="167" t="s">
        <v>272</v>
      </c>
      <c r="D774" s="144" t="s">
        <v>600</v>
      </c>
      <c r="E774" s="167" t="s">
        <v>258</v>
      </c>
      <c r="F774" s="167"/>
      <c r="G774" s="79">
        <f t="shared" si="257"/>
        <v>0</v>
      </c>
      <c r="H774" s="79"/>
      <c r="I774" s="20">
        <f t="shared" si="250"/>
        <v>0</v>
      </c>
      <c r="J774" s="79">
        <f t="shared" si="257"/>
        <v>1741.7</v>
      </c>
      <c r="K774" s="79">
        <f t="shared" si="257"/>
        <v>1741.7</v>
      </c>
    </row>
    <row r="775" spans="1:11" s="57" customFormat="1">
      <c r="A775" s="51" t="s">
        <v>16</v>
      </c>
      <c r="B775" s="167" t="s">
        <v>245</v>
      </c>
      <c r="C775" s="167" t="s">
        <v>272</v>
      </c>
      <c r="D775" s="144" t="s">
        <v>600</v>
      </c>
      <c r="E775" s="167" t="s">
        <v>258</v>
      </c>
      <c r="F775" s="167" t="s">
        <v>17</v>
      </c>
      <c r="G775" s="79">
        <v>0</v>
      </c>
      <c r="H775" s="79">
        <v>0</v>
      </c>
      <c r="I775" s="20">
        <f t="shared" si="250"/>
        <v>0</v>
      </c>
      <c r="J775" s="182">
        <v>1741.7</v>
      </c>
      <c r="K775" s="182">
        <v>1741.7</v>
      </c>
    </row>
    <row r="776" spans="1:11" s="57" customFormat="1" ht="21.75" customHeight="1">
      <c r="A776" s="51" t="s">
        <v>293</v>
      </c>
      <c r="B776" s="134" t="s">
        <v>245</v>
      </c>
      <c r="C776" s="134" t="s">
        <v>272</v>
      </c>
      <c r="D776" s="144" t="s">
        <v>601</v>
      </c>
      <c r="E776" s="172" t="s">
        <v>64</v>
      </c>
      <c r="F776" s="172"/>
      <c r="G776" s="79">
        <f t="shared" ref="G776:K778" si="258">G777</f>
        <v>0</v>
      </c>
      <c r="H776" s="79"/>
      <c r="I776" s="20">
        <f t="shared" si="250"/>
        <v>0</v>
      </c>
      <c r="J776" s="79">
        <f t="shared" si="258"/>
        <v>1370</v>
      </c>
      <c r="K776" s="79">
        <f t="shared" si="258"/>
        <v>1370</v>
      </c>
    </row>
    <row r="777" spans="1:11" s="57" customFormat="1" ht="40.5" customHeight="1">
      <c r="A777" s="51" t="s">
        <v>261</v>
      </c>
      <c r="B777" s="167" t="s">
        <v>245</v>
      </c>
      <c r="C777" s="167" t="s">
        <v>272</v>
      </c>
      <c r="D777" s="144" t="s">
        <v>601</v>
      </c>
      <c r="E777" s="167" t="s">
        <v>256</v>
      </c>
      <c r="F777" s="167"/>
      <c r="G777" s="79">
        <f t="shared" si="258"/>
        <v>0</v>
      </c>
      <c r="H777" s="79"/>
      <c r="I777" s="20">
        <f t="shared" si="250"/>
        <v>0</v>
      </c>
      <c r="J777" s="79">
        <f t="shared" si="258"/>
        <v>1370</v>
      </c>
      <c r="K777" s="79">
        <f t="shared" si="258"/>
        <v>1370</v>
      </c>
    </row>
    <row r="778" spans="1:11" s="57" customFormat="1">
      <c r="A778" s="51" t="s">
        <v>257</v>
      </c>
      <c r="B778" s="167" t="s">
        <v>245</v>
      </c>
      <c r="C778" s="167" t="s">
        <v>272</v>
      </c>
      <c r="D778" s="144" t="s">
        <v>601</v>
      </c>
      <c r="E778" s="167" t="s">
        <v>258</v>
      </c>
      <c r="F778" s="167"/>
      <c r="G778" s="79">
        <f t="shared" si="258"/>
        <v>0</v>
      </c>
      <c r="H778" s="79"/>
      <c r="I778" s="20">
        <f t="shared" si="250"/>
        <v>0</v>
      </c>
      <c r="J778" s="79">
        <f t="shared" si="258"/>
        <v>1370</v>
      </c>
      <c r="K778" s="79">
        <f t="shared" si="258"/>
        <v>1370</v>
      </c>
    </row>
    <row r="779" spans="1:11" s="57" customFormat="1">
      <c r="A779" s="51" t="s">
        <v>16</v>
      </c>
      <c r="B779" s="167" t="s">
        <v>245</v>
      </c>
      <c r="C779" s="167" t="s">
        <v>272</v>
      </c>
      <c r="D779" s="144" t="s">
        <v>601</v>
      </c>
      <c r="E779" s="167" t="s">
        <v>258</v>
      </c>
      <c r="F779" s="167" t="s">
        <v>17</v>
      </c>
      <c r="G779" s="79">
        <v>0</v>
      </c>
      <c r="H779" s="79">
        <v>0</v>
      </c>
      <c r="I779" s="20">
        <f t="shared" si="250"/>
        <v>0</v>
      </c>
      <c r="J779" s="79">
        <v>1370</v>
      </c>
      <c r="K779" s="79">
        <v>1370</v>
      </c>
    </row>
    <row r="780" spans="1:11" s="57" customFormat="1" ht="89.25">
      <c r="A780" s="161" t="s">
        <v>295</v>
      </c>
      <c r="B780" s="167" t="s">
        <v>245</v>
      </c>
      <c r="C780" s="167" t="s">
        <v>272</v>
      </c>
      <c r="D780" s="144" t="s">
        <v>590</v>
      </c>
      <c r="E780" s="167" t="s">
        <v>64</v>
      </c>
      <c r="F780" s="167"/>
      <c r="G780" s="79">
        <f t="shared" ref="G780:K782" si="259">G781</f>
        <v>0</v>
      </c>
      <c r="H780" s="79"/>
      <c r="I780" s="20">
        <f t="shared" si="250"/>
        <v>0</v>
      </c>
      <c r="J780" s="79">
        <f t="shared" si="259"/>
        <v>63381.4</v>
      </c>
      <c r="K780" s="79">
        <f t="shared" si="259"/>
        <v>59280.6</v>
      </c>
    </row>
    <row r="781" spans="1:11" s="57" customFormat="1" ht="38.25">
      <c r="A781" s="135" t="s">
        <v>308</v>
      </c>
      <c r="B781" s="167" t="s">
        <v>245</v>
      </c>
      <c r="C781" s="167" t="s">
        <v>272</v>
      </c>
      <c r="D781" s="144" t="s">
        <v>590</v>
      </c>
      <c r="E781" s="167" t="s">
        <v>256</v>
      </c>
      <c r="F781" s="167"/>
      <c r="G781" s="79">
        <f t="shared" si="259"/>
        <v>0</v>
      </c>
      <c r="H781" s="79"/>
      <c r="I781" s="20">
        <f t="shared" si="250"/>
        <v>0</v>
      </c>
      <c r="J781" s="79">
        <f t="shared" si="259"/>
        <v>63381.4</v>
      </c>
      <c r="K781" s="79">
        <f t="shared" si="259"/>
        <v>59280.6</v>
      </c>
    </row>
    <row r="782" spans="1:11" s="57" customFormat="1">
      <c r="A782" s="135" t="s">
        <v>257</v>
      </c>
      <c r="B782" s="167" t="s">
        <v>245</v>
      </c>
      <c r="C782" s="167" t="s">
        <v>272</v>
      </c>
      <c r="D782" s="144" t="s">
        <v>590</v>
      </c>
      <c r="E782" s="167" t="s">
        <v>258</v>
      </c>
      <c r="F782" s="167"/>
      <c r="G782" s="79">
        <f t="shared" si="259"/>
        <v>0</v>
      </c>
      <c r="H782" s="79"/>
      <c r="I782" s="20">
        <f t="shared" si="250"/>
        <v>0</v>
      </c>
      <c r="J782" s="79">
        <f t="shared" si="259"/>
        <v>63381.4</v>
      </c>
      <c r="K782" s="79">
        <f t="shared" si="259"/>
        <v>59280.6</v>
      </c>
    </row>
    <row r="783" spans="1:11" s="57" customFormat="1">
      <c r="A783" s="135" t="s">
        <v>18</v>
      </c>
      <c r="B783" s="167" t="s">
        <v>245</v>
      </c>
      <c r="C783" s="167" t="s">
        <v>272</v>
      </c>
      <c r="D783" s="144" t="s">
        <v>590</v>
      </c>
      <c r="E783" s="167" t="s">
        <v>258</v>
      </c>
      <c r="F783" s="167" t="s">
        <v>10</v>
      </c>
      <c r="G783" s="79">
        <v>0</v>
      </c>
      <c r="H783" s="79">
        <v>0</v>
      </c>
      <c r="I783" s="20">
        <f t="shared" si="250"/>
        <v>0</v>
      </c>
      <c r="J783" s="182">
        <v>63381.4</v>
      </c>
      <c r="K783" s="182">
        <v>59280.6</v>
      </c>
    </row>
    <row r="784" spans="1:11" s="57" customFormat="1" ht="63.75">
      <c r="A784" s="152" t="s">
        <v>287</v>
      </c>
      <c r="B784" s="167" t="s">
        <v>245</v>
      </c>
      <c r="C784" s="167" t="s">
        <v>272</v>
      </c>
      <c r="D784" s="144" t="s">
        <v>602</v>
      </c>
      <c r="E784" s="167"/>
      <c r="F784" s="167"/>
      <c r="G784" s="79">
        <f t="shared" ref="G784:K786" si="260">G785</f>
        <v>0</v>
      </c>
      <c r="H784" s="79"/>
      <c r="I784" s="20">
        <f t="shared" si="250"/>
        <v>0</v>
      </c>
      <c r="J784" s="79">
        <f t="shared" si="260"/>
        <v>1741.7</v>
      </c>
      <c r="K784" s="79">
        <f t="shared" si="260"/>
        <v>1741.7</v>
      </c>
    </row>
    <row r="785" spans="1:11" s="57" customFormat="1" ht="38.25">
      <c r="A785" s="135" t="s">
        <v>308</v>
      </c>
      <c r="B785" s="167" t="s">
        <v>245</v>
      </c>
      <c r="C785" s="167" t="s">
        <v>272</v>
      </c>
      <c r="D785" s="144" t="s">
        <v>602</v>
      </c>
      <c r="E785" s="167" t="s">
        <v>256</v>
      </c>
      <c r="F785" s="167"/>
      <c r="G785" s="79">
        <f t="shared" si="260"/>
        <v>0</v>
      </c>
      <c r="H785" s="79"/>
      <c r="I785" s="20">
        <f t="shared" si="250"/>
        <v>0</v>
      </c>
      <c r="J785" s="79">
        <f t="shared" si="260"/>
        <v>1741.7</v>
      </c>
      <c r="K785" s="79">
        <f t="shared" si="260"/>
        <v>1741.7</v>
      </c>
    </row>
    <row r="786" spans="1:11" s="57" customFormat="1">
      <c r="A786" s="135" t="s">
        <v>257</v>
      </c>
      <c r="B786" s="167" t="s">
        <v>245</v>
      </c>
      <c r="C786" s="167" t="s">
        <v>272</v>
      </c>
      <c r="D786" s="144" t="s">
        <v>602</v>
      </c>
      <c r="E786" s="167" t="s">
        <v>258</v>
      </c>
      <c r="F786" s="167"/>
      <c r="G786" s="79">
        <f t="shared" si="260"/>
        <v>0</v>
      </c>
      <c r="H786" s="79"/>
      <c r="I786" s="20">
        <f t="shared" si="250"/>
        <v>0</v>
      </c>
      <c r="J786" s="79">
        <f t="shared" si="260"/>
        <v>1741.7</v>
      </c>
      <c r="K786" s="79">
        <f t="shared" si="260"/>
        <v>1741.7</v>
      </c>
    </row>
    <row r="787" spans="1:11" s="57" customFormat="1">
      <c r="A787" s="135" t="s">
        <v>18</v>
      </c>
      <c r="B787" s="167" t="s">
        <v>245</v>
      </c>
      <c r="C787" s="167" t="s">
        <v>272</v>
      </c>
      <c r="D787" s="144" t="s">
        <v>602</v>
      </c>
      <c r="E787" s="167" t="s">
        <v>258</v>
      </c>
      <c r="F787" s="167" t="s">
        <v>10</v>
      </c>
      <c r="G787" s="79">
        <v>0</v>
      </c>
      <c r="H787" s="79">
        <v>0</v>
      </c>
      <c r="I787" s="20">
        <f t="shared" si="250"/>
        <v>0</v>
      </c>
      <c r="J787" s="182">
        <v>1741.7</v>
      </c>
      <c r="K787" s="182">
        <v>1741.7</v>
      </c>
    </row>
    <row r="788" spans="1:11" s="57" customFormat="1" ht="54.75" customHeight="1">
      <c r="A788" s="152" t="s">
        <v>289</v>
      </c>
      <c r="B788" s="167" t="s">
        <v>245</v>
      </c>
      <c r="C788" s="167" t="s">
        <v>272</v>
      </c>
      <c r="D788" s="144" t="s">
        <v>603</v>
      </c>
      <c r="E788" s="167"/>
      <c r="F788" s="167"/>
      <c r="G788" s="79">
        <f t="shared" ref="G788:K789" si="261">G789</f>
        <v>0</v>
      </c>
      <c r="H788" s="79"/>
      <c r="I788" s="20">
        <f t="shared" si="250"/>
        <v>0</v>
      </c>
      <c r="J788" s="79">
        <f t="shared" si="261"/>
        <v>2362.5</v>
      </c>
      <c r="K788" s="79">
        <f t="shared" si="261"/>
        <v>2320</v>
      </c>
    </row>
    <row r="789" spans="1:11" s="57" customFormat="1" ht="38.25">
      <c r="A789" s="135" t="s">
        <v>308</v>
      </c>
      <c r="B789" s="167" t="s">
        <v>245</v>
      </c>
      <c r="C789" s="167" t="s">
        <v>272</v>
      </c>
      <c r="D789" s="144" t="s">
        <v>603</v>
      </c>
      <c r="E789" s="167" t="s">
        <v>256</v>
      </c>
      <c r="F789" s="167"/>
      <c r="G789" s="79">
        <f t="shared" si="261"/>
        <v>0</v>
      </c>
      <c r="H789" s="79"/>
      <c r="I789" s="20">
        <f t="shared" si="250"/>
        <v>0</v>
      </c>
      <c r="J789" s="79">
        <f t="shared" si="261"/>
        <v>2362.5</v>
      </c>
      <c r="K789" s="79">
        <f t="shared" si="261"/>
        <v>2320</v>
      </c>
    </row>
    <row r="790" spans="1:11" s="57" customFormat="1">
      <c r="A790" s="135" t="s">
        <v>257</v>
      </c>
      <c r="B790" s="167" t="s">
        <v>245</v>
      </c>
      <c r="C790" s="167" t="s">
        <v>272</v>
      </c>
      <c r="D790" s="144" t="s">
        <v>603</v>
      </c>
      <c r="E790" s="167" t="s">
        <v>258</v>
      </c>
      <c r="F790" s="167"/>
      <c r="G790" s="79">
        <f>G791</f>
        <v>0</v>
      </c>
      <c r="H790" s="79"/>
      <c r="I790" s="20">
        <f t="shared" si="250"/>
        <v>0</v>
      </c>
      <c r="J790" s="79">
        <f>J791+J792+J793</f>
        <v>2362.5</v>
      </c>
      <c r="K790" s="79">
        <f>K791+K792+K793</f>
        <v>2320</v>
      </c>
    </row>
    <row r="791" spans="1:11" s="57" customFormat="1">
      <c r="A791" s="135" t="s">
        <v>16</v>
      </c>
      <c r="B791" s="167" t="s">
        <v>245</v>
      </c>
      <c r="C791" s="167" t="s">
        <v>272</v>
      </c>
      <c r="D791" s="144" t="s">
        <v>603</v>
      </c>
      <c r="E791" s="167" t="s">
        <v>258</v>
      </c>
      <c r="F791" s="167" t="s">
        <v>17</v>
      </c>
      <c r="G791" s="79">
        <v>0</v>
      </c>
      <c r="H791" s="79">
        <v>0</v>
      </c>
      <c r="I791" s="20">
        <f t="shared" si="250"/>
        <v>0</v>
      </c>
      <c r="J791" s="182">
        <v>23.6</v>
      </c>
      <c r="K791" s="182">
        <v>23.2</v>
      </c>
    </row>
    <row r="792" spans="1:11" s="57" customFormat="1">
      <c r="A792" s="135" t="s">
        <v>18</v>
      </c>
      <c r="B792" s="167" t="s">
        <v>245</v>
      </c>
      <c r="C792" s="167" t="s">
        <v>272</v>
      </c>
      <c r="D792" s="144" t="s">
        <v>603</v>
      </c>
      <c r="E792" s="167" t="s">
        <v>258</v>
      </c>
      <c r="F792" s="167" t="s">
        <v>10</v>
      </c>
      <c r="G792" s="79">
        <v>0</v>
      </c>
      <c r="H792" s="79">
        <v>0</v>
      </c>
      <c r="I792" s="20">
        <f t="shared" si="250"/>
        <v>0</v>
      </c>
      <c r="J792" s="182">
        <v>187.1</v>
      </c>
      <c r="K792" s="182">
        <v>229.6</v>
      </c>
    </row>
    <row r="793" spans="1:11" s="57" customFormat="1">
      <c r="A793" s="135" t="s">
        <v>19</v>
      </c>
      <c r="B793" s="167" t="s">
        <v>245</v>
      </c>
      <c r="C793" s="167" t="s">
        <v>272</v>
      </c>
      <c r="D793" s="144" t="s">
        <v>603</v>
      </c>
      <c r="E793" s="167" t="s">
        <v>258</v>
      </c>
      <c r="F793" s="167" t="s">
        <v>11</v>
      </c>
      <c r="G793" s="79">
        <v>0</v>
      </c>
      <c r="H793" s="79">
        <v>0</v>
      </c>
      <c r="I793" s="20">
        <f t="shared" si="250"/>
        <v>0</v>
      </c>
      <c r="J793" s="182">
        <v>2151.8000000000002</v>
      </c>
      <c r="K793" s="182">
        <v>2067.1999999999998</v>
      </c>
    </row>
    <row r="794" spans="1:11" s="57" customFormat="1" ht="27" customHeight="1">
      <c r="A794" s="170" t="s">
        <v>297</v>
      </c>
      <c r="B794" s="134" t="s">
        <v>245</v>
      </c>
      <c r="C794" s="134" t="s">
        <v>272</v>
      </c>
      <c r="D794" s="144" t="s">
        <v>604</v>
      </c>
      <c r="E794" s="172"/>
      <c r="F794" s="172"/>
      <c r="G794" s="79">
        <f t="shared" ref="G794:K796" si="262">G795</f>
        <v>0</v>
      </c>
      <c r="H794" s="79"/>
      <c r="I794" s="20">
        <f t="shared" si="250"/>
        <v>0</v>
      </c>
      <c r="J794" s="79">
        <f t="shared" si="262"/>
        <v>1499.9</v>
      </c>
      <c r="K794" s="79">
        <f t="shared" si="262"/>
        <v>1526.7</v>
      </c>
    </row>
    <row r="795" spans="1:11" s="57" customFormat="1" ht="38.25">
      <c r="A795" s="135" t="s">
        <v>308</v>
      </c>
      <c r="B795" s="167" t="s">
        <v>245</v>
      </c>
      <c r="C795" s="167" t="s">
        <v>272</v>
      </c>
      <c r="D795" s="144" t="s">
        <v>604</v>
      </c>
      <c r="E795" s="167" t="s">
        <v>256</v>
      </c>
      <c r="F795" s="167"/>
      <c r="G795" s="79">
        <f t="shared" si="262"/>
        <v>0</v>
      </c>
      <c r="H795" s="79"/>
      <c r="I795" s="20">
        <f t="shared" si="250"/>
        <v>0</v>
      </c>
      <c r="J795" s="79">
        <f t="shared" si="262"/>
        <v>1499.9</v>
      </c>
      <c r="K795" s="79">
        <f t="shared" si="262"/>
        <v>1526.7</v>
      </c>
    </row>
    <row r="796" spans="1:11" s="57" customFormat="1">
      <c r="A796" s="135" t="s">
        <v>257</v>
      </c>
      <c r="B796" s="167" t="s">
        <v>245</v>
      </c>
      <c r="C796" s="167" t="s">
        <v>272</v>
      </c>
      <c r="D796" s="144" t="s">
        <v>604</v>
      </c>
      <c r="E796" s="167" t="s">
        <v>258</v>
      </c>
      <c r="F796" s="167"/>
      <c r="G796" s="79">
        <f t="shared" si="262"/>
        <v>0</v>
      </c>
      <c r="H796" s="79"/>
      <c r="I796" s="20">
        <f t="shared" si="250"/>
        <v>0</v>
      </c>
      <c r="J796" s="79">
        <f t="shared" si="262"/>
        <v>1499.9</v>
      </c>
      <c r="K796" s="79">
        <f t="shared" si="262"/>
        <v>1526.7</v>
      </c>
    </row>
    <row r="797" spans="1:11" s="57" customFormat="1">
      <c r="A797" s="135" t="s">
        <v>18</v>
      </c>
      <c r="B797" s="167" t="s">
        <v>245</v>
      </c>
      <c r="C797" s="167" t="s">
        <v>272</v>
      </c>
      <c r="D797" s="144" t="s">
        <v>604</v>
      </c>
      <c r="E797" s="167" t="s">
        <v>258</v>
      </c>
      <c r="F797" s="167" t="s">
        <v>10</v>
      </c>
      <c r="G797" s="79">
        <v>0</v>
      </c>
      <c r="H797" s="79">
        <v>0</v>
      </c>
      <c r="I797" s="20">
        <f t="shared" si="250"/>
        <v>0</v>
      </c>
      <c r="J797" s="182">
        <v>1499.9</v>
      </c>
      <c r="K797" s="182">
        <v>1526.7</v>
      </c>
    </row>
    <row r="798" spans="1:11" s="57" customFormat="1" ht="63" customHeight="1">
      <c r="A798" s="170" t="s">
        <v>654</v>
      </c>
      <c r="B798" s="134" t="s">
        <v>245</v>
      </c>
      <c r="C798" s="134" t="s">
        <v>272</v>
      </c>
      <c r="D798" s="144" t="s">
        <v>605</v>
      </c>
      <c r="E798" s="172"/>
      <c r="F798" s="172"/>
      <c r="G798" s="79">
        <f t="shared" ref="G798:K800" si="263">G799</f>
        <v>0</v>
      </c>
      <c r="H798" s="79"/>
      <c r="I798" s="20">
        <f t="shared" ref="I798:I861" si="264">G798+H798</f>
        <v>0</v>
      </c>
      <c r="J798" s="79">
        <f t="shared" si="263"/>
        <v>7108.9</v>
      </c>
      <c r="K798" s="79">
        <f t="shared" si="263"/>
        <v>7108.9</v>
      </c>
    </row>
    <row r="799" spans="1:11" s="57" customFormat="1" ht="38.25">
      <c r="A799" s="135" t="s">
        <v>308</v>
      </c>
      <c r="B799" s="167" t="s">
        <v>245</v>
      </c>
      <c r="C799" s="167" t="s">
        <v>272</v>
      </c>
      <c r="D799" s="144" t="s">
        <v>605</v>
      </c>
      <c r="E799" s="167" t="s">
        <v>256</v>
      </c>
      <c r="F799" s="167"/>
      <c r="G799" s="79">
        <f t="shared" si="263"/>
        <v>0</v>
      </c>
      <c r="H799" s="79"/>
      <c r="I799" s="20">
        <f t="shared" si="264"/>
        <v>0</v>
      </c>
      <c r="J799" s="79">
        <f t="shared" si="263"/>
        <v>7108.9</v>
      </c>
      <c r="K799" s="79">
        <f t="shared" si="263"/>
        <v>7108.9</v>
      </c>
    </row>
    <row r="800" spans="1:11" s="57" customFormat="1">
      <c r="A800" s="135" t="s">
        <v>257</v>
      </c>
      <c r="B800" s="167" t="s">
        <v>245</v>
      </c>
      <c r="C800" s="167" t="s">
        <v>272</v>
      </c>
      <c r="D800" s="144" t="s">
        <v>605</v>
      </c>
      <c r="E800" s="167" t="s">
        <v>258</v>
      </c>
      <c r="F800" s="167"/>
      <c r="G800" s="79">
        <f t="shared" si="263"/>
        <v>0</v>
      </c>
      <c r="H800" s="79"/>
      <c r="I800" s="20">
        <f t="shared" si="264"/>
        <v>0</v>
      </c>
      <c r="J800" s="79">
        <f t="shared" si="263"/>
        <v>7108.9</v>
      </c>
      <c r="K800" s="79">
        <f t="shared" si="263"/>
        <v>7108.9</v>
      </c>
    </row>
    <row r="801" spans="1:11" s="57" customFormat="1">
      <c r="A801" s="135" t="s">
        <v>19</v>
      </c>
      <c r="B801" s="167" t="s">
        <v>245</v>
      </c>
      <c r="C801" s="167" t="s">
        <v>272</v>
      </c>
      <c r="D801" s="144" t="s">
        <v>605</v>
      </c>
      <c r="E801" s="167" t="s">
        <v>258</v>
      </c>
      <c r="F801" s="167" t="s">
        <v>11</v>
      </c>
      <c r="G801" s="79">
        <v>0</v>
      </c>
      <c r="H801" s="79">
        <v>0</v>
      </c>
      <c r="I801" s="20">
        <f t="shared" si="264"/>
        <v>0</v>
      </c>
      <c r="J801" s="186">
        <v>7108.9</v>
      </c>
      <c r="K801" s="186">
        <v>7108.9</v>
      </c>
    </row>
    <row r="802" spans="1:11" s="57" customFormat="1" ht="61.5" customHeight="1">
      <c r="A802" s="51" t="s">
        <v>660</v>
      </c>
      <c r="B802" s="18" t="s">
        <v>245</v>
      </c>
      <c r="C802" s="18" t="s">
        <v>272</v>
      </c>
      <c r="D802" s="144" t="s">
        <v>662</v>
      </c>
      <c r="E802" s="18"/>
      <c r="F802" s="18"/>
      <c r="G802" s="79">
        <f>G803</f>
        <v>0</v>
      </c>
      <c r="H802" s="79"/>
      <c r="I802" s="20">
        <f t="shared" si="264"/>
        <v>0</v>
      </c>
      <c r="J802" s="79">
        <f t="shared" ref="J802:K803" si="265">J803</f>
        <v>1486.8</v>
      </c>
      <c r="K802" s="79">
        <f t="shared" si="265"/>
        <v>1797.1</v>
      </c>
    </row>
    <row r="803" spans="1:11" s="57" customFormat="1" ht="38.25">
      <c r="A803" s="135" t="s">
        <v>308</v>
      </c>
      <c r="B803" s="18" t="s">
        <v>245</v>
      </c>
      <c r="C803" s="18" t="s">
        <v>272</v>
      </c>
      <c r="D803" s="144" t="s">
        <v>662</v>
      </c>
      <c r="E803" s="167" t="s">
        <v>256</v>
      </c>
      <c r="F803" s="167"/>
      <c r="G803" s="79">
        <f>G804</f>
        <v>0</v>
      </c>
      <c r="H803" s="79"/>
      <c r="I803" s="20">
        <f t="shared" si="264"/>
        <v>0</v>
      </c>
      <c r="J803" s="79">
        <f t="shared" si="265"/>
        <v>1486.8</v>
      </c>
      <c r="K803" s="79">
        <f t="shared" si="265"/>
        <v>1797.1</v>
      </c>
    </row>
    <row r="804" spans="1:11" s="57" customFormat="1">
      <c r="A804" s="135" t="s">
        <v>257</v>
      </c>
      <c r="B804" s="18" t="s">
        <v>245</v>
      </c>
      <c r="C804" s="18" t="s">
        <v>272</v>
      </c>
      <c r="D804" s="144" t="s">
        <v>662</v>
      </c>
      <c r="E804" s="167" t="s">
        <v>258</v>
      </c>
      <c r="F804" s="167"/>
      <c r="G804" s="79">
        <f>G805+G806</f>
        <v>0</v>
      </c>
      <c r="H804" s="79"/>
      <c r="I804" s="20">
        <f t="shared" si="264"/>
        <v>0</v>
      </c>
      <c r="J804" s="79">
        <f t="shared" ref="J804:K804" si="266">J805+J806</f>
        <v>1486.8</v>
      </c>
      <c r="K804" s="79">
        <f t="shared" si="266"/>
        <v>1797.1</v>
      </c>
    </row>
    <row r="805" spans="1:11" s="57" customFormat="1">
      <c r="A805" s="135" t="s">
        <v>18</v>
      </c>
      <c r="B805" s="18" t="s">
        <v>245</v>
      </c>
      <c r="C805" s="18" t="s">
        <v>272</v>
      </c>
      <c r="D805" s="144" t="s">
        <v>662</v>
      </c>
      <c r="E805" s="167" t="s">
        <v>258</v>
      </c>
      <c r="F805" s="167" t="s">
        <v>10</v>
      </c>
      <c r="G805" s="79">
        <v>0</v>
      </c>
      <c r="H805" s="79">
        <v>0</v>
      </c>
      <c r="I805" s="20">
        <f t="shared" si="264"/>
        <v>0</v>
      </c>
      <c r="J805" s="184">
        <f>2.5+12.4</f>
        <v>14.9</v>
      </c>
      <c r="K805" s="184">
        <f>2.9+149.7</f>
        <v>152.6</v>
      </c>
    </row>
    <row r="806" spans="1:11" s="57" customFormat="1">
      <c r="A806" s="135" t="s">
        <v>19</v>
      </c>
      <c r="B806" s="18" t="s">
        <v>245</v>
      </c>
      <c r="C806" s="18" t="s">
        <v>272</v>
      </c>
      <c r="D806" s="144" t="s">
        <v>662</v>
      </c>
      <c r="E806" s="167" t="s">
        <v>258</v>
      </c>
      <c r="F806" s="167" t="s">
        <v>11</v>
      </c>
      <c r="G806" s="79">
        <v>0</v>
      </c>
      <c r="H806" s="79">
        <v>0</v>
      </c>
      <c r="I806" s="20">
        <f t="shared" si="264"/>
        <v>0</v>
      </c>
      <c r="J806" s="184">
        <f>245.3+1226.6</f>
        <v>1471.8999999999999</v>
      </c>
      <c r="K806" s="184">
        <f>296.6+1347.9</f>
        <v>1644.5</v>
      </c>
    </row>
    <row r="807" spans="1:11" s="57" customFormat="1" ht="90" customHeight="1">
      <c r="A807" s="152" t="s">
        <v>639</v>
      </c>
      <c r="B807" s="18" t="s">
        <v>245</v>
      </c>
      <c r="C807" s="18" t="s">
        <v>272</v>
      </c>
      <c r="D807" s="144" t="s">
        <v>642</v>
      </c>
      <c r="E807" s="167"/>
      <c r="F807" s="167"/>
      <c r="G807" s="79">
        <f t="shared" ref="G807:K809" si="267">G808</f>
        <v>0</v>
      </c>
      <c r="H807" s="79"/>
      <c r="I807" s="20">
        <f t="shared" si="264"/>
        <v>0</v>
      </c>
      <c r="J807" s="79">
        <f t="shared" si="267"/>
        <v>150.6</v>
      </c>
      <c r="K807" s="79">
        <f t="shared" si="267"/>
        <v>150.6</v>
      </c>
    </row>
    <row r="808" spans="1:11" s="57" customFormat="1" ht="38.25">
      <c r="A808" s="135" t="s">
        <v>308</v>
      </c>
      <c r="B808" s="18" t="s">
        <v>245</v>
      </c>
      <c r="C808" s="18" t="s">
        <v>272</v>
      </c>
      <c r="D808" s="144" t="s">
        <v>642</v>
      </c>
      <c r="E808" s="167" t="s">
        <v>256</v>
      </c>
      <c r="F808" s="167"/>
      <c r="G808" s="79">
        <f t="shared" si="267"/>
        <v>0</v>
      </c>
      <c r="H808" s="79"/>
      <c r="I808" s="20">
        <f t="shared" si="264"/>
        <v>0</v>
      </c>
      <c r="J808" s="79">
        <f t="shared" si="267"/>
        <v>150.6</v>
      </c>
      <c r="K808" s="79">
        <f t="shared" si="267"/>
        <v>150.6</v>
      </c>
    </row>
    <row r="809" spans="1:11" s="57" customFormat="1">
      <c r="A809" s="135" t="s">
        <v>257</v>
      </c>
      <c r="B809" s="18" t="s">
        <v>245</v>
      </c>
      <c r="C809" s="18" t="s">
        <v>272</v>
      </c>
      <c r="D809" s="144" t="s">
        <v>642</v>
      </c>
      <c r="E809" s="167" t="s">
        <v>258</v>
      </c>
      <c r="F809" s="167"/>
      <c r="G809" s="79">
        <f t="shared" si="267"/>
        <v>0</v>
      </c>
      <c r="H809" s="79"/>
      <c r="I809" s="20">
        <f t="shared" si="264"/>
        <v>0</v>
      </c>
      <c r="J809" s="79">
        <f t="shared" si="267"/>
        <v>150.6</v>
      </c>
      <c r="K809" s="79">
        <f t="shared" si="267"/>
        <v>150.6</v>
      </c>
    </row>
    <row r="810" spans="1:11" s="57" customFormat="1">
      <c r="A810" s="135" t="s">
        <v>18</v>
      </c>
      <c r="B810" s="18" t="s">
        <v>245</v>
      </c>
      <c r="C810" s="18" t="s">
        <v>272</v>
      </c>
      <c r="D810" s="144" t="s">
        <v>642</v>
      </c>
      <c r="E810" s="167" t="s">
        <v>258</v>
      </c>
      <c r="F810" s="167" t="s">
        <v>10</v>
      </c>
      <c r="G810" s="79">
        <v>0</v>
      </c>
      <c r="H810" s="79">
        <v>0</v>
      </c>
      <c r="I810" s="20">
        <f t="shared" si="264"/>
        <v>0</v>
      </c>
      <c r="J810" s="22">
        <v>150.6</v>
      </c>
      <c r="K810" s="22">
        <v>150.6</v>
      </c>
    </row>
    <row r="811" spans="1:11" ht="15" customHeight="1">
      <c r="A811" s="32" t="s">
        <v>311</v>
      </c>
      <c r="B811" s="14" t="s">
        <v>245</v>
      </c>
      <c r="C811" s="14" t="s">
        <v>312</v>
      </c>
      <c r="D811" s="31"/>
      <c r="E811" s="18"/>
      <c r="F811" s="18"/>
      <c r="G811" s="15">
        <f>G812+G872+G855</f>
        <v>12978.2</v>
      </c>
      <c r="H811" s="15">
        <f>H812+H872+H855</f>
        <v>818.3</v>
      </c>
      <c r="I811" s="12">
        <f t="shared" si="264"/>
        <v>13796.5</v>
      </c>
      <c r="J811" s="15">
        <f>J812+J872+J855</f>
        <v>11200</v>
      </c>
      <c r="K811" s="15">
        <f>K812+K872+K855</f>
        <v>11200</v>
      </c>
    </row>
    <row r="812" spans="1:11" ht="26.25" customHeight="1">
      <c r="A812" s="13" t="s">
        <v>248</v>
      </c>
      <c r="B812" s="14" t="s">
        <v>245</v>
      </c>
      <c r="C812" s="14" t="s">
        <v>312</v>
      </c>
      <c r="D812" s="33" t="s">
        <v>249</v>
      </c>
      <c r="E812" s="14"/>
      <c r="F812" s="14"/>
      <c r="G812" s="16">
        <f>G813</f>
        <v>6934.2</v>
      </c>
      <c r="H812" s="16">
        <f>H813</f>
        <v>818.3</v>
      </c>
      <c r="I812" s="20">
        <f t="shared" si="264"/>
        <v>7752.5</v>
      </c>
      <c r="J812" s="16">
        <f t="shared" ref="J812:K812" si="268">J813</f>
        <v>0</v>
      </c>
      <c r="K812" s="16">
        <f t="shared" si="268"/>
        <v>0</v>
      </c>
    </row>
    <row r="813" spans="1:11" ht="36" customHeight="1">
      <c r="A813" s="13" t="s">
        <v>250</v>
      </c>
      <c r="B813" s="14" t="s">
        <v>245</v>
      </c>
      <c r="C813" s="14" t="s">
        <v>312</v>
      </c>
      <c r="D813" s="33" t="s">
        <v>251</v>
      </c>
      <c r="E813" s="14"/>
      <c r="F813" s="14"/>
      <c r="G813" s="16">
        <f>G814</f>
        <v>6934.2</v>
      </c>
      <c r="H813" s="16">
        <f>H814</f>
        <v>818.3</v>
      </c>
      <c r="I813" s="20">
        <f t="shared" si="264"/>
        <v>7752.5</v>
      </c>
      <c r="J813" s="16">
        <f>J814</f>
        <v>0</v>
      </c>
      <c r="K813" s="16">
        <f>K814</f>
        <v>0</v>
      </c>
    </row>
    <row r="814" spans="1:11" ht="48" customHeight="1">
      <c r="A814" s="60" t="s">
        <v>573</v>
      </c>
      <c r="B814" s="35" t="s">
        <v>245</v>
      </c>
      <c r="C814" s="35" t="s">
        <v>312</v>
      </c>
      <c r="D814" s="36" t="s">
        <v>313</v>
      </c>
      <c r="E814" s="25"/>
      <c r="F814" s="25"/>
      <c r="G814" s="16">
        <f>G819+G851+G844+G831+G823+G827+G815</f>
        <v>6934.2</v>
      </c>
      <c r="H814" s="16">
        <f>H819+H851+H844+H831+H823+H827+H815</f>
        <v>818.3</v>
      </c>
      <c r="I814" s="20">
        <f t="shared" si="264"/>
        <v>7752.5</v>
      </c>
      <c r="J814" s="16">
        <f t="shared" ref="J814:K814" si="269">J819+J851+J844+J831+J823+J827+J815</f>
        <v>0</v>
      </c>
      <c r="K814" s="16">
        <f t="shared" si="269"/>
        <v>0</v>
      </c>
    </row>
    <row r="815" spans="1:11" ht="48" hidden="1" customHeight="1">
      <c r="A815" s="135" t="s">
        <v>655</v>
      </c>
      <c r="B815" s="18" t="s">
        <v>245</v>
      </c>
      <c r="C815" s="18" t="s">
        <v>312</v>
      </c>
      <c r="D815" s="144" t="s">
        <v>641</v>
      </c>
      <c r="E815" s="167"/>
      <c r="F815" s="167"/>
      <c r="G815" s="160">
        <f>G816</f>
        <v>0</v>
      </c>
      <c r="H815" s="160"/>
      <c r="I815" s="20">
        <f t="shared" si="264"/>
        <v>0</v>
      </c>
      <c r="J815" s="160">
        <f>J816</f>
        <v>0</v>
      </c>
      <c r="K815" s="160">
        <f>K816</f>
        <v>0</v>
      </c>
    </row>
    <row r="816" spans="1:11" ht="36.75" hidden="1" customHeight="1">
      <c r="A816" s="135" t="s">
        <v>308</v>
      </c>
      <c r="B816" s="18" t="s">
        <v>245</v>
      </c>
      <c r="C816" s="18" t="s">
        <v>312</v>
      </c>
      <c r="D816" s="144" t="s">
        <v>641</v>
      </c>
      <c r="E816" s="167" t="s">
        <v>256</v>
      </c>
      <c r="F816" s="167"/>
      <c r="G816" s="160">
        <f>G817</f>
        <v>0</v>
      </c>
      <c r="H816" s="160"/>
      <c r="I816" s="20">
        <f t="shared" si="264"/>
        <v>0</v>
      </c>
      <c r="J816" s="160">
        <f>J817</f>
        <v>0</v>
      </c>
      <c r="K816" s="160"/>
    </row>
    <row r="817" spans="1:11" hidden="1">
      <c r="A817" s="135" t="s">
        <v>257</v>
      </c>
      <c r="B817" s="18" t="s">
        <v>245</v>
      </c>
      <c r="C817" s="18" t="s">
        <v>312</v>
      </c>
      <c r="D817" s="144" t="s">
        <v>641</v>
      </c>
      <c r="E817" s="167" t="s">
        <v>258</v>
      </c>
      <c r="F817" s="167"/>
      <c r="G817" s="160">
        <f>G818</f>
        <v>0</v>
      </c>
      <c r="H817" s="160"/>
      <c r="I817" s="20">
        <f t="shared" si="264"/>
        <v>0</v>
      </c>
      <c r="J817" s="160">
        <f>J818</f>
        <v>0</v>
      </c>
      <c r="K817" s="160"/>
    </row>
    <row r="818" spans="1:11" ht="14.25" hidden="1" customHeight="1">
      <c r="A818" s="135" t="s">
        <v>18</v>
      </c>
      <c r="B818" s="18" t="s">
        <v>245</v>
      </c>
      <c r="C818" s="18" t="s">
        <v>312</v>
      </c>
      <c r="D818" s="144" t="s">
        <v>641</v>
      </c>
      <c r="E818" s="167" t="s">
        <v>258</v>
      </c>
      <c r="F818" s="167" t="s">
        <v>10</v>
      </c>
      <c r="G818" s="160"/>
      <c r="H818" s="160"/>
      <c r="I818" s="20">
        <f t="shared" si="264"/>
        <v>0</v>
      </c>
      <c r="J818" s="160"/>
      <c r="K818" s="160"/>
    </row>
    <row r="819" spans="1:11" ht="24">
      <c r="A819" s="49" t="s">
        <v>314</v>
      </c>
      <c r="B819" s="18" t="s">
        <v>245</v>
      </c>
      <c r="C819" s="18" t="s">
        <v>312</v>
      </c>
      <c r="D819" s="31" t="s">
        <v>315</v>
      </c>
      <c r="E819" s="18"/>
      <c r="F819" s="18"/>
      <c r="G819" s="16">
        <f t="shared" ref="G819:K821" si="270">G820</f>
        <v>507.2</v>
      </c>
      <c r="H819" s="16">
        <f t="shared" si="270"/>
        <v>0</v>
      </c>
      <c r="I819" s="20">
        <f t="shared" si="264"/>
        <v>507.2</v>
      </c>
      <c r="J819" s="16">
        <f t="shared" si="270"/>
        <v>0</v>
      </c>
      <c r="K819" s="16">
        <f t="shared" si="270"/>
        <v>0</v>
      </c>
    </row>
    <row r="820" spans="1:11" ht="35.25" customHeight="1">
      <c r="A820" s="49" t="s">
        <v>308</v>
      </c>
      <c r="B820" s="18" t="s">
        <v>245</v>
      </c>
      <c r="C820" s="18" t="s">
        <v>312</v>
      </c>
      <c r="D820" s="31" t="s">
        <v>315</v>
      </c>
      <c r="E820" s="18" t="s">
        <v>256</v>
      </c>
      <c r="F820" s="18"/>
      <c r="G820" s="16">
        <f t="shared" si="270"/>
        <v>507.2</v>
      </c>
      <c r="H820" s="16">
        <f t="shared" si="270"/>
        <v>0</v>
      </c>
      <c r="I820" s="20">
        <f t="shared" si="264"/>
        <v>507.2</v>
      </c>
      <c r="J820" s="16">
        <f t="shared" si="270"/>
        <v>0</v>
      </c>
      <c r="K820" s="16">
        <f t="shared" si="270"/>
        <v>0</v>
      </c>
    </row>
    <row r="821" spans="1:11">
      <c r="A821" s="49" t="s">
        <v>257</v>
      </c>
      <c r="B821" s="18" t="s">
        <v>245</v>
      </c>
      <c r="C821" s="18" t="s">
        <v>312</v>
      </c>
      <c r="D821" s="31" t="s">
        <v>315</v>
      </c>
      <c r="E821" s="18" t="s">
        <v>258</v>
      </c>
      <c r="F821" s="18"/>
      <c r="G821" s="16">
        <f t="shared" si="270"/>
        <v>507.2</v>
      </c>
      <c r="H821" s="16">
        <f t="shared" si="270"/>
        <v>0</v>
      </c>
      <c r="I821" s="20">
        <f t="shared" si="264"/>
        <v>507.2</v>
      </c>
      <c r="J821" s="16">
        <f t="shared" si="270"/>
        <v>0</v>
      </c>
      <c r="K821" s="16">
        <f t="shared" si="270"/>
        <v>0</v>
      </c>
    </row>
    <row r="822" spans="1:11">
      <c r="A822" s="49" t="s">
        <v>16</v>
      </c>
      <c r="B822" s="18" t="s">
        <v>245</v>
      </c>
      <c r="C822" s="18" t="s">
        <v>312</v>
      </c>
      <c r="D822" s="31" t="s">
        <v>315</v>
      </c>
      <c r="E822" s="18" t="s">
        <v>258</v>
      </c>
      <c r="F822" s="18" t="s">
        <v>17</v>
      </c>
      <c r="G822" s="79">
        <v>507.2</v>
      </c>
      <c r="H822" s="79">
        <f>'[1]поправки  2024-2026 гг  (ноя(2)'!$I$1026</f>
        <v>0</v>
      </c>
      <c r="I822" s="20">
        <f t="shared" si="264"/>
        <v>507.2</v>
      </c>
      <c r="J822" s="22"/>
      <c r="K822" s="22"/>
    </row>
    <row r="823" spans="1:11" ht="25.5">
      <c r="A823" s="135" t="s">
        <v>265</v>
      </c>
      <c r="B823" s="167" t="s">
        <v>245</v>
      </c>
      <c r="C823" s="167" t="s">
        <v>312</v>
      </c>
      <c r="D823" s="144" t="s">
        <v>702</v>
      </c>
      <c r="E823" s="167"/>
      <c r="F823" s="167"/>
      <c r="G823" s="79">
        <f t="shared" ref="G823:H825" si="271">G824</f>
        <v>5250</v>
      </c>
      <c r="H823" s="79">
        <f t="shared" si="271"/>
        <v>818.3</v>
      </c>
      <c r="I823" s="20">
        <f t="shared" si="264"/>
        <v>6068.3</v>
      </c>
      <c r="J823" s="79">
        <f t="shared" ref="J823:K825" si="272">J824</f>
        <v>0</v>
      </c>
      <c r="K823" s="79">
        <f t="shared" si="272"/>
        <v>0</v>
      </c>
    </row>
    <row r="824" spans="1:11" ht="38.25">
      <c r="A824" s="135" t="s">
        <v>308</v>
      </c>
      <c r="B824" s="167" t="s">
        <v>245</v>
      </c>
      <c r="C824" s="167" t="s">
        <v>312</v>
      </c>
      <c r="D824" s="144" t="s">
        <v>702</v>
      </c>
      <c r="E824" s="167" t="s">
        <v>256</v>
      </c>
      <c r="F824" s="167"/>
      <c r="G824" s="79">
        <f t="shared" si="271"/>
        <v>5250</v>
      </c>
      <c r="H824" s="79">
        <f t="shared" si="271"/>
        <v>818.3</v>
      </c>
      <c r="I824" s="20">
        <f t="shared" si="264"/>
        <v>6068.3</v>
      </c>
      <c r="J824" s="79">
        <f t="shared" si="272"/>
        <v>0</v>
      </c>
      <c r="K824" s="79">
        <f t="shared" si="272"/>
        <v>0</v>
      </c>
    </row>
    <row r="825" spans="1:11">
      <c r="A825" s="135" t="s">
        <v>257</v>
      </c>
      <c r="B825" s="167" t="s">
        <v>245</v>
      </c>
      <c r="C825" s="167" t="s">
        <v>312</v>
      </c>
      <c r="D825" s="144" t="s">
        <v>702</v>
      </c>
      <c r="E825" s="167" t="s">
        <v>258</v>
      </c>
      <c r="F825" s="167"/>
      <c r="G825" s="79">
        <f t="shared" si="271"/>
        <v>5250</v>
      </c>
      <c r="H825" s="79">
        <f t="shared" si="271"/>
        <v>818.3</v>
      </c>
      <c r="I825" s="20">
        <f t="shared" si="264"/>
        <v>6068.3</v>
      </c>
      <c r="J825" s="79">
        <f t="shared" si="272"/>
        <v>0</v>
      </c>
      <c r="K825" s="79">
        <f t="shared" si="272"/>
        <v>0</v>
      </c>
    </row>
    <row r="826" spans="1:11">
      <c r="A826" s="135" t="s">
        <v>16</v>
      </c>
      <c r="B826" s="167" t="s">
        <v>245</v>
      </c>
      <c r="C826" s="167" t="s">
        <v>312</v>
      </c>
      <c r="D826" s="144" t="s">
        <v>702</v>
      </c>
      <c r="E826" s="167" t="s">
        <v>258</v>
      </c>
      <c r="F826" s="167" t="s">
        <v>17</v>
      </c>
      <c r="G826" s="79">
        <v>5250</v>
      </c>
      <c r="H826" s="79">
        <f>'[1]поправки  2024-2026 гг  (ноя(2)'!$I$1030</f>
        <v>818.3</v>
      </c>
      <c r="I826" s="20">
        <f t="shared" si="264"/>
        <v>6068.3</v>
      </c>
      <c r="J826" s="22"/>
      <c r="K826" s="22"/>
    </row>
    <row r="827" spans="1:11" ht="15" customHeight="1">
      <c r="A827" s="135" t="s">
        <v>267</v>
      </c>
      <c r="B827" s="167" t="s">
        <v>245</v>
      </c>
      <c r="C827" s="167" t="s">
        <v>312</v>
      </c>
      <c r="D827" s="144" t="s">
        <v>703</v>
      </c>
      <c r="E827" s="167"/>
      <c r="F827" s="167"/>
      <c r="G827" s="79">
        <f>G828</f>
        <v>747</v>
      </c>
      <c r="H827" s="79"/>
      <c r="I827" s="20">
        <f t="shared" si="264"/>
        <v>747</v>
      </c>
      <c r="J827" s="79">
        <f t="shared" ref="J827:K829" si="273">J828</f>
        <v>0</v>
      </c>
      <c r="K827" s="79">
        <f t="shared" si="273"/>
        <v>0</v>
      </c>
    </row>
    <row r="828" spans="1:11" ht="38.25">
      <c r="A828" s="135" t="s">
        <v>308</v>
      </c>
      <c r="B828" s="167" t="s">
        <v>245</v>
      </c>
      <c r="C828" s="167" t="s">
        <v>312</v>
      </c>
      <c r="D828" s="144" t="s">
        <v>703</v>
      </c>
      <c r="E828" s="167" t="s">
        <v>256</v>
      </c>
      <c r="F828" s="167"/>
      <c r="G828" s="79">
        <f>G829</f>
        <v>747</v>
      </c>
      <c r="H828" s="79"/>
      <c r="I828" s="20">
        <f t="shared" si="264"/>
        <v>747</v>
      </c>
      <c r="J828" s="79">
        <f t="shared" si="273"/>
        <v>0</v>
      </c>
      <c r="K828" s="79">
        <f t="shared" si="273"/>
        <v>0</v>
      </c>
    </row>
    <row r="829" spans="1:11">
      <c r="A829" s="135" t="s">
        <v>257</v>
      </c>
      <c r="B829" s="167" t="s">
        <v>245</v>
      </c>
      <c r="C829" s="167" t="s">
        <v>312</v>
      </c>
      <c r="D829" s="144" t="s">
        <v>703</v>
      </c>
      <c r="E829" s="167" t="s">
        <v>258</v>
      </c>
      <c r="F829" s="167"/>
      <c r="G829" s="79">
        <f>G830</f>
        <v>747</v>
      </c>
      <c r="H829" s="79"/>
      <c r="I829" s="20">
        <f t="shared" si="264"/>
        <v>747</v>
      </c>
      <c r="J829" s="79">
        <f t="shared" si="273"/>
        <v>0</v>
      </c>
      <c r="K829" s="79">
        <f t="shared" si="273"/>
        <v>0</v>
      </c>
    </row>
    <row r="830" spans="1:11">
      <c r="A830" s="135" t="s">
        <v>16</v>
      </c>
      <c r="B830" s="167" t="s">
        <v>245</v>
      </c>
      <c r="C830" s="167" t="s">
        <v>312</v>
      </c>
      <c r="D830" s="144" t="s">
        <v>703</v>
      </c>
      <c r="E830" s="167" t="s">
        <v>258</v>
      </c>
      <c r="F830" s="167" t="s">
        <v>17</v>
      </c>
      <c r="G830" s="79">
        <v>747</v>
      </c>
      <c r="H830" s="79">
        <f>'[1]поправки  2024-2026 гг  (ноя(2)'!$I$1034</f>
        <v>0</v>
      </c>
      <c r="I830" s="20">
        <f t="shared" si="264"/>
        <v>747</v>
      </c>
      <c r="J830" s="22"/>
      <c r="K830" s="22"/>
    </row>
    <row r="831" spans="1:11" ht="29.25" customHeight="1">
      <c r="A831" s="192" t="s">
        <v>678</v>
      </c>
      <c r="B831" s="167" t="s">
        <v>245</v>
      </c>
      <c r="C831" s="167" t="s">
        <v>312</v>
      </c>
      <c r="D831" s="144" t="s">
        <v>679</v>
      </c>
      <c r="E831" s="167"/>
      <c r="F831" s="167"/>
      <c r="G831" s="79">
        <f>G832+G841</f>
        <v>430</v>
      </c>
      <c r="H831" s="79">
        <f>H832+H841</f>
        <v>0</v>
      </c>
      <c r="I831" s="20">
        <f t="shared" si="264"/>
        <v>430</v>
      </c>
      <c r="J831" s="79">
        <f t="shared" ref="J831:K831" si="274">J832+J841</f>
        <v>0</v>
      </c>
      <c r="K831" s="79">
        <f t="shared" si="274"/>
        <v>0</v>
      </c>
    </row>
    <row r="832" spans="1:11" ht="38.25">
      <c r="A832" s="135" t="s">
        <v>308</v>
      </c>
      <c r="B832" s="167" t="s">
        <v>245</v>
      </c>
      <c r="C832" s="167" t="s">
        <v>312</v>
      </c>
      <c r="D832" s="144" t="s">
        <v>679</v>
      </c>
      <c r="E832" s="167" t="s">
        <v>256</v>
      </c>
      <c r="F832" s="167"/>
      <c r="G832" s="79">
        <f>G833+G835+G837+G839</f>
        <v>430</v>
      </c>
      <c r="H832" s="79">
        <f>H833+H835+H837+H839</f>
        <v>0</v>
      </c>
      <c r="I832" s="20">
        <f t="shared" si="264"/>
        <v>430</v>
      </c>
      <c r="J832" s="79">
        <f t="shared" ref="J832:K832" si="275">J833+J835+J837+J839</f>
        <v>0</v>
      </c>
      <c r="K832" s="79">
        <f t="shared" si="275"/>
        <v>0</v>
      </c>
    </row>
    <row r="833" spans="1:11">
      <c r="A833" s="135" t="s">
        <v>257</v>
      </c>
      <c r="B833" s="167" t="s">
        <v>245</v>
      </c>
      <c r="C833" s="167" t="s">
        <v>312</v>
      </c>
      <c r="D833" s="144" t="s">
        <v>679</v>
      </c>
      <c r="E833" s="167" t="s">
        <v>258</v>
      </c>
      <c r="F833" s="167"/>
      <c r="G833" s="79">
        <f>G834</f>
        <v>430</v>
      </c>
      <c r="H833" s="79">
        <f>H834</f>
        <v>0</v>
      </c>
      <c r="I833" s="20">
        <f t="shared" si="264"/>
        <v>430</v>
      </c>
      <c r="J833" s="79">
        <f t="shared" ref="J833:K833" si="276">J834</f>
        <v>0</v>
      </c>
      <c r="K833" s="79">
        <f t="shared" si="276"/>
        <v>0</v>
      </c>
    </row>
    <row r="834" spans="1:11">
      <c r="A834" s="135" t="s">
        <v>16</v>
      </c>
      <c r="B834" s="167" t="s">
        <v>245</v>
      </c>
      <c r="C834" s="167" t="s">
        <v>312</v>
      </c>
      <c r="D834" s="144" t="s">
        <v>679</v>
      </c>
      <c r="E834" s="167" t="s">
        <v>258</v>
      </c>
      <c r="F834" s="167" t="s">
        <v>17</v>
      </c>
      <c r="G834" s="79">
        <v>430</v>
      </c>
      <c r="H834" s="79">
        <f>'[1]поправки  2024-2026 гг  (ноя(2)'!$I$1038</f>
        <v>0</v>
      </c>
      <c r="I834" s="20">
        <f t="shared" si="264"/>
        <v>430</v>
      </c>
      <c r="J834" s="22"/>
      <c r="K834" s="22"/>
    </row>
    <row r="835" spans="1:11" hidden="1">
      <c r="A835" s="154" t="s">
        <v>557</v>
      </c>
      <c r="B835" s="18" t="s">
        <v>245</v>
      </c>
      <c r="C835" s="18" t="s">
        <v>312</v>
      </c>
      <c r="D835" s="155" t="s">
        <v>561</v>
      </c>
      <c r="E835" s="156" t="s">
        <v>258</v>
      </c>
      <c r="F835" s="18"/>
      <c r="G835" s="79">
        <f>G836</f>
        <v>0</v>
      </c>
      <c r="H835" s="79"/>
      <c r="I835" s="20">
        <f t="shared" si="264"/>
        <v>0</v>
      </c>
      <c r="J835" s="22"/>
      <c r="K835" s="22"/>
    </row>
    <row r="836" spans="1:11" hidden="1">
      <c r="A836" s="153" t="s">
        <v>16</v>
      </c>
      <c r="B836" s="35" t="s">
        <v>245</v>
      </c>
      <c r="C836" s="35" t="s">
        <v>312</v>
      </c>
      <c r="D836" s="155" t="s">
        <v>561</v>
      </c>
      <c r="E836" s="156" t="s">
        <v>562</v>
      </c>
      <c r="F836" s="18" t="s">
        <v>17</v>
      </c>
      <c r="G836" s="79"/>
      <c r="H836" s="79"/>
      <c r="I836" s="20">
        <f t="shared" si="264"/>
        <v>0</v>
      </c>
      <c r="J836" s="22"/>
      <c r="K836" s="22"/>
    </row>
    <row r="837" spans="1:11" hidden="1">
      <c r="A837" s="154" t="s">
        <v>558</v>
      </c>
      <c r="B837" s="18" t="s">
        <v>245</v>
      </c>
      <c r="C837" s="18" t="s">
        <v>312</v>
      </c>
      <c r="D837" s="155" t="s">
        <v>561</v>
      </c>
      <c r="E837" s="156" t="s">
        <v>563</v>
      </c>
      <c r="F837" s="18"/>
      <c r="G837" s="79">
        <f>G838</f>
        <v>0</v>
      </c>
      <c r="H837" s="79"/>
      <c r="I837" s="20">
        <f t="shared" si="264"/>
        <v>0</v>
      </c>
      <c r="J837" s="22"/>
      <c r="K837" s="22"/>
    </row>
    <row r="838" spans="1:11" hidden="1">
      <c r="A838" s="153" t="s">
        <v>16</v>
      </c>
      <c r="B838" s="18" t="s">
        <v>245</v>
      </c>
      <c r="C838" s="18" t="s">
        <v>312</v>
      </c>
      <c r="D838" s="155" t="s">
        <v>561</v>
      </c>
      <c r="E838" s="156" t="s">
        <v>564</v>
      </c>
      <c r="F838" s="18" t="s">
        <v>17</v>
      </c>
      <c r="G838" s="79"/>
      <c r="H838" s="79"/>
      <c r="I838" s="20">
        <f t="shared" si="264"/>
        <v>0</v>
      </c>
      <c r="J838" s="22"/>
      <c r="K838" s="22"/>
    </row>
    <row r="839" spans="1:11" ht="76.5" hidden="1">
      <c r="A839" s="152" t="s">
        <v>559</v>
      </c>
      <c r="B839" s="18" t="s">
        <v>245</v>
      </c>
      <c r="C839" s="18" t="s">
        <v>312</v>
      </c>
      <c r="D839" s="155" t="s">
        <v>561</v>
      </c>
      <c r="E839" s="156" t="s">
        <v>565</v>
      </c>
      <c r="F839" s="18"/>
      <c r="G839" s="79">
        <f>G840</f>
        <v>0</v>
      </c>
      <c r="H839" s="79"/>
      <c r="I839" s="20">
        <f t="shared" si="264"/>
        <v>0</v>
      </c>
      <c r="J839" s="22"/>
      <c r="K839" s="22"/>
    </row>
    <row r="840" spans="1:11" hidden="1">
      <c r="A840" s="153" t="s">
        <v>16</v>
      </c>
      <c r="B840" s="18" t="s">
        <v>245</v>
      </c>
      <c r="C840" s="18" t="s">
        <v>312</v>
      </c>
      <c r="D840" s="155" t="s">
        <v>315</v>
      </c>
      <c r="E840" s="156" t="s">
        <v>566</v>
      </c>
      <c r="F840" s="18" t="s">
        <v>17</v>
      </c>
      <c r="G840" s="79"/>
      <c r="H840" s="79"/>
      <c r="I840" s="20">
        <f t="shared" si="264"/>
        <v>0</v>
      </c>
      <c r="J840" s="22"/>
      <c r="K840" s="22"/>
    </row>
    <row r="841" spans="1:11" hidden="1">
      <c r="A841" s="152" t="s">
        <v>56</v>
      </c>
      <c r="B841" s="18" t="s">
        <v>245</v>
      </c>
      <c r="C841" s="18" t="s">
        <v>312</v>
      </c>
      <c r="D841" s="155" t="s">
        <v>561</v>
      </c>
      <c r="E841" s="156" t="s">
        <v>57</v>
      </c>
      <c r="F841" s="18"/>
      <c r="G841" s="79">
        <f>G842</f>
        <v>0</v>
      </c>
      <c r="H841" s="79"/>
      <c r="I841" s="20">
        <f t="shared" si="264"/>
        <v>0</v>
      </c>
      <c r="J841" s="22"/>
      <c r="K841" s="22"/>
    </row>
    <row r="842" spans="1:11" ht="63.75" hidden="1">
      <c r="A842" s="152" t="s">
        <v>560</v>
      </c>
      <c r="B842" s="18" t="s">
        <v>245</v>
      </c>
      <c r="C842" s="18" t="s">
        <v>312</v>
      </c>
      <c r="D842" s="155" t="s">
        <v>561</v>
      </c>
      <c r="E842" s="156" t="s">
        <v>567</v>
      </c>
      <c r="F842" s="18"/>
      <c r="G842" s="79">
        <f>G843</f>
        <v>0</v>
      </c>
      <c r="H842" s="79"/>
      <c r="I842" s="20">
        <f t="shared" si="264"/>
        <v>0</v>
      </c>
      <c r="J842" s="22"/>
      <c r="K842" s="22"/>
    </row>
    <row r="843" spans="1:11" hidden="1">
      <c r="A843" s="153" t="s">
        <v>16</v>
      </c>
      <c r="B843" s="18" t="s">
        <v>245</v>
      </c>
      <c r="C843" s="18" t="s">
        <v>312</v>
      </c>
      <c r="D843" s="155" t="s">
        <v>561</v>
      </c>
      <c r="E843" s="156" t="s">
        <v>567</v>
      </c>
      <c r="F843" s="18" t="s">
        <v>17</v>
      </c>
      <c r="G843" s="79"/>
      <c r="H843" s="79"/>
      <c r="I843" s="20">
        <f t="shared" si="264"/>
        <v>0</v>
      </c>
      <c r="J843" s="22"/>
      <c r="K843" s="22"/>
    </row>
    <row r="844" spans="1:11" ht="38.25" hidden="1">
      <c r="A844" s="135" t="s">
        <v>529</v>
      </c>
      <c r="B844" s="18" t="s">
        <v>245</v>
      </c>
      <c r="C844" s="18" t="s">
        <v>312</v>
      </c>
      <c r="D844" s="31" t="s">
        <v>530</v>
      </c>
      <c r="E844" s="18"/>
      <c r="F844" s="18"/>
      <c r="G844" s="79">
        <f t="shared" ref="G844:K846" si="277">G845</f>
        <v>0</v>
      </c>
      <c r="H844" s="79"/>
      <c r="I844" s="20">
        <f t="shared" si="264"/>
        <v>0</v>
      </c>
      <c r="J844" s="79">
        <f t="shared" si="277"/>
        <v>0</v>
      </c>
      <c r="K844" s="79">
        <f t="shared" si="277"/>
        <v>0</v>
      </c>
    </row>
    <row r="845" spans="1:11" ht="51.75" hidden="1" customHeight="1">
      <c r="A845" s="49" t="s">
        <v>574</v>
      </c>
      <c r="B845" s="18" t="s">
        <v>245</v>
      </c>
      <c r="C845" s="18" t="s">
        <v>312</v>
      </c>
      <c r="D845" s="36" t="s">
        <v>519</v>
      </c>
      <c r="E845" s="18"/>
      <c r="F845" s="18"/>
      <c r="G845" s="19">
        <f t="shared" si="277"/>
        <v>0</v>
      </c>
      <c r="H845" s="19"/>
      <c r="I845" s="20">
        <f t="shared" si="264"/>
        <v>0</v>
      </c>
      <c r="J845" s="19">
        <f t="shared" si="277"/>
        <v>0</v>
      </c>
      <c r="K845" s="19">
        <f t="shared" si="277"/>
        <v>0</v>
      </c>
    </row>
    <row r="846" spans="1:11" ht="36" hidden="1">
      <c r="A846" s="49" t="s">
        <v>308</v>
      </c>
      <c r="B846" s="18" t="s">
        <v>245</v>
      </c>
      <c r="C846" s="18" t="s">
        <v>312</v>
      </c>
      <c r="D846" s="36" t="s">
        <v>519</v>
      </c>
      <c r="E846" s="18" t="s">
        <v>256</v>
      </c>
      <c r="F846" s="18"/>
      <c r="G846" s="19">
        <f t="shared" si="277"/>
        <v>0</v>
      </c>
      <c r="H846" s="19"/>
      <c r="I846" s="20">
        <f t="shared" si="264"/>
        <v>0</v>
      </c>
      <c r="J846" s="19">
        <f t="shared" si="277"/>
        <v>0</v>
      </c>
      <c r="K846" s="19">
        <f t="shared" si="277"/>
        <v>0</v>
      </c>
    </row>
    <row r="847" spans="1:11" hidden="1">
      <c r="A847" s="49" t="s">
        <v>257</v>
      </c>
      <c r="B847" s="18" t="s">
        <v>245</v>
      </c>
      <c r="C847" s="18" t="s">
        <v>312</v>
      </c>
      <c r="D847" s="36" t="s">
        <v>519</v>
      </c>
      <c r="E847" s="18" t="s">
        <v>258</v>
      </c>
      <c r="F847" s="18"/>
      <c r="G847" s="19">
        <f>G850+G848+G849</f>
        <v>0</v>
      </c>
      <c r="H847" s="19"/>
      <c r="I847" s="20">
        <f t="shared" si="264"/>
        <v>0</v>
      </c>
      <c r="J847" s="19">
        <f t="shared" ref="J847:K847" si="278">J850+J848+J849</f>
        <v>0</v>
      </c>
      <c r="K847" s="19">
        <f t="shared" si="278"/>
        <v>0</v>
      </c>
    </row>
    <row r="848" spans="1:11" hidden="1">
      <c r="A848" s="49" t="s">
        <v>278</v>
      </c>
      <c r="B848" s="18" t="s">
        <v>245</v>
      </c>
      <c r="C848" s="18" t="s">
        <v>312</v>
      </c>
      <c r="D848" s="36" t="s">
        <v>519</v>
      </c>
      <c r="E848" s="18" t="s">
        <v>258</v>
      </c>
      <c r="F848" s="18" t="s">
        <v>17</v>
      </c>
      <c r="G848" s="19"/>
      <c r="H848" s="19"/>
      <c r="I848" s="20">
        <f t="shared" si="264"/>
        <v>0</v>
      </c>
      <c r="J848" s="19"/>
      <c r="K848" s="19"/>
    </row>
    <row r="849" spans="1:11" hidden="1">
      <c r="A849" s="49" t="s">
        <v>18</v>
      </c>
      <c r="B849" s="18" t="s">
        <v>245</v>
      </c>
      <c r="C849" s="18" t="s">
        <v>312</v>
      </c>
      <c r="D849" s="36" t="s">
        <v>519</v>
      </c>
      <c r="E849" s="18" t="s">
        <v>258</v>
      </c>
      <c r="F849" s="18" t="s">
        <v>10</v>
      </c>
      <c r="G849" s="19"/>
      <c r="H849" s="19"/>
      <c r="I849" s="20">
        <f t="shared" si="264"/>
        <v>0</v>
      </c>
      <c r="J849" s="19"/>
      <c r="K849" s="19"/>
    </row>
    <row r="850" spans="1:11" hidden="1">
      <c r="A850" s="49" t="s">
        <v>19</v>
      </c>
      <c r="B850" s="18" t="s">
        <v>245</v>
      </c>
      <c r="C850" s="18" t="s">
        <v>312</v>
      </c>
      <c r="D850" s="36" t="s">
        <v>519</v>
      </c>
      <c r="E850" s="18" t="s">
        <v>258</v>
      </c>
      <c r="F850" s="18" t="s">
        <v>11</v>
      </c>
      <c r="G850" s="20"/>
      <c r="H850" s="20"/>
      <c r="I850" s="20">
        <f t="shared" si="264"/>
        <v>0</v>
      </c>
      <c r="J850" s="20"/>
      <c r="K850" s="26"/>
    </row>
    <row r="851" spans="1:11" ht="46.5" hidden="1" customHeight="1">
      <c r="A851" s="157" t="s">
        <v>618</v>
      </c>
      <c r="B851" s="18" t="s">
        <v>245</v>
      </c>
      <c r="C851" s="18" t="s">
        <v>312</v>
      </c>
      <c r="D851" s="31" t="s">
        <v>316</v>
      </c>
      <c r="E851" s="18"/>
      <c r="F851" s="18"/>
      <c r="G851" s="16">
        <f t="shared" ref="G851:J853" si="279">G852</f>
        <v>0</v>
      </c>
      <c r="H851" s="16"/>
      <c r="I851" s="20">
        <f t="shared" si="264"/>
        <v>0</v>
      </c>
      <c r="J851" s="16">
        <f t="shared" si="279"/>
        <v>0</v>
      </c>
      <c r="K851" s="26"/>
    </row>
    <row r="852" spans="1:11" ht="48" hidden="1" customHeight="1">
      <c r="A852" s="55" t="s">
        <v>261</v>
      </c>
      <c r="B852" s="18" t="s">
        <v>245</v>
      </c>
      <c r="C852" s="18" t="s">
        <v>312</v>
      </c>
      <c r="D852" s="31" t="s">
        <v>316</v>
      </c>
      <c r="E852" s="18" t="s">
        <v>256</v>
      </c>
      <c r="F852" s="18"/>
      <c r="G852" s="16">
        <f t="shared" si="279"/>
        <v>0</v>
      </c>
      <c r="H852" s="16"/>
      <c r="I852" s="20">
        <f t="shared" si="264"/>
        <v>0</v>
      </c>
      <c r="J852" s="16">
        <f t="shared" si="279"/>
        <v>0</v>
      </c>
      <c r="K852" s="26"/>
    </row>
    <row r="853" spans="1:11" hidden="1">
      <c r="A853" s="55" t="s">
        <v>257</v>
      </c>
      <c r="B853" s="18" t="s">
        <v>245</v>
      </c>
      <c r="C853" s="18" t="s">
        <v>312</v>
      </c>
      <c r="D853" s="31" t="s">
        <v>316</v>
      </c>
      <c r="E853" s="18" t="s">
        <v>258</v>
      </c>
      <c r="F853" s="18"/>
      <c r="G853" s="16">
        <f t="shared" si="279"/>
        <v>0</v>
      </c>
      <c r="H853" s="16"/>
      <c r="I853" s="20">
        <f t="shared" si="264"/>
        <v>0</v>
      </c>
      <c r="J853" s="16">
        <f t="shared" si="279"/>
        <v>0</v>
      </c>
      <c r="K853" s="26"/>
    </row>
    <row r="854" spans="1:11" hidden="1">
      <c r="A854" s="55" t="s">
        <v>18</v>
      </c>
      <c r="B854" s="18" t="s">
        <v>245</v>
      </c>
      <c r="C854" s="18" t="s">
        <v>312</v>
      </c>
      <c r="D854" s="31" t="s">
        <v>316</v>
      </c>
      <c r="E854" s="18" t="s">
        <v>258</v>
      </c>
      <c r="F854" s="18" t="s">
        <v>10</v>
      </c>
      <c r="G854" s="19"/>
      <c r="H854" s="19"/>
      <c r="I854" s="20">
        <f t="shared" si="264"/>
        <v>0</v>
      </c>
      <c r="J854" s="20"/>
      <c r="K854" s="26"/>
    </row>
    <row r="855" spans="1:11" ht="25.5">
      <c r="A855" s="132" t="s">
        <v>25</v>
      </c>
      <c r="B855" s="171" t="s">
        <v>245</v>
      </c>
      <c r="C855" s="171" t="s">
        <v>312</v>
      </c>
      <c r="D855" s="173" t="s">
        <v>26</v>
      </c>
      <c r="E855" s="171"/>
      <c r="F855" s="171"/>
      <c r="G855" s="79">
        <f>G860+G864+G868+G856</f>
        <v>0</v>
      </c>
      <c r="H855" s="79"/>
      <c r="I855" s="20">
        <f t="shared" si="264"/>
        <v>0</v>
      </c>
      <c r="J855" s="79">
        <f t="shared" ref="J855:K855" si="280">J860+J864+J868+J856</f>
        <v>11200</v>
      </c>
      <c r="K855" s="79">
        <f t="shared" si="280"/>
        <v>11200</v>
      </c>
    </row>
    <row r="856" spans="1:11" ht="77.25" hidden="1" customHeight="1">
      <c r="A856" s="135" t="s">
        <v>656</v>
      </c>
      <c r="B856" s="167" t="s">
        <v>245</v>
      </c>
      <c r="C856" s="167" t="s">
        <v>312</v>
      </c>
      <c r="D856" s="144" t="s">
        <v>642</v>
      </c>
      <c r="E856" s="167"/>
      <c r="F856" s="167"/>
      <c r="G856" s="79">
        <f t="shared" ref="G856:K858" si="281">G857</f>
        <v>0</v>
      </c>
      <c r="H856" s="79"/>
      <c r="I856" s="20">
        <f t="shared" si="264"/>
        <v>0</v>
      </c>
      <c r="J856" s="79">
        <f t="shared" si="281"/>
        <v>0</v>
      </c>
      <c r="K856" s="79">
        <f t="shared" si="281"/>
        <v>0</v>
      </c>
    </row>
    <row r="857" spans="1:11" ht="38.25" hidden="1">
      <c r="A857" s="135" t="s">
        <v>308</v>
      </c>
      <c r="B857" s="167" t="s">
        <v>245</v>
      </c>
      <c r="C857" s="167" t="s">
        <v>312</v>
      </c>
      <c r="D857" s="144" t="s">
        <v>642</v>
      </c>
      <c r="E857" s="167" t="s">
        <v>256</v>
      </c>
      <c r="F857" s="167"/>
      <c r="G857" s="79">
        <f t="shared" si="281"/>
        <v>0</v>
      </c>
      <c r="H857" s="79"/>
      <c r="I857" s="20">
        <f t="shared" si="264"/>
        <v>0</v>
      </c>
      <c r="J857" s="79">
        <f t="shared" si="281"/>
        <v>0</v>
      </c>
      <c r="K857" s="79">
        <f t="shared" si="281"/>
        <v>0</v>
      </c>
    </row>
    <row r="858" spans="1:11" hidden="1">
      <c r="A858" s="135" t="s">
        <v>257</v>
      </c>
      <c r="B858" s="167" t="s">
        <v>245</v>
      </c>
      <c r="C858" s="167" t="s">
        <v>312</v>
      </c>
      <c r="D858" s="144" t="s">
        <v>642</v>
      </c>
      <c r="E858" s="167" t="s">
        <v>258</v>
      </c>
      <c r="F858" s="167"/>
      <c r="G858" s="79">
        <f t="shared" si="281"/>
        <v>0</v>
      </c>
      <c r="H858" s="79"/>
      <c r="I858" s="20">
        <f t="shared" si="264"/>
        <v>0</v>
      </c>
      <c r="J858" s="79">
        <f t="shared" si="281"/>
        <v>0</v>
      </c>
      <c r="K858" s="79">
        <f t="shared" si="281"/>
        <v>0</v>
      </c>
    </row>
    <row r="859" spans="1:11" hidden="1">
      <c r="A859" s="135" t="s">
        <v>18</v>
      </c>
      <c r="B859" s="167" t="s">
        <v>245</v>
      </c>
      <c r="C859" s="167" t="s">
        <v>312</v>
      </c>
      <c r="D859" s="144" t="s">
        <v>642</v>
      </c>
      <c r="E859" s="167" t="s">
        <v>258</v>
      </c>
      <c r="F859" s="167" t="s">
        <v>10</v>
      </c>
      <c r="G859" s="79"/>
      <c r="H859" s="79"/>
      <c r="I859" s="20">
        <f t="shared" si="264"/>
        <v>0</v>
      </c>
      <c r="J859" s="22"/>
      <c r="K859" s="22"/>
    </row>
    <row r="860" spans="1:11" ht="25.5">
      <c r="A860" s="135" t="s">
        <v>314</v>
      </c>
      <c r="B860" s="167" t="s">
        <v>245</v>
      </c>
      <c r="C860" s="167" t="s">
        <v>312</v>
      </c>
      <c r="D860" s="144" t="s">
        <v>354</v>
      </c>
      <c r="E860" s="167"/>
      <c r="F860" s="167"/>
      <c r="G860" s="79">
        <f t="shared" ref="G860:K862" si="282">G861</f>
        <v>0</v>
      </c>
      <c r="H860" s="79"/>
      <c r="I860" s="20">
        <f t="shared" si="264"/>
        <v>0</v>
      </c>
      <c r="J860" s="79">
        <f t="shared" si="282"/>
        <v>6400</v>
      </c>
      <c r="K860" s="79">
        <f t="shared" si="282"/>
        <v>6400</v>
      </c>
    </row>
    <row r="861" spans="1:11" ht="38.25">
      <c r="A861" s="135" t="s">
        <v>308</v>
      </c>
      <c r="B861" s="167" t="s">
        <v>245</v>
      </c>
      <c r="C861" s="167" t="s">
        <v>312</v>
      </c>
      <c r="D861" s="144" t="s">
        <v>354</v>
      </c>
      <c r="E861" s="167" t="s">
        <v>256</v>
      </c>
      <c r="F861" s="167"/>
      <c r="G861" s="79">
        <f t="shared" si="282"/>
        <v>0</v>
      </c>
      <c r="H861" s="79"/>
      <c r="I861" s="20">
        <f t="shared" si="264"/>
        <v>0</v>
      </c>
      <c r="J861" s="79">
        <f t="shared" si="282"/>
        <v>6400</v>
      </c>
      <c r="K861" s="79">
        <f t="shared" si="282"/>
        <v>6400</v>
      </c>
    </row>
    <row r="862" spans="1:11">
      <c r="A862" s="135" t="s">
        <v>257</v>
      </c>
      <c r="B862" s="167" t="s">
        <v>245</v>
      </c>
      <c r="C862" s="167" t="s">
        <v>312</v>
      </c>
      <c r="D862" s="144" t="s">
        <v>354</v>
      </c>
      <c r="E862" s="167" t="s">
        <v>258</v>
      </c>
      <c r="F862" s="167"/>
      <c r="G862" s="79">
        <f t="shared" si="282"/>
        <v>0</v>
      </c>
      <c r="H862" s="79"/>
      <c r="I862" s="20">
        <f t="shared" ref="I862:I925" si="283">G862+H862</f>
        <v>0</v>
      </c>
      <c r="J862" s="79">
        <f t="shared" si="282"/>
        <v>6400</v>
      </c>
      <c r="K862" s="79">
        <f t="shared" si="282"/>
        <v>6400</v>
      </c>
    </row>
    <row r="863" spans="1:11">
      <c r="A863" s="135" t="s">
        <v>16</v>
      </c>
      <c r="B863" s="167" t="s">
        <v>245</v>
      </c>
      <c r="C863" s="167" t="s">
        <v>312</v>
      </c>
      <c r="D863" s="144" t="s">
        <v>354</v>
      </c>
      <c r="E863" s="167" t="s">
        <v>258</v>
      </c>
      <c r="F863" s="167" t="s">
        <v>17</v>
      </c>
      <c r="G863" s="79">
        <v>0</v>
      </c>
      <c r="H863" s="79">
        <v>0</v>
      </c>
      <c r="I863" s="20">
        <f t="shared" si="283"/>
        <v>0</v>
      </c>
      <c r="J863" s="22">
        <v>6400</v>
      </c>
      <c r="K863" s="22">
        <v>6400</v>
      </c>
    </row>
    <row r="864" spans="1:11" ht="25.5">
      <c r="A864" s="135" t="s">
        <v>265</v>
      </c>
      <c r="B864" s="167" t="s">
        <v>245</v>
      </c>
      <c r="C864" s="167" t="s">
        <v>312</v>
      </c>
      <c r="D864" s="144" t="s">
        <v>591</v>
      </c>
      <c r="E864" s="167"/>
      <c r="F864" s="167"/>
      <c r="G864" s="79">
        <f>G865</f>
        <v>0</v>
      </c>
      <c r="H864" s="79"/>
      <c r="I864" s="20">
        <f t="shared" si="283"/>
        <v>0</v>
      </c>
      <c r="J864" s="79">
        <f t="shared" ref="J864:K866" si="284">J865</f>
        <v>4000</v>
      </c>
      <c r="K864" s="79">
        <f t="shared" si="284"/>
        <v>4000</v>
      </c>
    </row>
    <row r="865" spans="1:11" ht="38.25">
      <c r="A865" s="135" t="s">
        <v>308</v>
      </c>
      <c r="B865" s="167" t="s">
        <v>245</v>
      </c>
      <c r="C865" s="167" t="s">
        <v>312</v>
      </c>
      <c r="D865" s="144" t="s">
        <v>591</v>
      </c>
      <c r="E865" s="167" t="s">
        <v>256</v>
      </c>
      <c r="F865" s="167"/>
      <c r="G865" s="79">
        <f>G866</f>
        <v>0</v>
      </c>
      <c r="H865" s="79"/>
      <c r="I865" s="20">
        <f t="shared" si="283"/>
        <v>0</v>
      </c>
      <c r="J865" s="79">
        <f t="shared" si="284"/>
        <v>4000</v>
      </c>
      <c r="K865" s="79">
        <f t="shared" si="284"/>
        <v>4000</v>
      </c>
    </row>
    <row r="866" spans="1:11">
      <c r="A866" s="135" t="s">
        <v>257</v>
      </c>
      <c r="B866" s="167" t="s">
        <v>245</v>
      </c>
      <c r="C866" s="167" t="s">
        <v>312</v>
      </c>
      <c r="D866" s="144" t="s">
        <v>591</v>
      </c>
      <c r="E866" s="167" t="s">
        <v>258</v>
      </c>
      <c r="F866" s="167"/>
      <c r="G866" s="79">
        <f>G867</f>
        <v>0</v>
      </c>
      <c r="H866" s="79"/>
      <c r="I866" s="20">
        <f t="shared" si="283"/>
        <v>0</v>
      </c>
      <c r="J866" s="79">
        <f t="shared" si="284"/>
        <v>4000</v>
      </c>
      <c r="K866" s="79">
        <f t="shared" si="284"/>
        <v>4000</v>
      </c>
    </row>
    <row r="867" spans="1:11">
      <c r="A867" s="135" t="s">
        <v>16</v>
      </c>
      <c r="B867" s="167" t="s">
        <v>245</v>
      </c>
      <c r="C867" s="167" t="s">
        <v>312</v>
      </c>
      <c r="D867" s="144" t="s">
        <v>591</v>
      </c>
      <c r="E867" s="167" t="s">
        <v>258</v>
      </c>
      <c r="F867" s="167" t="s">
        <v>17</v>
      </c>
      <c r="G867" s="79">
        <v>0</v>
      </c>
      <c r="H867" s="79">
        <v>0</v>
      </c>
      <c r="I867" s="20">
        <f t="shared" si="283"/>
        <v>0</v>
      </c>
      <c r="J867" s="22">
        <v>4000</v>
      </c>
      <c r="K867" s="22">
        <v>4000</v>
      </c>
    </row>
    <row r="868" spans="1:11" ht="13.5" customHeight="1">
      <c r="A868" s="135" t="s">
        <v>267</v>
      </c>
      <c r="B868" s="167" t="s">
        <v>245</v>
      </c>
      <c r="C868" s="167" t="s">
        <v>312</v>
      </c>
      <c r="D868" s="144" t="s">
        <v>592</v>
      </c>
      <c r="E868" s="167"/>
      <c r="F868" s="167"/>
      <c r="G868" s="79">
        <f t="shared" ref="G868:K870" si="285">G869</f>
        <v>0</v>
      </c>
      <c r="H868" s="79"/>
      <c r="I868" s="20">
        <f t="shared" si="283"/>
        <v>0</v>
      </c>
      <c r="J868" s="79">
        <f t="shared" si="285"/>
        <v>800</v>
      </c>
      <c r="K868" s="79">
        <f t="shared" si="285"/>
        <v>800</v>
      </c>
    </row>
    <row r="869" spans="1:11" ht="38.25">
      <c r="A869" s="135" t="s">
        <v>308</v>
      </c>
      <c r="B869" s="167" t="s">
        <v>245</v>
      </c>
      <c r="C869" s="167" t="s">
        <v>312</v>
      </c>
      <c r="D869" s="144" t="s">
        <v>592</v>
      </c>
      <c r="E869" s="167" t="s">
        <v>256</v>
      </c>
      <c r="F869" s="167"/>
      <c r="G869" s="79">
        <f t="shared" si="285"/>
        <v>0</v>
      </c>
      <c r="H869" s="79"/>
      <c r="I869" s="20">
        <f t="shared" si="283"/>
        <v>0</v>
      </c>
      <c r="J869" s="79">
        <f t="shared" si="285"/>
        <v>800</v>
      </c>
      <c r="K869" s="79">
        <f t="shared" si="285"/>
        <v>800</v>
      </c>
    </row>
    <row r="870" spans="1:11">
      <c r="A870" s="135" t="s">
        <v>257</v>
      </c>
      <c r="B870" s="167" t="s">
        <v>245</v>
      </c>
      <c r="C870" s="167" t="s">
        <v>312</v>
      </c>
      <c r="D870" s="144" t="s">
        <v>592</v>
      </c>
      <c r="E870" s="167" t="s">
        <v>258</v>
      </c>
      <c r="F870" s="167"/>
      <c r="G870" s="79">
        <f t="shared" si="285"/>
        <v>0</v>
      </c>
      <c r="H870" s="79"/>
      <c r="I870" s="20">
        <f t="shared" si="283"/>
        <v>0</v>
      </c>
      <c r="J870" s="79">
        <f t="shared" si="285"/>
        <v>800</v>
      </c>
      <c r="K870" s="79">
        <f t="shared" si="285"/>
        <v>800</v>
      </c>
    </row>
    <row r="871" spans="1:11">
      <c r="A871" s="135" t="s">
        <v>16</v>
      </c>
      <c r="B871" s="167" t="s">
        <v>245</v>
      </c>
      <c r="C871" s="167" t="s">
        <v>312</v>
      </c>
      <c r="D871" s="144" t="s">
        <v>592</v>
      </c>
      <c r="E871" s="167" t="s">
        <v>258</v>
      </c>
      <c r="F871" s="167" t="s">
        <v>17</v>
      </c>
      <c r="G871" s="79">
        <v>0</v>
      </c>
      <c r="H871" s="79">
        <v>0</v>
      </c>
      <c r="I871" s="20">
        <f t="shared" si="283"/>
        <v>0</v>
      </c>
      <c r="J871" s="22">
        <v>800</v>
      </c>
      <c r="K871" s="22">
        <v>800</v>
      </c>
    </row>
    <row r="872" spans="1:11" ht="59.25" customHeight="1">
      <c r="A872" s="32" t="s">
        <v>317</v>
      </c>
      <c r="B872" s="14" t="s">
        <v>245</v>
      </c>
      <c r="C872" s="14" t="s">
        <v>312</v>
      </c>
      <c r="D872" s="33" t="s">
        <v>318</v>
      </c>
      <c r="E872" s="14"/>
      <c r="F872" s="14"/>
      <c r="G872" s="15">
        <f t="shared" ref="G872:K873" si="286">G873</f>
        <v>6044</v>
      </c>
      <c r="H872" s="15"/>
      <c r="I872" s="12">
        <f t="shared" si="283"/>
        <v>6044</v>
      </c>
      <c r="J872" s="15">
        <f t="shared" si="286"/>
        <v>0</v>
      </c>
      <c r="K872" s="15">
        <f t="shared" si="286"/>
        <v>0</v>
      </c>
    </row>
    <row r="873" spans="1:11" ht="36.75" customHeight="1">
      <c r="A873" s="131" t="s">
        <v>319</v>
      </c>
      <c r="B873" s="35" t="s">
        <v>245</v>
      </c>
      <c r="C873" s="35" t="s">
        <v>312</v>
      </c>
      <c r="D873" s="36" t="s">
        <v>320</v>
      </c>
      <c r="E873" s="35"/>
      <c r="F873" s="35"/>
      <c r="G873" s="37">
        <f t="shared" si="286"/>
        <v>6044</v>
      </c>
      <c r="H873" s="37"/>
      <c r="I873" s="20">
        <f t="shared" si="283"/>
        <v>6044</v>
      </c>
      <c r="J873" s="37">
        <f t="shared" si="286"/>
        <v>0</v>
      </c>
      <c r="K873" s="37">
        <f t="shared" si="286"/>
        <v>0</v>
      </c>
    </row>
    <row r="874" spans="1:11" ht="36">
      <c r="A874" s="131" t="s">
        <v>321</v>
      </c>
      <c r="B874" s="35" t="s">
        <v>245</v>
      </c>
      <c r="C874" s="35" t="s">
        <v>312</v>
      </c>
      <c r="D874" s="36" t="s">
        <v>322</v>
      </c>
      <c r="E874" s="35"/>
      <c r="F874" s="35"/>
      <c r="G874" s="37">
        <f t="shared" ref="G874:K874" si="287">G875+G879+G885</f>
        <v>6044</v>
      </c>
      <c r="H874" s="37"/>
      <c r="I874" s="20">
        <f t="shared" si="283"/>
        <v>6044</v>
      </c>
      <c r="J874" s="37">
        <f t="shared" si="287"/>
        <v>0</v>
      </c>
      <c r="K874" s="37">
        <f t="shared" si="287"/>
        <v>0</v>
      </c>
    </row>
    <row r="875" spans="1:11" ht="23.25" customHeight="1">
      <c r="A875" s="49" t="s">
        <v>323</v>
      </c>
      <c r="B875" s="18" t="s">
        <v>245</v>
      </c>
      <c r="C875" s="18" t="s">
        <v>312</v>
      </c>
      <c r="D875" s="31" t="s">
        <v>324</v>
      </c>
      <c r="E875" s="18"/>
      <c r="F875" s="18"/>
      <c r="G875" s="16">
        <f t="shared" ref="G875:K877" si="288">G876</f>
        <v>6044</v>
      </c>
      <c r="H875" s="16"/>
      <c r="I875" s="20">
        <f t="shared" si="283"/>
        <v>6044</v>
      </c>
      <c r="J875" s="16">
        <f t="shared" si="288"/>
        <v>0</v>
      </c>
      <c r="K875" s="16">
        <f t="shared" si="288"/>
        <v>0</v>
      </c>
    </row>
    <row r="876" spans="1:11" ht="36" customHeight="1">
      <c r="A876" s="49" t="s">
        <v>308</v>
      </c>
      <c r="B876" s="18" t="s">
        <v>245</v>
      </c>
      <c r="C876" s="18" t="s">
        <v>312</v>
      </c>
      <c r="D876" s="31" t="s">
        <v>324</v>
      </c>
      <c r="E876" s="18" t="s">
        <v>256</v>
      </c>
      <c r="F876" s="18"/>
      <c r="G876" s="16">
        <f t="shared" si="288"/>
        <v>6044</v>
      </c>
      <c r="H876" s="16"/>
      <c r="I876" s="20">
        <f t="shared" si="283"/>
        <v>6044</v>
      </c>
      <c r="J876" s="16">
        <f t="shared" si="288"/>
        <v>0</v>
      </c>
      <c r="K876" s="16">
        <f t="shared" si="288"/>
        <v>0</v>
      </c>
    </row>
    <row r="877" spans="1:11" ht="13.5" customHeight="1">
      <c r="A877" s="49" t="s">
        <v>257</v>
      </c>
      <c r="B877" s="18" t="s">
        <v>245</v>
      </c>
      <c r="C877" s="18" t="s">
        <v>312</v>
      </c>
      <c r="D877" s="31" t="s">
        <v>324</v>
      </c>
      <c r="E877" s="18" t="s">
        <v>258</v>
      </c>
      <c r="F877" s="18"/>
      <c r="G877" s="16">
        <f t="shared" si="288"/>
        <v>6044</v>
      </c>
      <c r="H877" s="16"/>
      <c r="I877" s="20">
        <f t="shared" si="283"/>
        <v>6044</v>
      </c>
      <c r="J877" s="16">
        <f t="shared" si="288"/>
        <v>0</v>
      </c>
      <c r="K877" s="16">
        <f t="shared" si="288"/>
        <v>0</v>
      </c>
    </row>
    <row r="878" spans="1:11">
      <c r="A878" s="49" t="s">
        <v>16</v>
      </c>
      <c r="B878" s="18" t="s">
        <v>245</v>
      </c>
      <c r="C878" s="18" t="s">
        <v>312</v>
      </c>
      <c r="D878" s="31" t="s">
        <v>324</v>
      </c>
      <c r="E878" s="18" t="s">
        <v>258</v>
      </c>
      <c r="F878" s="18" t="s">
        <v>17</v>
      </c>
      <c r="G878" s="79">
        <v>6044</v>
      </c>
      <c r="H878" s="79">
        <f>'[1]поправки  2024-2026 гг  (ноя(2)'!$I$1317</f>
        <v>0</v>
      </c>
      <c r="I878" s="20">
        <f t="shared" si="283"/>
        <v>6044</v>
      </c>
      <c r="J878" s="20"/>
      <c r="K878" s="19"/>
    </row>
    <row r="879" spans="1:11" ht="66.75" hidden="1" customHeight="1">
      <c r="A879" s="55" t="s">
        <v>575</v>
      </c>
      <c r="B879" s="24" t="s">
        <v>245</v>
      </c>
      <c r="C879" s="24" t="s">
        <v>312</v>
      </c>
      <c r="D879" s="38" t="s">
        <v>325</v>
      </c>
      <c r="E879" s="24"/>
      <c r="F879" s="24"/>
      <c r="G879" s="16">
        <f t="shared" ref="G879:K880" si="289">G880</f>
        <v>0</v>
      </c>
      <c r="H879" s="16"/>
      <c r="I879" s="20">
        <f t="shared" si="283"/>
        <v>0</v>
      </c>
      <c r="J879" s="16">
        <f t="shared" si="289"/>
        <v>0</v>
      </c>
      <c r="K879" s="16">
        <f t="shared" si="289"/>
        <v>0</v>
      </c>
    </row>
    <row r="880" spans="1:11" ht="38.25" hidden="1">
      <c r="A880" s="55" t="s">
        <v>308</v>
      </c>
      <c r="B880" s="24" t="s">
        <v>245</v>
      </c>
      <c r="C880" s="24" t="s">
        <v>312</v>
      </c>
      <c r="D880" s="38" t="s">
        <v>325</v>
      </c>
      <c r="E880" s="24" t="s">
        <v>256</v>
      </c>
      <c r="F880" s="24"/>
      <c r="G880" s="16">
        <f t="shared" si="289"/>
        <v>0</v>
      </c>
      <c r="H880" s="16"/>
      <c r="I880" s="20">
        <f t="shared" si="283"/>
        <v>0</v>
      </c>
      <c r="J880" s="16">
        <f t="shared" si="289"/>
        <v>0</v>
      </c>
      <c r="K880" s="26"/>
    </row>
    <row r="881" spans="1:11" hidden="1">
      <c r="A881" s="55" t="s">
        <v>257</v>
      </c>
      <c r="B881" s="24" t="s">
        <v>245</v>
      </c>
      <c r="C881" s="24" t="s">
        <v>312</v>
      </c>
      <c r="D881" s="38" t="s">
        <v>325</v>
      </c>
      <c r="E881" s="24" t="s">
        <v>258</v>
      </c>
      <c r="F881" s="24"/>
      <c r="G881" s="16">
        <f t="shared" ref="G881:J881" si="290">G882+G883+G884</f>
        <v>0</v>
      </c>
      <c r="H881" s="16"/>
      <c r="I881" s="20">
        <f t="shared" si="283"/>
        <v>0</v>
      </c>
      <c r="J881" s="16">
        <f t="shared" si="290"/>
        <v>0</v>
      </c>
      <c r="K881" s="26"/>
    </row>
    <row r="882" spans="1:11" hidden="1">
      <c r="A882" s="55" t="s">
        <v>16</v>
      </c>
      <c r="B882" s="24" t="s">
        <v>245</v>
      </c>
      <c r="C882" s="24" t="s">
        <v>312</v>
      </c>
      <c r="D882" s="38" t="s">
        <v>325</v>
      </c>
      <c r="E882" s="24" t="s">
        <v>258</v>
      </c>
      <c r="F882" s="24" t="s">
        <v>17</v>
      </c>
      <c r="G882" s="19"/>
      <c r="H882" s="19"/>
      <c r="I882" s="20">
        <f t="shared" si="283"/>
        <v>0</v>
      </c>
      <c r="J882" s="20"/>
      <c r="K882" s="26"/>
    </row>
    <row r="883" spans="1:11" hidden="1">
      <c r="A883" s="55" t="s">
        <v>18</v>
      </c>
      <c r="B883" s="24" t="s">
        <v>245</v>
      </c>
      <c r="C883" s="24" t="s">
        <v>312</v>
      </c>
      <c r="D883" s="38" t="s">
        <v>325</v>
      </c>
      <c r="E883" s="24" t="s">
        <v>258</v>
      </c>
      <c r="F883" s="24" t="s">
        <v>10</v>
      </c>
      <c r="G883" s="19"/>
      <c r="H883" s="19"/>
      <c r="I883" s="20">
        <f t="shared" si="283"/>
        <v>0</v>
      </c>
      <c r="J883" s="20"/>
      <c r="K883" s="26"/>
    </row>
    <row r="884" spans="1:11" hidden="1">
      <c r="A884" s="55" t="s">
        <v>19</v>
      </c>
      <c r="B884" s="24" t="s">
        <v>245</v>
      </c>
      <c r="C884" s="24" t="s">
        <v>312</v>
      </c>
      <c r="D884" s="38" t="s">
        <v>325</v>
      </c>
      <c r="E884" s="24" t="s">
        <v>258</v>
      </c>
      <c r="F884" s="24" t="s">
        <v>11</v>
      </c>
      <c r="G884" s="19"/>
      <c r="H884" s="19"/>
      <c r="I884" s="20">
        <f t="shared" si="283"/>
        <v>0</v>
      </c>
      <c r="J884" s="20"/>
      <c r="K884" s="26"/>
    </row>
    <row r="885" spans="1:11" ht="39" hidden="1" customHeight="1">
      <c r="A885" s="157" t="s">
        <v>618</v>
      </c>
      <c r="B885" s="24" t="s">
        <v>245</v>
      </c>
      <c r="C885" s="24" t="s">
        <v>312</v>
      </c>
      <c r="D885" s="38" t="s">
        <v>326</v>
      </c>
      <c r="E885" s="24"/>
      <c r="F885" s="24"/>
      <c r="G885" s="16">
        <f t="shared" ref="G885:J887" si="291">G886</f>
        <v>0</v>
      </c>
      <c r="H885" s="16"/>
      <c r="I885" s="20">
        <f t="shared" si="283"/>
        <v>0</v>
      </c>
      <c r="J885" s="16">
        <f t="shared" si="291"/>
        <v>0</v>
      </c>
      <c r="K885" s="26"/>
    </row>
    <row r="886" spans="1:11" ht="39.75" hidden="1" customHeight="1">
      <c r="A886" s="55" t="s">
        <v>261</v>
      </c>
      <c r="B886" s="24" t="s">
        <v>245</v>
      </c>
      <c r="C886" s="24" t="s">
        <v>312</v>
      </c>
      <c r="D886" s="38" t="s">
        <v>326</v>
      </c>
      <c r="E886" s="24" t="s">
        <v>256</v>
      </c>
      <c r="F886" s="24"/>
      <c r="G886" s="16">
        <f t="shared" si="291"/>
        <v>0</v>
      </c>
      <c r="H886" s="16"/>
      <c r="I886" s="20">
        <f t="shared" si="283"/>
        <v>0</v>
      </c>
      <c r="J886" s="16">
        <f t="shared" si="291"/>
        <v>0</v>
      </c>
      <c r="K886" s="26"/>
    </row>
    <row r="887" spans="1:11" hidden="1">
      <c r="A887" s="55" t="s">
        <v>257</v>
      </c>
      <c r="B887" s="24" t="s">
        <v>245</v>
      </c>
      <c r="C887" s="24" t="s">
        <v>312</v>
      </c>
      <c r="D887" s="38" t="s">
        <v>326</v>
      </c>
      <c r="E887" s="24" t="s">
        <v>258</v>
      </c>
      <c r="F887" s="24"/>
      <c r="G887" s="16">
        <f t="shared" si="291"/>
        <v>0</v>
      </c>
      <c r="H887" s="16"/>
      <c r="I887" s="20">
        <f t="shared" si="283"/>
        <v>0</v>
      </c>
      <c r="J887" s="16">
        <f t="shared" si="291"/>
        <v>0</v>
      </c>
      <c r="K887" s="26"/>
    </row>
    <row r="888" spans="1:11" hidden="1">
      <c r="A888" s="55" t="s">
        <v>18</v>
      </c>
      <c r="B888" s="24" t="s">
        <v>245</v>
      </c>
      <c r="C888" s="24" t="s">
        <v>312</v>
      </c>
      <c r="D888" s="38" t="s">
        <v>326</v>
      </c>
      <c r="E888" s="24" t="s">
        <v>258</v>
      </c>
      <c r="F888" s="24" t="s">
        <v>10</v>
      </c>
      <c r="G888" s="19"/>
      <c r="H888" s="19"/>
      <c r="I888" s="20">
        <f t="shared" si="283"/>
        <v>0</v>
      </c>
      <c r="J888" s="20"/>
      <c r="K888" s="26"/>
    </row>
    <row r="889" spans="1:11" ht="48.75" hidden="1" customHeight="1">
      <c r="A889" s="55" t="s">
        <v>327</v>
      </c>
      <c r="B889" s="18" t="s">
        <v>245</v>
      </c>
      <c r="C889" s="18" t="s">
        <v>312</v>
      </c>
      <c r="D889" s="38" t="s">
        <v>328</v>
      </c>
      <c r="E889" s="18"/>
      <c r="F889" s="18"/>
      <c r="G889" s="16">
        <f t="shared" ref="G889:J891" si="292">G890</f>
        <v>0</v>
      </c>
      <c r="H889" s="16"/>
      <c r="I889" s="20">
        <f t="shared" si="283"/>
        <v>0</v>
      </c>
      <c r="J889" s="16">
        <f t="shared" si="292"/>
        <v>0</v>
      </c>
      <c r="K889" s="26"/>
    </row>
    <row r="890" spans="1:11" ht="39.75" hidden="1" customHeight="1">
      <c r="A890" s="55" t="s">
        <v>261</v>
      </c>
      <c r="B890" s="18" t="s">
        <v>245</v>
      </c>
      <c r="C890" s="18" t="s">
        <v>312</v>
      </c>
      <c r="D890" s="38" t="s">
        <v>328</v>
      </c>
      <c r="E890" s="18" t="s">
        <v>256</v>
      </c>
      <c r="F890" s="18"/>
      <c r="G890" s="16">
        <f t="shared" si="292"/>
        <v>0</v>
      </c>
      <c r="H890" s="16"/>
      <c r="I890" s="20">
        <f t="shared" si="283"/>
        <v>0</v>
      </c>
      <c r="J890" s="16">
        <f t="shared" si="292"/>
        <v>0</v>
      </c>
      <c r="K890" s="26"/>
    </row>
    <row r="891" spans="1:11" hidden="1">
      <c r="A891" s="55" t="s">
        <v>257</v>
      </c>
      <c r="B891" s="18" t="s">
        <v>245</v>
      </c>
      <c r="C891" s="18" t="s">
        <v>312</v>
      </c>
      <c r="D891" s="38" t="s">
        <v>328</v>
      </c>
      <c r="E891" s="18" t="s">
        <v>258</v>
      </c>
      <c r="F891" s="18"/>
      <c r="G891" s="16">
        <f t="shared" si="292"/>
        <v>0</v>
      </c>
      <c r="H891" s="16"/>
      <c r="I891" s="20">
        <f t="shared" si="283"/>
        <v>0</v>
      </c>
      <c r="J891" s="16">
        <f t="shared" si="292"/>
        <v>0</v>
      </c>
      <c r="K891" s="26"/>
    </row>
    <row r="892" spans="1:11" hidden="1">
      <c r="A892" s="55" t="s">
        <v>18</v>
      </c>
      <c r="B892" s="18" t="s">
        <v>245</v>
      </c>
      <c r="C892" s="18" t="s">
        <v>312</v>
      </c>
      <c r="D892" s="38" t="s">
        <v>328</v>
      </c>
      <c r="E892" s="18" t="s">
        <v>258</v>
      </c>
      <c r="F892" s="18" t="s">
        <v>17</v>
      </c>
      <c r="G892" s="19"/>
      <c r="H892" s="19"/>
      <c r="I892" s="20">
        <f t="shared" si="283"/>
        <v>0</v>
      </c>
      <c r="J892" s="20"/>
      <c r="K892" s="26"/>
    </row>
    <row r="893" spans="1:11">
      <c r="A893" s="32" t="s">
        <v>691</v>
      </c>
      <c r="B893" s="14" t="s">
        <v>245</v>
      </c>
      <c r="C893" s="14" t="s">
        <v>329</v>
      </c>
      <c r="D893" s="14"/>
      <c r="E893" s="14"/>
      <c r="F893" s="14"/>
      <c r="G893" s="15">
        <f>G894+G911+G935+G941</f>
        <v>143.80000000000001</v>
      </c>
      <c r="H893" s="15">
        <f>H894+H911+H935+H941</f>
        <v>-21.6</v>
      </c>
      <c r="I893" s="12">
        <f t="shared" si="283"/>
        <v>122.20000000000002</v>
      </c>
      <c r="J893" s="15">
        <f t="shared" ref="J893:K893" si="293">J894+J911+J935+J941</f>
        <v>1102.4000000000001</v>
      </c>
      <c r="K893" s="15">
        <f t="shared" si="293"/>
        <v>1012.4</v>
      </c>
    </row>
    <row r="894" spans="1:11" ht="26.25" hidden="1" customHeight="1">
      <c r="A894" s="13" t="s">
        <v>330</v>
      </c>
      <c r="B894" s="14" t="s">
        <v>245</v>
      </c>
      <c r="C894" s="14" t="s">
        <v>329</v>
      </c>
      <c r="D894" s="14" t="s">
        <v>249</v>
      </c>
      <c r="E894" s="14"/>
      <c r="F894" s="14"/>
      <c r="G894" s="16">
        <f t="shared" ref="G894:K895" si="294">G895</f>
        <v>0</v>
      </c>
      <c r="H894" s="16">
        <f t="shared" si="294"/>
        <v>0</v>
      </c>
      <c r="I894" s="20">
        <f t="shared" si="283"/>
        <v>0</v>
      </c>
      <c r="J894" s="16">
        <f t="shared" si="294"/>
        <v>0</v>
      </c>
      <c r="K894" s="16">
        <f t="shared" si="294"/>
        <v>0</v>
      </c>
    </row>
    <row r="895" spans="1:11" ht="43.5" hidden="1" customHeight="1">
      <c r="A895" s="83" t="s">
        <v>331</v>
      </c>
      <c r="B895" s="14" t="s">
        <v>245</v>
      </c>
      <c r="C895" s="14" t="s">
        <v>329</v>
      </c>
      <c r="D895" s="14" t="s">
        <v>251</v>
      </c>
      <c r="E895" s="14"/>
      <c r="F895" s="14"/>
      <c r="G895" s="16">
        <f t="shared" si="294"/>
        <v>0</v>
      </c>
      <c r="H895" s="16">
        <f t="shared" si="294"/>
        <v>0</v>
      </c>
      <c r="I895" s="20">
        <f t="shared" si="283"/>
        <v>0</v>
      </c>
      <c r="J895" s="16">
        <f t="shared" si="294"/>
        <v>0</v>
      </c>
      <c r="K895" s="16">
        <f t="shared" si="294"/>
        <v>0</v>
      </c>
    </row>
    <row r="896" spans="1:11" ht="37.5" hidden="1" customHeight="1">
      <c r="A896" s="84" t="s">
        <v>332</v>
      </c>
      <c r="B896" s="14" t="s">
        <v>245</v>
      </c>
      <c r="C896" s="14" t="s">
        <v>329</v>
      </c>
      <c r="D896" s="14" t="s">
        <v>333</v>
      </c>
      <c r="E896" s="14"/>
      <c r="F896" s="14"/>
      <c r="G896" s="16">
        <f>G897+G906</f>
        <v>0</v>
      </c>
      <c r="H896" s="16">
        <f t="shared" ref="H896" si="295">H897+H906</f>
        <v>0</v>
      </c>
      <c r="I896" s="20">
        <f t="shared" si="283"/>
        <v>0</v>
      </c>
      <c r="J896" s="16">
        <f t="shared" ref="J896:K896" si="296">J897+J906</f>
        <v>0</v>
      </c>
      <c r="K896" s="16">
        <f t="shared" si="296"/>
        <v>0</v>
      </c>
    </row>
    <row r="897" spans="1:11" hidden="1">
      <c r="A897" s="85" t="s">
        <v>334</v>
      </c>
      <c r="B897" s="18" t="s">
        <v>245</v>
      </c>
      <c r="C897" s="18" t="s">
        <v>329</v>
      </c>
      <c r="D897" s="31" t="s">
        <v>333</v>
      </c>
      <c r="E897" s="14"/>
      <c r="F897" s="14"/>
      <c r="G897" s="16">
        <f>G898+G902</f>
        <v>0</v>
      </c>
      <c r="H897" s="16">
        <f>H898+H902</f>
        <v>0</v>
      </c>
      <c r="I897" s="20">
        <f t="shared" si="283"/>
        <v>0</v>
      </c>
      <c r="J897" s="16">
        <f t="shared" ref="J897:K897" si="297">J898+J902</f>
        <v>0</v>
      </c>
      <c r="K897" s="16">
        <f t="shared" si="297"/>
        <v>0</v>
      </c>
    </row>
    <row r="898" spans="1:11" hidden="1">
      <c r="A898" s="17" t="s">
        <v>335</v>
      </c>
      <c r="B898" s="18" t="s">
        <v>245</v>
      </c>
      <c r="C898" s="18" t="s">
        <v>329</v>
      </c>
      <c r="D898" s="36" t="s">
        <v>550</v>
      </c>
      <c r="E898" s="14"/>
      <c r="F898" s="14"/>
      <c r="G898" s="16">
        <f t="shared" ref="G898:K900" si="298">G899</f>
        <v>0</v>
      </c>
      <c r="H898" s="16">
        <f t="shared" si="298"/>
        <v>0</v>
      </c>
      <c r="I898" s="20">
        <f t="shared" si="283"/>
        <v>0</v>
      </c>
      <c r="J898" s="16">
        <f t="shared" si="298"/>
        <v>0</v>
      </c>
      <c r="K898" s="16">
        <f t="shared" si="298"/>
        <v>0</v>
      </c>
    </row>
    <row r="899" spans="1:11" ht="24" hidden="1">
      <c r="A899" s="27" t="s">
        <v>73</v>
      </c>
      <c r="B899" s="18" t="s">
        <v>245</v>
      </c>
      <c r="C899" s="18" t="s">
        <v>329</v>
      </c>
      <c r="D899" s="36" t="s">
        <v>550</v>
      </c>
      <c r="E899" s="18" t="s">
        <v>74</v>
      </c>
      <c r="F899" s="18"/>
      <c r="G899" s="16">
        <f t="shared" si="298"/>
        <v>0</v>
      </c>
      <c r="H899" s="16">
        <f t="shared" si="298"/>
        <v>0</v>
      </c>
      <c r="I899" s="20">
        <f t="shared" si="283"/>
        <v>0</v>
      </c>
      <c r="J899" s="16">
        <f t="shared" si="298"/>
        <v>0</v>
      </c>
      <c r="K899" s="16">
        <f t="shared" si="298"/>
        <v>0</v>
      </c>
    </row>
    <row r="900" spans="1:11" ht="24" hidden="1">
      <c r="A900" s="27" t="s">
        <v>75</v>
      </c>
      <c r="B900" s="18" t="s">
        <v>245</v>
      </c>
      <c r="C900" s="18" t="s">
        <v>329</v>
      </c>
      <c r="D900" s="36" t="s">
        <v>550</v>
      </c>
      <c r="E900" s="18" t="s">
        <v>76</v>
      </c>
      <c r="F900" s="18"/>
      <c r="G900" s="16">
        <f t="shared" si="298"/>
        <v>0</v>
      </c>
      <c r="H900" s="16">
        <f t="shared" si="298"/>
        <v>0</v>
      </c>
      <c r="I900" s="20">
        <f t="shared" si="283"/>
        <v>0</v>
      </c>
      <c r="J900" s="16">
        <f t="shared" si="298"/>
        <v>0</v>
      </c>
      <c r="K900" s="16">
        <f t="shared" si="298"/>
        <v>0</v>
      </c>
    </row>
    <row r="901" spans="1:11" hidden="1">
      <c r="A901" s="27" t="s">
        <v>16</v>
      </c>
      <c r="B901" s="18" t="s">
        <v>245</v>
      </c>
      <c r="C901" s="18" t="s">
        <v>329</v>
      </c>
      <c r="D901" s="36" t="s">
        <v>550</v>
      </c>
      <c r="E901" s="18" t="s">
        <v>76</v>
      </c>
      <c r="F901" s="18" t="s">
        <v>17</v>
      </c>
      <c r="G901" s="160">
        <v>0</v>
      </c>
      <c r="H901" s="160">
        <v>0</v>
      </c>
      <c r="I901" s="20">
        <f t="shared" si="283"/>
        <v>0</v>
      </c>
      <c r="J901" s="22"/>
      <c r="K901" s="22"/>
    </row>
    <row r="902" spans="1:11" ht="36" hidden="1">
      <c r="A902" s="17" t="s">
        <v>336</v>
      </c>
      <c r="B902" s="18" t="s">
        <v>245</v>
      </c>
      <c r="C902" s="18" t="s">
        <v>329</v>
      </c>
      <c r="D902" s="36" t="s">
        <v>337</v>
      </c>
      <c r="E902" s="14"/>
      <c r="F902" s="14"/>
      <c r="G902" s="16">
        <f t="shared" ref="G902:J904" si="299">G903</f>
        <v>0</v>
      </c>
      <c r="H902" s="16"/>
      <c r="I902" s="20">
        <f t="shared" si="283"/>
        <v>0</v>
      </c>
      <c r="J902" s="16">
        <f t="shared" si="299"/>
        <v>0</v>
      </c>
      <c r="K902" s="26"/>
    </row>
    <row r="903" spans="1:11" ht="24" hidden="1">
      <c r="A903" s="27" t="s">
        <v>73</v>
      </c>
      <c r="B903" s="18" t="s">
        <v>245</v>
      </c>
      <c r="C903" s="18" t="s">
        <v>329</v>
      </c>
      <c r="D903" s="36" t="s">
        <v>337</v>
      </c>
      <c r="E903" s="18" t="s">
        <v>74</v>
      </c>
      <c r="F903" s="18"/>
      <c r="G903" s="16">
        <f t="shared" si="299"/>
        <v>0</v>
      </c>
      <c r="H903" s="16"/>
      <c r="I903" s="20">
        <f t="shared" si="283"/>
        <v>0</v>
      </c>
      <c r="J903" s="16">
        <f t="shared" si="299"/>
        <v>0</v>
      </c>
      <c r="K903" s="26"/>
    </row>
    <row r="904" spans="1:11" ht="24" hidden="1">
      <c r="A904" s="27" t="s">
        <v>75</v>
      </c>
      <c r="B904" s="18" t="s">
        <v>245</v>
      </c>
      <c r="C904" s="18" t="s">
        <v>329</v>
      </c>
      <c r="D904" s="36" t="s">
        <v>337</v>
      </c>
      <c r="E904" s="18" t="s">
        <v>76</v>
      </c>
      <c r="F904" s="18"/>
      <c r="G904" s="16">
        <f t="shared" si="299"/>
        <v>0</v>
      </c>
      <c r="H904" s="16"/>
      <c r="I904" s="20">
        <f t="shared" si="283"/>
        <v>0</v>
      </c>
      <c r="J904" s="16">
        <f t="shared" si="299"/>
        <v>0</v>
      </c>
      <c r="K904" s="26"/>
    </row>
    <row r="905" spans="1:11" hidden="1">
      <c r="A905" s="27" t="s">
        <v>18</v>
      </c>
      <c r="B905" s="18" t="s">
        <v>245</v>
      </c>
      <c r="C905" s="18" t="s">
        <v>329</v>
      </c>
      <c r="D905" s="36" t="s">
        <v>337</v>
      </c>
      <c r="E905" s="18" t="s">
        <v>76</v>
      </c>
      <c r="F905" s="18" t="s">
        <v>10</v>
      </c>
      <c r="G905" s="19"/>
      <c r="H905" s="19"/>
      <c r="I905" s="20">
        <f t="shared" si="283"/>
        <v>0</v>
      </c>
      <c r="J905" s="20"/>
      <c r="K905" s="26"/>
    </row>
    <row r="906" spans="1:11" ht="12" hidden="1" customHeight="1">
      <c r="A906" s="34" t="s">
        <v>338</v>
      </c>
      <c r="B906" s="18" t="s">
        <v>245</v>
      </c>
      <c r="C906" s="18" t="s">
        <v>329</v>
      </c>
      <c r="D906" s="31" t="s">
        <v>339</v>
      </c>
      <c r="E906" s="18"/>
      <c r="F906" s="18"/>
      <c r="G906" s="16">
        <f>G908</f>
        <v>0</v>
      </c>
      <c r="H906" s="16">
        <f>H908</f>
        <v>0</v>
      </c>
      <c r="I906" s="20">
        <f t="shared" si="283"/>
        <v>0</v>
      </c>
      <c r="J906" s="16">
        <f t="shared" ref="G906:K909" si="300">J907</f>
        <v>0</v>
      </c>
      <c r="K906" s="16">
        <f t="shared" si="300"/>
        <v>0</v>
      </c>
    </row>
    <row r="907" spans="1:11" ht="23.25" hidden="1" customHeight="1">
      <c r="A907" s="17" t="s">
        <v>44</v>
      </c>
      <c r="B907" s="18" t="s">
        <v>245</v>
      </c>
      <c r="C907" s="18" t="s">
        <v>329</v>
      </c>
      <c r="D907" s="31" t="s">
        <v>339</v>
      </c>
      <c r="E907" s="18" t="s">
        <v>45</v>
      </c>
      <c r="F907" s="18"/>
      <c r="G907" s="16"/>
      <c r="H907" s="16"/>
      <c r="I907" s="20">
        <f t="shared" si="283"/>
        <v>0</v>
      </c>
      <c r="J907" s="16">
        <f t="shared" si="300"/>
        <v>0</v>
      </c>
      <c r="K907" s="16">
        <f t="shared" si="300"/>
        <v>0</v>
      </c>
    </row>
    <row r="908" spans="1:11" ht="36.75" hidden="1" customHeight="1">
      <c r="A908" s="49" t="s">
        <v>308</v>
      </c>
      <c r="B908" s="18" t="s">
        <v>245</v>
      </c>
      <c r="C908" s="18" t="s">
        <v>329</v>
      </c>
      <c r="D908" s="31" t="s">
        <v>339</v>
      </c>
      <c r="E908" s="18" t="s">
        <v>256</v>
      </c>
      <c r="F908" s="18"/>
      <c r="G908" s="16">
        <f t="shared" si="300"/>
        <v>0</v>
      </c>
      <c r="H908" s="16">
        <f t="shared" si="300"/>
        <v>0</v>
      </c>
      <c r="I908" s="20">
        <f t="shared" si="283"/>
        <v>0</v>
      </c>
      <c r="J908" s="16">
        <f t="shared" si="300"/>
        <v>0</v>
      </c>
      <c r="K908" s="16">
        <f t="shared" si="300"/>
        <v>0</v>
      </c>
    </row>
    <row r="909" spans="1:11" ht="15.75" hidden="1" customHeight="1">
      <c r="A909" s="49" t="s">
        <v>257</v>
      </c>
      <c r="B909" s="18" t="s">
        <v>245</v>
      </c>
      <c r="C909" s="18" t="s">
        <v>329</v>
      </c>
      <c r="D909" s="31" t="s">
        <v>339</v>
      </c>
      <c r="E909" s="18" t="s">
        <v>258</v>
      </c>
      <c r="F909" s="18"/>
      <c r="G909" s="16">
        <f t="shared" si="300"/>
        <v>0</v>
      </c>
      <c r="H909" s="16">
        <f t="shared" si="300"/>
        <v>0</v>
      </c>
      <c r="I909" s="20">
        <f t="shared" si="283"/>
        <v>0</v>
      </c>
      <c r="J909" s="16">
        <f t="shared" si="300"/>
        <v>0</v>
      </c>
      <c r="K909" s="16">
        <f t="shared" si="300"/>
        <v>0</v>
      </c>
    </row>
    <row r="910" spans="1:11" hidden="1">
      <c r="A910" s="49" t="s">
        <v>16</v>
      </c>
      <c r="B910" s="18" t="s">
        <v>245</v>
      </c>
      <c r="C910" s="18" t="s">
        <v>329</v>
      </c>
      <c r="D910" s="31" t="s">
        <v>339</v>
      </c>
      <c r="E910" s="18" t="s">
        <v>258</v>
      </c>
      <c r="F910" s="18" t="s">
        <v>17</v>
      </c>
      <c r="G910" s="79">
        <v>0</v>
      </c>
      <c r="H910" s="79">
        <v>0</v>
      </c>
      <c r="I910" s="20">
        <f t="shared" si="283"/>
        <v>0</v>
      </c>
      <c r="J910" s="20"/>
      <c r="K910" s="19"/>
    </row>
    <row r="911" spans="1:11" ht="38.25" customHeight="1">
      <c r="A911" s="149" t="s">
        <v>542</v>
      </c>
      <c r="B911" s="14" t="s">
        <v>245</v>
      </c>
      <c r="C911" s="14" t="s">
        <v>329</v>
      </c>
      <c r="D911" s="150" t="s">
        <v>544</v>
      </c>
      <c r="E911" s="14"/>
      <c r="F911" s="14"/>
      <c r="G911" s="15">
        <f>G912+G917+G923</f>
        <v>84</v>
      </c>
      <c r="H911" s="15"/>
      <c r="I911" s="12">
        <f t="shared" si="283"/>
        <v>84</v>
      </c>
      <c r="J911" s="15">
        <f t="shared" ref="J911:K911" si="301">J912+J917+J923</f>
        <v>90</v>
      </c>
      <c r="K911" s="15">
        <f t="shared" si="301"/>
        <v>0</v>
      </c>
    </row>
    <row r="912" spans="1:11" ht="38.25">
      <c r="A912" s="51" t="s">
        <v>543</v>
      </c>
      <c r="B912" s="14" t="s">
        <v>245</v>
      </c>
      <c r="C912" s="14" t="s">
        <v>329</v>
      </c>
      <c r="D912" s="150" t="s">
        <v>545</v>
      </c>
      <c r="E912" s="14"/>
      <c r="F912" s="14"/>
      <c r="G912" s="15">
        <f>G913</f>
        <v>10</v>
      </c>
      <c r="H912" s="15"/>
      <c r="I912" s="12">
        <f t="shared" si="283"/>
        <v>10</v>
      </c>
      <c r="J912" s="15">
        <f t="shared" ref="J912:K912" si="302">J913</f>
        <v>12</v>
      </c>
      <c r="K912" s="15">
        <f t="shared" si="302"/>
        <v>0</v>
      </c>
    </row>
    <row r="913" spans="1:11">
      <c r="A913" s="87" t="s">
        <v>133</v>
      </c>
      <c r="B913" s="18" t="s">
        <v>245</v>
      </c>
      <c r="C913" s="18" t="s">
        <v>329</v>
      </c>
      <c r="D913" s="45" t="s">
        <v>551</v>
      </c>
      <c r="E913" s="18"/>
      <c r="F913" s="18"/>
      <c r="G913" s="16">
        <f t="shared" ref="G913:K915" si="303">G914</f>
        <v>10</v>
      </c>
      <c r="H913" s="16"/>
      <c r="I913" s="20">
        <f t="shared" si="283"/>
        <v>10</v>
      </c>
      <c r="J913" s="16">
        <f t="shared" si="303"/>
        <v>12</v>
      </c>
      <c r="K913" s="16">
        <f t="shared" si="303"/>
        <v>0</v>
      </c>
    </row>
    <row r="914" spans="1:11" ht="24">
      <c r="A914" s="17" t="s">
        <v>44</v>
      </c>
      <c r="B914" s="18" t="s">
        <v>245</v>
      </c>
      <c r="C914" s="18" t="s">
        <v>329</v>
      </c>
      <c r="D914" s="45" t="s">
        <v>551</v>
      </c>
      <c r="E914" s="18" t="s">
        <v>45</v>
      </c>
      <c r="F914" s="18"/>
      <c r="G914" s="16">
        <f t="shared" si="303"/>
        <v>10</v>
      </c>
      <c r="H914" s="16"/>
      <c r="I914" s="20">
        <f t="shared" si="283"/>
        <v>10</v>
      </c>
      <c r="J914" s="16">
        <f t="shared" si="303"/>
        <v>12</v>
      </c>
      <c r="K914" s="16">
        <f t="shared" si="303"/>
        <v>0</v>
      </c>
    </row>
    <row r="915" spans="1:11" ht="36">
      <c r="A915" s="17" t="s">
        <v>46</v>
      </c>
      <c r="B915" s="18" t="s">
        <v>245</v>
      </c>
      <c r="C915" s="18" t="s">
        <v>329</v>
      </c>
      <c r="D915" s="45" t="s">
        <v>551</v>
      </c>
      <c r="E915" s="18" t="s">
        <v>53</v>
      </c>
      <c r="F915" s="18"/>
      <c r="G915" s="16">
        <f t="shared" si="303"/>
        <v>10</v>
      </c>
      <c r="H915" s="16"/>
      <c r="I915" s="20">
        <f t="shared" si="283"/>
        <v>10</v>
      </c>
      <c r="J915" s="16">
        <f t="shared" si="303"/>
        <v>12</v>
      </c>
      <c r="K915" s="16">
        <f t="shared" si="303"/>
        <v>0</v>
      </c>
    </row>
    <row r="916" spans="1:11">
      <c r="A916" s="17" t="s">
        <v>16</v>
      </c>
      <c r="B916" s="18" t="s">
        <v>245</v>
      </c>
      <c r="C916" s="18" t="s">
        <v>329</v>
      </c>
      <c r="D916" s="45" t="s">
        <v>551</v>
      </c>
      <c r="E916" s="18" t="s">
        <v>53</v>
      </c>
      <c r="F916" s="18" t="s">
        <v>17</v>
      </c>
      <c r="G916" s="16">
        <v>10</v>
      </c>
      <c r="H916" s="16">
        <f>'[1]поправки  2024-2026 гг  (ноя(2)'!$I$1101</f>
        <v>0</v>
      </c>
      <c r="I916" s="20">
        <f t="shared" si="283"/>
        <v>10</v>
      </c>
      <c r="J916" s="16">
        <v>12</v>
      </c>
      <c r="K916" s="19"/>
    </row>
    <row r="917" spans="1:11" ht="38.25">
      <c r="A917" s="51" t="s">
        <v>546</v>
      </c>
      <c r="B917" s="18" t="s">
        <v>245</v>
      </c>
      <c r="C917" s="18" t="s">
        <v>329</v>
      </c>
      <c r="D917" s="45" t="s">
        <v>547</v>
      </c>
      <c r="E917" s="14"/>
      <c r="F917" s="14"/>
      <c r="G917" s="15">
        <f t="shared" ref="G917:K921" si="304">G918</f>
        <v>64</v>
      </c>
      <c r="H917" s="15"/>
      <c r="I917" s="12">
        <f t="shared" si="283"/>
        <v>64</v>
      </c>
      <c r="J917" s="15">
        <f t="shared" si="304"/>
        <v>66</v>
      </c>
      <c r="K917" s="15">
        <f t="shared" si="304"/>
        <v>0</v>
      </c>
    </row>
    <row r="918" spans="1:11" ht="23.25" customHeight="1">
      <c r="A918" s="87" t="s">
        <v>340</v>
      </c>
      <c r="B918" s="18" t="s">
        <v>245</v>
      </c>
      <c r="C918" s="18" t="s">
        <v>329</v>
      </c>
      <c r="D918" s="45" t="s">
        <v>553</v>
      </c>
      <c r="E918" s="18"/>
      <c r="F918" s="18"/>
      <c r="G918" s="16">
        <f t="shared" si="304"/>
        <v>64</v>
      </c>
      <c r="H918" s="16"/>
      <c r="I918" s="20">
        <f t="shared" si="283"/>
        <v>64</v>
      </c>
      <c r="J918" s="16">
        <f t="shared" si="304"/>
        <v>66</v>
      </c>
      <c r="K918" s="16">
        <f t="shared" si="304"/>
        <v>0</v>
      </c>
    </row>
    <row r="919" spans="1:11">
      <c r="A919" s="87" t="s">
        <v>133</v>
      </c>
      <c r="B919" s="18" t="s">
        <v>245</v>
      </c>
      <c r="C919" s="18" t="s">
        <v>329</v>
      </c>
      <c r="D919" s="45" t="s">
        <v>552</v>
      </c>
      <c r="E919" s="18"/>
      <c r="F919" s="18"/>
      <c r="G919" s="16">
        <f t="shared" si="304"/>
        <v>64</v>
      </c>
      <c r="H919" s="16"/>
      <c r="I919" s="20">
        <f t="shared" si="283"/>
        <v>64</v>
      </c>
      <c r="J919" s="16">
        <f t="shared" si="304"/>
        <v>66</v>
      </c>
      <c r="K919" s="16">
        <f t="shared" si="304"/>
        <v>0</v>
      </c>
    </row>
    <row r="920" spans="1:11" ht="28.5" customHeight="1">
      <c r="A920" s="17" t="s">
        <v>44</v>
      </c>
      <c r="B920" s="18" t="s">
        <v>245</v>
      </c>
      <c r="C920" s="18" t="s">
        <v>329</v>
      </c>
      <c r="D920" s="45" t="s">
        <v>552</v>
      </c>
      <c r="E920" s="18" t="s">
        <v>45</v>
      </c>
      <c r="F920" s="18"/>
      <c r="G920" s="16">
        <f t="shared" si="304"/>
        <v>64</v>
      </c>
      <c r="H920" s="16"/>
      <c r="I920" s="20">
        <f t="shared" si="283"/>
        <v>64</v>
      </c>
      <c r="J920" s="16">
        <f t="shared" si="304"/>
        <v>66</v>
      </c>
      <c r="K920" s="16">
        <f t="shared" si="304"/>
        <v>0</v>
      </c>
    </row>
    <row r="921" spans="1:11" ht="36">
      <c r="A921" s="17" t="s">
        <v>46</v>
      </c>
      <c r="B921" s="18" t="s">
        <v>245</v>
      </c>
      <c r="C921" s="18" t="s">
        <v>329</v>
      </c>
      <c r="D921" s="45" t="s">
        <v>552</v>
      </c>
      <c r="E921" s="18" t="s">
        <v>53</v>
      </c>
      <c r="F921" s="18"/>
      <c r="G921" s="16">
        <f t="shared" si="304"/>
        <v>64</v>
      </c>
      <c r="H921" s="16"/>
      <c r="I921" s="20">
        <f t="shared" si="283"/>
        <v>64</v>
      </c>
      <c r="J921" s="16">
        <f t="shared" si="304"/>
        <v>66</v>
      </c>
      <c r="K921" s="16">
        <f t="shared" si="304"/>
        <v>0</v>
      </c>
    </row>
    <row r="922" spans="1:11">
      <c r="A922" s="17" t="s">
        <v>16</v>
      </c>
      <c r="B922" s="18" t="s">
        <v>245</v>
      </c>
      <c r="C922" s="18" t="s">
        <v>329</v>
      </c>
      <c r="D922" s="45" t="s">
        <v>552</v>
      </c>
      <c r="E922" s="18" t="s">
        <v>53</v>
      </c>
      <c r="F922" s="18" t="s">
        <v>17</v>
      </c>
      <c r="G922" s="16">
        <v>64</v>
      </c>
      <c r="H922" s="16">
        <f>'[1]поправки  2024-2026 гг  (ноя(2)'!$I$1107</f>
        <v>0</v>
      </c>
      <c r="I922" s="20">
        <f t="shared" si="283"/>
        <v>64</v>
      </c>
      <c r="J922" s="16">
        <v>66</v>
      </c>
      <c r="K922" s="19"/>
    </row>
    <row r="923" spans="1:11" ht="47.25" customHeight="1">
      <c r="A923" s="51" t="s">
        <v>576</v>
      </c>
      <c r="B923" s="18" t="s">
        <v>245</v>
      </c>
      <c r="C923" s="18" t="s">
        <v>329</v>
      </c>
      <c r="D923" s="45" t="s">
        <v>548</v>
      </c>
      <c r="E923" s="14"/>
      <c r="F923" s="14"/>
      <c r="G923" s="15">
        <f t="shared" ref="G923:K927" si="305">G924</f>
        <v>10</v>
      </c>
      <c r="H923" s="15"/>
      <c r="I923" s="12">
        <f t="shared" si="283"/>
        <v>10</v>
      </c>
      <c r="J923" s="15">
        <f t="shared" si="305"/>
        <v>12</v>
      </c>
      <c r="K923" s="15">
        <f t="shared" si="305"/>
        <v>0</v>
      </c>
    </row>
    <row r="924" spans="1:11" ht="40.5" customHeight="1">
      <c r="A924" s="103" t="s">
        <v>341</v>
      </c>
      <c r="B924" s="18" t="s">
        <v>245</v>
      </c>
      <c r="C924" s="18" t="s">
        <v>329</v>
      </c>
      <c r="D924" s="45" t="s">
        <v>549</v>
      </c>
      <c r="E924" s="18"/>
      <c r="F924" s="18"/>
      <c r="G924" s="16">
        <f t="shared" si="305"/>
        <v>10</v>
      </c>
      <c r="H924" s="16"/>
      <c r="I924" s="20">
        <f t="shared" si="283"/>
        <v>10</v>
      </c>
      <c r="J924" s="16">
        <f t="shared" si="305"/>
        <v>12</v>
      </c>
      <c r="K924" s="16">
        <f t="shared" si="305"/>
        <v>0</v>
      </c>
    </row>
    <row r="925" spans="1:11">
      <c r="A925" s="87" t="s">
        <v>133</v>
      </c>
      <c r="B925" s="18" t="s">
        <v>245</v>
      </c>
      <c r="C925" s="18" t="s">
        <v>329</v>
      </c>
      <c r="D925" s="45" t="s">
        <v>554</v>
      </c>
      <c r="E925" s="18"/>
      <c r="F925" s="18"/>
      <c r="G925" s="16">
        <f t="shared" si="305"/>
        <v>10</v>
      </c>
      <c r="H925" s="16"/>
      <c r="I925" s="20">
        <f t="shared" si="283"/>
        <v>10</v>
      </c>
      <c r="J925" s="16">
        <f t="shared" si="305"/>
        <v>12</v>
      </c>
      <c r="K925" s="16">
        <f t="shared" si="305"/>
        <v>0</v>
      </c>
    </row>
    <row r="926" spans="1:11" ht="24">
      <c r="A926" s="17" t="s">
        <v>44</v>
      </c>
      <c r="B926" s="18" t="s">
        <v>245</v>
      </c>
      <c r="C926" s="18" t="s">
        <v>329</v>
      </c>
      <c r="D926" s="45" t="s">
        <v>554</v>
      </c>
      <c r="E926" s="18" t="s">
        <v>45</v>
      </c>
      <c r="F926" s="18"/>
      <c r="G926" s="16">
        <f t="shared" si="305"/>
        <v>10</v>
      </c>
      <c r="H926" s="16"/>
      <c r="I926" s="20">
        <f t="shared" ref="I926:I1000" si="306">G926+H926</f>
        <v>10</v>
      </c>
      <c r="J926" s="16">
        <f t="shared" si="305"/>
        <v>12</v>
      </c>
      <c r="K926" s="16">
        <f t="shared" si="305"/>
        <v>0</v>
      </c>
    </row>
    <row r="927" spans="1:11" ht="36">
      <c r="A927" s="17" t="s">
        <v>46</v>
      </c>
      <c r="B927" s="18" t="s">
        <v>245</v>
      </c>
      <c r="C927" s="18" t="s">
        <v>329</v>
      </c>
      <c r="D927" s="45" t="s">
        <v>554</v>
      </c>
      <c r="E927" s="18" t="s">
        <v>53</v>
      </c>
      <c r="F927" s="18"/>
      <c r="G927" s="16">
        <f t="shared" si="305"/>
        <v>10</v>
      </c>
      <c r="H927" s="16"/>
      <c r="I927" s="20">
        <f t="shared" si="306"/>
        <v>10</v>
      </c>
      <c r="J927" s="16">
        <f t="shared" si="305"/>
        <v>12</v>
      </c>
      <c r="K927" s="16">
        <f t="shared" si="305"/>
        <v>0</v>
      </c>
    </row>
    <row r="928" spans="1:11">
      <c r="A928" s="17" t="s">
        <v>16</v>
      </c>
      <c r="B928" s="18" t="s">
        <v>245</v>
      </c>
      <c r="C928" s="18" t="s">
        <v>329</v>
      </c>
      <c r="D928" s="218" t="s">
        <v>554</v>
      </c>
      <c r="E928" s="18" t="s">
        <v>53</v>
      </c>
      <c r="F928" s="18" t="s">
        <v>17</v>
      </c>
      <c r="G928" s="16">
        <v>10</v>
      </c>
      <c r="H928" s="16">
        <f>'[1]поправки  2024-2026 гг  (ноя(2)'!$I$1113</f>
        <v>0</v>
      </c>
      <c r="I928" s="20">
        <f t="shared" si="306"/>
        <v>10</v>
      </c>
      <c r="J928" s="16">
        <v>12</v>
      </c>
      <c r="K928" s="19"/>
    </row>
    <row r="929" spans="1:11" ht="36" hidden="1">
      <c r="A929" s="86" t="s">
        <v>342</v>
      </c>
      <c r="B929" s="14" t="s">
        <v>245</v>
      </c>
      <c r="C929" s="14" t="s">
        <v>329</v>
      </c>
      <c r="D929" s="40" t="s">
        <v>343</v>
      </c>
      <c r="E929" s="14"/>
      <c r="F929" s="14"/>
      <c r="G929" s="16">
        <f t="shared" ref="G929:J933" si="307">G930</f>
        <v>0</v>
      </c>
      <c r="H929" s="16"/>
      <c r="I929" s="20">
        <f t="shared" si="306"/>
        <v>0</v>
      </c>
      <c r="J929" s="16">
        <f t="shared" si="307"/>
        <v>0</v>
      </c>
      <c r="K929" s="26"/>
    </row>
    <row r="930" spans="1:11" ht="48" hidden="1">
      <c r="A930" s="70" t="s">
        <v>344</v>
      </c>
      <c r="B930" s="18" t="s">
        <v>245</v>
      </c>
      <c r="C930" s="18" t="s">
        <v>329</v>
      </c>
      <c r="D930" s="42" t="s">
        <v>345</v>
      </c>
      <c r="E930" s="18"/>
      <c r="F930" s="18"/>
      <c r="G930" s="16">
        <f t="shared" si="307"/>
        <v>0</v>
      </c>
      <c r="H930" s="16"/>
      <c r="I930" s="20">
        <f t="shared" si="306"/>
        <v>0</v>
      </c>
      <c r="J930" s="16">
        <f t="shared" si="307"/>
        <v>0</v>
      </c>
      <c r="K930" s="26"/>
    </row>
    <row r="931" spans="1:11" hidden="1">
      <c r="A931" s="70" t="s">
        <v>133</v>
      </c>
      <c r="B931" s="18" t="s">
        <v>245</v>
      </c>
      <c r="C931" s="18" t="s">
        <v>329</v>
      </c>
      <c r="D931" s="42" t="s">
        <v>346</v>
      </c>
      <c r="E931" s="18"/>
      <c r="F931" s="18"/>
      <c r="G931" s="16">
        <f t="shared" si="307"/>
        <v>0</v>
      </c>
      <c r="H931" s="16"/>
      <c r="I931" s="20">
        <f t="shared" si="306"/>
        <v>0</v>
      </c>
      <c r="J931" s="16">
        <f t="shared" si="307"/>
        <v>0</v>
      </c>
      <c r="K931" s="26"/>
    </row>
    <row r="932" spans="1:11" ht="36" hidden="1">
      <c r="A932" s="49" t="s">
        <v>308</v>
      </c>
      <c r="B932" s="18" t="s">
        <v>245</v>
      </c>
      <c r="C932" s="18" t="s">
        <v>329</v>
      </c>
      <c r="D932" s="42" t="s">
        <v>346</v>
      </c>
      <c r="E932" s="18" t="s">
        <v>256</v>
      </c>
      <c r="F932" s="18"/>
      <c r="G932" s="16">
        <f t="shared" si="307"/>
        <v>0</v>
      </c>
      <c r="H932" s="16"/>
      <c r="I932" s="20">
        <f t="shared" si="306"/>
        <v>0</v>
      </c>
      <c r="J932" s="16">
        <f t="shared" si="307"/>
        <v>0</v>
      </c>
      <c r="K932" s="26"/>
    </row>
    <row r="933" spans="1:11" hidden="1">
      <c r="A933" s="49" t="s">
        <v>257</v>
      </c>
      <c r="B933" s="18" t="s">
        <v>245</v>
      </c>
      <c r="C933" s="18" t="s">
        <v>329</v>
      </c>
      <c r="D933" s="42" t="s">
        <v>346</v>
      </c>
      <c r="E933" s="18" t="s">
        <v>258</v>
      </c>
      <c r="F933" s="18"/>
      <c r="G933" s="16">
        <f t="shared" si="307"/>
        <v>0</v>
      </c>
      <c r="H933" s="16"/>
      <c r="I933" s="20">
        <f t="shared" si="306"/>
        <v>0</v>
      </c>
      <c r="J933" s="16">
        <f t="shared" si="307"/>
        <v>0</v>
      </c>
      <c r="K933" s="26"/>
    </row>
    <row r="934" spans="1:11" hidden="1">
      <c r="A934" s="49" t="s">
        <v>577</v>
      </c>
      <c r="B934" s="18" t="s">
        <v>245</v>
      </c>
      <c r="C934" s="18" t="s">
        <v>329</v>
      </c>
      <c r="D934" s="42" t="s">
        <v>346</v>
      </c>
      <c r="E934" s="18" t="s">
        <v>258</v>
      </c>
      <c r="F934" s="18" t="s">
        <v>17</v>
      </c>
      <c r="G934" s="16"/>
      <c r="H934" s="16"/>
      <c r="I934" s="20">
        <f t="shared" si="306"/>
        <v>0</v>
      </c>
      <c r="J934" s="16"/>
      <c r="K934" s="26"/>
    </row>
    <row r="935" spans="1:11" ht="33.75" customHeight="1">
      <c r="A935" s="86" t="s">
        <v>342</v>
      </c>
      <c r="B935" s="14" t="s">
        <v>245</v>
      </c>
      <c r="C935" s="14" t="s">
        <v>329</v>
      </c>
      <c r="D935" s="40" t="s">
        <v>347</v>
      </c>
      <c r="E935" s="14"/>
      <c r="F935" s="14"/>
      <c r="G935" s="16">
        <f t="shared" ref="G935:K939" si="308">G936</f>
        <v>59.8</v>
      </c>
      <c r="H935" s="16">
        <f t="shared" si="308"/>
        <v>-21.6</v>
      </c>
      <c r="I935" s="20">
        <f t="shared" si="306"/>
        <v>38.199999999999996</v>
      </c>
      <c r="J935" s="16">
        <f t="shared" si="308"/>
        <v>0</v>
      </c>
      <c r="K935" s="16">
        <f t="shared" si="308"/>
        <v>0</v>
      </c>
    </row>
    <row r="936" spans="1:11" ht="47.25" customHeight="1">
      <c r="A936" s="70" t="s">
        <v>348</v>
      </c>
      <c r="B936" s="18" t="s">
        <v>245</v>
      </c>
      <c r="C936" s="18" t="s">
        <v>329</v>
      </c>
      <c r="D936" s="42" t="s">
        <v>349</v>
      </c>
      <c r="E936" s="18"/>
      <c r="F936" s="18"/>
      <c r="G936" s="16">
        <f t="shared" si="308"/>
        <v>59.8</v>
      </c>
      <c r="H936" s="16">
        <f t="shared" si="308"/>
        <v>-21.6</v>
      </c>
      <c r="I936" s="20">
        <f t="shared" si="306"/>
        <v>38.199999999999996</v>
      </c>
      <c r="J936" s="16">
        <f t="shared" si="308"/>
        <v>0</v>
      </c>
      <c r="K936" s="16">
        <f t="shared" si="308"/>
        <v>0</v>
      </c>
    </row>
    <row r="937" spans="1:11" ht="13.5" customHeight="1">
      <c r="A937" s="70" t="s">
        <v>133</v>
      </c>
      <c r="B937" s="18" t="s">
        <v>245</v>
      </c>
      <c r="C937" s="18" t="s">
        <v>329</v>
      </c>
      <c r="D937" s="42" t="s">
        <v>704</v>
      </c>
      <c r="E937" s="18"/>
      <c r="F937" s="18"/>
      <c r="G937" s="16">
        <f t="shared" si="308"/>
        <v>59.8</v>
      </c>
      <c r="H937" s="16">
        <f t="shared" si="308"/>
        <v>-21.6</v>
      </c>
      <c r="I937" s="20">
        <f t="shared" si="306"/>
        <v>38.199999999999996</v>
      </c>
      <c r="J937" s="16">
        <f t="shared" si="308"/>
        <v>0</v>
      </c>
      <c r="K937" s="16">
        <f t="shared" si="308"/>
        <v>0</v>
      </c>
    </row>
    <row r="938" spans="1:11" ht="33.75" customHeight="1">
      <c r="A938" s="49" t="s">
        <v>308</v>
      </c>
      <c r="B938" s="18" t="s">
        <v>245</v>
      </c>
      <c r="C938" s="18" t="s">
        <v>329</v>
      </c>
      <c r="D938" s="42" t="s">
        <v>704</v>
      </c>
      <c r="E938" s="18" t="s">
        <v>256</v>
      </c>
      <c r="F938" s="18"/>
      <c r="G938" s="16">
        <f t="shared" si="308"/>
        <v>59.8</v>
      </c>
      <c r="H938" s="16">
        <f t="shared" si="308"/>
        <v>-21.6</v>
      </c>
      <c r="I938" s="20">
        <f t="shared" si="306"/>
        <v>38.199999999999996</v>
      </c>
      <c r="J938" s="16">
        <f t="shared" si="308"/>
        <v>0</v>
      </c>
      <c r="K938" s="16">
        <f t="shared" si="308"/>
        <v>0</v>
      </c>
    </row>
    <row r="939" spans="1:11" ht="16.5" customHeight="1">
      <c r="A939" s="49" t="s">
        <v>257</v>
      </c>
      <c r="B939" s="18" t="s">
        <v>245</v>
      </c>
      <c r="C939" s="18" t="s">
        <v>329</v>
      </c>
      <c r="D939" s="42" t="s">
        <v>704</v>
      </c>
      <c r="E939" s="18" t="s">
        <v>258</v>
      </c>
      <c r="F939" s="18"/>
      <c r="G939" s="16">
        <f t="shared" si="308"/>
        <v>59.8</v>
      </c>
      <c r="H939" s="16">
        <f t="shared" si="308"/>
        <v>-21.6</v>
      </c>
      <c r="I939" s="20">
        <f t="shared" si="306"/>
        <v>38.199999999999996</v>
      </c>
      <c r="J939" s="16">
        <f t="shared" si="308"/>
        <v>0</v>
      </c>
      <c r="K939" s="16">
        <f t="shared" si="308"/>
        <v>0</v>
      </c>
    </row>
    <row r="940" spans="1:11">
      <c r="A940" s="49" t="s">
        <v>577</v>
      </c>
      <c r="B940" s="18" t="s">
        <v>245</v>
      </c>
      <c r="C940" s="18" t="s">
        <v>329</v>
      </c>
      <c r="D940" s="42" t="s">
        <v>704</v>
      </c>
      <c r="E940" s="18" t="s">
        <v>258</v>
      </c>
      <c r="F940" s="18" t="s">
        <v>17</v>
      </c>
      <c r="G940" s="129">
        <v>59.8</v>
      </c>
      <c r="H940" s="129">
        <f>'[1]поправки  2024-2026 гг  (ноя(2)'!$I$1125</f>
        <v>-21.6</v>
      </c>
      <c r="I940" s="20">
        <f t="shared" si="306"/>
        <v>38.199999999999996</v>
      </c>
      <c r="J940" s="22"/>
      <c r="K940" s="22"/>
    </row>
    <row r="941" spans="1:11" ht="25.5">
      <c r="A941" s="55" t="s">
        <v>25</v>
      </c>
      <c r="B941" s="24" t="s">
        <v>245</v>
      </c>
      <c r="C941" s="24" t="s">
        <v>329</v>
      </c>
      <c r="D941" s="45" t="s">
        <v>26</v>
      </c>
      <c r="E941" s="24"/>
      <c r="F941" s="24"/>
      <c r="G941" s="129">
        <f>G942+G950</f>
        <v>0</v>
      </c>
      <c r="H941" s="129"/>
      <c r="I941" s="20">
        <f t="shared" si="306"/>
        <v>0</v>
      </c>
      <c r="J941" s="129">
        <f t="shared" ref="J941:K941" si="309">J942+J950</f>
        <v>1012.4</v>
      </c>
      <c r="K941" s="129">
        <f t="shared" si="309"/>
        <v>1012.4</v>
      </c>
    </row>
    <row r="942" spans="1:11">
      <c r="A942" s="23" t="s">
        <v>335</v>
      </c>
      <c r="B942" s="18" t="s">
        <v>245</v>
      </c>
      <c r="C942" s="18" t="s">
        <v>329</v>
      </c>
      <c r="D942" s="36" t="s">
        <v>606</v>
      </c>
      <c r="E942" s="14"/>
      <c r="F942" s="14"/>
      <c r="G942" s="129">
        <f>G943</f>
        <v>0</v>
      </c>
      <c r="H942" s="129"/>
      <c r="I942" s="20">
        <f t="shared" si="306"/>
        <v>0</v>
      </c>
      <c r="J942" s="129">
        <f t="shared" ref="J942:K944" si="310">J943</f>
        <v>150</v>
      </c>
      <c r="K942" s="129">
        <f t="shared" si="310"/>
        <v>150</v>
      </c>
    </row>
    <row r="943" spans="1:11" ht="24">
      <c r="A943" s="27" t="s">
        <v>73</v>
      </c>
      <c r="B943" s="18" t="s">
        <v>245</v>
      </c>
      <c r="C943" s="18" t="s">
        <v>329</v>
      </c>
      <c r="D943" s="36" t="s">
        <v>606</v>
      </c>
      <c r="E943" s="18" t="s">
        <v>74</v>
      </c>
      <c r="F943" s="18"/>
      <c r="G943" s="129">
        <f>G944</f>
        <v>0</v>
      </c>
      <c r="H943" s="129"/>
      <c r="I943" s="20">
        <f t="shared" si="306"/>
        <v>0</v>
      </c>
      <c r="J943" s="129">
        <f t="shared" si="310"/>
        <v>150</v>
      </c>
      <c r="K943" s="129">
        <f t="shared" si="310"/>
        <v>150</v>
      </c>
    </row>
    <row r="944" spans="1:11" ht="24">
      <c r="A944" s="27" t="s">
        <v>75</v>
      </c>
      <c r="B944" s="18" t="s">
        <v>245</v>
      </c>
      <c r="C944" s="18" t="s">
        <v>329</v>
      </c>
      <c r="D944" s="36" t="s">
        <v>606</v>
      </c>
      <c r="E944" s="18" t="s">
        <v>76</v>
      </c>
      <c r="F944" s="18"/>
      <c r="G944" s="129">
        <f>G945</f>
        <v>0</v>
      </c>
      <c r="H944" s="129"/>
      <c r="I944" s="20">
        <f t="shared" si="306"/>
        <v>0</v>
      </c>
      <c r="J944" s="129">
        <f t="shared" si="310"/>
        <v>150</v>
      </c>
      <c r="K944" s="129">
        <f t="shared" si="310"/>
        <v>150</v>
      </c>
    </row>
    <row r="945" spans="1:11">
      <c r="A945" s="27" t="s">
        <v>16</v>
      </c>
      <c r="B945" s="18" t="s">
        <v>245</v>
      </c>
      <c r="C945" s="18" t="s">
        <v>329</v>
      </c>
      <c r="D945" s="36" t="s">
        <v>606</v>
      </c>
      <c r="E945" s="18" t="s">
        <v>76</v>
      </c>
      <c r="F945" s="18" t="s">
        <v>17</v>
      </c>
      <c r="G945" s="129">
        <v>0</v>
      </c>
      <c r="H945" s="129">
        <v>0</v>
      </c>
      <c r="I945" s="20">
        <f t="shared" si="306"/>
        <v>0</v>
      </c>
      <c r="J945" s="22">
        <v>150</v>
      </c>
      <c r="K945" s="22">
        <v>150</v>
      </c>
    </row>
    <row r="946" spans="1:11" ht="36" hidden="1">
      <c r="A946" s="17" t="s">
        <v>336</v>
      </c>
      <c r="B946" s="18" t="s">
        <v>245</v>
      </c>
      <c r="C946" s="18" t="s">
        <v>329</v>
      </c>
      <c r="D946" s="36" t="s">
        <v>337</v>
      </c>
      <c r="E946" s="14"/>
      <c r="F946" s="14"/>
      <c r="G946" s="129"/>
      <c r="H946" s="129"/>
      <c r="I946" s="20">
        <f t="shared" si="306"/>
        <v>0</v>
      </c>
      <c r="J946" s="22"/>
      <c r="K946" s="22"/>
    </row>
    <row r="947" spans="1:11" ht="24" hidden="1">
      <c r="A947" s="27" t="s">
        <v>73</v>
      </c>
      <c r="B947" s="18" t="s">
        <v>245</v>
      </c>
      <c r="C947" s="18" t="s">
        <v>329</v>
      </c>
      <c r="D947" s="36" t="s">
        <v>337</v>
      </c>
      <c r="E947" s="18" t="s">
        <v>74</v>
      </c>
      <c r="F947" s="18"/>
      <c r="G947" s="129"/>
      <c r="H947" s="129"/>
      <c r="I947" s="20">
        <f t="shared" si="306"/>
        <v>0</v>
      </c>
      <c r="J947" s="22"/>
      <c r="K947" s="22"/>
    </row>
    <row r="948" spans="1:11" ht="24" hidden="1">
      <c r="A948" s="27" t="s">
        <v>75</v>
      </c>
      <c r="B948" s="18" t="s">
        <v>245</v>
      </c>
      <c r="C948" s="18" t="s">
        <v>329</v>
      </c>
      <c r="D948" s="36" t="s">
        <v>337</v>
      </c>
      <c r="E948" s="18" t="s">
        <v>76</v>
      </c>
      <c r="F948" s="18"/>
      <c r="G948" s="129"/>
      <c r="H948" s="129"/>
      <c r="I948" s="20">
        <f t="shared" si="306"/>
        <v>0</v>
      </c>
      <c r="J948" s="22"/>
      <c r="K948" s="22"/>
    </row>
    <row r="949" spans="1:11" hidden="1">
      <c r="A949" s="27" t="s">
        <v>18</v>
      </c>
      <c r="B949" s="18" t="s">
        <v>245</v>
      </c>
      <c r="C949" s="18" t="s">
        <v>329</v>
      </c>
      <c r="D949" s="36" t="s">
        <v>337</v>
      </c>
      <c r="E949" s="18" t="s">
        <v>76</v>
      </c>
      <c r="F949" s="18" t="s">
        <v>10</v>
      </c>
      <c r="G949" s="129"/>
      <c r="H949" s="129"/>
      <c r="I949" s="20">
        <f t="shared" si="306"/>
        <v>0</v>
      </c>
      <c r="J949" s="22"/>
      <c r="K949" s="22"/>
    </row>
    <row r="950" spans="1:11">
      <c r="A950" s="34" t="s">
        <v>338</v>
      </c>
      <c r="B950" s="18" t="s">
        <v>245</v>
      </c>
      <c r="C950" s="18" t="s">
        <v>329</v>
      </c>
      <c r="D950" s="31" t="s">
        <v>354</v>
      </c>
      <c r="E950" s="18"/>
      <c r="F950" s="18"/>
      <c r="G950" s="129">
        <f>G951</f>
        <v>0</v>
      </c>
      <c r="H950" s="129"/>
      <c r="I950" s="20">
        <f t="shared" si="306"/>
        <v>0</v>
      </c>
      <c r="J950" s="129">
        <f t="shared" ref="J950:K953" si="311">J951</f>
        <v>862.4</v>
      </c>
      <c r="K950" s="129">
        <f t="shared" si="311"/>
        <v>862.4</v>
      </c>
    </row>
    <row r="951" spans="1:11" ht="24">
      <c r="A951" s="17" t="s">
        <v>44</v>
      </c>
      <c r="B951" s="18" t="s">
        <v>245</v>
      </c>
      <c r="C951" s="18" t="s">
        <v>329</v>
      </c>
      <c r="D951" s="31" t="s">
        <v>354</v>
      </c>
      <c r="E951" s="18" t="s">
        <v>45</v>
      </c>
      <c r="F951" s="18"/>
      <c r="G951" s="129">
        <f>G952</f>
        <v>0</v>
      </c>
      <c r="H951" s="129"/>
      <c r="I951" s="20">
        <f t="shared" si="306"/>
        <v>0</v>
      </c>
      <c r="J951" s="129">
        <f t="shared" si="311"/>
        <v>862.4</v>
      </c>
      <c r="K951" s="129">
        <f t="shared" si="311"/>
        <v>862.4</v>
      </c>
    </row>
    <row r="952" spans="1:11" ht="36">
      <c r="A952" s="49" t="s">
        <v>308</v>
      </c>
      <c r="B952" s="18" t="s">
        <v>245</v>
      </c>
      <c r="C952" s="18" t="s">
        <v>329</v>
      </c>
      <c r="D952" s="31" t="s">
        <v>354</v>
      </c>
      <c r="E952" s="18" t="s">
        <v>256</v>
      </c>
      <c r="F952" s="18"/>
      <c r="G952" s="129">
        <f>G953</f>
        <v>0</v>
      </c>
      <c r="H952" s="129"/>
      <c r="I952" s="20">
        <f t="shared" si="306"/>
        <v>0</v>
      </c>
      <c r="J952" s="129">
        <f t="shared" si="311"/>
        <v>862.4</v>
      </c>
      <c r="K952" s="129">
        <f t="shared" si="311"/>
        <v>862.4</v>
      </c>
    </row>
    <row r="953" spans="1:11">
      <c r="A953" s="49" t="s">
        <v>257</v>
      </c>
      <c r="B953" s="18" t="s">
        <v>245</v>
      </c>
      <c r="C953" s="18" t="s">
        <v>329</v>
      </c>
      <c r="D953" s="31" t="s">
        <v>354</v>
      </c>
      <c r="E953" s="18" t="s">
        <v>258</v>
      </c>
      <c r="F953" s="18"/>
      <c r="G953" s="129">
        <f>G954</f>
        <v>0</v>
      </c>
      <c r="H953" s="129"/>
      <c r="I953" s="20">
        <f t="shared" si="306"/>
        <v>0</v>
      </c>
      <c r="J953" s="129">
        <f t="shared" si="311"/>
        <v>862.4</v>
      </c>
      <c r="K953" s="129">
        <f t="shared" si="311"/>
        <v>862.4</v>
      </c>
    </row>
    <row r="954" spans="1:11">
      <c r="A954" s="49" t="s">
        <v>16</v>
      </c>
      <c r="B954" s="18" t="s">
        <v>245</v>
      </c>
      <c r="C954" s="18" t="s">
        <v>329</v>
      </c>
      <c r="D954" s="31" t="s">
        <v>354</v>
      </c>
      <c r="E954" s="18" t="s">
        <v>258</v>
      </c>
      <c r="F954" s="18" t="s">
        <v>17</v>
      </c>
      <c r="G954" s="129">
        <v>0</v>
      </c>
      <c r="H954" s="129">
        <v>0</v>
      </c>
      <c r="I954" s="20">
        <f t="shared" si="306"/>
        <v>0</v>
      </c>
      <c r="J954" s="22">
        <v>862.4</v>
      </c>
      <c r="K954" s="22">
        <v>862.4</v>
      </c>
    </row>
    <row r="955" spans="1:11" ht="14.25" customHeight="1">
      <c r="A955" s="13" t="s">
        <v>351</v>
      </c>
      <c r="B955" s="14" t="s">
        <v>245</v>
      </c>
      <c r="C955" s="14" t="s">
        <v>352</v>
      </c>
      <c r="D955" s="14"/>
      <c r="E955" s="14"/>
      <c r="F955" s="14"/>
      <c r="G955" s="15">
        <f>G956+G967</f>
        <v>6346.5000000000009</v>
      </c>
      <c r="H955" s="15">
        <f t="shared" ref="H955:I955" si="312">H956+H967</f>
        <v>904.7</v>
      </c>
      <c r="I955" s="15">
        <f t="shared" si="312"/>
        <v>7251.2000000000007</v>
      </c>
      <c r="J955" s="15">
        <f t="shared" ref="J955:K955" si="313">J967</f>
        <v>4676.3999999999996</v>
      </c>
      <c r="K955" s="15">
        <f t="shared" si="313"/>
        <v>4676.3999999999996</v>
      </c>
    </row>
    <row r="956" spans="1:11" ht="28.5" customHeight="1">
      <c r="A956" s="132" t="s">
        <v>330</v>
      </c>
      <c r="B956" s="14" t="s">
        <v>245</v>
      </c>
      <c r="C956" s="14" t="s">
        <v>352</v>
      </c>
      <c r="D956" s="171" t="s">
        <v>249</v>
      </c>
      <c r="E956" s="14"/>
      <c r="F956" s="14"/>
      <c r="G956" s="160">
        <f>G957</f>
        <v>906.1</v>
      </c>
      <c r="H956" s="160">
        <f t="shared" ref="H956:I956" si="314">H957</f>
        <v>-12.6</v>
      </c>
      <c r="I956" s="160">
        <f t="shared" si="314"/>
        <v>893.5</v>
      </c>
      <c r="J956" s="15"/>
      <c r="K956" s="15"/>
    </row>
    <row r="957" spans="1:11" ht="41.25" customHeight="1">
      <c r="A957" s="164" t="s">
        <v>331</v>
      </c>
      <c r="B957" s="18" t="s">
        <v>245</v>
      </c>
      <c r="C957" s="18" t="s">
        <v>352</v>
      </c>
      <c r="D957" s="171" t="s">
        <v>251</v>
      </c>
      <c r="E957" s="14"/>
      <c r="F957" s="14"/>
      <c r="G957" s="160">
        <f>G958</f>
        <v>906.1</v>
      </c>
      <c r="H957" s="160">
        <f>H958</f>
        <v>-12.6</v>
      </c>
      <c r="I957" s="79">
        <f t="shared" si="306"/>
        <v>893.5</v>
      </c>
      <c r="J957" s="15"/>
      <c r="K957" s="15"/>
    </row>
    <row r="958" spans="1:11" ht="41.25" customHeight="1">
      <c r="A958" s="212" t="s">
        <v>332</v>
      </c>
      <c r="B958" s="18" t="s">
        <v>245</v>
      </c>
      <c r="C958" s="18" t="s">
        <v>352</v>
      </c>
      <c r="D958" s="171" t="s">
        <v>333</v>
      </c>
      <c r="E958" s="14"/>
      <c r="F958" s="14"/>
      <c r="G958" s="160">
        <f>G959+G963</f>
        <v>906.1</v>
      </c>
      <c r="H958" s="160">
        <f t="shared" ref="H958:I958" si="315">H959+H963</f>
        <v>-12.6</v>
      </c>
      <c r="I958" s="160">
        <f t="shared" si="315"/>
        <v>893.5</v>
      </c>
      <c r="J958" s="15"/>
      <c r="K958" s="15"/>
    </row>
    <row r="959" spans="1:11" ht="19.5" customHeight="1">
      <c r="A959" s="133" t="s">
        <v>335</v>
      </c>
      <c r="B959" s="18" t="s">
        <v>245</v>
      </c>
      <c r="C959" s="18" t="s">
        <v>352</v>
      </c>
      <c r="D959" s="143" t="s">
        <v>550</v>
      </c>
      <c r="E959" s="14"/>
      <c r="F959" s="14"/>
      <c r="G959" s="160">
        <f t="shared" ref="G959:H961" si="316">G960</f>
        <v>150</v>
      </c>
      <c r="H959" s="160">
        <f t="shared" si="316"/>
        <v>-11.1</v>
      </c>
      <c r="I959" s="79">
        <f t="shared" si="306"/>
        <v>138.9</v>
      </c>
      <c r="J959" s="15"/>
      <c r="K959" s="15"/>
    </row>
    <row r="960" spans="1:11" ht="27" customHeight="1">
      <c r="A960" s="152" t="s">
        <v>73</v>
      </c>
      <c r="B960" s="18" t="s">
        <v>245</v>
      </c>
      <c r="C960" s="18" t="s">
        <v>352</v>
      </c>
      <c r="D960" s="143" t="s">
        <v>550</v>
      </c>
      <c r="E960" s="167" t="s">
        <v>74</v>
      </c>
      <c r="F960" s="167"/>
      <c r="G960" s="160">
        <f t="shared" si="316"/>
        <v>150</v>
      </c>
      <c r="H960" s="160">
        <f t="shared" si="316"/>
        <v>-11.1</v>
      </c>
      <c r="I960" s="79">
        <f t="shared" si="306"/>
        <v>138.9</v>
      </c>
      <c r="J960" s="15"/>
      <c r="K960" s="15"/>
    </row>
    <row r="961" spans="1:11" ht="22.5" customHeight="1">
      <c r="A961" s="152" t="s">
        <v>75</v>
      </c>
      <c r="B961" s="18" t="s">
        <v>245</v>
      </c>
      <c r="C961" s="18" t="s">
        <v>352</v>
      </c>
      <c r="D961" s="143" t="s">
        <v>550</v>
      </c>
      <c r="E961" s="167" t="s">
        <v>76</v>
      </c>
      <c r="F961" s="167"/>
      <c r="G961" s="160">
        <f t="shared" si="316"/>
        <v>150</v>
      </c>
      <c r="H961" s="160">
        <f t="shared" si="316"/>
        <v>-11.1</v>
      </c>
      <c r="I961" s="79">
        <f t="shared" si="306"/>
        <v>138.9</v>
      </c>
      <c r="J961" s="15"/>
      <c r="K961" s="15"/>
    </row>
    <row r="962" spans="1:11" ht="18.75" customHeight="1">
      <c r="A962" s="152" t="s">
        <v>16</v>
      </c>
      <c r="B962" s="18" t="s">
        <v>245</v>
      </c>
      <c r="C962" s="18" t="s">
        <v>352</v>
      </c>
      <c r="D962" s="143" t="s">
        <v>550</v>
      </c>
      <c r="E962" s="167" t="s">
        <v>76</v>
      </c>
      <c r="F962" s="167" t="s">
        <v>17</v>
      </c>
      <c r="G962" s="79">
        <v>150</v>
      </c>
      <c r="H962" s="79">
        <f>'[1]поправки  2024-2026 гг  (ноя(2)'!$I$1155</f>
        <v>-11.1</v>
      </c>
      <c r="I962" s="79">
        <f t="shared" si="306"/>
        <v>138.9</v>
      </c>
      <c r="J962" s="15"/>
      <c r="K962" s="15"/>
    </row>
    <row r="963" spans="1:11" ht="27.75" customHeight="1">
      <c r="A963" s="133" t="s">
        <v>697</v>
      </c>
      <c r="B963" s="18" t="s">
        <v>245</v>
      </c>
      <c r="C963" s="18" t="s">
        <v>352</v>
      </c>
      <c r="D963" s="144" t="s">
        <v>339</v>
      </c>
      <c r="E963" s="14"/>
      <c r="F963" s="14"/>
      <c r="G963" s="15">
        <f>G964</f>
        <v>756.1</v>
      </c>
      <c r="H963" s="15">
        <f t="shared" ref="H963:I963" si="317">H964</f>
        <v>-1.5</v>
      </c>
      <c r="I963" s="15">
        <f t="shared" si="317"/>
        <v>754.6</v>
      </c>
      <c r="J963" s="15"/>
      <c r="K963" s="15"/>
    </row>
    <row r="964" spans="1:11" ht="24" customHeight="1">
      <c r="A964" s="135" t="s">
        <v>308</v>
      </c>
      <c r="B964" s="18" t="s">
        <v>245</v>
      </c>
      <c r="C964" s="18" t="s">
        <v>352</v>
      </c>
      <c r="D964" s="144" t="s">
        <v>339</v>
      </c>
      <c r="E964" s="167" t="s">
        <v>256</v>
      </c>
      <c r="F964" s="167"/>
      <c r="G964" s="160">
        <f>G965</f>
        <v>756.1</v>
      </c>
      <c r="H964" s="160">
        <f>H965</f>
        <v>-1.5</v>
      </c>
      <c r="I964" s="79">
        <f t="shared" ref="I964:I966" si="318">G964+H964</f>
        <v>754.6</v>
      </c>
      <c r="J964" s="15"/>
      <c r="K964" s="15"/>
    </row>
    <row r="965" spans="1:11" ht="14.25" customHeight="1">
      <c r="A965" s="135" t="s">
        <v>257</v>
      </c>
      <c r="B965" s="18" t="s">
        <v>245</v>
      </c>
      <c r="C965" s="18" t="s">
        <v>352</v>
      </c>
      <c r="D965" s="144" t="s">
        <v>339</v>
      </c>
      <c r="E965" s="167" t="s">
        <v>258</v>
      </c>
      <c r="F965" s="167"/>
      <c r="G965" s="160">
        <f>G966</f>
        <v>756.1</v>
      </c>
      <c r="H965" s="160">
        <f>H966</f>
        <v>-1.5</v>
      </c>
      <c r="I965" s="79">
        <f t="shared" si="318"/>
        <v>754.6</v>
      </c>
      <c r="J965" s="15"/>
      <c r="K965" s="15"/>
    </row>
    <row r="966" spans="1:11" ht="14.25" customHeight="1">
      <c r="A966" s="135" t="s">
        <v>16</v>
      </c>
      <c r="B966" s="18" t="s">
        <v>245</v>
      </c>
      <c r="C966" s="18" t="s">
        <v>352</v>
      </c>
      <c r="D966" s="144" t="s">
        <v>339</v>
      </c>
      <c r="E966" s="167" t="s">
        <v>258</v>
      </c>
      <c r="F966" s="167" t="s">
        <v>17</v>
      </c>
      <c r="G966" s="79">
        <v>756.1</v>
      </c>
      <c r="H966" s="79">
        <f>'[1]поправки  2024-2026 гг  (ноя(2)'!$I$1166</f>
        <v>-1.5</v>
      </c>
      <c r="I966" s="79">
        <f t="shared" si="318"/>
        <v>754.6</v>
      </c>
      <c r="J966" s="15"/>
      <c r="K966" s="15"/>
    </row>
    <row r="967" spans="1:11" ht="27" customHeight="1">
      <c r="A967" s="13" t="s">
        <v>25</v>
      </c>
      <c r="B967" s="14" t="s">
        <v>245</v>
      </c>
      <c r="C967" s="14" t="s">
        <v>352</v>
      </c>
      <c r="D967" s="14" t="s">
        <v>26</v>
      </c>
      <c r="E967" s="14"/>
      <c r="F967" s="14"/>
      <c r="G967" s="16">
        <f>G972+G979+G968</f>
        <v>5440.4000000000005</v>
      </c>
      <c r="H967" s="16">
        <f>H972+H979+H968</f>
        <v>917.30000000000007</v>
      </c>
      <c r="I967" s="20">
        <f t="shared" si="306"/>
        <v>6357.7000000000007</v>
      </c>
      <c r="J967" s="16">
        <f t="shared" ref="J967" si="319">J972+J979+J968</f>
        <v>4676.3999999999996</v>
      </c>
      <c r="K967" s="16">
        <f>K972+K979+K968</f>
        <v>4676.3999999999996</v>
      </c>
    </row>
    <row r="968" spans="1:11" ht="38.25">
      <c r="A968" s="23" t="s">
        <v>33</v>
      </c>
      <c r="B968" s="18" t="s">
        <v>245</v>
      </c>
      <c r="C968" s="18" t="s">
        <v>352</v>
      </c>
      <c r="D968" s="24" t="s">
        <v>34</v>
      </c>
      <c r="E968" s="24"/>
      <c r="F968" s="24"/>
      <c r="G968" s="16">
        <f t="shared" ref="G968:J970" si="320">G969</f>
        <v>176.6</v>
      </c>
      <c r="H968" s="16">
        <f t="shared" si="320"/>
        <v>0</v>
      </c>
      <c r="I968" s="20">
        <f t="shared" si="306"/>
        <v>176.6</v>
      </c>
      <c r="J968" s="16">
        <f t="shared" si="320"/>
        <v>0</v>
      </c>
      <c r="K968" s="26"/>
    </row>
    <row r="969" spans="1:11" ht="76.5">
      <c r="A969" s="23" t="s">
        <v>29</v>
      </c>
      <c r="B969" s="18" t="s">
        <v>245</v>
      </c>
      <c r="C969" s="18" t="s">
        <v>352</v>
      </c>
      <c r="D969" s="24" t="s">
        <v>34</v>
      </c>
      <c r="E969" s="24" t="s">
        <v>30</v>
      </c>
      <c r="F969" s="24"/>
      <c r="G969" s="16">
        <f t="shared" si="320"/>
        <v>176.6</v>
      </c>
      <c r="H969" s="16">
        <f t="shared" si="320"/>
        <v>0</v>
      </c>
      <c r="I969" s="20">
        <f t="shared" si="306"/>
        <v>176.6</v>
      </c>
      <c r="J969" s="16">
        <f t="shared" si="320"/>
        <v>0</v>
      </c>
      <c r="K969" s="26"/>
    </row>
    <row r="970" spans="1:11" ht="29.25" customHeight="1">
      <c r="A970" s="23" t="s">
        <v>31</v>
      </c>
      <c r="B970" s="18" t="s">
        <v>245</v>
      </c>
      <c r="C970" s="18" t="s">
        <v>352</v>
      </c>
      <c r="D970" s="24" t="s">
        <v>34</v>
      </c>
      <c r="E970" s="24" t="s">
        <v>32</v>
      </c>
      <c r="F970" s="24"/>
      <c r="G970" s="16">
        <f t="shared" si="320"/>
        <v>176.6</v>
      </c>
      <c r="H970" s="16">
        <f t="shared" si="320"/>
        <v>0</v>
      </c>
      <c r="I970" s="20">
        <f t="shared" si="306"/>
        <v>176.6</v>
      </c>
      <c r="J970" s="16">
        <f t="shared" si="320"/>
        <v>0</v>
      </c>
      <c r="K970" s="26"/>
    </row>
    <row r="971" spans="1:11">
      <c r="A971" s="23" t="s">
        <v>19</v>
      </c>
      <c r="B971" s="18" t="s">
        <v>245</v>
      </c>
      <c r="C971" s="18" t="s">
        <v>352</v>
      </c>
      <c r="D971" s="24" t="s">
        <v>34</v>
      </c>
      <c r="E971" s="24" t="s">
        <v>32</v>
      </c>
      <c r="F971" s="24" t="s">
        <v>11</v>
      </c>
      <c r="G971" s="16">
        <v>176.6</v>
      </c>
      <c r="H971" s="16">
        <f>'[1]поправки  2024-2026 гг  (ноя(2)'!$I$1177</f>
        <v>0</v>
      </c>
      <c r="I971" s="20">
        <f t="shared" si="306"/>
        <v>176.6</v>
      </c>
      <c r="J971" s="16"/>
      <c r="K971" s="26"/>
    </row>
    <row r="972" spans="1:11">
      <c r="A972" s="13" t="s">
        <v>37</v>
      </c>
      <c r="B972" s="14" t="s">
        <v>245</v>
      </c>
      <c r="C972" s="14" t="s">
        <v>352</v>
      </c>
      <c r="D972" s="14" t="s">
        <v>38</v>
      </c>
      <c r="E972" s="14"/>
      <c r="F972" s="14"/>
      <c r="G972" s="16">
        <f>G973</f>
        <v>2996.4</v>
      </c>
      <c r="H972" s="16">
        <f>H973</f>
        <v>785.7</v>
      </c>
      <c r="I972" s="20">
        <f>G972+H972</f>
        <v>3782.1000000000004</v>
      </c>
      <c r="J972" s="16">
        <f t="shared" ref="G972:K974" si="321">J973</f>
        <v>2673</v>
      </c>
      <c r="K972" s="16">
        <f t="shared" si="321"/>
        <v>2673</v>
      </c>
    </row>
    <row r="973" spans="1:11" ht="72.75" customHeight="1">
      <c r="A973" s="17" t="s">
        <v>29</v>
      </c>
      <c r="B973" s="18" t="s">
        <v>245</v>
      </c>
      <c r="C973" s="18" t="s">
        <v>352</v>
      </c>
      <c r="D973" s="18" t="s">
        <v>38</v>
      </c>
      <c r="E973" s="18" t="s">
        <v>30</v>
      </c>
      <c r="F973" s="18"/>
      <c r="G973" s="16">
        <f t="shared" si="321"/>
        <v>2996.4</v>
      </c>
      <c r="H973" s="16">
        <f t="shared" si="321"/>
        <v>785.7</v>
      </c>
      <c r="I973" s="20">
        <f t="shared" si="306"/>
        <v>3782.1000000000004</v>
      </c>
      <c r="J973" s="16">
        <f t="shared" si="321"/>
        <v>2673</v>
      </c>
      <c r="K973" s="16">
        <f t="shared" si="321"/>
        <v>2673</v>
      </c>
    </row>
    <row r="974" spans="1:11" ht="26.25" customHeight="1">
      <c r="A974" s="17" t="s">
        <v>31</v>
      </c>
      <c r="B974" s="18" t="s">
        <v>245</v>
      </c>
      <c r="C974" s="18" t="s">
        <v>352</v>
      </c>
      <c r="D974" s="18" t="s">
        <v>38</v>
      </c>
      <c r="E974" s="18" t="s">
        <v>32</v>
      </c>
      <c r="F974" s="18"/>
      <c r="G974" s="16">
        <f t="shared" si="321"/>
        <v>2996.4</v>
      </c>
      <c r="H974" s="16">
        <f t="shared" si="321"/>
        <v>785.7</v>
      </c>
      <c r="I974" s="20">
        <f t="shared" si="306"/>
        <v>3782.1000000000004</v>
      </c>
      <c r="J974" s="16">
        <f t="shared" si="321"/>
        <v>2673</v>
      </c>
      <c r="K974" s="16">
        <f t="shared" si="321"/>
        <v>2673</v>
      </c>
    </row>
    <row r="975" spans="1:11">
      <c r="A975" s="17" t="s">
        <v>16</v>
      </c>
      <c r="B975" s="18" t="s">
        <v>245</v>
      </c>
      <c r="C975" s="18" t="s">
        <v>352</v>
      </c>
      <c r="D975" s="18" t="s">
        <v>38</v>
      </c>
      <c r="E975" s="18" t="s">
        <v>32</v>
      </c>
      <c r="F975" s="18" t="s">
        <v>17</v>
      </c>
      <c r="G975" s="79">
        <v>2996.4</v>
      </c>
      <c r="H975" s="79">
        <f>'[1]поправки  2024-2026 гг  (ноя(2)'!$I$1173</f>
        <v>785.7</v>
      </c>
      <c r="I975" s="20">
        <f t="shared" si="306"/>
        <v>3782.1000000000004</v>
      </c>
      <c r="J975" s="22">
        <v>2673</v>
      </c>
      <c r="K975" s="22">
        <v>2673</v>
      </c>
    </row>
    <row r="976" spans="1:11" hidden="1">
      <c r="A976" s="23" t="s">
        <v>56</v>
      </c>
      <c r="B976" s="18" t="s">
        <v>245</v>
      </c>
      <c r="C976" s="18" t="s">
        <v>352</v>
      </c>
      <c r="D976" s="18" t="s">
        <v>353</v>
      </c>
      <c r="E976" s="18"/>
      <c r="F976" s="18"/>
      <c r="G976" s="19"/>
      <c r="H976" s="19"/>
      <c r="I976" s="20">
        <f t="shared" si="306"/>
        <v>0</v>
      </c>
      <c r="J976" s="20"/>
      <c r="K976" s="26"/>
    </row>
    <row r="977" spans="1:14" hidden="1">
      <c r="A977" s="23" t="s">
        <v>79</v>
      </c>
      <c r="B977" s="18" t="s">
        <v>245</v>
      </c>
      <c r="C977" s="18" t="s">
        <v>352</v>
      </c>
      <c r="D977" s="18" t="s">
        <v>353</v>
      </c>
      <c r="E977" s="18" t="s">
        <v>80</v>
      </c>
      <c r="F977" s="18"/>
      <c r="G977" s="19"/>
      <c r="H977" s="19"/>
      <c r="I977" s="20">
        <f t="shared" si="306"/>
        <v>0</v>
      </c>
      <c r="J977" s="20"/>
      <c r="K977" s="26"/>
    </row>
    <row r="978" spans="1:14" hidden="1">
      <c r="A978" s="23" t="s">
        <v>81</v>
      </c>
      <c r="B978" s="18" t="s">
        <v>245</v>
      </c>
      <c r="C978" s="18" t="s">
        <v>352</v>
      </c>
      <c r="D978" s="18" t="s">
        <v>353</v>
      </c>
      <c r="E978" s="18" t="s">
        <v>80</v>
      </c>
      <c r="F978" s="18" t="s">
        <v>17</v>
      </c>
      <c r="G978" s="19"/>
      <c r="H978" s="19"/>
      <c r="I978" s="20">
        <f t="shared" si="306"/>
        <v>0</v>
      </c>
      <c r="J978" s="20"/>
      <c r="K978" s="26"/>
    </row>
    <row r="979" spans="1:14" ht="27" customHeight="1">
      <c r="A979" s="32" t="s">
        <v>314</v>
      </c>
      <c r="B979" s="14" t="s">
        <v>245</v>
      </c>
      <c r="C979" s="14" t="s">
        <v>352</v>
      </c>
      <c r="D979" s="33" t="s">
        <v>354</v>
      </c>
      <c r="E979" s="25"/>
      <c r="F979" s="25"/>
      <c r="G979" s="16">
        <f>G984+G980</f>
        <v>2267.4</v>
      </c>
      <c r="H979" s="16">
        <f>H984+H980</f>
        <v>131.6</v>
      </c>
      <c r="I979" s="20">
        <f t="shared" si="306"/>
        <v>2399</v>
      </c>
      <c r="J979" s="16">
        <f t="shared" ref="J979:K979" si="322">J984+J980</f>
        <v>2003.4</v>
      </c>
      <c r="K979" s="16">
        <f t="shared" si="322"/>
        <v>2003.4</v>
      </c>
    </row>
    <row r="980" spans="1:14" ht="78.75" customHeight="1">
      <c r="A980" s="135" t="s">
        <v>656</v>
      </c>
      <c r="B980" s="18" t="s">
        <v>245</v>
      </c>
      <c r="C980" s="18" t="s">
        <v>352</v>
      </c>
      <c r="D980" s="144" t="s">
        <v>642</v>
      </c>
      <c r="E980" s="167"/>
      <c r="F980" s="167"/>
      <c r="G980" s="160">
        <f t="shared" ref="G980:K982" si="323">G981</f>
        <v>3.4</v>
      </c>
      <c r="H980" s="160"/>
      <c r="I980" s="20">
        <f t="shared" si="306"/>
        <v>3.4</v>
      </c>
      <c r="J980" s="160">
        <f t="shared" si="323"/>
        <v>3.4</v>
      </c>
      <c r="K980" s="160">
        <f t="shared" si="323"/>
        <v>3.4</v>
      </c>
    </row>
    <row r="981" spans="1:14" ht="38.25">
      <c r="A981" s="135" t="s">
        <v>308</v>
      </c>
      <c r="B981" s="18" t="s">
        <v>245</v>
      </c>
      <c r="C981" s="18" t="s">
        <v>352</v>
      </c>
      <c r="D981" s="144" t="s">
        <v>642</v>
      </c>
      <c r="E981" s="167" t="s">
        <v>256</v>
      </c>
      <c r="F981" s="167"/>
      <c r="G981" s="160">
        <f t="shared" si="323"/>
        <v>3.4</v>
      </c>
      <c r="H981" s="160"/>
      <c r="I981" s="20">
        <f t="shared" si="306"/>
        <v>3.4</v>
      </c>
      <c r="J981" s="160">
        <f t="shared" si="323"/>
        <v>3.4</v>
      </c>
      <c r="K981" s="160">
        <f t="shared" si="323"/>
        <v>3.4</v>
      </c>
    </row>
    <row r="982" spans="1:14">
      <c r="A982" s="135" t="s">
        <v>257</v>
      </c>
      <c r="B982" s="18" t="s">
        <v>245</v>
      </c>
      <c r="C982" s="18" t="s">
        <v>352</v>
      </c>
      <c r="D982" s="144" t="s">
        <v>642</v>
      </c>
      <c r="E982" s="167" t="s">
        <v>258</v>
      </c>
      <c r="F982" s="167"/>
      <c r="G982" s="160">
        <f t="shared" si="323"/>
        <v>3.4</v>
      </c>
      <c r="H982" s="160"/>
      <c r="I982" s="20">
        <f t="shared" si="306"/>
        <v>3.4</v>
      </c>
      <c r="J982" s="160">
        <f t="shared" si="323"/>
        <v>3.4</v>
      </c>
      <c r="K982" s="160">
        <f t="shared" si="323"/>
        <v>3.4</v>
      </c>
    </row>
    <row r="983" spans="1:14" ht="10.5" customHeight="1">
      <c r="A983" s="135" t="s">
        <v>18</v>
      </c>
      <c r="B983" s="18" t="s">
        <v>245</v>
      </c>
      <c r="C983" s="18" t="s">
        <v>352</v>
      </c>
      <c r="D983" s="144" t="s">
        <v>642</v>
      </c>
      <c r="E983" s="167" t="s">
        <v>258</v>
      </c>
      <c r="F983" s="167" t="s">
        <v>10</v>
      </c>
      <c r="G983" s="187">
        <v>3.4</v>
      </c>
      <c r="H983" s="187">
        <f>'[1]поправки  2024-2026 гг  (ноя(2)'!$I$1182</f>
        <v>0</v>
      </c>
      <c r="I983" s="20">
        <f t="shared" si="306"/>
        <v>3.4</v>
      </c>
      <c r="J983" s="187">
        <v>3.4</v>
      </c>
      <c r="K983" s="187">
        <v>3.4</v>
      </c>
    </row>
    <row r="984" spans="1:14" ht="36.75" customHeight="1">
      <c r="A984" s="49" t="s">
        <v>308</v>
      </c>
      <c r="B984" s="18" t="s">
        <v>245</v>
      </c>
      <c r="C984" s="18" t="s">
        <v>352</v>
      </c>
      <c r="D984" s="31" t="s">
        <v>354</v>
      </c>
      <c r="E984" s="18" t="s">
        <v>256</v>
      </c>
      <c r="F984" s="18"/>
      <c r="G984" s="16">
        <f t="shared" ref="G984:K985" si="324">G985</f>
        <v>2264</v>
      </c>
      <c r="H984" s="16">
        <f t="shared" si="324"/>
        <v>131.6</v>
      </c>
      <c r="I984" s="20">
        <f t="shared" si="306"/>
        <v>2395.6</v>
      </c>
      <c r="J984" s="16">
        <f t="shared" si="324"/>
        <v>2000</v>
      </c>
      <c r="K984" s="16">
        <f t="shared" si="324"/>
        <v>2000</v>
      </c>
    </row>
    <row r="985" spans="1:14" ht="15.75" customHeight="1">
      <c r="A985" s="49" t="s">
        <v>257</v>
      </c>
      <c r="B985" s="18" t="s">
        <v>245</v>
      </c>
      <c r="C985" s="18" t="s">
        <v>352</v>
      </c>
      <c r="D985" s="31" t="s">
        <v>354</v>
      </c>
      <c r="E985" s="18" t="s">
        <v>258</v>
      </c>
      <c r="F985" s="18"/>
      <c r="G985" s="16">
        <f t="shared" si="324"/>
        <v>2264</v>
      </c>
      <c r="H985" s="16">
        <f t="shared" si="324"/>
        <v>131.6</v>
      </c>
      <c r="I985" s="20">
        <f t="shared" si="306"/>
        <v>2395.6</v>
      </c>
      <c r="J985" s="16">
        <f t="shared" si="324"/>
        <v>2000</v>
      </c>
      <c r="K985" s="16">
        <f t="shared" si="324"/>
        <v>2000</v>
      </c>
    </row>
    <row r="986" spans="1:14">
      <c r="A986" s="17" t="s">
        <v>578</v>
      </c>
      <c r="B986" s="18" t="s">
        <v>245</v>
      </c>
      <c r="C986" s="18" t="s">
        <v>352</v>
      </c>
      <c r="D986" s="31" t="s">
        <v>354</v>
      </c>
      <c r="E986" s="18" t="s">
        <v>258</v>
      </c>
      <c r="F986" s="18" t="s">
        <v>17</v>
      </c>
      <c r="G986" s="79">
        <v>2264</v>
      </c>
      <c r="H986" s="79">
        <f>'[1]поправки  2024-2026 гг  (ноя(2)'!$I$1186</f>
        <v>131.6</v>
      </c>
      <c r="I986" s="20">
        <f t="shared" si="306"/>
        <v>2395.6</v>
      </c>
      <c r="J986" s="22">
        <v>2000</v>
      </c>
      <c r="K986" s="22">
        <v>2000</v>
      </c>
    </row>
    <row r="987" spans="1:14" ht="16.5" customHeight="1">
      <c r="A987" s="13" t="s">
        <v>355</v>
      </c>
      <c r="B987" s="14" t="s">
        <v>356</v>
      </c>
      <c r="C987" s="35"/>
      <c r="D987" s="35"/>
      <c r="E987" s="14"/>
      <c r="F987" s="14"/>
      <c r="G987" s="15">
        <f>G988+G989+G990+G991</f>
        <v>10726.839999999998</v>
      </c>
      <c r="H987" s="15">
        <f>H988+H989+H990+H991</f>
        <v>-31.5</v>
      </c>
      <c r="I987" s="12">
        <f t="shared" si="306"/>
        <v>10695.339999999998</v>
      </c>
      <c r="J987" s="15">
        <f t="shared" ref="J987:K987" si="325">J988+J989+J990+J991</f>
        <v>9460.3000000000011</v>
      </c>
      <c r="K987" s="15">
        <f t="shared" si="325"/>
        <v>9455.9000000000015</v>
      </c>
      <c r="L987" s="136">
        <f>G993+G1081+G1109+G1114</f>
        <v>10726.84</v>
      </c>
      <c r="M987" s="136">
        <f>J993+J1081+J1109+J1114</f>
        <v>9460.2999999999993</v>
      </c>
      <c r="N987" s="136">
        <f>K993+K1081+K1109+K1114</f>
        <v>9455.9</v>
      </c>
    </row>
    <row r="988" spans="1:14">
      <c r="A988" s="13" t="s">
        <v>278</v>
      </c>
      <c r="B988" s="14" t="s">
        <v>356</v>
      </c>
      <c r="C988" s="35"/>
      <c r="D988" s="35"/>
      <c r="E988" s="14"/>
      <c r="F988" s="14" t="s">
        <v>17</v>
      </c>
      <c r="G988" s="15">
        <f>G1023+G1029+G1040+G1050+G1065+G1113+G1123+G1070+G1015+G1045+G999+G1005+G1090+G1094+G1097+G1078+G1011</f>
        <v>8930.2999999999993</v>
      </c>
      <c r="H988" s="15">
        <f>H1023+H1029+H1040+H1050+H1065+H1113+H1123+H1070+H1015+H1045+H999+H1005+H1090+H1094+H1097+H1078+H1011</f>
        <v>-31.5</v>
      </c>
      <c r="I988" s="12">
        <f t="shared" si="306"/>
        <v>8898.7999999999993</v>
      </c>
      <c r="J988" s="15">
        <f>J1023+J1029+J1040+J1050+J1065+J1113+J1123+J1070+J1015+J1045+J999+J1005+J1090+J1094+J1097</f>
        <v>8445.2000000000007</v>
      </c>
      <c r="K988" s="15">
        <f>K1023+K1029+K1040+K1050+K1065+K1113+K1123+K1070+K1015+K1045+K999+K1005+K1090+K1094+K1097</f>
        <v>8418.2000000000007</v>
      </c>
    </row>
    <row r="989" spans="1:14">
      <c r="A989" s="13" t="s">
        <v>18</v>
      </c>
      <c r="B989" s="14" t="s">
        <v>356</v>
      </c>
      <c r="C989" s="35"/>
      <c r="D989" s="35"/>
      <c r="E989" s="14"/>
      <c r="F989" s="14" t="s">
        <v>10</v>
      </c>
      <c r="G989" s="15">
        <f>G1041+G1021+G1060+G1016+G1033+G1036+G1046+G1003+G1010+G1086+G1074+G1079</f>
        <v>701.74</v>
      </c>
      <c r="H989" s="15">
        <f>H1041+H1021+H1060+H1016+H1033+H1036+H1046+H1003+H1010+H1086+H1074+H1079</f>
        <v>0</v>
      </c>
      <c r="I989" s="12">
        <f t="shared" si="306"/>
        <v>701.74</v>
      </c>
      <c r="J989" s="15">
        <f t="shared" ref="J989:K989" si="326">J1041+J1021+J1060+J1016+J1033+J1036+J1046+J1003+J1010+J1086</f>
        <v>1015.1</v>
      </c>
      <c r="K989" s="15">
        <f t="shared" si="326"/>
        <v>1037.7</v>
      </c>
    </row>
    <row r="990" spans="1:14">
      <c r="A990" s="13" t="s">
        <v>19</v>
      </c>
      <c r="B990" s="14" t="s">
        <v>356</v>
      </c>
      <c r="C990" s="35"/>
      <c r="D990" s="35"/>
      <c r="E990" s="14"/>
      <c r="F990" s="14" t="s">
        <v>11</v>
      </c>
      <c r="G990" s="15">
        <f>G1017+G1119+G1080</f>
        <v>1094.8</v>
      </c>
      <c r="H990" s="15">
        <f>H1017+H1119+H1080</f>
        <v>0</v>
      </c>
      <c r="I990" s="12">
        <f t="shared" si="306"/>
        <v>1094.8</v>
      </c>
      <c r="J990" s="15">
        <f>J1017+J1119</f>
        <v>0</v>
      </c>
      <c r="K990" s="15">
        <f>K1017+K1119</f>
        <v>0</v>
      </c>
    </row>
    <row r="991" spans="1:14" hidden="1">
      <c r="A991" s="13" t="s">
        <v>20</v>
      </c>
      <c r="B991" s="14" t="s">
        <v>357</v>
      </c>
      <c r="C991" s="35"/>
      <c r="D991" s="35"/>
      <c r="E991" s="14"/>
      <c r="F991" s="14" t="s">
        <v>12</v>
      </c>
      <c r="G991" s="15">
        <f t="shared" ref="G991:K991" si="327">G1000+G1006</f>
        <v>0</v>
      </c>
      <c r="H991" s="15"/>
      <c r="I991" s="12">
        <f t="shared" si="306"/>
        <v>0</v>
      </c>
      <c r="J991" s="15">
        <f t="shared" si="327"/>
        <v>0</v>
      </c>
      <c r="K991" s="15">
        <f t="shared" si="327"/>
        <v>0</v>
      </c>
    </row>
    <row r="992" spans="1:14" ht="13.5" customHeight="1">
      <c r="A992" s="13" t="s">
        <v>358</v>
      </c>
      <c r="B992" s="14" t="s">
        <v>356</v>
      </c>
      <c r="C992" s="14" t="s">
        <v>357</v>
      </c>
      <c r="D992" s="14"/>
      <c r="E992" s="14"/>
      <c r="F992" s="14"/>
      <c r="G992" s="15">
        <f>G993+G1109+G1066+G1081</f>
        <v>9518.0400000000009</v>
      </c>
      <c r="H992" s="15">
        <f>H993+H1109+H1066+H1081</f>
        <v>-170</v>
      </c>
      <c r="I992" s="12">
        <f t="shared" si="306"/>
        <v>9348.0400000000009</v>
      </c>
      <c r="J992" s="15">
        <f>J993+J1109+J1066+J1081</f>
        <v>8360.2999999999993</v>
      </c>
      <c r="K992" s="15">
        <f>K993+K1109+K1066+K1081</f>
        <v>8355.9</v>
      </c>
    </row>
    <row r="993" spans="1:11" ht="71.25" customHeight="1">
      <c r="A993" s="63" t="s">
        <v>359</v>
      </c>
      <c r="B993" s="14" t="s">
        <v>356</v>
      </c>
      <c r="C993" s="14" t="s">
        <v>357</v>
      </c>
      <c r="D993" s="14" t="s">
        <v>318</v>
      </c>
      <c r="E993" s="14"/>
      <c r="F993" s="14"/>
      <c r="G993" s="15">
        <f>G994+G1024+G1071</f>
        <v>9472.0400000000009</v>
      </c>
      <c r="H993" s="15">
        <f>H994+H1024+H1071</f>
        <v>-170</v>
      </c>
      <c r="I993" s="12">
        <f t="shared" si="306"/>
        <v>9302.0400000000009</v>
      </c>
      <c r="J993" s="15">
        <f t="shared" ref="J993:K993" si="328">J994+J1024</f>
        <v>0</v>
      </c>
      <c r="K993" s="15">
        <f t="shared" si="328"/>
        <v>0</v>
      </c>
    </row>
    <row r="994" spans="1:11" ht="60.75" customHeight="1">
      <c r="A994" s="88" t="s">
        <v>360</v>
      </c>
      <c r="B994" s="18" t="s">
        <v>356</v>
      </c>
      <c r="C994" s="18" t="s">
        <v>357</v>
      </c>
      <c r="D994" s="18" t="s">
        <v>361</v>
      </c>
      <c r="E994" s="18"/>
      <c r="F994" s="18"/>
      <c r="G994" s="16">
        <f>G995</f>
        <v>1133.24</v>
      </c>
      <c r="H994" s="16">
        <f>H995</f>
        <v>0</v>
      </c>
      <c r="I994" s="20">
        <f t="shared" si="306"/>
        <v>1133.24</v>
      </c>
      <c r="J994" s="16">
        <f>J995</f>
        <v>0</v>
      </c>
      <c r="K994" s="16">
        <f t="shared" ref="K994" si="329">K995</f>
        <v>0</v>
      </c>
    </row>
    <row r="995" spans="1:11" ht="27" customHeight="1">
      <c r="A995" s="17" t="s">
        <v>657</v>
      </c>
      <c r="B995" s="18" t="s">
        <v>356</v>
      </c>
      <c r="C995" s="18" t="s">
        <v>357</v>
      </c>
      <c r="D995" s="18" t="s">
        <v>362</v>
      </c>
      <c r="E995" s="18"/>
      <c r="F995" s="18"/>
      <c r="G995" s="16">
        <f>G1018+G1012+G996+G1007</f>
        <v>1133.24</v>
      </c>
      <c r="H995" s="16">
        <f>H1018+H1012+H996+H1007</f>
        <v>0</v>
      </c>
      <c r="I995" s="20">
        <f t="shared" si="306"/>
        <v>1133.24</v>
      </c>
      <c r="J995" s="16">
        <f t="shared" ref="J995:K995" si="330">J1018+J1012+J996+J1007</f>
        <v>0</v>
      </c>
      <c r="K995" s="16">
        <f t="shared" si="330"/>
        <v>0</v>
      </c>
    </row>
    <row r="996" spans="1:11" ht="48.75" customHeight="1">
      <c r="A996" s="23" t="s">
        <v>363</v>
      </c>
      <c r="B996" s="18" t="s">
        <v>356</v>
      </c>
      <c r="C996" s="18" t="s">
        <v>357</v>
      </c>
      <c r="D996" s="24" t="s">
        <v>364</v>
      </c>
      <c r="E996" s="24"/>
      <c r="F996" s="24"/>
      <c r="G996" s="78">
        <f>G997+G1001+G1004</f>
        <v>283</v>
      </c>
      <c r="H996" s="78">
        <f>H997+H1001+H1004</f>
        <v>0</v>
      </c>
      <c r="I996" s="20">
        <f t="shared" si="306"/>
        <v>283</v>
      </c>
      <c r="J996" s="78">
        <f t="shared" ref="J996:K996" si="331">J997+J1001+J1004</f>
        <v>0</v>
      </c>
      <c r="K996" s="78">
        <f t="shared" si="331"/>
        <v>0</v>
      </c>
    </row>
    <row r="997" spans="1:11" ht="27" customHeight="1">
      <c r="A997" s="23" t="s">
        <v>44</v>
      </c>
      <c r="B997" s="18" t="s">
        <v>356</v>
      </c>
      <c r="C997" s="18" t="s">
        <v>357</v>
      </c>
      <c r="D997" s="24" t="s">
        <v>364</v>
      </c>
      <c r="E997" s="24" t="s">
        <v>45</v>
      </c>
      <c r="F997" s="24"/>
      <c r="G997" s="78">
        <f t="shared" ref="G997:K998" si="332">G998</f>
        <v>117.8</v>
      </c>
      <c r="H997" s="78">
        <f t="shared" si="332"/>
        <v>0</v>
      </c>
      <c r="I997" s="20">
        <f t="shared" si="306"/>
        <v>117.8</v>
      </c>
      <c r="J997" s="78">
        <f t="shared" si="332"/>
        <v>0</v>
      </c>
      <c r="K997" s="78">
        <f t="shared" si="332"/>
        <v>0</v>
      </c>
    </row>
    <row r="998" spans="1:11" ht="25.5" customHeight="1">
      <c r="A998" s="23" t="s">
        <v>365</v>
      </c>
      <c r="B998" s="18" t="s">
        <v>356</v>
      </c>
      <c r="C998" s="18" t="s">
        <v>357</v>
      </c>
      <c r="D998" s="24" t="s">
        <v>364</v>
      </c>
      <c r="E998" s="24" t="s">
        <v>53</v>
      </c>
      <c r="F998" s="24"/>
      <c r="G998" s="78">
        <f t="shared" si="332"/>
        <v>117.8</v>
      </c>
      <c r="H998" s="78">
        <f t="shared" si="332"/>
        <v>0</v>
      </c>
      <c r="I998" s="20">
        <f t="shared" si="306"/>
        <v>117.8</v>
      </c>
      <c r="J998" s="78">
        <f t="shared" si="332"/>
        <v>0</v>
      </c>
      <c r="K998" s="78">
        <f t="shared" si="332"/>
        <v>0</v>
      </c>
    </row>
    <row r="999" spans="1:11" ht="15.75" customHeight="1">
      <c r="A999" s="23" t="s">
        <v>16</v>
      </c>
      <c r="B999" s="18" t="s">
        <v>356</v>
      </c>
      <c r="C999" s="18" t="s">
        <v>357</v>
      </c>
      <c r="D999" s="24" t="s">
        <v>364</v>
      </c>
      <c r="E999" s="24" t="s">
        <v>53</v>
      </c>
      <c r="F999" s="24" t="s">
        <v>17</v>
      </c>
      <c r="G999" s="78">
        <v>117.8</v>
      </c>
      <c r="H999" s="78">
        <f>'[1]поправки  2024-2026 гг  (ноя(2)'!$I$1401</f>
        <v>0</v>
      </c>
      <c r="I999" s="20">
        <f t="shared" si="306"/>
        <v>117.8</v>
      </c>
      <c r="J999" s="78"/>
      <c r="K999" s="16"/>
    </row>
    <row r="1000" spans="1:11" ht="15.75" hidden="1" customHeight="1">
      <c r="A1000" s="23" t="s">
        <v>20</v>
      </c>
      <c r="B1000" s="18" t="s">
        <v>356</v>
      </c>
      <c r="C1000" s="18" t="s">
        <v>357</v>
      </c>
      <c r="D1000" s="24" t="s">
        <v>364</v>
      </c>
      <c r="E1000" s="24" t="s">
        <v>53</v>
      </c>
      <c r="F1000" s="24" t="s">
        <v>12</v>
      </c>
      <c r="G1000" s="78"/>
      <c r="H1000" s="78"/>
      <c r="I1000" s="20">
        <f t="shared" si="306"/>
        <v>0</v>
      </c>
      <c r="J1000" s="78"/>
      <c r="K1000" s="26"/>
    </row>
    <row r="1001" spans="1:11" ht="41.25" hidden="1" customHeight="1">
      <c r="A1001" s="23" t="s">
        <v>44</v>
      </c>
      <c r="B1001" s="18" t="s">
        <v>356</v>
      </c>
      <c r="C1001" s="18" t="s">
        <v>357</v>
      </c>
      <c r="D1001" s="24" t="s">
        <v>366</v>
      </c>
      <c r="E1001" s="24" t="s">
        <v>45</v>
      </c>
      <c r="F1001" s="24"/>
      <c r="G1001" s="78">
        <f>G1002</f>
        <v>0</v>
      </c>
      <c r="H1001" s="78"/>
      <c r="I1001" s="20">
        <f t="shared" ref="I1001:I1065" si="333">G1001+H1001</f>
        <v>0</v>
      </c>
      <c r="J1001" s="78">
        <f>J1002</f>
        <v>0</v>
      </c>
      <c r="K1001" s="26"/>
    </row>
    <row r="1002" spans="1:11" ht="24" hidden="1" customHeight="1">
      <c r="A1002" s="23" t="s">
        <v>365</v>
      </c>
      <c r="B1002" s="18" t="s">
        <v>356</v>
      </c>
      <c r="C1002" s="18" t="s">
        <v>357</v>
      </c>
      <c r="D1002" s="24" t="s">
        <v>366</v>
      </c>
      <c r="E1002" s="24" t="s">
        <v>53</v>
      </c>
      <c r="F1002" s="24"/>
      <c r="G1002" s="78">
        <f>G1003</f>
        <v>0</v>
      </c>
      <c r="H1002" s="78"/>
      <c r="I1002" s="20">
        <f t="shared" si="333"/>
        <v>0</v>
      </c>
      <c r="J1002" s="78">
        <f>J1003</f>
        <v>0</v>
      </c>
      <c r="K1002" s="26"/>
    </row>
    <row r="1003" spans="1:11" ht="17.25" hidden="1" customHeight="1">
      <c r="A1003" s="23" t="s">
        <v>18</v>
      </c>
      <c r="B1003" s="18" t="s">
        <v>356</v>
      </c>
      <c r="C1003" s="18" t="s">
        <v>357</v>
      </c>
      <c r="D1003" s="24" t="s">
        <v>366</v>
      </c>
      <c r="E1003" s="24" t="s">
        <v>53</v>
      </c>
      <c r="F1003" s="24" t="s">
        <v>10</v>
      </c>
      <c r="G1003" s="78"/>
      <c r="H1003" s="78"/>
      <c r="I1003" s="20">
        <f t="shared" si="333"/>
        <v>0</v>
      </c>
      <c r="J1003" s="78"/>
      <c r="K1003" s="26"/>
    </row>
    <row r="1004" spans="1:11" ht="12" customHeight="1">
      <c r="A1004" s="41" t="s">
        <v>161</v>
      </c>
      <c r="B1004" s="18" t="s">
        <v>356</v>
      </c>
      <c r="C1004" s="18" t="s">
        <v>357</v>
      </c>
      <c r="D1004" s="24" t="s">
        <v>364</v>
      </c>
      <c r="E1004" s="18" t="s">
        <v>162</v>
      </c>
      <c r="F1004" s="18"/>
      <c r="G1004" s="16">
        <f t="shared" ref="G1004:K1004" si="334">G1005</f>
        <v>165.2</v>
      </c>
      <c r="H1004" s="16"/>
      <c r="I1004" s="20">
        <f t="shared" si="333"/>
        <v>165.2</v>
      </c>
      <c r="J1004" s="16">
        <f t="shared" si="334"/>
        <v>0</v>
      </c>
      <c r="K1004" s="16">
        <f t="shared" si="334"/>
        <v>0</v>
      </c>
    </row>
    <row r="1005" spans="1:11" ht="15" customHeight="1">
      <c r="A1005" s="17" t="s">
        <v>16</v>
      </c>
      <c r="B1005" s="18" t="s">
        <v>356</v>
      </c>
      <c r="C1005" s="18" t="s">
        <v>357</v>
      </c>
      <c r="D1005" s="24" t="s">
        <v>364</v>
      </c>
      <c r="E1005" s="18" t="s">
        <v>162</v>
      </c>
      <c r="F1005" s="18" t="s">
        <v>17</v>
      </c>
      <c r="G1005" s="79">
        <v>165.2</v>
      </c>
      <c r="H1005" s="79">
        <f>'[1]поправки  2024-2026 гг  (ноя(2)'!$I$660</f>
        <v>0</v>
      </c>
      <c r="I1005" s="20">
        <f t="shared" si="333"/>
        <v>165.2</v>
      </c>
      <c r="J1005" s="20"/>
      <c r="K1005" s="19"/>
    </row>
    <row r="1006" spans="1:11" ht="15" hidden="1" customHeight="1">
      <c r="A1006" s="23" t="s">
        <v>20</v>
      </c>
      <c r="B1006" s="18" t="s">
        <v>356</v>
      </c>
      <c r="C1006" s="18" t="s">
        <v>357</v>
      </c>
      <c r="D1006" s="24" t="s">
        <v>364</v>
      </c>
      <c r="E1006" s="18" t="s">
        <v>162</v>
      </c>
      <c r="F1006" s="18" t="s">
        <v>12</v>
      </c>
      <c r="G1006" s="19"/>
      <c r="H1006" s="19"/>
      <c r="I1006" s="20">
        <f t="shared" si="333"/>
        <v>0</v>
      </c>
      <c r="J1006" s="20"/>
      <c r="K1006" s="26"/>
    </row>
    <row r="1007" spans="1:11" ht="25.5">
      <c r="A1007" s="174" t="s">
        <v>607</v>
      </c>
      <c r="B1007" s="18" t="s">
        <v>356</v>
      </c>
      <c r="C1007" s="18" t="s">
        <v>357</v>
      </c>
      <c r="D1007" s="24" t="s">
        <v>366</v>
      </c>
      <c r="E1007" s="18"/>
      <c r="F1007" s="18"/>
      <c r="G1007" s="19">
        <f t="shared" ref="G1007:H1008" si="335">G1008</f>
        <v>520.20000000000005</v>
      </c>
      <c r="H1007" s="19">
        <f t="shared" si="335"/>
        <v>0</v>
      </c>
      <c r="I1007" s="20">
        <f t="shared" si="333"/>
        <v>520.20000000000005</v>
      </c>
      <c r="J1007" s="19">
        <f t="shared" ref="J1007:K1009" si="336">J1008</f>
        <v>0</v>
      </c>
      <c r="K1007" s="19">
        <f t="shared" si="336"/>
        <v>0</v>
      </c>
    </row>
    <row r="1008" spans="1:11" ht="15" customHeight="1">
      <c r="A1008" s="23" t="s">
        <v>44</v>
      </c>
      <c r="B1008" s="18" t="s">
        <v>356</v>
      </c>
      <c r="C1008" s="18" t="s">
        <v>357</v>
      </c>
      <c r="D1008" s="24" t="s">
        <v>366</v>
      </c>
      <c r="E1008" s="24" t="s">
        <v>45</v>
      </c>
      <c r="F1008" s="24"/>
      <c r="G1008" s="78">
        <f t="shared" si="335"/>
        <v>520.20000000000005</v>
      </c>
      <c r="H1008" s="78">
        <f t="shared" si="335"/>
        <v>0</v>
      </c>
      <c r="I1008" s="20">
        <f t="shared" si="333"/>
        <v>520.20000000000005</v>
      </c>
      <c r="J1008" s="78">
        <f t="shared" si="336"/>
        <v>0</v>
      </c>
      <c r="K1008" s="78">
        <f t="shared" si="336"/>
        <v>0</v>
      </c>
    </row>
    <row r="1009" spans="1:11" ht="15" customHeight="1">
      <c r="A1009" s="23" t="s">
        <v>365</v>
      </c>
      <c r="B1009" s="18" t="s">
        <v>356</v>
      </c>
      <c r="C1009" s="18" t="s">
        <v>357</v>
      </c>
      <c r="D1009" s="24" t="s">
        <v>366</v>
      </c>
      <c r="E1009" s="24" t="s">
        <v>53</v>
      </c>
      <c r="F1009" s="24"/>
      <c r="G1009" s="78">
        <f>G1010+G1011</f>
        <v>520.20000000000005</v>
      </c>
      <c r="H1009" s="78">
        <f>H1010+H1011</f>
        <v>0</v>
      </c>
      <c r="I1009" s="20">
        <f t="shared" si="333"/>
        <v>520.20000000000005</v>
      </c>
      <c r="J1009" s="78">
        <f t="shared" si="336"/>
        <v>0</v>
      </c>
      <c r="K1009" s="78">
        <f t="shared" si="336"/>
        <v>0</v>
      </c>
    </row>
    <row r="1010" spans="1:11" ht="15" customHeight="1">
      <c r="A1010" s="23" t="s">
        <v>18</v>
      </c>
      <c r="B1010" s="18" t="s">
        <v>356</v>
      </c>
      <c r="C1010" s="18" t="s">
        <v>357</v>
      </c>
      <c r="D1010" s="24" t="s">
        <v>366</v>
      </c>
      <c r="E1010" s="24" t="s">
        <v>53</v>
      </c>
      <c r="F1010" s="24" t="s">
        <v>10</v>
      </c>
      <c r="G1010" s="78">
        <v>400</v>
      </c>
      <c r="H1010" s="78">
        <f>'[1]поправки  2024-2026 гг  (ноя(2)'!$I$1406</f>
        <v>0</v>
      </c>
      <c r="I1010" s="20">
        <f t="shared" si="333"/>
        <v>400</v>
      </c>
      <c r="J1010" s="78"/>
      <c r="K1010" s="26"/>
    </row>
    <row r="1011" spans="1:11" ht="15" customHeight="1">
      <c r="A1011" s="17" t="s">
        <v>16</v>
      </c>
      <c r="B1011" s="18" t="s">
        <v>356</v>
      </c>
      <c r="C1011" s="18" t="s">
        <v>357</v>
      </c>
      <c r="D1011" s="24" t="s">
        <v>366</v>
      </c>
      <c r="E1011" s="24" t="s">
        <v>53</v>
      </c>
      <c r="F1011" s="24" t="s">
        <v>17</v>
      </c>
      <c r="G1011" s="78">
        <v>120.2</v>
      </c>
      <c r="H1011" s="78">
        <f>'[1]поправки  2024-2026 гг  (ноя(2)'!$I$1407</f>
        <v>0</v>
      </c>
      <c r="I1011" s="20">
        <f t="shared" si="333"/>
        <v>120.2</v>
      </c>
      <c r="J1011" s="78"/>
      <c r="K1011" s="26"/>
    </row>
    <row r="1012" spans="1:11" ht="28.5" customHeight="1">
      <c r="A1012" s="23" t="s">
        <v>367</v>
      </c>
      <c r="B1012" s="18" t="s">
        <v>356</v>
      </c>
      <c r="C1012" s="18" t="s">
        <v>357</v>
      </c>
      <c r="D1012" s="24" t="s">
        <v>368</v>
      </c>
      <c r="E1012" s="18"/>
      <c r="F1012" s="18"/>
      <c r="G1012" s="16">
        <f t="shared" ref="G1012:K1013" si="337">G1013</f>
        <v>330.04</v>
      </c>
      <c r="H1012" s="16"/>
      <c r="I1012" s="20">
        <f t="shared" si="333"/>
        <v>330.04</v>
      </c>
      <c r="J1012" s="16">
        <f t="shared" si="337"/>
        <v>0</v>
      </c>
      <c r="K1012" s="16">
        <f t="shared" si="337"/>
        <v>0</v>
      </c>
    </row>
    <row r="1013" spans="1:11" ht="27" customHeight="1">
      <c r="A1013" s="23" t="s">
        <v>44</v>
      </c>
      <c r="B1013" s="18" t="s">
        <v>356</v>
      </c>
      <c r="C1013" s="18" t="s">
        <v>357</v>
      </c>
      <c r="D1013" s="24" t="s">
        <v>368</v>
      </c>
      <c r="E1013" s="18" t="s">
        <v>45</v>
      </c>
      <c r="F1013" s="18"/>
      <c r="G1013" s="16">
        <f t="shared" si="337"/>
        <v>330.04</v>
      </c>
      <c r="H1013" s="16"/>
      <c r="I1013" s="20">
        <f t="shared" si="333"/>
        <v>330.04</v>
      </c>
      <c r="J1013" s="16">
        <f t="shared" si="337"/>
        <v>0</v>
      </c>
      <c r="K1013" s="16">
        <f t="shared" si="337"/>
        <v>0</v>
      </c>
    </row>
    <row r="1014" spans="1:11" ht="41.25" customHeight="1">
      <c r="A1014" s="23" t="s">
        <v>365</v>
      </c>
      <c r="B1014" s="18" t="s">
        <v>356</v>
      </c>
      <c r="C1014" s="18" t="s">
        <v>357</v>
      </c>
      <c r="D1014" s="24" t="s">
        <v>368</v>
      </c>
      <c r="E1014" s="18" t="s">
        <v>53</v>
      </c>
      <c r="F1014" s="18"/>
      <c r="G1014" s="16">
        <f t="shared" ref="G1014:K1014" si="338">G1015+G1016+G1017</f>
        <v>330.04</v>
      </c>
      <c r="H1014" s="16"/>
      <c r="I1014" s="20">
        <f t="shared" si="333"/>
        <v>330.04</v>
      </c>
      <c r="J1014" s="16">
        <f t="shared" si="338"/>
        <v>0</v>
      </c>
      <c r="K1014" s="16">
        <f t="shared" si="338"/>
        <v>0</v>
      </c>
    </row>
    <row r="1015" spans="1:11" ht="14.25" customHeight="1">
      <c r="A1015" s="23" t="s">
        <v>16</v>
      </c>
      <c r="B1015" s="18" t="s">
        <v>356</v>
      </c>
      <c r="C1015" s="18" t="s">
        <v>357</v>
      </c>
      <c r="D1015" s="24" t="s">
        <v>368</v>
      </c>
      <c r="E1015" s="18" t="s">
        <v>53</v>
      </c>
      <c r="F1015" s="18" t="s">
        <v>17</v>
      </c>
      <c r="G1015" s="26">
        <v>0.3</v>
      </c>
      <c r="H1015" s="26">
        <f>'[1]поправки  2024-2026 гг  (ноя(2)'!$I$1411</f>
        <v>0</v>
      </c>
      <c r="I1015" s="20">
        <f t="shared" si="333"/>
        <v>0.3</v>
      </c>
      <c r="J1015" s="26"/>
      <c r="K1015" s="26"/>
    </row>
    <row r="1016" spans="1:11" ht="12" customHeight="1">
      <c r="A1016" s="23" t="s">
        <v>18</v>
      </c>
      <c r="B1016" s="18" t="s">
        <v>356</v>
      </c>
      <c r="C1016" s="18" t="s">
        <v>357</v>
      </c>
      <c r="D1016" s="24" t="s">
        <v>368</v>
      </c>
      <c r="E1016" s="18" t="s">
        <v>53</v>
      </c>
      <c r="F1016" s="18" t="s">
        <v>10</v>
      </c>
      <c r="G1016" s="19">
        <v>29.74</v>
      </c>
      <c r="H1016" s="19">
        <f>'[1]поправки  2024-2026 гг  (ноя(2)'!$I$1412</f>
        <v>0</v>
      </c>
      <c r="I1016" s="20">
        <f t="shared" si="333"/>
        <v>29.74</v>
      </c>
      <c r="J1016" s="19"/>
      <c r="K1016" s="19"/>
    </row>
    <row r="1017" spans="1:11" ht="15" customHeight="1">
      <c r="A1017" s="23" t="s">
        <v>19</v>
      </c>
      <c r="B1017" s="18" t="s">
        <v>356</v>
      </c>
      <c r="C1017" s="18" t="s">
        <v>357</v>
      </c>
      <c r="D1017" s="24" t="s">
        <v>368</v>
      </c>
      <c r="E1017" s="18" t="s">
        <v>53</v>
      </c>
      <c r="F1017" s="18" t="s">
        <v>11</v>
      </c>
      <c r="G1017" s="19">
        <v>300</v>
      </c>
      <c r="H1017" s="19">
        <f>'[1]поправки  2024-2026 гг  (ноя(2)'!$I$1413</f>
        <v>0</v>
      </c>
      <c r="I1017" s="20">
        <f t="shared" si="333"/>
        <v>300</v>
      </c>
      <c r="J1017" s="19"/>
      <c r="K1017" s="19"/>
    </row>
    <row r="1018" spans="1:11" ht="36" hidden="1">
      <c r="A1018" s="17" t="s">
        <v>369</v>
      </c>
      <c r="B1018" s="18" t="s">
        <v>356</v>
      </c>
      <c r="C1018" s="18" t="s">
        <v>357</v>
      </c>
      <c r="D1018" s="18" t="s">
        <v>366</v>
      </c>
      <c r="E1018" s="18"/>
      <c r="F1018" s="18"/>
      <c r="G1018" s="16">
        <f>G1019</f>
        <v>0</v>
      </c>
      <c r="H1018" s="16"/>
      <c r="I1018" s="20">
        <f t="shared" si="333"/>
        <v>0</v>
      </c>
      <c r="J1018" s="16">
        <f t="shared" ref="J1018:K1018" si="339">J1019</f>
        <v>0</v>
      </c>
      <c r="K1018" s="16">
        <f t="shared" si="339"/>
        <v>0</v>
      </c>
    </row>
    <row r="1019" spans="1:11" hidden="1">
      <c r="A1019" s="41" t="s">
        <v>122</v>
      </c>
      <c r="B1019" s="18" t="s">
        <v>356</v>
      </c>
      <c r="C1019" s="18" t="s">
        <v>357</v>
      </c>
      <c r="D1019" s="18" t="s">
        <v>366</v>
      </c>
      <c r="E1019" s="18" t="s">
        <v>123</v>
      </c>
      <c r="F1019" s="18"/>
      <c r="G1019" s="16">
        <f>G1022+G1020</f>
        <v>0</v>
      </c>
      <c r="H1019" s="16"/>
      <c r="I1019" s="20">
        <f t="shared" si="333"/>
        <v>0</v>
      </c>
      <c r="J1019" s="16">
        <f t="shared" ref="J1019:K1019" si="340">J1022+J1020</f>
        <v>0</v>
      </c>
      <c r="K1019" s="16">
        <f t="shared" si="340"/>
        <v>0</v>
      </c>
    </row>
    <row r="1020" spans="1:11" hidden="1">
      <c r="A1020" s="41" t="s">
        <v>370</v>
      </c>
      <c r="B1020" s="18" t="s">
        <v>356</v>
      </c>
      <c r="C1020" s="18" t="s">
        <v>357</v>
      </c>
      <c r="D1020" s="18" t="s">
        <v>366</v>
      </c>
      <c r="E1020" s="18" t="s">
        <v>371</v>
      </c>
      <c r="F1020" s="18"/>
      <c r="G1020" s="16">
        <f>G1021</f>
        <v>0</v>
      </c>
      <c r="H1020" s="16"/>
      <c r="I1020" s="20">
        <f t="shared" si="333"/>
        <v>0</v>
      </c>
      <c r="J1020" s="16">
        <f t="shared" ref="J1020:K1020" si="341">J1021</f>
        <v>0</v>
      </c>
      <c r="K1020" s="16">
        <f t="shared" si="341"/>
        <v>0</v>
      </c>
    </row>
    <row r="1021" spans="1:11" hidden="1">
      <c r="A1021" s="41" t="s">
        <v>224</v>
      </c>
      <c r="B1021" s="18" t="s">
        <v>356</v>
      </c>
      <c r="C1021" s="18" t="s">
        <v>357</v>
      </c>
      <c r="D1021" s="18" t="s">
        <v>366</v>
      </c>
      <c r="E1021" s="18" t="s">
        <v>371</v>
      </c>
      <c r="F1021" s="18" t="s">
        <v>10</v>
      </c>
      <c r="G1021" s="16"/>
      <c r="H1021" s="16"/>
      <c r="I1021" s="20">
        <f t="shared" si="333"/>
        <v>0</v>
      </c>
      <c r="J1021" s="16"/>
      <c r="K1021" s="26"/>
    </row>
    <row r="1022" spans="1:11" hidden="1">
      <c r="A1022" s="41" t="s">
        <v>161</v>
      </c>
      <c r="B1022" s="18" t="s">
        <v>356</v>
      </c>
      <c r="C1022" s="18" t="s">
        <v>357</v>
      </c>
      <c r="D1022" s="18" t="s">
        <v>364</v>
      </c>
      <c r="E1022" s="18" t="s">
        <v>162</v>
      </c>
      <c r="F1022" s="18"/>
      <c r="G1022" s="16">
        <f>G1023</f>
        <v>0</v>
      </c>
      <c r="H1022" s="16"/>
      <c r="I1022" s="20">
        <f t="shared" si="333"/>
        <v>0</v>
      </c>
      <c r="J1022" s="16">
        <f t="shared" ref="J1022:K1022" si="342">J1023</f>
        <v>0</v>
      </c>
      <c r="K1022" s="16">
        <f t="shared" si="342"/>
        <v>0</v>
      </c>
    </row>
    <row r="1023" spans="1:11" ht="15.75" hidden="1" customHeight="1">
      <c r="A1023" s="17" t="s">
        <v>16</v>
      </c>
      <c r="B1023" s="18" t="s">
        <v>356</v>
      </c>
      <c r="C1023" s="18" t="s">
        <v>357</v>
      </c>
      <c r="D1023" s="18" t="s">
        <v>364</v>
      </c>
      <c r="E1023" s="18" t="s">
        <v>162</v>
      </c>
      <c r="F1023" s="18" t="s">
        <v>17</v>
      </c>
      <c r="G1023" s="19"/>
      <c r="H1023" s="19"/>
      <c r="I1023" s="20">
        <f t="shared" si="333"/>
        <v>0</v>
      </c>
      <c r="J1023" s="20"/>
      <c r="K1023" s="26"/>
    </row>
    <row r="1024" spans="1:11" s="57" customFormat="1" ht="39" customHeight="1">
      <c r="A1024" s="89" t="s">
        <v>372</v>
      </c>
      <c r="B1024" s="18" t="s">
        <v>356</v>
      </c>
      <c r="C1024" s="18" t="s">
        <v>357</v>
      </c>
      <c r="D1024" s="24" t="s">
        <v>373</v>
      </c>
      <c r="E1024" s="18"/>
      <c r="F1024" s="18"/>
      <c r="G1024" s="16">
        <f t="shared" ref="G1024:K1024" si="343">G1025+G1061</f>
        <v>8138.8</v>
      </c>
      <c r="H1024" s="16">
        <f t="shared" si="343"/>
        <v>-170</v>
      </c>
      <c r="I1024" s="20">
        <f t="shared" si="333"/>
        <v>7968.8</v>
      </c>
      <c r="J1024" s="16">
        <f t="shared" si="343"/>
        <v>0</v>
      </c>
      <c r="K1024" s="16">
        <f t="shared" si="343"/>
        <v>0</v>
      </c>
    </row>
    <row r="1025" spans="1:11" ht="36">
      <c r="A1025" s="17" t="s">
        <v>374</v>
      </c>
      <c r="B1025" s="18" t="s">
        <v>356</v>
      </c>
      <c r="C1025" s="18" t="s">
        <v>357</v>
      </c>
      <c r="D1025" s="24" t="s">
        <v>375</v>
      </c>
      <c r="E1025" s="18"/>
      <c r="F1025" s="18"/>
      <c r="G1025" s="16">
        <f>G1026+G1037+G1047+G1057+G1030+G1042+G1075</f>
        <v>8138.8</v>
      </c>
      <c r="H1025" s="16">
        <f>H1026+H1037+H1047+H1057+H1030+H1042+H1075</f>
        <v>-170</v>
      </c>
      <c r="I1025" s="20">
        <f t="shared" si="333"/>
        <v>7968.8</v>
      </c>
      <c r="J1025" s="16">
        <f t="shared" ref="J1025:K1025" si="344">J1026+J1037+J1047+J1057+J1030+J1042</f>
        <v>0</v>
      </c>
      <c r="K1025" s="16">
        <f t="shared" si="344"/>
        <v>0</v>
      </c>
    </row>
    <row r="1026" spans="1:11" ht="24" customHeight="1">
      <c r="A1026" s="49" t="s">
        <v>314</v>
      </c>
      <c r="B1026" s="18" t="s">
        <v>356</v>
      </c>
      <c r="C1026" s="18" t="s">
        <v>357</v>
      </c>
      <c r="D1026" s="24" t="s">
        <v>376</v>
      </c>
      <c r="E1026" s="18"/>
      <c r="F1026" s="18"/>
      <c r="G1026" s="16">
        <f t="shared" ref="G1026:K1028" si="345">G1027</f>
        <v>7250</v>
      </c>
      <c r="H1026" s="16">
        <f t="shared" si="345"/>
        <v>-170</v>
      </c>
      <c r="I1026" s="20">
        <f t="shared" si="333"/>
        <v>7080</v>
      </c>
      <c r="J1026" s="16">
        <f t="shared" si="345"/>
        <v>0</v>
      </c>
      <c r="K1026" s="16">
        <f t="shared" si="345"/>
        <v>0</v>
      </c>
    </row>
    <row r="1027" spans="1:11" ht="36.75" customHeight="1">
      <c r="A1027" s="49" t="s">
        <v>388</v>
      </c>
      <c r="B1027" s="18" t="s">
        <v>356</v>
      </c>
      <c r="C1027" s="18" t="s">
        <v>357</v>
      </c>
      <c r="D1027" s="18" t="s">
        <v>376</v>
      </c>
      <c r="E1027" s="18" t="s">
        <v>256</v>
      </c>
      <c r="F1027" s="18"/>
      <c r="G1027" s="16">
        <f t="shared" si="345"/>
        <v>7250</v>
      </c>
      <c r="H1027" s="16">
        <f t="shared" si="345"/>
        <v>-170</v>
      </c>
      <c r="I1027" s="20">
        <f t="shared" si="333"/>
        <v>7080</v>
      </c>
      <c r="J1027" s="16">
        <f t="shared" si="345"/>
        <v>0</v>
      </c>
      <c r="K1027" s="16">
        <f t="shared" si="345"/>
        <v>0</v>
      </c>
    </row>
    <row r="1028" spans="1:11">
      <c r="A1028" s="49" t="s">
        <v>257</v>
      </c>
      <c r="B1028" s="18" t="s">
        <v>356</v>
      </c>
      <c r="C1028" s="18" t="s">
        <v>357</v>
      </c>
      <c r="D1028" s="18" t="s">
        <v>376</v>
      </c>
      <c r="E1028" s="18" t="s">
        <v>258</v>
      </c>
      <c r="F1028" s="18"/>
      <c r="G1028" s="16">
        <f t="shared" si="345"/>
        <v>7250</v>
      </c>
      <c r="H1028" s="16">
        <f t="shared" si="345"/>
        <v>-170</v>
      </c>
      <c r="I1028" s="20">
        <f t="shared" si="333"/>
        <v>7080</v>
      </c>
      <c r="J1028" s="16">
        <f t="shared" si="345"/>
        <v>0</v>
      </c>
      <c r="K1028" s="16">
        <f t="shared" si="345"/>
        <v>0</v>
      </c>
    </row>
    <row r="1029" spans="1:11">
      <c r="A1029" s="17" t="s">
        <v>278</v>
      </c>
      <c r="B1029" s="18" t="s">
        <v>356</v>
      </c>
      <c r="C1029" s="18" t="s">
        <v>357</v>
      </c>
      <c r="D1029" s="18" t="s">
        <v>376</v>
      </c>
      <c r="E1029" s="18" t="s">
        <v>258</v>
      </c>
      <c r="F1029" s="18" t="s">
        <v>17</v>
      </c>
      <c r="G1029" s="19">
        <v>7250</v>
      </c>
      <c r="H1029" s="19">
        <f>'[1]поправки  2024-2026 гг  (ноя(2)'!$I$1357</f>
        <v>-170</v>
      </c>
      <c r="I1029" s="20">
        <f t="shared" si="333"/>
        <v>7080</v>
      </c>
      <c r="J1029" s="20"/>
      <c r="K1029" s="19"/>
    </row>
    <row r="1030" spans="1:11" ht="38.25" hidden="1">
      <c r="A1030" s="89" t="s">
        <v>377</v>
      </c>
      <c r="B1030" s="18" t="s">
        <v>356</v>
      </c>
      <c r="C1030" s="18" t="s">
        <v>357</v>
      </c>
      <c r="D1030" s="24" t="s">
        <v>378</v>
      </c>
      <c r="E1030" s="18"/>
      <c r="F1030" s="18"/>
      <c r="G1030" s="16">
        <f>G1034+G1031</f>
        <v>0</v>
      </c>
      <c r="H1030" s="16"/>
      <c r="I1030" s="20">
        <f t="shared" si="333"/>
        <v>0</v>
      </c>
      <c r="J1030" s="16">
        <f>J1034+J1031</f>
        <v>0</v>
      </c>
      <c r="K1030" s="26"/>
    </row>
    <row r="1031" spans="1:11" hidden="1">
      <c r="A1031" s="50" t="s">
        <v>122</v>
      </c>
      <c r="B1031" s="18" t="s">
        <v>356</v>
      </c>
      <c r="C1031" s="18" t="s">
        <v>357</v>
      </c>
      <c r="D1031" s="24" t="s">
        <v>378</v>
      </c>
      <c r="E1031" s="18" t="s">
        <v>123</v>
      </c>
      <c r="F1031" s="18"/>
      <c r="G1031" s="16">
        <f>G1032</f>
        <v>0</v>
      </c>
      <c r="H1031" s="16"/>
      <c r="I1031" s="20">
        <f t="shared" si="333"/>
        <v>0</v>
      </c>
      <c r="J1031" s="16">
        <f>J1032</f>
        <v>0</v>
      </c>
      <c r="K1031" s="26"/>
    </row>
    <row r="1032" spans="1:11" hidden="1">
      <c r="A1032" s="50" t="s">
        <v>161</v>
      </c>
      <c r="B1032" s="18" t="s">
        <v>356</v>
      </c>
      <c r="C1032" s="18" t="s">
        <v>357</v>
      </c>
      <c r="D1032" s="24" t="s">
        <v>378</v>
      </c>
      <c r="E1032" s="18" t="s">
        <v>162</v>
      </c>
      <c r="F1032" s="18"/>
      <c r="G1032" s="16">
        <f>G1033</f>
        <v>0</v>
      </c>
      <c r="H1032" s="16"/>
      <c r="I1032" s="20">
        <f t="shared" si="333"/>
        <v>0</v>
      </c>
      <c r="J1032" s="16">
        <f>J1033</f>
        <v>0</v>
      </c>
      <c r="K1032" s="26"/>
    </row>
    <row r="1033" spans="1:11" hidden="1">
      <c r="A1033" s="23" t="s">
        <v>18</v>
      </c>
      <c r="B1033" s="18" t="s">
        <v>356</v>
      </c>
      <c r="C1033" s="18" t="s">
        <v>357</v>
      </c>
      <c r="D1033" s="24" t="s">
        <v>378</v>
      </c>
      <c r="E1033" s="18" t="s">
        <v>162</v>
      </c>
      <c r="F1033" s="18" t="s">
        <v>10</v>
      </c>
      <c r="G1033" s="16"/>
      <c r="H1033" s="16"/>
      <c r="I1033" s="20">
        <f t="shared" si="333"/>
        <v>0</v>
      </c>
      <c r="J1033" s="16"/>
      <c r="K1033" s="26"/>
    </row>
    <row r="1034" spans="1:11" ht="38.25" hidden="1">
      <c r="A1034" s="55" t="s">
        <v>388</v>
      </c>
      <c r="B1034" s="18" t="s">
        <v>356</v>
      </c>
      <c r="C1034" s="18" t="s">
        <v>357</v>
      </c>
      <c r="D1034" s="24" t="s">
        <v>378</v>
      </c>
      <c r="E1034" s="18" t="s">
        <v>256</v>
      </c>
      <c r="F1034" s="18"/>
      <c r="G1034" s="16">
        <f>G1035</f>
        <v>0</v>
      </c>
      <c r="H1034" s="16"/>
      <c r="I1034" s="20">
        <f t="shared" si="333"/>
        <v>0</v>
      </c>
      <c r="J1034" s="16">
        <f>J1035</f>
        <v>0</v>
      </c>
      <c r="K1034" s="26"/>
    </row>
    <row r="1035" spans="1:11" hidden="1">
      <c r="A1035" s="55" t="s">
        <v>257</v>
      </c>
      <c r="B1035" s="18" t="s">
        <v>356</v>
      </c>
      <c r="C1035" s="18" t="s">
        <v>357</v>
      </c>
      <c r="D1035" s="24" t="s">
        <v>378</v>
      </c>
      <c r="E1035" s="18" t="s">
        <v>258</v>
      </c>
      <c r="F1035" s="18"/>
      <c r="G1035" s="16">
        <f>G1036</f>
        <v>0</v>
      </c>
      <c r="H1035" s="16"/>
      <c r="I1035" s="20">
        <f t="shared" si="333"/>
        <v>0</v>
      </c>
      <c r="J1035" s="16">
        <f>J1036</f>
        <v>0</v>
      </c>
      <c r="K1035" s="26"/>
    </row>
    <row r="1036" spans="1:11" hidden="1">
      <c r="A1036" s="23" t="s">
        <v>18</v>
      </c>
      <c r="B1036" s="18" t="s">
        <v>356</v>
      </c>
      <c r="C1036" s="18" t="s">
        <v>357</v>
      </c>
      <c r="D1036" s="24" t="s">
        <v>378</v>
      </c>
      <c r="E1036" s="18" t="s">
        <v>258</v>
      </c>
      <c r="F1036" s="18" t="s">
        <v>10</v>
      </c>
      <c r="G1036" s="19"/>
      <c r="H1036" s="19"/>
      <c r="I1036" s="20">
        <f t="shared" si="333"/>
        <v>0</v>
      </c>
      <c r="J1036" s="20"/>
      <c r="K1036" s="26"/>
    </row>
    <row r="1037" spans="1:11" ht="38.25" hidden="1">
      <c r="A1037" s="90" t="s">
        <v>379</v>
      </c>
      <c r="B1037" s="18" t="s">
        <v>356</v>
      </c>
      <c r="C1037" s="18" t="s">
        <v>357</v>
      </c>
      <c r="D1037" s="24" t="s">
        <v>380</v>
      </c>
      <c r="E1037" s="18"/>
      <c r="F1037" s="18"/>
      <c r="G1037" s="16">
        <f>G1038</f>
        <v>0</v>
      </c>
      <c r="H1037" s="16"/>
      <c r="I1037" s="20">
        <f t="shared" si="333"/>
        <v>0</v>
      </c>
      <c r="J1037" s="16">
        <f>J1038</f>
        <v>0</v>
      </c>
      <c r="K1037" s="26"/>
    </row>
    <row r="1038" spans="1:11" ht="38.25" hidden="1">
      <c r="A1038" s="55" t="s">
        <v>388</v>
      </c>
      <c r="B1038" s="18" t="s">
        <v>356</v>
      </c>
      <c r="C1038" s="18" t="s">
        <v>357</v>
      </c>
      <c r="D1038" s="24" t="s">
        <v>380</v>
      </c>
      <c r="E1038" s="18" t="s">
        <v>256</v>
      </c>
      <c r="F1038" s="18"/>
      <c r="G1038" s="16">
        <f>G1039</f>
        <v>0</v>
      </c>
      <c r="H1038" s="16"/>
      <c r="I1038" s="20">
        <f t="shared" si="333"/>
        <v>0</v>
      </c>
      <c r="J1038" s="16">
        <f>J1039</f>
        <v>0</v>
      </c>
      <c r="K1038" s="26"/>
    </row>
    <row r="1039" spans="1:11" ht="11.25" hidden="1" customHeight="1">
      <c r="A1039" s="55" t="s">
        <v>257</v>
      </c>
      <c r="B1039" s="18" t="s">
        <v>356</v>
      </c>
      <c r="C1039" s="18" t="s">
        <v>357</v>
      </c>
      <c r="D1039" s="24" t="s">
        <v>380</v>
      </c>
      <c r="E1039" s="18" t="s">
        <v>258</v>
      </c>
      <c r="F1039" s="18"/>
      <c r="G1039" s="16">
        <f>G1040+G1041</f>
        <v>0</v>
      </c>
      <c r="H1039" s="16"/>
      <c r="I1039" s="20">
        <f t="shared" si="333"/>
        <v>0</v>
      </c>
      <c r="J1039" s="16">
        <f>J1040+J1041</f>
        <v>0</v>
      </c>
      <c r="K1039" s="26"/>
    </row>
    <row r="1040" spans="1:11" hidden="1">
      <c r="A1040" s="23" t="s">
        <v>278</v>
      </c>
      <c r="B1040" s="18" t="s">
        <v>356</v>
      </c>
      <c r="C1040" s="18" t="s">
        <v>357</v>
      </c>
      <c r="D1040" s="24" t="s">
        <v>380</v>
      </c>
      <c r="E1040" s="18" t="s">
        <v>258</v>
      </c>
      <c r="F1040" s="18" t="s">
        <v>17</v>
      </c>
      <c r="G1040" s="19"/>
      <c r="H1040" s="19"/>
      <c r="I1040" s="20">
        <f t="shared" si="333"/>
        <v>0</v>
      </c>
      <c r="J1040" s="20"/>
      <c r="K1040" s="26"/>
    </row>
    <row r="1041" spans="1:11" hidden="1">
      <c r="A1041" s="23" t="s">
        <v>18</v>
      </c>
      <c r="B1041" s="18" t="s">
        <v>356</v>
      </c>
      <c r="C1041" s="18" t="s">
        <v>357</v>
      </c>
      <c r="D1041" s="24" t="s">
        <v>380</v>
      </c>
      <c r="E1041" s="18" t="s">
        <v>258</v>
      </c>
      <c r="F1041" s="18" t="s">
        <v>10</v>
      </c>
      <c r="G1041" s="19"/>
      <c r="H1041" s="19"/>
      <c r="I1041" s="20">
        <f t="shared" si="333"/>
        <v>0</v>
      </c>
      <c r="J1041" s="20"/>
      <c r="K1041" s="26"/>
    </row>
    <row r="1042" spans="1:11" ht="38.25" hidden="1">
      <c r="A1042" s="90" t="s">
        <v>379</v>
      </c>
      <c r="B1042" s="18" t="s">
        <v>356</v>
      </c>
      <c r="C1042" s="18" t="s">
        <v>357</v>
      </c>
      <c r="D1042" s="24" t="s">
        <v>381</v>
      </c>
      <c r="E1042" s="24"/>
      <c r="F1042" s="24"/>
      <c r="G1042" s="16">
        <f>G1043</f>
        <v>0</v>
      </c>
      <c r="H1042" s="16"/>
      <c r="I1042" s="20">
        <f t="shared" si="333"/>
        <v>0</v>
      </c>
      <c r="J1042" s="16">
        <f>J1043</f>
        <v>0</v>
      </c>
      <c r="K1042" s="26"/>
    </row>
    <row r="1043" spans="1:11" ht="38.25" hidden="1">
      <c r="A1043" s="55" t="s">
        <v>388</v>
      </c>
      <c r="B1043" s="18" t="s">
        <v>356</v>
      </c>
      <c r="C1043" s="18" t="s">
        <v>357</v>
      </c>
      <c r="D1043" s="24" t="s">
        <v>381</v>
      </c>
      <c r="E1043" s="24" t="s">
        <v>256</v>
      </c>
      <c r="F1043" s="24"/>
      <c r="G1043" s="16">
        <f>G1044</f>
        <v>0</v>
      </c>
      <c r="H1043" s="16"/>
      <c r="I1043" s="20">
        <f t="shared" si="333"/>
        <v>0</v>
      </c>
      <c r="J1043" s="16">
        <f>J1044</f>
        <v>0</v>
      </c>
      <c r="K1043" s="26"/>
    </row>
    <row r="1044" spans="1:11" hidden="1">
      <c r="A1044" s="55" t="s">
        <v>257</v>
      </c>
      <c r="B1044" s="18" t="s">
        <v>356</v>
      </c>
      <c r="C1044" s="18" t="s">
        <v>357</v>
      </c>
      <c r="D1044" s="24" t="s">
        <v>381</v>
      </c>
      <c r="E1044" s="24" t="s">
        <v>258</v>
      </c>
      <c r="F1044" s="24"/>
      <c r="G1044" s="16">
        <f>G1045+G1046</f>
        <v>0</v>
      </c>
      <c r="H1044" s="16"/>
      <c r="I1044" s="20">
        <f t="shared" si="333"/>
        <v>0</v>
      </c>
      <c r="J1044" s="16">
        <f>J1045+J1046</f>
        <v>0</v>
      </c>
      <c r="K1044" s="26"/>
    </row>
    <row r="1045" spans="1:11" hidden="1">
      <c r="A1045" s="23" t="s">
        <v>278</v>
      </c>
      <c r="B1045" s="18" t="s">
        <v>356</v>
      </c>
      <c r="C1045" s="18" t="s">
        <v>357</v>
      </c>
      <c r="D1045" s="24" t="s">
        <v>381</v>
      </c>
      <c r="E1045" s="24" t="s">
        <v>258</v>
      </c>
      <c r="F1045" s="24" t="s">
        <v>17</v>
      </c>
      <c r="G1045" s="19"/>
      <c r="H1045" s="19"/>
      <c r="I1045" s="20">
        <f t="shared" si="333"/>
        <v>0</v>
      </c>
      <c r="J1045" s="20"/>
      <c r="K1045" s="26"/>
    </row>
    <row r="1046" spans="1:11" hidden="1">
      <c r="A1046" s="23" t="s">
        <v>18</v>
      </c>
      <c r="B1046" s="18" t="s">
        <v>356</v>
      </c>
      <c r="C1046" s="18" t="s">
        <v>357</v>
      </c>
      <c r="D1046" s="24" t="s">
        <v>381</v>
      </c>
      <c r="E1046" s="24" t="s">
        <v>258</v>
      </c>
      <c r="F1046" s="24" t="s">
        <v>10</v>
      </c>
      <c r="G1046" s="19"/>
      <c r="H1046" s="19"/>
      <c r="I1046" s="20">
        <f t="shared" si="333"/>
        <v>0</v>
      </c>
      <c r="J1046" s="20"/>
      <c r="K1046" s="26"/>
    </row>
    <row r="1047" spans="1:11" ht="24" hidden="1">
      <c r="A1047" s="88" t="s">
        <v>382</v>
      </c>
      <c r="B1047" s="18" t="s">
        <v>356</v>
      </c>
      <c r="C1047" s="18" t="s">
        <v>357</v>
      </c>
      <c r="D1047" s="18" t="s">
        <v>383</v>
      </c>
      <c r="E1047" s="18"/>
      <c r="F1047" s="18"/>
      <c r="G1047" s="16">
        <f>G1048</f>
        <v>0</v>
      </c>
      <c r="H1047" s="16"/>
      <c r="I1047" s="20">
        <f t="shared" si="333"/>
        <v>0</v>
      </c>
      <c r="J1047" s="16">
        <f>J1048</f>
        <v>0</v>
      </c>
      <c r="K1047" s="26"/>
    </row>
    <row r="1048" spans="1:11" ht="36" hidden="1">
      <c r="A1048" s="49" t="s">
        <v>388</v>
      </c>
      <c r="B1048" s="18" t="s">
        <v>356</v>
      </c>
      <c r="C1048" s="18" t="s">
        <v>357</v>
      </c>
      <c r="D1048" s="18" t="s">
        <v>383</v>
      </c>
      <c r="E1048" s="18" t="s">
        <v>256</v>
      </c>
      <c r="F1048" s="18"/>
      <c r="G1048" s="16">
        <f>G1049</f>
        <v>0</v>
      </c>
      <c r="H1048" s="16"/>
      <c r="I1048" s="20">
        <f t="shared" si="333"/>
        <v>0</v>
      </c>
      <c r="J1048" s="16">
        <f>J1049</f>
        <v>0</v>
      </c>
      <c r="K1048" s="26"/>
    </row>
    <row r="1049" spans="1:11" hidden="1">
      <c r="A1049" s="49" t="s">
        <v>257</v>
      </c>
      <c r="B1049" s="18" t="s">
        <v>356</v>
      </c>
      <c r="C1049" s="18" t="s">
        <v>357</v>
      </c>
      <c r="D1049" s="18" t="s">
        <v>383</v>
      </c>
      <c r="E1049" s="18" t="s">
        <v>258</v>
      </c>
      <c r="F1049" s="18"/>
      <c r="G1049" s="16">
        <f>G1050+G1051+G1052</f>
        <v>0</v>
      </c>
      <c r="H1049" s="16"/>
      <c r="I1049" s="20">
        <f t="shared" si="333"/>
        <v>0</v>
      </c>
      <c r="J1049" s="16">
        <f>J1050+J1051+J1052</f>
        <v>0</v>
      </c>
      <c r="K1049" s="26"/>
    </row>
    <row r="1050" spans="1:11" hidden="1">
      <c r="A1050" s="17" t="s">
        <v>278</v>
      </c>
      <c r="B1050" s="18" t="s">
        <v>356</v>
      </c>
      <c r="C1050" s="18" t="s">
        <v>357</v>
      </c>
      <c r="D1050" s="18" t="s">
        <v>383</v>
      </c>
      <c r="E1050" s="18" t="s">
        <v>258</v>
      </c>
      <c r="F1050" s="18" t="s">
        <v>17</v>
      </c>
      <c r="G1050" s="19"/>
      <c r="H1050" s="19"/>
      <c r="I1050" s="20">
        <f t="shared" si="333"/>
        <v>0</v>
      </c>
      <c r="J1050" s="20"/>
      <c r="K1050" s="26"/>
    </row>
    <row r="1051" spans="1:11" hidden="1">
      <c r="A1051" s="17" t="s">
        <v>18</v>
      </c>
      <c r="B1051" s="18" t="s">
        <v>356</v>
      </c>
      <c r="C1051" s="18" t="s">
        <v>357</v>
      </c>
      <c r="D1051" s="18" t="s">
        <v>383</v>
      </c>
      <c r="E1051" s="18" t="s">
        <v>258</v>
      </c>
      <c r="F1051" s="18" t="s">
        <v>10</v>
      </c>
      <c r="G1051" s="19"/>
      <c r="H1051" s="19"/>
      <c r="I1051" s="20">
        <f t="shared" si="333"/>
        <v>0</v>
      </c>
      <c r="J1051" s="20"/>
      <c r="K1051" s="26"/>
    </row>
    <row r="1052" spans="1:11" hidden="1">
      <c r="A1052" s="17" t="s">
        <v>19</v>
      </c>
      <c r="B1052" s="18" t="s">
        <v>356</v>
      </c>
      <c r="C1052" s="18" t="s">
        <v>357</v>
      </c>
      <c r="D1052" s="18" t="s">
        <v>383</v>
      </c>
      <c r="E1052" s="18" t="s">
        <v>258</v>
      </c>
      <c r="F1052" s="18" t="s">
        <v>11</v>
      </c>
      <c r="G1052" s="19"/>
      <c r="H1052" s="19"/>
      <c r="I1052" s="20">
        <f t="shared" si="333"/>
        <v>0</v>
      </c>
      <c r="J1052" s="20"/>
      <c r="K1052" s="26"/>
    </row>
    <row r="1053" spans="1:11" ht="24" hidden="1">
      <c r="A1053" s="88" t="s">
        <v>384</v>
      </c>
      <c r="B1053" s="18" t="s">
        <v>356</v>
      </c>
      <c r="C1053" s="18" t="s">
        <v>357</v>
      </c>
      <c r="D1053" s="18" t="s">
        <v>385</v>
      </c>
      <c r="E1053" s="18"/>
      <c r="F1053" s="18"/>
      <c r="G1053" s="19"/>
      <c r="H1053" s="19"/>
      <c r="I1053" s="20">
        <f t="shared" si="333"/>
        <v>0</v>
      </c>
      <c r="J1053" s="20"/>
      <c r="K1053" s="26"/>
    </row>
    <row r="1054" spans="1:11" hidden="1">
      <c r="A1054" s="41" t="s">
        <v>122</v>
      </c>
      <c r="B1054" s="18" t="s">
        <v>356</v>
      </c>
      <c r="C1054" s="18" t="s">
        <v>357</v>
      </c>
      <c r="D1054" s="18" t="s">
        <v>385</v>
      </c>
      <c r="E1054" s="18" t="s">
        <v>256</v>
      </c>
      <c r="F1054" s="18"/>
      <c r="G1054" s="19"/>
      <c r="H1054" s="19"/>
      <c r="I1054" s="20">
        <f t="shared" si="333"/>
        <v>0</v>
      </c>
      <c r="J1054" s="20"/>
      <c r="K1054" s="26"/>
    </row>
    <row r="1055" spans="1:11" hidden="1">
      <c r="A1055" s="41" t="s">
        <v>161</v>
      </c>
      <c r="B1055" s="18" t="s">
        <v>356</v>
      </c>
      <c r="C1055" s="18" t="s">
        <v>357</v>
      </c>
      <c r="D1055" s="18" t="s">
        <v>385</v>
      </c>
      <c r="E1055" s="18" t="s">
        <v>258</v>
      </c>
      <c r="F1055" s="18"/>
      <c r="G1055" s="19"/>
      <c r="H1055" s="19"/>
      <c r="I1055" s="20">
        <f t="shared" si="333"/>
        <v>0</v>
      </c>
      <c r="J1055" s="20"/>
      <c r="K1055" s="26"/>
    </row>
    <row r="1056" spans="1:11" hidden="1">
      <c r="A1056" s="17" t="s">
        <v>18</v>
      </c>
      <c r="B1056" s="18" t="s">
        <v>356</v>
      </c>
      <c r="C1056" s="18" t="s">
        <v>357</v>
      </c>
      <c r="D1056" s="18" t="s">
        <v>385</v>
      </c>
      <c r="E1056" s="18" t="s">
        <v>258</v>
      </c>
      <c r="F1056" s="18" t="s">
        <v>10</v>
      </c>
      <c r="G1056" s="19"/>
      <c r="H1056" s="19"/>
      <c r="I1056" s="20">
        <f t="shared" si="333"/>
        <v>0</v>
      </c>
      <c r="J1056" s="20"/>
      <c r="K1056" s="26"/>
    </row>
    <row r="1057" spans="1:11" ht="50.25" hidden="1" customHeight="1">
      <c r="A1057" s="17" t="s">
        <v>386</v>
      </c>
      <c r="B1057" s="18" t="s">
        <v>356</v>
      </c>
      <c r="C1057" s="18" t="s">
        <v>357</v>
      </c>
      <c r="D1057" s="18" t="s">
        <v>387</v>
      </c>
      <c r="E1057" s="18"/>
      <c r="F1057" s="18"/>
      <c r="G1057" s="16">
        <f>G1058</f>
        <v>0</v>
      </c>
      <c r="H1057" s="16"/>
      <c r="I1057" s="20">
        <f t="shared" si="333"/>
        <v>0</v>
      </c>
      <c r="J1057" s="20">
        <f>E1057</f>
        <v>0</v>
      </c>
      <c r="K1057" s="26"/>
    </row>
    <row r="1058" spans="1:11" ht="38.25" hidden="1">
      <c r="A1058" s="55" t="s">
        <v>388</v>
      </c>
      <c r="B1058" s="18" t="s">
        <v>356</v>
      </c>
      <c r="C1058" s="18" t="s">
        <v>357</v>
      </c>
      <c r="D1058" s="18" t="s">
        <v>387</v>
      </c>
      <c r="E1058" s="18" t="s">
        <v>256</v>
      </c>
      <c r="F1058" s="18"/>
      <c r="G1058" s="16">
        <f>G1059</f>
        <v>0</v>
      </c>
      <c r="H1058" s="16"/>
      <c r="I1058" s="20">
        <f t="shared" si="333"/>
        <v>0</v>
      </c>
      <c r="J1058" s="20" t="str">
        <f>E1058</f>
        <v>600</v>
      </c>
      <c r="K1058" s="26"/>
    </row>
    <row r="1059" spans="1:11" hidden="1">
      <c r="A1059" s="55" t="s">
        <v>257</v>
      </c>
      <c r="B1059" s="18" t="s">
        <v>356</v>
      </c>
      <c r="C1059" s="18" t="s">
        <v>357</v>
      </c>
      <c r="D1059" s="18" t="s">
        <v>387</v>
      </c>
      <c r="E1059" s="18" t="s">
        <v>258</v>
      </c>
      <c r="F1059" s="18"/>
      <c r="G1059" s="16">
        <f>G1060</f>
        <v>0</v>
      </c>
      <c r="H1059" s="16"/>
      <c r="I1059" s="20">
        <f t="shared" si="333"/>
        <v>0</v>
      </c>
      <c r="J1059" s="20" t="str">
        <f>E1059</f>
        <v>610</v>
      </c>
      <c r="K1059" s="26"/>
    </row>
    <row r="1060" spans="1:11" hidden="1">
      <c r="A1060" s="17" t="s">
        <v>110</v>
      </c>
      <c r="B1060" s="18" t="s">
        <v>356</v>
      </c>
      <c r="C1060" s="18" t="s">
        <v>357</v>
      </c>
      <c r="D1060" s="18" t="s">
        <v>387</v>
      </c>
      <c r="E1060" s="18" t="s">
        <v>258</v>
      </c>
      <c r="F1060" s="18" t="s">
        <v>10</v>
      </c>
      <c r="G1060" s="19"/>
      <c r="H1060" s="19"/>
      <c r="I1060" s="20">
        <f t="shared" si="333"/>
        <v>0</v>
      </c>
      <c r="J1060" s="20"/>
      <c r="K1060" s="26"/>
    </row>
    <row r="1061" spans="1:11" ht="36" hidden="1">
      <c r="A1061" s="17" t="s">
        <v>389</v>
      </c>
      <c r="B1061" s="18" t="s">
        <v>356</v>
      </c>
      <c r="C1061" s="18" t="s">
        <v>357</v>
      </c>
      <c r="D1061" s="18" t="s">
        <v>390</v>
      </c>
      <c r="E1061" s="18"/>
      <c r="F1061" s="18"/>
      <c r="G1061" s="16">
        <f t="shared" ref="G1061:J1064" si="346">G1062</f>
        <v>0</v>
      </c>
      <c r="H1061" s="16"/>
      <c r="I1061" s="20">
        <f t="shared" si="333"/>
        <v>0</v>
      </c>
      <c r="J1061" s="16">
        <f t="shared" si="346"/>
        <v>0</v>
      </c>
      <c r="K1061" s="26"/>
    </row>
    <row r="1062" spans="1:11" hidden="1">
      <c r="A1062" s="17" t="s">
        <v>391</v>
      </c>
      <c r="B1062" s="18" t="s">
        <v>356</v>
      </c>
      <c r="C1062" s="18" t="s">
        <v>357</v>
      </c>
      <c r="D1062" s="18" t="s">
        <v>392</v>
      </c>
      <c r="E1062" s="18"/>
      <c r="F1062" s="18"/>
      <c r="G1062" s="16">
        <f t="shared" si="346"/>
        <v>0</v>
      </c>
      <c r="H1062" s="16"/>
      <c r="I1062" s="20">
        <f t="shared" si="333"/>
        <v>0</v>
      </c>
      <c r="J1062" s="16">
        <f t="shared" si="346"/>
        <v>0</v>
      </c>
      <c r="K1062" s="26"/>
    </row>
    <row r="1063" spans="1:11" ht="36" hidden="1">
      <c r="A1063" s="88" t="s">
        <v>388</v>
      </c>
      <c r="B1063" s="18" t="s">
        <v>356</v>
      </c>
      <c r="C1063" s="18" t="s">
        <v>357</v>
      </c>
      <c r="D1063" s="18" t="s">
        <v>392</v>
      </c>
      <c r="E1063" s="18" t="s">
        <v>256</v>
      </c>
      <c r="F1063" s="18"/>
      <c r="G1063" s="16">
        <f t="shared" si="346"/>
        <v>0</v>
      </c>
      <c r="H1063" s="16"/>
      <c r="I1063" s="20">
        <f t="shared" si="333"/>
        <v>0</v>
      </c>
      <c r="J1063" s="16">
        <f t="shared" si="346"/>
        <v>0</v>
      </c>
      <c r="K1063" s="26"/>
    </row>
    <row r="1064" spans="1:11" hidden="1">
      <c r="A1064" s="88" t="s">
        <v>257</v>
      </c>
      <c r="B1064" s="18" t="s">
        <v>356</v>
      </c>
      <c r="C1064" s="18" t="s">
        <v>357</v>
      </c>
      <c r="D1064" s="18" t="s">
        <v>392</v>
      </c>
      <c r="E1064" s="18" t="s">
        <v>258</v>
      </c>
      <c r="F1064" s="18"/>
      <c r="G1064" s="16">
        <f t="shared" si="346"/>
        <v>0</v>
      </c>
      <c r="H1064" s="16"/>
      <c r="I1064" s="20">
        <f t="shared" si="333"/>
        <v>0</v>
      </c>
      <c r="J1064" s="16">
        <f t="shared" si="346"/>
        <v>0</v>
      </c>
      <c r="K1064" s="26"/>
    </row>
    <row r="1065" spans="1:11" hidden="1">
      <c r="A1065" s="17" t="s">
        <v>278</v>
      </c>
      <c r="B1065" s="18" t="s">
        <v>356</v>
      </c>
      <c r="C1065" s="18" t="s">
        <v>357</v>
      </c>
      <c r="D1065" s="18" t="s">
        <v>392</v>
      </c>
      <c r="E1065" s="18" t="s">
        <v>258</v>
      </c>
      <c r="F1065" s="18" t="s">
        <v>17</v>
      </c>
      <c r="G1065" s="19"/>
      <c r="H1065" s="19"/>
      <c r="I1065" s="20">
        <f t="shared" si="333"/>
        <v>0</v>
      </c>
      <c r="J1065" s="20"/>
      <c r="K1065" s="26"/>
    </row>
    <row r="1066" spans="1:11" ht="63.75" hidden="1">
      <c r="A1066" s="47" t="s">
        <v>393</v>
      </c>
      <c r="B1066" s="18" t="s">
        <v>356</v>
      </c>
      <c r="C1066" s="18" t="s">
        <v>357</v>
      </c>
      <c r="D1066" s="18" t="s">
        <v>139</v>
      </c>
      <c r="E1066" s="18"/>
      <c r="F1066" s="18"/>
      <c r="G1066" s="16">
        <f t="shared" ref="G1066:J1069" si="347">G1067</f>
        <v>0</v>
      </c>
      <c r="H1066" s="16"/>
      <c r="I1066" s="20">
        <f t="shared" ref="I1066:I1129" si="348">G1066+H1066</f>
        <v>0</v>
      </c>
      <c r="J1066" s="16">
        <f t="shared" si="347"/>
        <v>0</v>
      </c>
      <c r="K1066" s="26"/>
    </row>
    <row r="1067" spans="1:11" ht="20.25" hidden="1" customHeight="1">
      <c r="A1067" s="23" t="s">
        <v>133</v>
      </c>
      <c r="B1067" s="18" t="s">
        <v>356</v>
      </c>
      <c r="C1067" s="18" t="s">
        <v>357</v>
      </c>
      <c r="D1067" s="38" t="s">
        <v>140</v>
      </c>
      <c r="E1067" s="18"/>
      <c r="F1067" s="18"/>
      <c r="G1067" s="16">
        <f t="shared" si="347"/>
        <v>0</v>
      </c>
      <c r="H1067" s="16"/>
      <c r="I1067" s="20">
        <f t="shared" si="348"/>
        <v>0</v>
      </c>
      <c r="J1067" s="16">
        <f t="shared" si="347"/>
        <v>0</v>
      </c>
      <c r="K1067" s="26"/>
    </row>
    <row r="1068" spans="1:11" ht="38.25" hidden="1" customHeight="1">
      <c r="A1068" s="55" t="s">
        <v>388</v>
      </c>
      <c r="B1068" s="18" t="s">
        <v>356</v>
      </c>
      <c r="C1068" s="18" t="s">
        <v>357</v>
      </c>
      <c r="D1068" s="38" t="s">
        <v>140</v>
      </c>
      <c r="E1068" s="18" t="s">
        <v>256</v>
      </c>
      <c r="F1068" s="18"/>
      <c r="G1068" s="16">
        <f t="shared" si="347"/>
        <v>0</v>
      </c>
      <c r="H1068" s="16"/>
      <c r="I1068" s="20">
        <f t="shared" si="348"/>
        <v>0</v>
      </c>
      <c r="J1068" s="16">
        <f t="shared" si="347"/>
        <v>0</v>
      </c>
      <c r="K1068" s="26"/>
    </row>
    <row r="1069" spans="1:11" hidden="1">
      <c r="A1069" s="55" t="s">
        <v>257</v>
      </c>
      <c r="B1069" s="18" t="s">
        <v>356</v>
      </c>
      <c r="C1069" s="18" t="s">
        <v>357</v>
      </c>
      <c r="D1069" s="38" t="s">
        <v>140</v>
      </c>
      <c r="E1069" s="18" t="s">
        <v>258</v>
      </c>
      <c r="F1069" s="18"/>
      <c r="G1069" s="16">
        <f t="shared" si="347"/>
        <v>0</v>
      </c>
      <c r="H1069" s="16"/>
      <c r="I1069" s="20">
        <f t="shared" si="348"/>
        <v>0</v>
      </c>
      <c r="J1069" s="16">
        <f t="shared" si="347"/>
        <v>0</v>
      </c>
      <c r="K1069" s="26"/>
    </row>
    <row r="1070" spans="1:11" hidden="1">
      <c r="A1070" s="23" t="s">
        <v>16</v>
      </c>
      <c r="B1070" s="18" t="s">
        <v>356</v>
      </c>
      <c r="C1070" s="18" t="s">
        <v>357</v>
      </c>
      <c r="D1070" s="38" t="s">
        <v>140</v>
      </c>
      <c r="E1070" s="18" t="s">
        <v>258</v>
      </c>
      <c r="F1070" s="18" t="s">
        <v>17</v>
      </c>
      <c r="G1070" s="19"/>
      <c r="H1070" s="19"/>
      <c r="I1070" s="20">
        <f t="shared" si="348"/>
        <v>0</v>
      </c>
      <c r="J1070" s="20"/>
      <c r="K1070" s="26"/>
    </row>
    <row r="1071" spans="1:11" ht="51">
      <c r="A1071" s="132" t="s">
        <v>386</v>
      </c>
      <c r="B1071" s="167" t="s">
        <v>356</v>
      </c>
      <c r="C1071" s="167" t="s">
        <v>357</v>
      </c>
      <c r="D1071" s="167" t="s">
        <v>387</v>
      </c>
      <c r="E1071" s="167"/>
      <c r="F1071" s="167"/>
      <c r="G1071" s="79">
        <f t="shared" ref="G1071:H1073" si="349">G1072</f>
        <v>200</v>
      </c>
      <c r="H1071" s="79">
        <f t="shared" si="349"/>
        <v>0</v>
      </c>
      <c r="I1071" s="20">
        <f t="shared" si="348"/>
        <v>200</v>
      </c>
      <c r="J1071" s="20"/>
      <c r="K1071" s="26"/>
    </row>
    <row r="1072" spans="1:11" ht="38.25">
      <c r="A1072" s="135" t="s">
        <v>388</v>
      </c>
      <c r="B1072" s="167" t="s">
        <v>356</v>
      </c>
      <c r="C1072" s="167" t="s">
        <v>357</v>
      </c>
      <c r="D1072" s="167" t="s">
        <v>387</v>
      </c>
      <c r="E1072" s="167" t="s">
        <v>256</v>
      </c>
      <c r="F1072" s="167"/>
      <c r="G1072" s="79">
        <f t="shared" si="349"/>
        <v>200</v>
      </c>
      <c r="H1072" s="79">
        <f t="shared" si="349"/>
        <v>0</v>
      </c>
      <c r="I1072" s="20">
        <f t="shared" si="348"/>
        <v>200</v>
      </c>
      <c r="J1072" s="20"/>
      <c r="K1072" s="26"/>
    </row>
    <row r="1073" spans="1:11">
      <c r="A1073" s="135" t="s">
        <v>257</v>
      </c>
      <c r="B1073" s="167" t="s">
        <v>356</v>
      </c>
      <c r="C1073" s="167" t="s">
        <v>357</v>
      </c>
      <c r="D1073" s="167" t="s">
        <v>387</v>
      </c>
      <c r="E1073" s="167" t="s">
        <v>258</v>
      </c>
      <c r="F1073" s="167"/>
      <c r="G1073" s="79">
        <f t="shared" si="349"/>
        <v>200</v>
      </c>
      <c r="H1073" s="79">
        <f t="shared" si="349"/>
        <v>0</v>
      </c>
      <c r="I1073" s="20">
        <f t="shared" si="348"/>
        <v>200</v>
      </c>
      <c r="J1073" s="20"/>
      <c r="K1073" s="26"/>
    </row>
    <row r="1074" spans="1:11">
      <c r="A1074" s="133" t="s">
        <v>18</v>
      </c>
      <c r="B1074" s="167" t="s">
        <v>356</v>
      </c>
      <c r="C1074" s="167" t="s">
        <v>357</v>
      </c>
      <c r="D1074" s="167" t="s">
        <v>387</v>
      </c>
      <c r="E1074" s="167" t="s">
        <v>258</v>
      </c>
      <c r="F1074" s="167" t="s">
        <v>10</v>
      </c>
      <c r="G1074" s="79">
        <v>200</v>
      </c>
      <c r="H1074" s="19">
        <f>'[1]поправки  2024-2026 гг  (ноя(2)'!$I$1395</f>
        <v>0</v>
      </c>
      <c r="I1074" s="20">
        <f t="shared" si="348"/>
        <v>200</v>
      </c>
      <c r="J1074" s="20"/>
      <c r="K1074" s="26"/>
    </row>
    <row r="1075" spans="1:11" ht="48">
      <c r="A1075" s="198" t="s">
        <v>684</v>
      </c>
      <c r="B1075" s="200" t="s">
        <v>356</v>
      </c>
      <c r="C1075" s="200" t="s">
        <v>357</v>
      </c>
      <c r="D1075" s="179" t="s">
        <v>690</v>
      </c>
      <c r="E1075" s="200"/>
      <c r="F1075" s="199"/>
      <c r="G1075" s="16">
        <f t="shared" ref="G1075:H1076" si="350">G1076</f>
        <v>888.8</v>
      </c>
      <c r="H1075" s="16">
        <f t="shared" si="350"/>
        <v>0</v>
      </c>
      <c r="I1075" s="20">
        <f t="shared" si="348"/>
        <v>888.8</v>
      </c>
      <c r="J1075" s="20"/>
      <c r="K1075" s="26"/>
    </row>
    <row r="1076" spans="1:11" ht="36">
      <c r="A1076" s="198" t="s">
        <v>685</v>
      </c>
      <c r="B1076" s="200" t="s">
        <v>356</v>
      </c>
      <c r="C1076" s="200" t="s">
        <v>357</v>
      </c>
      <c r="D1076" s="179" t="s">
        <v>690</v>
      </c>
      <c r="E1076" s="200" t="s">
        <v>256</v>
      </c>
      <c r="F1076" s="199"/>
      <c r="G1076" s="16">
        <f t="shared" si="350"/>
        <v>888.8</v>
      </c>
      <c r="H1076" s="16">
        <f t="shared" si="350"/>
        <v>0</v>
      </c>
      <c r="I1076" s="20">
        <f t="shared" si="348"/>
        <v>888.8</v>
      </c>
      <c r="J1076" s="20"/>
      <c r="K1076" s="26"/>
    </row>
    <row r="1077" spans="1:11" ht="16.5">
      <c r="A1077" s="198" t="s">
        <v>257</v>
      </c>
      <c r="B1077" s="200" t="s">
        <v>356</v>
      </c>
      <c r="C1077" s="200" t="s">
        <v>357</v>
      </c>
      <c r="D1077" s="179" t="s">
        <v>690</v>
      </c>
      <c r="E1077" s="200" t="s">
        <v>258</v>
      </c>
      <c r="F1077" s="199"/>
      <c r="G1077" s="16">
        <f t="shared" ref="G1077:H1077" si="351">G1078+G1079+G1080</f>
        <v>888.8</v>
      </c>
      <c r="H1077" s="16">
        <f t="shared" si="351"/>
        <v>0</v>
      </c>
      <c r="I1077" s="20">
        <f t="shared" si="348"/>
        <v>888.8</v>
      </c>
      <c r="J1077" s="20"/>
      <c r="K1077" s="26"/>
    </row>
    <row r="1078" spans="1:11">
      <c r="A1078" s="23" t="s">
        <v>16</v>
      </c>
      <c r="B1078" s="200" t="s">
        <v>356</v>
      </c>
      <c r="C1078" s="200" t="s">
        <v>357</v>
      </c>
      <c r="D1078" s="179" t="s">
        <v>690</v>
      </c>
      <c r="E1078" s="18"/>
      <c r="F1078" s="18" t="s">
        <v>17</v>
      </c>
      <c r="G1078" s="26">
        <v>88.9</v>
      </c>
      <c r="H1078" s="19">
        <f>'[1]поправки  2024-2026 гг  (ноя(2)'!$I$1373</f>
        <v>0</v>
      </c>
      <c r="I1078" s="20">
        <f t="shared" si="348"/>
        <v>88.9</v>
      </c>
      <c r="J1078" s="20"/>
      <c r="K1078" s="26"/>
    </row>
    <row r="1079" spans="1:11">
      <c r="A1079" s="23" t="s">
        <v>18</v>
      </c>
      <c r="B1079" s="200" t="s">
        <v>356</v>
      </c>
      <c r="C1079" s="200" t="s">
        <v>357</v>
      </c>
      <c r="D1079" s="179" t="s">
        <v>690</v>
      </c>
      <c r="E1079" s="18"/>
      <c r="F1079" s="18" t="s">
        <v>10</v>
      </c>
      <c r="G1079" s="19">
        <v>72</v>
      </c>
      <c r="H1079" s="19">
        <f>'[1]поправки  2024-2026 гг  (ноя(2)'!$I$1374</f>
        <v>0</v>
      </c>
      <c r="I1079" s="20">
        <f t="shared" si="348"/>
        <v>72</v>
      </c>
      <c r="J1079" s="20"/>
      <c r="K1079" s="26"/>
    </row>
    <row r="1080" spans="1:11">
      <c r="A1080" s="23" t="s">
        <v>19</v>
      </c>
      <c r="B1080" s="200" t="s">
        <v>356</v>
      </c>
      <c r="C1080" s="200" t="s">
        <v>357</v>
      </c>
      <c r="D1080" s="179" t="s">
        <v>690</v>
      </c>
      <c r="E1080" s="18"/>
      <c r="F1080" s="18" t="s">
        <v>11</v>
      </c>
      <c r="G1080" s="19">
        <v>727.9</v>
      </c>
      <c r="H1080" s="19">
        <f>'[1]поправки  2024-2026 гг  (ноя(2)'!$I$1375</f>
        <v>0</v>
      </c>
      <c r="I1080" s="20">
        <f t="shared" si="348"/>
        <v>727.9</v>
      </c>
      <c r="J1080" s="20"/>
      <c r="K1080" s="26"/>
    </row>
    <row r="1081" spans="1:11" ht="25.5">
      <c r="A1081" s="132" t="s">
        <v>25</v>
      </c>
      <c r="B1081" s="171" t="s">
        <v>356</v>
      </c>
      <c r="C1081" s="171" t="s">
        <v>357</v>
      </c>
      <c r="D1081" s="171" t="s">
        <v>26</v>
      </c>
      <c r="E1081" s="171"/>
      <c r="F1081" s="171"/>
      <c r="G1081" s="175">
        <f>G1087+G1091+G1082</f>
        <v>0</v>
      </c>
      <c r="H1081" s="175">
        <f>H1087+H1091+H1082</f>
        <v>0</v>
      </c>
      <c r="I1081" s="12">
        <f t="shared" si="348"/>
        <v>0</v>
      </c>
      <c r="J1081" s="175">
        <f t="shared" ref="J1081:K1081" si="352">J1087+J1091+J1082</f>
        <v>8360.2999999999993</v>
      </c>
      <c r="K1081" s="175">
        <f t="shared" si="352"/>
        <v>8355.9</v>
      </c>
    </row>
    <row r="1082" spans="1:11" ht="38.25">
      <c r="A1082" s="188" t="s">
        <v>379</v>
      </c>
      <c r="B1082" s="18" t="s">
        <v>356</v>
      </c>
      <c r="C1082" s="18" t="s">
        <v>357</v>
      </c>
      <c r="D1082" s="167" t="s">
        <v>663</v>
      </c>
      <c r="E1082" s="167"/>
      <c r="F1082" s="167"/>
      <c r="G1082" s="22">
        <f>G1083</f>
        <v>0</v>
      </c>
      <c r="H1082" s="22"/>
      <c r="I1082" s="20">
        <f t="shared" si="348"/>
        <v>0</v>
      </c>
      <c r="J1082" s="22">
        <f t="shared" ref="J1082:K1085" si="353">J1083</f>
        <v>1015.1</v>
      </c>
      <c r="K1082" s="22">
        <f t="shared" si="353"/>
        <v>1037.7</v>
      </c>
    </row>
    <row r="1083" spans="1:11" ht="38.25">
      <c r="A1083" s="135" t="s">
        <v>388</v>
      </c>
      <c r="B1083" s="18" t="s">
        <v>356</v>
      </c>
      <c r="C1083" s="18" t="s">
        <v>357</v>
      </c>
      <c r="D1083" s="167" t="s">
        <v>663</v>
      </c>
      <c r="E1083" s="167" t="s">
        <v>256</v>
      </c>
      <c r="F1083" s="167"/>
      <c r="G1083" s="22">
        <f>G1084</f>
        <v>0</v>
      </c>
      <c r="H1083" s="22"/>
      <c r="I1083" s="20">
        <f t="shared" si="348"/>
        <v>0</v>
      </c>
      <c r="J1083" s="22">
        <f t="shared" si="353"/>
        <v>1015.1</v>
      </c>
      <c r="K1083" s="22">
        <f t="shared" si="353"/>
        <v>1037.7</v>
      </c>
    </row>
    <row r="1084" spans="1:11">
      <c r="A1084" s="135" t="s">
        <v>257</v>
      </c>
      <c r="B1084" s="18" t="s">
        <v>356</v>
      </c>
      <c r="C1084" s="18" t="s">
        <v>357</v>
      </c>
      <c r="D1084" s="167" t="s">
        <v>663</v>
      </c>
      <c r="E1084" s="167" t="s">
        <v>258</v>
      </c>
      <c r="F1084" s="167"/>
      <c r="G1084" s="22">
        <f>G1085</f>
        <v>0</v>
      </c>
      <c r="H1084" s="22"/>
      <c r="I1084" s="20">
        <f t="shared" si="348"/>
        <v>0</v>
      </c>
      <c r="J1084" s="22">
        <f t="shared" si="353"/>
        <v>1015.1</v>
      </c>
      <c r="K1084" s="22">
        <f t="shared" si="353"/>
        <v>1037.7</v>
      </c>
    </row>
    <row r="1085" spans="1:11">
      <c r="A1085" s="133" t="s">
        <v>278</v>
      </c>
      <c r="B1085" s="18" t="s">
        <v>356</v>
      </c>
      <c r="C1085" s="18" t="s">
        <v>357</v>
      </c>
      <c r="D1085" s="167" t="s">
        <v>663</v>
      </c>
      <c r="E1085" s="167" t="s">
        <v>258</v>
      </c>
      <c r="F1085" s="167"/>
      <c r="G1085" s="22">
        <f>G1086</f>
        <v>0</v>
      </c>
      <c r="H1085" s="22"/>
      <c r="I1085" s="20">
        <f t="shared" si="348"/>
        <v>0</v>
      </c>
      <c r="J1085" s="22">
        <f t="shared" si="353"/>
        <v>1015.1</v>
      </c>
      <c r="K1085" s="22">
        <f t="shared" si="353"/>
        <v>1037.7</v>
      </c>
    </row>
    <row r="1086" spans="1:11">
      <c r="A1086" s="133" t="s">
        <v>18</v>
      </c>
      <c r="B1086" s="18" t="s">
        <v>356</v>
      </c>
      <c r="C1086" s="18" t="s">
        <v>357</v>
      </c>
      <c r="D1086" s="167" t="s">
        <v>663</v>
      </c>
      <c r="E1086" s="167" t="s">
        <v>258</v>
      </c>
      <c r="F1086" s="167" t="s">
        <v>10</v>
      </c>
      <c r="G1086" s="22">
        <v>0</v>
      </c>
      <c r="H1086" s="22">
        <v>0</v>
      </c>
      <c r="I1086" s="20">
        <f t="shared" si="348"/>
        <v>0</v>
      </c>
      <c r="J1086" s="22">
        <v>1015.1</v>
      </c>
      <c r="K1086" s="22">
        <v>1037.7</v>
      </c>
    </row>
    <row r="1087" spans="1:11" ht="25.5">
      <c r="A1087" s="135" t="s">
        <v>314</v>
      </c>
      <c r="B1087" s="167" t="s">
        <v>356</v>
      </c>
      <c r="C1087" s="167" t="s">
        <v>357</v>
      </c>
      <c r="D1087" s="167" t="s">
        <v>354</v>
      </c>
      <c r="E1087" s="167"/>
      <c r="F1087" s="167"/>
      <c r="G1087" s="22">
        <f t="shared" ref="G1087:K1089" si="354">G1088</f>
        <v>0</v>
      </c>
      <c r="H1087" s="22"/>
      <c r="I1087" s="20">
        <f t="shared" si="348"/>
        <v>0</v>
      </c>
      <c r="J1087" s="22">
        <f t="shared" si="354"/>
        <v>7000</v>
      </c>
      <c r="K1087" s="22">
        <f t="shared" si="354"/>
        <v>7000</v>
      </c>
    </row>
    <row r="1088" spans="1:11" ht="38.25">
      <c r="A1088" s="135" t="s">
        <v>388</v>
      </c>
      <c r="B1088" s="167" t="s">
        <v>356</v>
      </c>
      <c r="C1088" s="167" t="s">
        <v>357</v>
      </c>
      <c r="D1088" s="167" t="s">
        <v>354</v>
      </c>
      <c r="E1088" s="167" t="s">
        <v>256</v>
      </c>
      <c r="F1088" s="167"/>
      <c r="G1088" s="22">
        <f t="shared" si="354"/>
        <v>0</v>
      </c>
      <c r="H1088" s="22"/>
      <c r="I1088" s="20">
        <f t="shared" si="348"/>
        <v>0</v>
      </c>
      <c r="J1088" s="22">
        <f t="shared" si="354"/>
        <v>7000</v>
      </c>
      <c r="K1088" s="22">
        <f t="shared" si="354"/>
        <v>7000</v>
      </c>
    </row>
    <row r="1089" spans="1:11">
      <c r="A1089" s="135" t="s">
        <v>257</v>
      </c>
      <c r="B1089" s="167" t="s">
        <v>356</v>
      </c>
      <c r="C1089" s="167" t="s">
        <v>357</v>
      </c>
      <c r="D1089" s="167" t="s">
        <v>354</v>
      </c>
      <c r="E1089" s="167" t="s">
        <v>258</v>
      </c>
      <c r="F1089" s="167"/>
      <c r="G1089" s="22">
        <f t="shared" si="354"/>
        <v>0</v>
      </c>
      <c r="H1089" s="22"/>
      <c r="I1089" s="20">
        <f t="shared" si="348"/>
        <v>0</v>
      </c>
      <c r="J1089" s="22">
        <f t="shared" si="354"/>
        <v>7000</v>
      </c>
      <c r="K1089" s="22">
        <f t="shared" si="354"/>
        <v>7000</v>
      </c>
    </row>
    <row r="1090" spans="1:11">
      <c r="A1090" s="133" t="s">
        <v>278</v>
      </c>
      <c r="B1090" s="167" t="s">
        <v>356</v>
      </c>
      <c r="C1090" s="167" t="s">
        <v>357</v>
      </c>
      <c r="D1090" s="167" t="s">
        <v>354</v>
      </c>
      <c r="E1090" s="167" t="s">
        <v>258</v>
      </c>
      <c r="F1090" s="167" t="s">
        <v>17</v>
      </c>
      <c r="G1090" s="22">
        <v>0</v>
      </c>
      <c r="H1090" s="22">
        <v>0</v>
      </c>
      <c r="I1090" s="20">
        <f t="shared" si="348"/>
        <v>0</v>
      </c>
      <c r="J1090" s="22">
        <v>7000</v>
      </c>
      <c r="K1090" s="22">
        <v>7000</v>
      </c>
    </row>
    <row r="1091" spans="1:11" ht="42" customHeight="1">
      <c r="A1091" s="133" t="s">
        <v>363</v>
      </c>
      <c r="B1091" s="167" t="s">
        <v>356</v>
      </c>
      <c r="C1091" s="167" t="s">
        <v>357</v>
      </c>
      <c r="D1091" s="167" t="s">
        <v>608</v>
      </c>
      <c r="E1091" s="167"/>
      <c r="F1091" s="167"/>
      <c r="G1091" s="22">
        <f>G1092+G1095</f>
        <v>0</v>
      </c>
      <c r="H1091" s="22"/>
      <c r="I1091" s="20">
        <f t="shared" si="348"/>
        <v>0</v>
      </c>
      <c r="J1091" s="22">
        <f t="shared" ref="J1091:K1091" si="355">J1092+J1095</f>
        <v>345.2</v>
      </c>
      <c r="K1091" s="22">
        <f t="shared" si="355"/>
        <v>318.2</v>
      </c>
    </row>
    <row r="1092" spans="1:11" ht="25.5">
      <c r="A1092" s="133" t="s">
        <v>44</v>
      </c>
      <c r="B1092" s="167" t="s">
        <v>356</v>
      </c>
      <c r="C1092" s="167" t="s">
        <v>357</v>
      </c>
      <c r="D1092" s="167" t="s">
        <v>608</v>
      </c>
      <c r="E1092" s="167" t="s">
        <v>45</v>
      </c>
      <c r="F1092" s="167"/>
      <c r="G1092" s="22">
        <f t="shared" ref="G1092:K1092" si="356">G1093</f>
        <v>0</v>
      </c>
      <c r="H1092" s="22"/>
      <c r="I1092" s="20">
        <f t="shared" si="348"/>
        <v>0</v>
      </c>
      <c r="J1092" s="22">
        <f t="shared" si="356"/>
        <v>180</v>
      </c>
      <c r="K1092" s="22">
        <f t="shared" si="356"/>
        <v>153</v>
      </c>
    </row>
    <row r="1093" spans="1:11" ht="38.25">
      <c r="A1093" s="133" t="s">
        <v>365</v>
      </c>
      <c r="B1093" s="167" t="s">
        <v>356</v>
      </c>
      <c r="C1093" s="167" t="s">
        <v>357</v>
      </c>
      <c r="D1093" s="167" t="s">
        <v>608</v>
      </c>
      <c r="E1093" s="167" t="s">
        <v>53</v>
      </c>
      <c r="F1093" s="167"/>
      <c r="G1093" s="22">
        <f>G1094+G1098</f>
        <v>0</v>
      </c>
      <c r="H1093" s="22"/>
      <c r="I1093" s="20">
        <f t="shared" si="348"/>
        <v>0</v>
      </c>
      <c r="J1093" s="22">
        <f>J1094+J1098</f>
        <v>180</v>
      </c>
      <c r="K1093" s="22">
        <f>K1094+K1098</f>
        <v>153</v>
      </c>
    </row>
    <row r="1094" spans="1:11">
      <c r="A1094" s="133" t="s">
        <v>16</v>
      </c>
      <c r="B1094" s="167" t="s">
        <v>356</v>
      </c>
      <c r="C1094" s="167" t="s">
        <v>357</v>
      </c>
      <c r="D1094" s="167" t="s">
        <v>608</v>
      </c>
      <c r="E1094" s="167" t="s">
        <v>53</v>
      </c>
      <c r="F1094" s="167" t="s">
        <v>17</v>
      </c>
      <c r="G1094" s="22">
        <v>0</v>
      </c>
      <c r="H1094" s="22">
        <v>0</v>
      </c>
      <c r="I1094" s="20">
        <f t="shared" si="348"/>
        <v>0</v>
      </c>
      <c r="J1094" s="22">
        <v>180</v>
      </c>
      <c r="K1094" s="22">
        <v>153</v>
      </c>
    </row>
    <row r="1095" spans="1:11">
      <c r="A1095" s="165" t="s">
        <v>122</v>
      </c>
      <c r="B1095" s="167" t="s">
        <v>356</v>
      </c>
      <c r="C1095" s="167" t="s">
        <v>357</v>
      </c>
      <c r="D1095" s="167" t="s">
        <v>608</v>
      </c>
      <c r="E1095" s="167" t="s">
        <v>123</v>
      </c>
      <c r="F1095" s="167"/>
      <c r="G1095" s="22">
        <f>G1096</f>
        <v>0</v>
      </c>
      <c r="H1095" s="22"/>
      <c r="I1095" s="20">
        <f t="shared" si="348"/>
        <v>0</v>
      </c>
      <c r="J1095" s="22">
        <f t="shared" ref="J1095:K1096" si="357">J1096</f>
        <v>165.2</v>
      </c>
      <c r="K1095" s="22">
        <f t="shared" si="357"/>
        <v>165.2</v>
      </c>
    </row>
    <row r="1096" spans="1:11">
      <c r="A1096" s="165" t="s">
        <v>161</v>
      </c>
      <c r="B1096" s="167" t="s">
        <v>356</v>
      </c>
      <c r="C1096" s="167" t="s">
        <v>357</v>
      </c>
      <c r="D1096" s="167" t="s">
        <v>608</v>
      </c>
      <c r="E1096" s="167" t="s">
        <v>162</v>
      </c>
      <c r="F1096" s="167"/>
      <c r="G1096" s="22">
        <f>G1097</f>
        <v>0</v>
      </c>
      <c r="H1096" s="22"/>
      <c r="I1096" s="20">
        <f t="shared" si="348"/>
        <v>0</v>
      </c>
      <c r="J1096" s="22">
        <f t="shared" si="357"/>
        <v>165.2</v>
      </c>
      <c r="K1096" s="22">
        <f t="shared" si="357"/>
        <v>165.2</v>
      </c>
    </row>
    <row r="1097" spans="1:11">
      <c r="A1097" s="133" t="s">
        <v>16</v>
      </c>
      <c r="B1097" s="167" t="s">
        <v>356</v>
      </c>
      <c r="C1097" s="167" t="s">
        <v>357</v>
      </c>
      <c r="D1097" s="167" t="s">
        <v>608</v>
      </c>
      <c r="E1097" s="167" t="s">
        <v>162</v>
      </c>
      <c r="F1097" s="167" t="s">
        <v>17</v>
      </c>
      <c r="G1097" s="22">
        <v>0</v>
      </c>
      <c r="H1097" s="22">
        <v>0</v>
      </c>
      <c r="I1097" s="20">
        <f t="shared" si="348"/>
        <v>0</v>
      </c>
      <c r="J1097" s="22">
        <v>165.2</v>
      </c>
      <c r="K1097" s="22">
        <v>165.2</v>
      </c>
    </row>
    <row r="1098" spans="1:11" hidden="1">
      <c r="A1098" s="133" t="s">
        <v>20</v>
      </c>
      <c r="B1098" s="167" t="s">
        <v>356</v>
      </c>
      <c r="C1098" s="167" t="s">
        <v>357</v>
      </c>
      <c r="D1098" s="167" t="s">
        <v>608</v>
      </c>
      <c r="E1098" s="18" t="s">
        <v>162</v>
      </c>
      <c r="F1098" s="18" t="s">
        <v>12</v>
      </c>
      <c r="G1098" s="19"/>
      <c r="H1098" s="19"/>
      <c r="I1098" s="20">
        <f t="shared" si="348"/>
        <v>0</v>
      </c>
      <c r="J1098" s="20"/>
      <c r="K1098" s="26"/>
    </row>
    <row r="1099" spans="1:11" ht="25.5" hidden="1">
      <c r="A1099" s="174" t="s">
        <v>607</v>
      </c>
      <c r="B1099" s="18"/>
      <c r="C1099" s="18"/>
      <c r="D1099" s="38"/>
      <c r="E1099" s="18"/>
      <c r="F1099" s="18"/>
      <c r="G1099" s="19"/>
      <c r="H1099" s="19"/>
      <c r="I1099" s="20">
        <f t="shared" si="348"/>
        <v>0</v>
      </c>
      <c r="J1099" s="20"/>
      <c r="K1099" s="26"/>
    </row>
    <row r="1100" spans="1:11" ht="25.5" hidden="1">
      <c r="A1100" s="133" t="s">
        <v>44</v>
      </c>
      <c r="B1100" s="18"/>
      <c r="C1100" s="18"/>
      <c r="D1100" s="38"/>
      <c r="E1100" s="18"/>
      <c r="F1100" s="18"/>
      <c r="G1100" s="19"/>
      <c r="H1100" s="19"/>
      <c r="I1100" s="20">
        <f t="shared" si="348"/>
        <v>0</v>
      </c>
      <c r="J1100" s="20"/>
      <c r="K1100" s="26"/>
    </row>
    <row r="1101" spans="1:11" ht="38.25" hidden="1">
      <c r="A1101" s="133" t="s">
        <v>365</v>
      </c>
      <c r="B1101" s="18"/>
      <c r="C1101" s="18"/>
      <c r="D1101" s="38"/>
      <c r="E1101" s="18"/>
      <c r="F1101" s="18"/>
      <c r="G1101" s="19"/>
      <c r="H1101" s="19"/>
      <c r="I1101" s="20">
        <f t="shared" si="348"/>
        <v>0</v>
      </c>
      <c r="J1101" s="20"/>
      <c r="K1101" s="26"/>
    </row>
    <row r="1102" spans="1:11" hidden="1">
      <c r="A1102" s="133" t="s">
        <v>18</v>
      </c>
      <c r="B1102" s="18"/>
      <c r="C1102" s="18"/>
      <c r="D1102" s="38"/>
      <c r="E1102" s="18"/>
      <c r="F1102" s="18"/>
      <c r="G1102" s="19"/>
      <c r="H1102" s="19"/>
      <c r="I1102" s="20">
        <f t="shared" si="348"/>
        <v>0</v>
      </c>
      <c r="J1102" s="20"/>
      <c r="K1102" s="26"/>
    </row>
    <row r="1103" spans="1:11" ht="25.5" hidden="1">
      <c r="A1103" s="133" t="s">
        <v>367</v>
      </c>
      <c r="B1103" s="18"/>
      <c r="C1103" s="18"/>
      <c r="D1103" s="38"/>
      <c r="E1103" s="18"/>
      <c r="F1103" s="18"/>
      <c r="G1103" s="19"/>
      <c r="H1103" s="19"/>
      <c r="I1103" s="20">
        <f t="shared" si="348"/>
        <v>0</v>
      </c>
      <c r="J1103" s="20"/>
      <c r="K1103" s="26"/>
    </row>
    <row r="1104" spans="1:11" ht="25.5" hidden="1">
      <c r="A1104" s="133" t="s">
        <v>44</v>
      </c>
      <c r="B1104" s="18"/>
      <c r="C1104" s="18"/>
      <c r="D1104" s="38"/>
      <c r="E1104" s="18"/>
      <c r="F1104" s="18"/>
      <c r="G1104" s="19"/>
      <c r="H1104" s="19"/>
      <c r="I1104" s="20">
        <f t="shared" si="348"/>
        <v>0</v>
      </c>
      <c r="J1104" s="20"/>
      <c r="K1104" s="26"/>
    </row>
    <row r="1105" spans="1:11" ht="38.25" hidden="1">
      <c r="A1105" s="133" t="s">
        <v>365</v>
      </c>
      <c r="B1105" s="18"/>
      <c r="C1105" s="18"/>
      <c r="D1105" s="38"/>
      <c r="E1105" s="18"/>
      <c r="F1105" s="18"/>
      <c r="G1105" s="19"/>
      <c r="H1105" s="19"/>
      <c r="I1105" s="20">
        <f t="shared" si="348"/>
        <v>0</v>
      </c>
      <c r="J1105" s="20"/>
      <c r="K1105" s="26"/>
    </row>
    <row r="1106" spans="1:11" hidden="1">
      <c r="A1106" s="133" t="s">
        <v>16</v>
      </c>
      <c r="B1106" s="18"/>
      <c r="C1106" s="18"/>
      <c r="D1106" s="38"/>
      <c r="E1106" s="18"/>
      <c r="F1106" s="18"/>
      <c r="G1106" s="19"/>
      <c r="H1106" s="19"/>
      <c r="I1106" s="20">
        <f t="shared" si="348"/>
        <v>0</v>
      </c>
      <c r="J1106" s="20"/>
      <c r="K1106" s="26"/>
    </row>
    <row r="1107" spans="1:11" hidden="1">
      <c r="A1107" s="133" t="s">
        <v>18</v>
      </c>
      <c r="B1107" s="18"/>
      <c r="C1107" s="18"/>
      <c r="D1107" s="38"/>
      <c r="E1107" s="18"/>
      <c r="F1107" s="18"/>
      <c r="G1107" s="19"/>
      <c r="H1107" s="19"/>
      <c r="I1107" s="20">
        <f t="shared" si="348"/>
        <v>0</v>
      </c>
      <c r="J1107" s="20"/>
      <c r="K1107" s="26"/>
    </row>
    <row r="1108" spans="1:11" hidden="1">
      <c r="A1108" s="133" t="s">
        <v>19</v>
      </c>
      <c r="B1108" s="18"/>
      <c r="C1108" s="18"/>
      <c r="D1108" s="38"/>
      <c r="E1108" s="18"/>
      <c r="F1108" s="18"/>
      <c r="G1108" s="19"/>
      <c r="H1108" s="19"/>
      <c r="I1108" s="20">
        <f t="shared" si="348"/>
        <v>0</v>
      </c>
      <c r="J1108" s="20"/>
      <c r="K1108" s="26"/>
    </row>
    <row r="1109" spans="1:11" ht="46.5" customHeight="1">
      <c r="A1109" s="63" t="s">
        <v>395</v>
      </c>
      <c r="B1109" s="14" t="s">
        <v>356</v>
      </c>
      <c r="C1109" s="14" t="s">
        <v>357</v>
      </c>
      <c r="D1109" s="33" t="s">
        <v>396</v>
      </c>
      <c r="E1109" s="14"/>
      <c r="F1109" s="14"/>
      <c r="G1109" s="16">
        <f t="shared" ref="G1109:K1112" si="358">G1110</f>
        <v>46</v>
      </c>
      <c r="H1109" s="16"/>
      <c r="I1109" s="20">
        <f t="shared" si="348"/>
        <v>46</v>
      </c>
      <c r="J1109" s="16">
        <f t="shared" si="358"/>
        <v>0</v>
      </c>
      <c r="K1109" s="16">
        <f t="shared" si="358"/>
        <v>0</v>
      </c>
    </row>
    <row r="1110" spans="1:11" ht="34.5" customHeight="1">
      <c r="A1110" s="88" t="s">
        <v>397</v>
      </c>
      <c r="B1110" s="18" t="s">
        <v>356</v>
      </c>
      <c r="C1110" s="18" t="s">
        <v>357</v>
      </c>
      <c r="D1110" s="31" t="s">
        <v>398</v>
      </c>
      <c r="E1110" s="18"/>
      <c r="F1110" s="18"/>
      <c r="G1110" s="16">
        <f t="shared" si="358"/>
        <v>46</v>
      </c>
      <c r="H1110" s="16"/>
      <c r="I1110" s="20">
        <f t="shared" si="348"/>
        <v>46</v>
      </c>
      <c r="J1110" s="16">
        <f t="shared" si="358"/>
        <v>0</v>
      </c>
      <c r="K1110" s="16">
        <f t="shared" si="358"/>
        <v>0</v>
      </c>
    </row>
    <row r="1111" spans="1:11" ht="27.75" customHeight="1">
      <c r="A1111" s="17" t="s">
        <v>44</v>
      </c>
      <c r="B1111" s="18" t="s">
        <v>356</v>
      </c>
      <c r="C1111" s="18" t="s">
        <v>357</v>
      </c>
      <c r="D1111" s="31" t="s">
        <v>398</v>
      </c>
      <c r="E1111" s="18" t="s">
        <v>45</v>
      </c>
      <c r="F1111" s="18"/>
      <c r="G1111" s="16">
        <f t="shared" si="358"/>
        <v>46</v>
      </c>
      <c r="H1111" s="16"/>
      <c r="I1111" s="20">
        <f t="shared" si="348"/>
        <v>46</v>
      </c>
      <c r="J1111" s="16">
        <f t="shared" si="358"/>
        <v>0</v>
      </c>
      <c r="K1111" s="16">
        <f t="shared" si="358"/>
        <v>0</v>
      </c>
    </row>
    <row r="1112" spans="1:11" ht="39" customHeight="1">
      <c r="A1112" s="17" t="s">
        <v>365</v>
      </c>
      <c r="B1112" s="18" t="s">
        <v>356</v>
      </c>
      <c r="C1112" s="18" t="s">
        <v>357</v>
      </c>
      <c r="D1112" s="31" t="s">
        <v>398</v>
      </c>
      <c r="E1112" s="18" t="s">
        <v>53</v>
      </c>
      <c r="F1112" s="18"/>
      <c r="G1112" s="16">
        <f t="shared" si="358"/>
        <v>46</v>
      </c>
      <c r="H1112" s="16"/>
      <c r="I1112" s="20">
        <f t="shared" si="348"/>
        <v>46</v>
      </c>
      <c r="J1112" s="16">
        <f t="shared" si="358"/>
        <v>0</v>
      </c>
      <c r="K1112" s="16">
        <f t="shared" si="358"/>
        <v>0</v>
      </c>
    </row>
    <row r="1113" spans="1:11">
      <c r="A1113" s="17" t="s">
        <v>16</v>
      </c>
      <c r="B1113" s="18" t="s">
        <v>356</v>
      </c>
      <c r="C1113" s="18" t="s">
        <v>357</v>
      </c>
      <c r="D1113" s="31" t="s">
        <v>398</v>
      </c>
      <c r="E1113" s="18" t="s">
        <v>53</v>
      </c>
      <c r="F1113" s="18" t="s">
        <v>17</v>
      </c>
      <c r="G1113" s="19">
        <v>46</v>
      </c>
      <c r="H1113" s="19">
        <f>'[1]поправки  2024-2026 гг  (ноя(2)'!$I$1485</f>
        <v>0</v>
      </c>
      <c r="I1113" s="20">
        <f t="shared" si="348"/>
        <v>46</v>
      </c>
      <c r="J1113" s="20"/>
      <c r="K1113" s="26"/>
    </row>
    <row r="1114" spans="1:11" ht="24" customHeight="1">
      <c r="A1114" s="13" t="s">
        <v>399</v>
      </c>
      <c r="B1114" s="14" t="s">
        <v>356</v>
      </c>
      <c r="C1114" s="14" t="s">
        <v>400</v>
      </c>
      <c r="D1114" s="33"/>
      <c r="E1114" s="14"/>
      <c r="F1114" s="14"/>
      <c r="G1114" s="15">
        <f>G1115</f>
        <v>1208.8000000000002</v>
      </c>
      <c r="H1114" s="15">
        <f>H1115</f>
        <v>138.5</v>
      </c>
      <c r="I1114" s="12">
        <f t="shared" si="348"/>
        <v>1347.3000000000002</v>
      </c>
      <c r="J1114" s="15">
        <f t="shared" ref="J1114:K1114" si="359">J1115</f>
        <v>1100</v>
      </c>
      <c r="K1114" s="15">
        <f t="shared" si="359"/>
        <v>1100</v>
      </c>
    </row>
    <row r="1115" spans="1:11" ht="24">
      <c r="A1115" s="13" t="s">
        <v>25</v>
      </c>
      <c r="B1115" s="14" t="s">
        <v>356</v>
      </c>
      <c r="C1115" s="14" t="s">
        <v>400</v>
      </c>
      <c r="D1115" s="14" t="s">
        <v>26</v>
      </c>
      <c r="E1115" s="14"/>
      <c r="F1115" s="14"/>
      <c r="G1115" s="16">
        <f t="shared" ref="G1115:K1115" si="360">G1120+G1116</f>
        <v>1208.8000000000002</v>
      </c>
      <c r="H1115" s="16">
        <f t="shared" si="360"/>
        <v>138.5</v>
      </c>
      <c r="I1115" s="20">
        <f t="shared" si="348"/>
        <v>1347.3000000000002</v>
      </c>
      <c r="J1115" s="16">
        <f t="shared" si="360"/>
        <v>1100</v>
      </c>
      <c r="K1115" s="16">
        <f t="shared" si="360"/>
        <v>1100</v>
      </c>
    </row>
    <row r="1116" spans="1:11" ht="38.25">
      <c r="A1116" s="23" t="s">
        <v>33</v>
      </c>
      <c r="B1116" s="14" t="s">
        <v>356</v>
      </c>
      <c r="C1116" s="14" t="s">
        <v>400</v>
      </c>
      <c r="D1116" s="24" t="s">
        <v>34</v>
      </c>
      <c r="E1116" s="24"/>
      <c r="F1116" s="24"/>
      <c r="G1116" s="16">
        <f t="shared" ref="G1116:J1118" si="361">G1117</f>
        <v>66.900000000000006</v>
      </c>
      <c r="H1116" s="16">
        <f t="shared" si="361"/>
        <v>0</v>
      </c>
      <c r="I1116" s="20">
        <f t="shared" si="348"/>
        <v>66.900000000000006</v>
      </c>
      <c r="J1116" s="16">
        <f t="shared" si="361"/>
        <v>0</v>
      </c>
      <c r="K1116" s="26"/>
    </row>
    <row r="1117" spans="1:11" ht="76.5">
      <c r="A1117" s="23" t="s">
        <v>29</v>
      </c>
      <c r="B1117" s="14" t="s">
        <v>356</v>
      </c>
      <c r="C1117" s="14" t="s">
        <v>400</v>
      </c>
      <c r="D1117" s="24" t="s">
        <v>34</v>
      </c>
      <c r="E1117" s="24" t="s">
        <v>30</v>
      </c>
      <c r="F1117" s="24"/>
      <c r="G1117" s="16">
        <f t="shared" si="361"/>
        <v>66.900000000000006</v>
      </c>
      <c r="H1117" s="16">
        <f t="shared" si="361"/>
        <v>0</v>
      </c>
      <c r="I1117" s="20">
        <f t="shared" si="348"/>
        <v>66.900000000000006</v>
      </c>
      <c r="J1117" s="16">
        <f t="shared" si="361"/>
        <v>0</v>
      </c>
      <c r="K1117" s="26"/>
    </row>
    <row r="1118" spans="1:11" ht="30.75" customHeight="1">
      <c r="A1118" s="23" t="s">
        <v>31</v>
      </c>
      <c r="B1118" s="14" t="s">
        <v>356</v>
      </c>
      <c r="C1118" s="14" t="s">
        <v>400</v>
      </c>
      <c r="D1118" s="24" t="s">
        <v>34</v>
      </c>
      <c r="E1118" s="24" t="s">
        <v>32</v>
      </c>
      <c r="F1118" s="24"/>
      <c r="G1118" s="16">
        <f t="shared" si="361"/>
        <v>66.900000000000006</v>
      </c>
      <c r="H1118" s="16">
        <f t="shared" si="361"/>
        <v>0</v>
      </c>
      <c r="I1118" s="20">
        <f t="shared" si="348"/>
        <v>66.900000000000006</v>
      </c>
      <c r="J1118" s="16">
        <f t="shared" si="361"/>
        <v>0</v>
      </c>
      <c r="K1118" s="26"/>
    </row>
    <row r="1119" spans="1:11">
      <c r="A1119" s="23" t="s">
        <v>19</v>
      </c>
      <c r="B1119" s="14" t="s">
        <v>356</v>
      </c>
      <c r="C1119" s="14" t="s">
        <v>400</v>
      </c>
      <c r="D1119" s="24" t="s">
        <v>34</v>
      </c>
      <c r="E1119" s="24" t="s">
        <v>32</v>
      </c>
      <c r="F1119" s="24" t="s">
        <v>11</v>
      </c>
      <c r="G1119" s="16">
        <v>66.900000000000006</v>
      </c>
      <c r="H1119" s="16">
        <f>'[1]поправки  2024-2026 гг  (ноя(2)'!$I$1491</f>
        <v>0</v>
      </c>
      <c r="I1119" s="20">
        <f t="shared" si="348"/>
        <v>66.900000000000006</v>
      </c>
      <c r="J1119" s="16"/>
      <c r="K1119" s="26"/>
    </row>
    <row r="1120" spans="1:11">
      <c r="A1120" s="13" t="s">
        <v>37</v>
      </c>
      <c r="B1120" s="14" t="s">
        <v>356</v>
      </c>
      <c r="C1120" s="14" t="s">
        <v>400</v>
      </c>
      <c r="D1120" s="14" t="s">
        <v>38</v>
      </c>
      <c r="E1120" s="14"/>
      <c r="F1120" s="14"/>
      <c r="G1120" s="16">
        <f t="shared" ref="G1120:K1122" si="362">G1121</f>
        <v>1141.9000000000001</v>
      </c>
      <c r="H1120" s="16">
        <f t="shared" si="362"/>
        <v>138.5</v>
      </c>
      <c r="I1120" s="20">
        <f t="shared" si="348"/>
        <v>1280.4000000000001</v>
      </c>
      <c r="J1120" s="16">
        <f t="shared" si="362"/>
        <v>1100</v>
      </c>
      <c r="K1120" s="16">
        <f t="shared" si="362"/>
        <v>1100</v>
      </c>
    </row>
    <row r="1121" spans="1:14" ht="74.25" customHeight="1">
      <c r="A1121" s="17" t="s">
        <v>29</v>
      </c>
      <c r="B1121" s="18" t="s">
        <v>356</v>
      </c>
      <c r="C1121" s="18" t="s">
        <v>400</v>
      </c>
      <c r="D1121" s="18" t="s">
        <v>38</v>
      </c>
      <c r="E1121" s="18" t="s">
        <v>30</v>
      </c>
      <c r="F1121" s="18"/>
      <c r="G1121" s="16">
        <f t="shared" si="362"/>
        <v>1141.9000000000001</v>
      </c>
      <c r="H1121" s="16">
        <f t="shared" si="362"/>
        <v>138.5</v>
      </c>
      <c r="I1121" s="20">
        <f t="shared" si="348"/>
        <v>1280.4000000000001</v>
      </c>
      <c r="J1121" s="16">
        <f t="shared" si="362"/>
        <v>1100</v>
      </c>
      <c r="K1121" s="16">
        <f t="shared" si="362"/>
        <v>1100</v>
      </c>
    </row>
    <row r="1122" spans="1:14" ht="27" customHeight="1">
      <c r="A1122" s="17" t="s">
        <v>31</v>
      </c>
      <c r="B1122" s="18" t="s">
        <v>356</v>
      </c>
      <c r="C1122" s="18" t="s">
        <v>400</v>
      </c>
      <c r="D1122" s="18" t="s">
        <v>38</v>
      </c>
      <c r="E1122" s="18" t="s">
        <v>32</v>
      </c>
      <c r="F1122" s="18"/>
      <c r="G1122" s="16">
        <f t="shared" si="362"/>
        <v>1141.9000000000001</v>
      </c>
      <c r="H1122" s="16">
        <f t="shared" si="362"/>
        <v>138.5</v>
      </c>
      <c r="I1122" s="20">
        <f t="shared" si="348"/>
        <v>1280.4000000000001</v>
      </c>
      <c r="J1122" s="16">
        <f t="shared" si="362"/>
        <v>1100</v>
      </c>
      <c r="K1122" s="16">
        <f t="shared" si="362"/>
        <v>1100</v>
      </c>
    </row>
    <row r="1123" spans="1:14">
      <c r="A1123" s="17" t="s">
        <v>16</v>
      </c>
      <c r="B1123" s="18" t="s">
        <v>356</v>
      </c>
      <c r="C1123" s="18" t="s">
        <v>400</v>
      </c>
      <c r="D1123" s="18" t="s">
        <v>38</v>
      </c>
      <c r="E1123" s="18" t="s">
        <v>32</v>
      </c>
      <c r="F1123" s="18" t="s">
        <v>17</v>
      </c>
      <c r="G1123" s="79">
        <v>1141.9000000000001</v>
      </c>
      <c r="H1123" s="79">
        <f>'[1]поправки  2024-2026 гг  (ноя(2)'!$I$1495</f>
        <v>138.5</v>
      </c>
      <c r="I1123" s="20">
        <f t="shared" si="348"/>
        <v>1280.4000000000001</v>
      </c>
      <c r="J1123" s="22">
        <v>1100</v>
      </c>
      <c r="K1123" s="22">
        <v>1100</v>
      </c>
    </row>
    <row r="1124" spans="1:14" ht="16.5" customHeight="1">
      <c r="A1124" s="13" t="s">
        <v>401</v>
      </c>
      <c r="B1124" s="14" t="s">
        <v>402</v>
      </c>
      <c r="C1124" s="14"/>
      <c r="D1124" s="14"/>
      <c r="E1124" s="14"/>
      <c r="F1124" s="14"/>
      <c r="G1124" s="15">
        <f>G1128+G1136+G1176+G1228</f>
        <v>10314.200000000001</v>
      </c>
      <c r="H1124" s="15">
        <f>H1128+H1136+H1176+H1228</f>
        <v>213.60000000000002</v>
      </c>
      <c r="I1124" s="12">
        <f t="shared" si="348"/>
        <v>10527.800000000001</v>
      </c>
      <c r="J1124" s="15">
        <f>J1128+J1136+J1176+J1228</f>
        <v>14102.2</v>
      </c>
      <c r="K1124" s="15">
        <f>K1128+K1136+K1176+K1228</f>
        <v>12640.6</v>
      </c>
      <c r="L1124" s="136">
        <f>G1128+G1136+G1176+G1228</f>
        <v>10314.200000000001</v>
      </c>
      <c r="M1124" s="136">
        <f t="shared" ref="M1124:N1124" si="363">J1128+J1136+J1176+J1228</f>
        <v>14102.2</v>
      </c>
      <c r="N1124" s="136">
        <f t="shared" si="363"/>
        <v>12640.6</v>
      </c>
    </row>
    <row r="1125" spans="1:14">
      <c r="A1125" s="13" t="s">
        <v>278</v>
      </c>
      <c r="B1125" s="14" t="s">
        <v>402</v>
      </c>
      <c r="C1125" s="14"/>
      <c r="D1125" s="14"/>
      <c r="E1125" s="14"/>
      <c r="F1125" s="14" t="s">
        <v>17</v>
      </c>
      <c r="G1125" s="15">
        <f>G1135+G1154+G1133+G1173+G1175</f>
        <v>1246.3</v>
      </c>
      <c r="H1125" s="15">
        <f>H1135+H1154+H1133+H1173+H1175</f>
        <v>189.3</v>
      </c>
      <c r="I1125" s="12">
        <f t="shared" si="348"/>
        <v>1435.6</v>
      </c>
      <c r="J1125" s="15">
        <f>J1135+J1154+J1133+J1173+J1175</f>
        <v>733.5</v>
      </c>
      <c r="K1125" s="15">
        <f>K1135+K1154+K1133+K1173+K1175</f>
        <v>633.20000000000005</v>
      </c>
    </row>
    <row r="1126" spans="1:14">
      <c r="A1126" s="13" t="s">
        <v>18</v>
      </c>
      <c r="B1126" s="14" t="s">
        <v>402</v>
      </c>
      <c r="C1126" s="14"/>
      <c r="D1126" s="14"/>
      <c r="E1126" s="14"/>
      <c r="F1126" s="14" t="s">
        <v>10</v>
      </c>
      <c r="G1126" s="15">
        <f>G1141+G1181+G1201+G1203+G1212+G1221+G1236+G1239+G1197+G1208+G1155+G1227+G1247+G1168+0+G1243</f>
        <v>9022.9</v>
      </c>
      <c r="H1126" s="15">
        <f t="shared" ref="H1126:K1126" si="364">H1141+H1181+H1201+H1203+H1212+H1221+H1236+H1239+H1197+H1208+H1155+H1227+H1247+H1168+0+H1243</f>
        <v>24.3</v>
      </c>
      <c r="I1126" s="15">
        <f t="shared" si="364"/>
        <v>9047.2000000000007</v>
      </c>
      <c r="J1126" s="15">
        <f t="shared" si="364"/>
        <v>13368.7</v>
      </c>
      <c r="K1126" s="15">
        <f t="shared" si="364"/>
        <v>12007.4</v>
      </c>
    </row>
    <row r="1127" spans="1:14">
      <c r="A1127" s="13" t="s">
        <v>19</v>
      </c>
      <c r="B1127" s="14" t="s">
        <v>402</v>
      </c>
      <c r="C1127" s="14"/>
      <c r="D1127" s="14"/>
      <c r="E1127" s="14"/>
      <c r="F1127" s="14" t="s">
        <v>11</v>
      </c>
      <c r="G1127" s="15">
        <f>G1142+G1182+G1147+G1160+G1217+G1232</f>
        <v>45</v>
      </c>
      <c r="H1127" s="15">
        <f>H1142+H1182+H1147+H1160+H1217+H1232</f>
        <v>0</v>
      </c>
      <c r="I1127" s="12">
        <f t="shared" si="348"/>
        <v>45</v>
      </c>
      <c r="J1127" s="15">
        <f>J1142+J1182+J1147+J1160+J1217+J1232</f>
        <v>0</v>
      </c>
      <c r="K1127" s="15">
        <f>K1142+K1182+K1147+K1160+K1217+K1232</f>
        <v>0</v>
      </c>
    </row>
    <row r="1128" spans="1:14">
      <c r="A1128" s="13" t="s">
        <v>403</v>
      </c>
      <c r="B1128" s="14" t="s">
        <v>402</v>
      </c>
      <c r="C1128" s="14" t="s">
        <v>404</v>
      </c>
      <c r="D1128" s="14"/>
      <c r="E1128" s="14"/>
      <c r="F1128" s="14"/>
      <c r="G1128" s="15">
        <f t="shared" ref="G1128:K1130" si="365">G1129</f>
        <v>1246.3</v>
      </c>
      <c r="H1128" s="15">
        <f t="shared" si="365"/>
        <v>189.3</v>
      </c>
      <c r="I1128" s="12">
        <f t="shared" si="348"/>
        <v>1435.6</v>
      </c>
      <c r="J1128" s="15">
        <f t="shared" si="365"/>
        <v>733.5</v>
      </c>
      <c r="K1128" s="15">
        <f t="shared" si="365"/>
        <v>633.20000000000005</v>
      </c>
    </row>
    <row r="1129" spans="1:14" ht="25.5" customHeight="1">
      <c r="A1129" s="13" t="s">
        <v>25</v>
      </c>
      <c r="B1129" s="14" t="s">
        <v>402</v>
      </c>
      <c r="C1129" s="14" t="s">
        <v>404</v>
      </c>
      <c r="D1129" s="14" t="s">
        <v>26</v>
      </c>
      <c r="E1129" s="14"/>
      <c r="F1129" s="14"/>
      <c r="G1129" s="16">
        <f t="shared" si="365"/>
        <v>1246.3</v>
      </c>
      <c r="H1129" s="16">
        <f t="shared" si="365"/>
        <v>189.3</v>
      </c>
      <c r="I1129" s="20">
        <f t="shared" si="348"/>
        <v>1435.6</v>
      </c>
      <c r="J1129" s="16">
        <f t="shared" si="365"/>
        <v>733.5</v>
      </c>
      <c r="K1129" s="16">
        <f t="shared" si="365"/>
        <v>633.20000000000005</v>
      </c>
    </row>
    <row r="1130" spans="1:14" ht="21.75" customHeight="1">
      <c r="A1130" s="49" t="s">
        <v>405</v>
      </c>
      <c r="B1130" s="18" t="s">
        <v>402</v>
      </c>
      <c r="C1130" s="18" t="s">
        <v>404</v>
      </c>
      <c r="D1130" s="31" t="s">
        <v>406</v>
      </c>
      <c r="E1130" s="18"/>
      <c r="F1130" s="18"/>
      <c r="G1130" s="16">
        <f t="shared" si="365"/>
        <v>1246.3</v>
      </c>
      <c r="H1130" s="16">
        <f t="shared" si="365"/>
        <v>189.3</v>
      </c>
      <c r="I1130" s="20">
        <f t="shared" ref="I1130:I1193" si="366">G1130+H1130</f>
        <v>1435.6</v>
      </c>
      <c r="J1130" s="16">
        <f t="shared" si="365"/>
        <v>733.5</v>
      </c>
      <c r="K1130" s="16">
        <f t="shared" si="365"/>
        <v>633.20000000000005</v>
      </c>
    </row>
    <row r="1131" spans="1:14" ht="24">
      <c r="A1131" s="17" t="s">
        <v>73</v>
      </c>
      <c r="B1131" s="18" t="s">
        <v>402</v>
      </c>
      <c r="C1131" s="18" t="s">
        <v>404</v>
      </c>
      <c r="D1131" s="31" t="s">
        <v>406</v>
      </c>
      <c r="E1131" s="18" t="s">
        <v>74</v>
      </c>
      <c r="F1131" s="18"/>
      <c r="G1131" s="16">
        <f t="shared" ref="G1131:K1131" si="367">G1134+G1132</f>
        <v>1246.3</v>
      </c>
      <c r="H1131" s="16">
        <f t="shared" si="367"/>
        <v>189.3</v>
      </c>
      <c r="I1131" s="20">
        <f t="shared" si="366"/>
        <v>1435.6</v>
      </c>
      <c r="J1131" s="16">
        <f t="shared" si="367"/>
        <v>733.5</v>
      </c>
      <c r="K1131" s="16">
        <f t="shared" si="367"/>
        <v>633.20000000000005</v>
      </c>
    </row>
    <row r="1132" spans="1:14" ht="25.5">
      <c r="A1132" s="23" t="s">
        <v>407</v>
      </c>
      <c r="B1132" s="18" t="s">
        <v>402</v>
      </c>
      <c r="C1132" s="18" t="s">
        <v>404</v>
      </c>
      <c r="D1132" s="31" t="s">
        <v>406</v>
      </c>
      <c r="E1132" s="18" t="s">
        <v>408</v>
      </c>
      <c r="F1132" s="18"/>
      <c r="G1132" s="16">
        <f t="shared" ref="G1132:K1132" si="368">G1133</f>
        <v>1246.3</v>
      </c>
      <c r="H1132" s="16">
        <f t="shared" si="368"/>
        <v>189.3</v>
      </c>
      <c r="I1132" s="20">
        <f t="shared" si="366"/>
        <v>1435.6</v>
      </c>
      <c r="J1132" s="16">
        <f t="shared" si="368"/>
        <v>733.5</v>
      </c>
      <c r="K1132" s="16">
        <f t="shared" si="368"/>
        <v>633.20000000000005</v>
      </c>
    </row>
    <row r="1133" spans="1:14">
      <c r="A1133" s="55" t="s">
        <v>16</v>
      </c>
      <c r="B1133" s="18" t="s">
        <v>402</v>
      </c>
      <c r="C1133" s="18" t="s">
        <v>404</v>
      </c>
      <c r="D1133" s="31" t="s">
        <v>406</v>
      </c>
      <c r="E1133" s="18" t="s">
        <v>408</v>
      </c>
      <c r="F1133" s="18" t="s">
        <v>17</v>
      </c>
      <c r="G1133" s="219">
        <v>1246.3</v>
      </c>
      <c r="H1133" s="16">
        <f>'[1]поправки  2024-2026 гг  (ноя(2)'!$I$463+'[1]поправки  2024-2026 гг  (ноя(2)'!$I$667+'[1]поправки  2024-2026 гг  (ноя(2)'!$I$1200+'[1]поправки  2024-2026 гг  (ноя(2)'!$I$1501</f>
        <v>189.3</v>
      </c>
      <c r="I1133" s="20">
        <f t="shared" si="366"/>
        <v>1435.6</v>
      </c>
      <c r="J1133" s="16">
        <v>733.5</v>
      </c>
      <c r="K1133" s="26">
        <v>633.20000000000005</v>
      </c>
    </row>
    <row r="1134" spans="1:14" ht="27" hidden="1" customHeight="1">
      <c r="A1134" s="49" t="s">
        <v>75</v>
      </c>
      <c r="B1134" s="18" t="s">
        <v>402</v>
      </c>
      <c r="C1134" s="18" t="s">
        <v>404</v>
      </c>
      <c r="D1134" s="31" t="s">
        <v>406</v>
      </c>
      <c r="E1134" s="18" t="s">
        <v>76</v>
      </c>
      <c r="F1134" s="18"/>
      <c r="G1134" s="16">
        <f t="shared" ref="G1134:J1134" si="369">G1135</f>
        <v>0</v>
      </c>
      <c r="H1134" s="16"/>
      <c r="I1134" s="20">
        <f t="shared" si="366"/>
        <v>0</v>
      </c>
      <c r="J1134" s="16">
        <f t="shared" si="369"/>
        <v>0</v>
      </c>
      <c r="K1134" s="26"/>
    </row>
    <row r="1135" spans="1:14" hidden="1">
      <c r="A1135" s="49" t="s">
        <v>16</v>
      </c>
      <c r="B1135" s="18" t="s">
        <v>402</v>
      </c>
      <c r="C1135" s="18" t="s">
        <v>404</v>
      </c>
      <c r="D1135" s="31" t="s">
        <v>406</v>
      </c>
      <c r="E1135" s="18" t="s">
        <v>76</v>
      </c>
      <c r="F1135" s="18" t="s">
        <v>17</v>
      </c>
      <c r="G1135" s="16"/>
      <c r="H1135" s="16"/>
      <c r="I1135" s="20">
        <f t="shared" si="366"/>
        <v>0</v>
      </c>
      <c r="J1135" s="16"/>
      <c r="K1135" s="26"/>
    </row>
    <row r="1136" spans="1:14" ht="13.5" hidden="1" customHeight="1">
      <c r="A1136" s="13" t="s">
        <v>409</v>
      </c>
      <c r="B1136" s="14" t="s">
        <v>402</v>
      </c>
      <c r="C1136" s="14" t="s">
        <v>410</v>
      </c>
      <c r="D1136" s="14"/>
      <c r="E1136" s="14"/>
      <c r="F1136" s="14"/>
      <c r="G1136" s="15">
        <f>G1137+G1148+G1161</f>
        <v>0</v>
      </c>
      <c r="H1136" s="15"/>
      <c r="I1136" s="20">
        <f t="shared" si="366"/>
        <v>0</v>
      </c>
      <c r="J1136" s="15">
        <f t="shared" ref="J1136:K1136" si="370">J1137+J1148+J1161</f>
        <v>0</v>
      </c>
      <c r="K1136" s="15">
        <f t="shared" si="370"/>
        <v>0</v>
      </c>
    </row>
    <row r="1137" spans="1:11" ht="26.25" hidden="1" customHeight="1">
      <c r="A1137" s="13" t="s">
        <v>25</v>
      </c>
      <c r="B1137" s="14" t="s">
        <v>402</v>
      </c>
      <c r="C1137" s="14" t="s">
        <v>410</v>
      </c>
      <c r="D1137" s="14" t="s">
        <v>26</v>
      </c>
      <c r="E1137" s="14" t="s">
        <v>64</v>
      </c>
      <c r="F1137" s="14"/>
      <c r="G1137" s="16">
        <f>G1138+G1143+G1156+G1170</f>
        <v>0</v>
      </c>
      <c r="H1137" s="16"/>
      <c r="I1137" s="20">
        <f t="shared" si="366"/>
        <v>0</v>
      </c>
      <c r="J1137" s="16">
        <f>J1138+J1143+J1156+J1170</f>
        <v>0</v>
      </c>
      <c r="K1137" s="16">
        <f>K1138+K1143+K1156+K1170</f>
        <v>0</v>
      </c>
    </row>
    <row r="1138" spans="1:11" ht="50.25" hidden="1" customHeight="1">
      <c r="A1138" s="85" t="s">
        <v>411</v>
      </c>
      <c r="B1138" s="18" t="s">
        <v>402</v>
      </c>
      <c r="C1138" s="18" t="s">
        <v>410</v>
      </c>
      <c r="D1138" s="91">
        <v>6500051350</v>
      </c>
      <c r="E1138" s="18" t="s">
        <v>64</v>
      </c>
      <c r="F1138" s="18"/>
      <c r="G1138" s="16">
        <f t="shared" ref="G1138:J1139" si="371">G1139</f>
        <v>0</v>
      </c>
      <c r="H1138" s="16"/>
      <c r="I1138" s="20">
        <f t="shared" si="366"/>
        <v>0</v>
      </c>
      <c r="J1138" s="16">
        <f t="shared" si="371"/>
        <v>0</v>
      </c>
      <c r="K1138" s="26"/>
    </row>
    <row r="1139" spans="1:11" ht="24" hidden="1">
      <c r="A1139" s="17" t="s">
        <v>73</v>
      </c>
      <c r="B1139" s="18" t="s">
        <v>402</v>
      </c>
      <c r="C1139" s="18" t="s">
        <v>410</v>
      </c>
      <c r="D1139" s="91">
        <v>6500051350</v>
      </c>
      <c r="E1139" s="18" t="s">
        <v>74</v>
      </c>
      <c r="F1139" s="18"/>
      <c r="G1139" s="16">
        <f t="shared" si="371"/>
        <v>0</v>
      </c>
      <c r="H1139" s="16"/>
      <c r="I1139" s="20">
        <f t="shared" si="366"/>
        <v>0</v>
      </c>
      <c r="J1139" s="16">
        <f t="shared" si="371"/>
        <v>0</v>
      </c>
      <c r="K1139" s="26"/>
    </row>
    <row r="1140" spans="1:11" ht="38.25" hidden="1">
      <c r="A1140" s="55" t="s">
        <v>75</v>
      </c>
      <c r="B1140" s="18" t="s">
        <v>402</v>
      </c>
      <c r="C1140" s="18" t="s">
        <v>410</v>
      </c>
      <c r="D1140" s="91">
        <v>6500051350</v>
      </c>
      <c r="E1140" s="18" t="s">
        <v>76</v>
      </c>
      <c r="F1140" s="18"/>
      <c r="G1140" s="16">
        <f t="shared" ref="G1140:J1140" si="372">G1141+G1142</f>
        <v>0</v>
      </c>
      <c r="H1140" s="16"/>
      <c r="I1140" s="20">
        <f t="shared" si="366"/>
        <v>0</v>
      </c>
      <c r="J1140" s="16">
        <f t="shared" si="372"/>
        <v>0</v>
      </c>
      <c r="K1140" s="26"/>
    </row>
    <row r="1141" spans="1:11" hidden="1">
      <c r="A1141" s="17" t="s">
        <v>18</v>
      </c>
      <c r="B1141" s="18" t="s">
        <v>402</v>
      </c>
      <c r="C1141" s="18" t="s">
        <v>410</v>
      </c>
      <c r="D1141" s="91">
        <v>6500051350</v>
      </c>
      <c r="E1141" s="18" t="s">
        <v>412</v>
      </c>
      <c r="F1141" s="18" t="s">
        <v>10</v>
      </c>
      <c r="G1141" s="26"/>
      <c r="H1141" s="26"/>
      <c r="I1141" s="20">
        <f t="shared" si="366"/>
        <v>0</v>
      </c>
      <c r="J1141" s="12"/>
      <c r="K1141" s="26"/>
    </row>
    <row r="1142" spans="1:11" hidden="1">
      <c r="A1142" s="17" t="s">
        <v>19</v>
      </c>
      <c r="B1142" s="18" t="s">
        <v>402</v>
      </c>
      <c r="C1142" s="18" t="s">
        <v>410</v>
      </c>
      <c r="D1142" s="91">
        <v>6500051350</v>
      </c>
      <c r="E1142" s="18" t="s">
        <v>76</v>
      </c>
      <c r="F1142" s="18" t="s">
        <v>11</v>
      </c>
      <c r="G1142" s="19"/>
      <c r="H1142" s="19"/>
      <c r="I1142" s="20">
        <f t="shared" si="366"/>
        <v>0</v>
      </c>
      <c r="J1142" s="20"/>
      <c r="K1142" s="26"/>
    </row>
    <row r="1143" spans="1:11" ht="134.25" hidden="1" customHeight="1">
      <c r="A1143" s="92" t="s">
        <v>413</v>
      </c>
      <c r="B1143" s="18" t="s">
        <v>402</v>
      </c>
      <c r="C1143" s="18" t="s">
        <v>410</v>
      </c>
      <c r="D1143" s="24" t="s">
        <v>414</v>
      </c>
      <c r="E1143" s="24" t="s">
        <v>64</v>
      </c>
      <c r="F1143" s="24"/>
      <c r="G1143" s="78">
        <f t="shared" ref="G1143:K1144" si="373">G1144</f>
        <v>0</v>
      </c>
      <c r="H1143" s="78"/>
      <c r="I1143" s="20">
        <f t="shared" si="366"/>
        <v>0</v>
      </c>
      <c r="J1143" s="78">
        <f t="shared" si="373"/>
        <v>0</v>
      </c>
      <c r="K1143" s="78">
        <f t="shared" si="373"/>
        <v>0</v>
      </c>
    </row>
    <row r="1144" spans="1:11" ht="30" hidden="1" customHeight="1">
      <c r="A1144" s="23" t="s">
        <v>73</v>
      </c>
      <c r="B1144" s="18" t="s">
        <v>402</v>
      </c>
      <c r="C1144" s="18" t="s">
        <v>410</v>
      </c>
      <c r="D1144" s="24" t="s">
        <v>414</v>
      </c>
      <c r="E1144" s="24" t="s">
        <v>74</v>
      </c>
      <c r="F1144" s="24"/>
      <c r="G1144" s="78">
        <f t="shared" si="373"/>
        <v>0</v>
      </c>
      <c r="H1144" s="78"/>
      <c r="I1144" s="20">
        <f t="shared" si="366"/>
        <v>0</v>
      </c>
      <c r="J1144" s="78">
        <f t="shared" si="373"/>
        <v>0</v>
      </c>
      <c r="K1144" s="78">
        <f t="shared" si="373"/>
        <v>0</v>
      </c>
    </row>
    <row r="1145" spans="1:11" ht="37.5" hidden="1" customHeight="1">
      <c r="A1145" s="55" t="s">
        <v>75</v>
      </c>
      <c r="B1145" s="18" t="s">
        <v>402</v>
      </c>
      <c r="C1145" s="18" t="s">
        <v>410</v>
      </c>
      <c r="D1145" s="24" t="s">
        <v>414</v>
      </c>
      <c r="E1145" s="24" t="s">
        <v>76</v>
      </c>
      <c r="F1145" s="24"/>
      <c r="G1145" s="78">
        <f t="shared" ref="G1145:K1145" si="374">G1146+G1147</f>
        <v>0</v>
      </c>
      <c r="H1145" s="78"/>
      <c r="I1145" s="20">
        <f t="shared" si="366"/>
        <v>0</v>
      </c>
      <c r="J1145" s="78">
        <f t="shared" si="374"/>
        <v>0</v>
      </c>
      <c r="K1145" s="78">
        <f t="shared" si="374"/>
        <v>0</v>
      </c>
    </row>
    <row r="1146" spans="1:11" ht="22.5" hidden="1" customHeight="1">
      <c r="A1146" s="23" t="s">
        <v>18</v>
      </c>
      <c r="B1146" s="18" t="s">
        <v>402</v>
      </c>
      <c r="C1146" s="18" t="s">
        <v>410</v>
      </c>
      <c r="D1146" s="24" t="s">
        <v>414</v>
      </c>
      <c r="E1146" s="24" t="s">
        <v>412</v>
      </c>
      <c r="F1146" s="24" t="s">
        <v>10</v>
      </c>
      <c r="G1146" s="21"/>
      <c r="H1146" s="21"/>
      <c r="I1146" s="20">
        <f t="shared" si="366"/>
        <v>0</v>
      </c>
      <c r="J1146" s="79"/>
      <c r="K1146" s="19"/>
    </row>
    <row r="1147" spans="1:11" ht="19.5" hidden="1" customHeight="1">
      <c r="A1147" s="23" t="s">
        <v>19</v>
      </c>
      <c r="B1147" s="18" t="s">
        <v>402</v>
      </c>
      <c r="C1147" s="18" t="s">
        <v>410</v>
      </c>
      <c r="D1147" s="24" t="s">
        <v>414</v>
      </c>
      <c r="E1147" s="24" t="s">
        <v>76</v>
      </c>
      <c r="F1147" s="24" t="s">
        <v>11</v>
      </c>
      <c r="G1147" s="22"/>
      <c r="H1147" s="22"/>
      <c r="I1147" s="20">
        <f t="shared" si="366"/>
        <v>0</v>
      </c>
      <c r="J1147" s="79"/>
      <c r="K1147" s="19">
        <v>0</v>
      </c>
    </row>
    <row r="1148" spans="1:11" ht="22.5" hidden="1" customHeight="1">
      <c r="A1148" s="47" t="s">
        <v>202</v>
      </c>
      <c r="B1148" s="18" t="s">
        <v>402</v>
      </c>
      <c r="C1148" s="18" t="s">
        <v>410</v>
      </c>
      <c r="D1148" s="61" t="s">
        <v>203</v>
      </c>
      <c r="E1148" s="18"/>
      <c r="F1148" s="18"/>
      <c r="G1148" s="16">
        <f t="shared" ref="G1148:K1152" si="375">G1149</f>
        <v>0</v>
      </c>
      <c r="H1148" s="16"/>
      <c r="I1148" s="20">
        <f t="shared" si="366"/>
        <v>0</v>
      </c>
      <c r="J1148" s="16">
        <f t="shared" si="375"/>
        <v>0</v>
      </c>
      <c r="K1148" s="16">
        <f t="shared" si="375"/>
        <v>0</v>
      </c>
    </row>
    <row r="1149" spans="1:11" ht="38.25" hidden="1">
      <c r="A1149" s="23" t="s">
        <v>415</v>
      </c>
      <c r="B1149" s="18" t="s">
        <v>402</v>
      </c>
      <c r="C1149" s="18" t="s">
        <v>410</v>
      </c>
      <c r="D1149" s="24" t="s">
        <v>416</v>
      </c>
      <c r="E1149" s="18"/>
      <c r="F1149" s="18"/>
      <c r="G1149" s="16">
        <f t="shared" si="375"/>
        <v>0</v>
      </c>
      <c r="H1149" s="16"/>
      <c r="I1149" s="20">
        <f t="shared" si="366"/>
        <v>0</v>
      </c>
      <c r="J1149" s="16">
        <f t="shared" si="375"/>
        <v>0</v>
      </c>
      <c r="K1149" s="16">
        <f t="shared" si="375"/>
        <v>0</v>
      </c>
    </row>
    <row r="1150" spans="1:11" ht="103.5" hidden="1" customHeight="1">
      <c r="A1150" s="82" t="s">
        <v>619</v>
      </c>
      <c r="B1150" s="18" t="s">
        <v>402</v>
      </c>
      <c r="C1150" s="18" t="s">
        <v>410</v>
      </c>
      <c r="D1150" s="24" t="s">
        <v>417</v>
      </c>
      <c r="E1150" s="18"/>
      <c r="F1150" s="18"/>
      <c r="G1150" s="16">
        <f t="shared" si="375"/>
        <v>0</v>
      </c>
      <c r="H1150" s="16"/>
      <c r="I1150" s="20">
        <f t="shared" si="366"/>
        <v>0</v>
      </c>
      <c r="J1150" s="16">
        <f t="shared" si="375"/>
        <v>0</v>
      </c>
      <c r="K1150" s="16">
        <f t="shared" si="375"/>
        <v>0</v>
      </c>
    </row>
    <row r="1151" spans="1:11" hidden="1">
      <c r="A1151" s="23" t="s">
        <v>133</v>
      </c>
      <c r="B1151" s="18" t="s">
        <v>402</v>
      </c>
      <c r="C1151" s="18" t="s">
        <v>410</v>
      </c>
      <c r="D1151" s="24" t="s">
        <v>418</v>
      </c>
      <c r="E1151" s="18"/>
      <c r="F1151" s="18"/>
      <c r="G1151" s="16">
        <f t="shared" si="375"/>
        <v>0</v>
      </c>
      <c r="H1151" s="16"/>
      <c r="I1151" s="20">
        <f t="shared" si="366"/>
        <v>0</v>
      </c>
      <c r="J1151" s="16">
        <f t="shared" si="375"/>
        <v>0</v>
      </c>
      <c r="K1151" s="16">
        <f t="shared" si="375"/>
        <v>0</v>
      </c>
    </row>
    <row r="1152" spans="1:11" ht="29.25" hidden="1" customHeight="1">
      <c r="A1152" s="23" t="s">
        <v>73</v>
      </c>
      <c r="B1152" s="18" t="s">
        <v>402</v>
      </c>
      <c r="C1152" s="18" t="s">
        <v>410</v>
      </c>
      <c r="D1152" s="24" t="s">
        <v>418</v>
      </c>
      <c r="E1152" s="24" t="s">
        <v>74</v>
      </c>
      <c r="F1152" s="24"/>
      <c r="G1152" s="16">
        <f t="shared" si="375"/>
        <v>0</v>
      </c>
      <c r="H1152" s="16"/>
      <c r="I1152" s="20">
        <f t="shared" si="366"/>
        <v>0</v>
      </c>
      <c r="J1152" s="16">
        <f t="shared" si="375"/>
        <v>0</v>
      </c>
      <c r="K1152" s="16">
        <f t="shared" si="375"/>
        <v>0</v>
      </c>
    </row>
    <row r="1153" spans="1:11" ht="44.25" hidden="1" customHeight="1">
      <c r="A1153" s="55" t="s">
        <v>75</v>
      </c>
      <c r="B1153" s="18" t="s">
        <v>402</v>
      </c>
      <c r="C1153" s="18" t="s">
        <v>410</v>
      </c>
      <c r="D1153" s="24" t="s">
        <v>418</v>
      </c>
      <c r="E1153" s="24" t="s">
        <v>76</v>
      </c>
      <c r="F1153" s="24"/>
      <c r="G1153" s="16">
        <f t="shared" ref="G1153:K1153" si="376">G1154+G1155</f>
        <v>0</v>
      </c>
      <c r="H1153" s="16"/>
      <c r="I1153" s="20">
        <f t="shared" si="366"/>
        <v>0</v>
      </c>
      <c r="J1153" s="16">
        <f t="shared" si="376"/>
        <v>0</v>
      </c>
      <c r="K1153" s="16">
        <f t="shared" si="376"/>
        <v>0</v>
      </c>
    </row>
    <row r="1154" spans="1:11" hidden="1">
      <c r="A1154" s="55" t="s">
        <v>16</v>
      </c>
      <c r="B1154" s="18" t="s">
        <v>402</v>
      </c>
      <c r="C1154" s="18" t="s">
        <v>410</v>
      </c>
      <c r="D1154" s="24" t="s">
        <v>418</v>
      </c>
      <c r="E1154" s="24" t="s">
        <v>76</v>
      </c>
      <c r="F1154" s="24" t="s">
        <v>17</v>
      </c>
      <c r="G1154" s="26"/>
      <c r="H1154" s="26"/>
      <c r="I1154" s="20">
        <f t="shared" si="366"/>
        <v>0</v>
      </c>
      <c r="J1154" s="20"/>
      <c r="K1154" s="26"/>
    </row>
    <row r="1155" spans="1:11" hidden="1">
      <c r="A1155" s="55" t="s">
        <v>18</v>
      </c>
      <c r="B1155" s="18" t="s">
        <v>402</v>
      </c>
      <c r="C1155" s="18" t="s">
        <v>410</v>
      </c>
      <c r="D1155" s="24" t="s">
        <v>418</v>
      </c>
      <c r="E1155" s="24" t="s">
        <v>76</v>
      </c>
      <c r="F1155" s="24" t="s">
        <v>10</v>
      </c>
      <c r="G1155" s="26"/>
      <c r="H1155" s="26"/>
      <c r="I1155" s="20">
        <f t="shared" si="366"/>
        <v>0</v>
      </c>
      <c r="J1155" s="20"/>
      <c r="K1155" s="20"/>
    </row>
    <row r="1156" spans="1:11" ht="65.25" hidden="1" customHeight="1">
      <c r="A1156" s="23" t="s">
        <v>419</v>
      </c>
      <c r="B1156" s="24" t="s">
        <v>402</v>
      </c>
      <c r="C1156" s="24" t="s">
        <v>410</v>
      </c>
      <c r="D1156" s="24" t="s">
        <v>420</v>
      </c>
      <c r="E1156" s="24"/>
      <c r="F1156" s="24"/>
      <c r="G1156" s="78">
        <f t="shared" ref="G1156:K1157" si="377">G1157</f>
        <v>0</v>
      </c>
      <c r="H1156" s="78"/>
      <c r="I1156" s="20">
        <f t="shared" si="366"/>
        <v>0</v>
      </c>
      <c r="J1156" s="78">
        <f t="shared" si="377"/>
        <v>0</v>
      </c>
      <c r="K1156" s="78">
        <f t="shared" si="377"/>
        <v>0</v>
      </c>
    </row>
    <row r="1157" spans="1:11" ht="27.75" hidden="1" customHeight="1">
      <c r="A1157" s="23" t="s">
        <v>73</v>
      </c>
      <c r="B1157" s="24" t="s">
        <v>402</v>
      </c>
      <c r="C1157" s="24" t="s">
        <v>410</v>
      </c>
      <c r="D1157" s="24" t="s">
        <v>420</v>
      </c>
      <c r="E1157" s="24" t="s">
        <v>74</v>
      </c>
      <c r="F1157" s="24"/>
      <c r="G1157" s="78">
        <f t="shared" si="377"/>
        <v>0</v>
      </c>
      <c r="H1157" s="78"/>
      <c r="I1157" s="20">
        <f t="shared" si="366"/>
        <v>0</v>
      </c>
      <c r="J1157" s="78">
        <f t="shared" si="377"/>
        <v>0</v>
      </c>
      <c r="K1157" s="78">
        <f t="shared" si="377"/>
        <v>0</v>
      </c>
    </row>
    <row r="1158" spans="1:11" ht="25.5" hidden="1">
      <c r="A1158" s="55" t="s">
        <v>421</v>
      </c>
      <c r="B1158" s="24" t="s">
        <v>402</v>
      </c>
      <c r="C1158" s="24" t="s">
        <v>410</v>
      </c>
      <c r="D1158" s="24" t="s">
        <v>420</v>
      </c>
      <c r="E1158" s="24" t="s">
        <v>76</v>
      </c>
      <c r="F1158" s="24"/>
      <c r="G1158" s="78">
        <f t="shared" ref="G1158:K1158" si="378">G1160</f>
        <v>0</v>
      </c>
      <c r="H1158" s="78"/>
      <c r="I1158" s="20">
        <f t="shared" si="366"/>
        <v>0</v>
      </c>
      <c r="J1158" s="78">
        <f t="shared" si="378"/>
        <v>0</v>
      </c>
      <c r="K1158" s="78">
        <f t="shared" si="378"/>
        <v>0</v>
      </c>
    </row>
    <row r="1159" spans="1:11" hidden="1">
      <c r="A1159" s="23" t="s">
        <v>18</v>
      </c>
      <c r="B1159" s="24" t="s">
        <v>402</v>
      </c>
      <c r="C1159" s="24" t="s">
        <v>410</v>
      </c>
      <c r="D1159" s="24" t="s">
        <v>422</v>
      </c>
      <c r="E1159" s="24" t="s">
        <v>412</v>
      </c>
      <c r="F1159" s="24" t="s">
        <v>10</v>
      </c>
      <c r="G1159" s="79"/>
      <c r="H1159" s="79"/>
      <c r="I1159" s="20">
        <f t="shared" si="366"/>
        <v>0</v>
      </c>
      <c r="J1159" s="21"/>
      <c r="K1159" s="26"/>
    </row>
    <row r="1160" spans="1:11" hidden="1">
      <c r="A1160" s="23" t="s">
        <v>19</v>
      </c>
      <c r="B1160" s="24" t="s">
        <v>402</v>
      </c>
      <c r="C1160" s="24" t="s">
        <v>410</v>
      </c>
      <c r="D1160" s="24" t="s">
        <v>420</v>
      </c>
      <c r="E1160" s="24" t="s">
        <v>76</v>
      </c>
      <c r="F1160" s="24" t="s">
        <v>11</v>
      </c>
      <c r="G1160" s="79"/>
      <c r="H1160" s="79"/>
      <c r="I1160" s="20">
        <f t="shared" si="366"/>
        <v>0</v>
      </c>
      <c r="J1160" s="22"/>
      <c r="K1160" s="19"/>
    </row>
    <row r="1161" spans="1:11" ht="38.25" hidden="1">
      <c r="A1161" s="141" t="s">
        <v>202</v>
      </c>
      <c r="B1161" s="24" t="s">
        <v>402</v>
      </c>
      <c r="C1161" s="172" t="s">
        <v>410</v>
      </c>
      <c r="D1161" s="172" t="s">
        <v>203</v>
      </c>
      <c r="E1161" s="172"/>
      <c r="F1161" s="172"/>
      <c r="G1161" s="79">
        <f>G1162</f>
        <v>0</v>
      </c>
      <c r="H1161" s="79"/>
      <c r="I1161" s="20">
        <f t="shared" si="366"/>
        <v>0</v>
      </c>
      <c r="J1161" s="79">
        <f t="shared" ref="J1161:K1165" si="379">J1162</f>
        <v>0</v>
      </c>
      <c r="K1161" s="79">
        <f t="shared" si="379"/>
        <v>0</v>
      </c>
    </row>
    <row r="1162" spans="1:11" ht="38.25" hidden="1">
      <c r="A1162" s="133" t="s">
        <v>415</v>
      </c>
      <c r="B1162" s="24" t="s">
        <v>402</v>
      </c>
      <c r="C1162" s="167" t="s">
        <v>410</v>
      </c>
      <c r="D1162" s="167" t="s">
        <v>416</v>
      </c>
      <c r="E1162" s="167"/>
      <c r="F1162" s="167"/>
      <c r="G1162" s="79">
        <f>G1163</f>
        <v>0</v>
      </c>
      <c r="H1162" s="79"/>
      <c r="I1162" s="20">
        <f t="shared" si="366"/>
        <v>0</v>
      </c>
      <c r="J1162" s="79">
        <f t="shared" si="379"/>
        <v>0</v>
      </c>
      <c r="K1162" s="79">
        <f t="shared" si="379"/>
        <v>0</v>
      </c>
    </row>
    <row r="1163" spans="1:11" ht="86.25" hidden="1" customHeight="1">
      <c r="A1163" s="157" t="s">
        <v>619</v>
      </c>
      <c r="B1163" s="24" t="s">
        <v>402</v>
      </c>
      <c r="C1163" s="167" t="s">
        <v>410</v>
      </c>
      <c r="D1163" s="167" t="s">
        <v>417</v>
      </c>
      <c r="E1163" s="167"/>
      <c r="F1163" s="167"/>
      <c r="G1163" s="79">
        <f>G1164</f>
        <v>0</v>
      </c>
      <c r="H1163" s="79"/>
      <c r="I1163" s="20">
        <f t="shared" si="366"/>
        <v>0</v>
      </c>
      <c r="J1163" s="79">
        <f t="shared" si="379"/>
        <v>0</v>
      </c>
      <c r="K1163" s="79">
        <f t="shared" si="379"/>
        <v>0</v>
      </c>
    </row>
    <row r="1164" spans="1:11" ht="38.25" hidden="1">
      <c r="A1164" s="178" t="s">
        <v>620</v>
      </c>
      <c r="B1164" s="24" t="s">
        <v>402</v>
      </c>
      <c r="C1164" s="167" t="s">
        <v>410</v>
      </c>
      <c r="D1164" s="167" t="s">
        <v>418</v>
      </c>
      <c r="E1164" s="167"/>
      <c r="F1164" s="167"/>
      <c r="G1164" s="79">
        <f>G1165</f>
        <v>0</v>
      </c>
      <c r="H1164" s="79"/>
      <c r="I1164" s="20">
        <f t="shared" si="366"/>
        <v>0</v>
      </c>
      <c r="J1164" s="79">
        <f t="shared" si="379"/>
        <v>0</v>
      </c>
      <c r="K1164" s="79">
        <f t="shared" si="379"/>
        <v>0</v>
      </c>
    </row>
    <row r="1165" spans="1:11" ht="25.5" hidden="1">
      <c r="A1165" s="133" t="s">
        <v>73</v>
      </c>
      <c r="B1165" s="24" t="s">
        <v>402</v>
      </c>
      <c r="C1165" s="167" t="s">
        <v>410</v>
      </c>
      <c r="D1165" s="167" t="s">
        <v>418</v>
      </c>
      <c r="E1165" s="167" t="s">
        <v>74</v>
      </c>
      <c r="F1165" s="167"/>
      <c r="G1165" s="79">
        <f>G1166</f>
        <v>0</v>
      </c>
      <c r="H1165" s="79"/>
      <c r="I1165" s="20">
        <f t="shared" si="366"/>
        <v>0</v>
      </c>
      <c r="J1165" s="79">
        <f t="shared" si="379"/>
        <v>0</v>
      </c>
      <c r="K1165" s="79">
        <f t="shared" si="379"/>
        <v>0</v>
      </c>
    </row>
    <row r="1166" spans="1:11" ht="38.25" hidden="1">
      <c r="A1166" s="135" t="s">
        <v>75</v>
      </c>
      <c r="B1166" s="24" t="s">
        <v>402</v>
      </c>
      <c r="C1166" s="167" t="s">
        <v>410</v>
      </c>
      <c r="D1166" s="167" t="s">
        <v>418</v>
      </c>
      <c r="E1166" s="167" t="s">
        <v>76</v>
      </c>
      <c r="F1166" s="167"/>
      <c r="G1166" s="79">
        <f>G1167+G1168+G1169</f>
        <v>0</v>
      </c>
      <c r="H1166" s="79"/>
      <c r="I1166" s="20">
        <f t="shared" si="366"/>
        <v>0</v>
      </c>
      <c r="J1166" s="79">
        <f t="shared" ref="J1166:K1166" si="380">J1167+J1168+J1169</f>
        <v>0</v>
      </c>
      <c r="K1166" s="79">
        <f t="shared" si="380"/>
        <v>0</v>
      </c>
    </row>
    <row r="1167" spans="1:11" hidden="1">
      <c r="A1167" s="135" t="s">
        <v>16</v>
      </c>
      <c r="B1167" s="24" t="s">
        <v>402</v>
      </c>
      <c r="C1167" s="167" t="s">
        <v>410</v>
      </c>
      <c r="D1167" s="167" t="s">
        <v>418</v>
      </c>
      <c r="E1167" s="167" t="s">
        <v>76</v>
      </c>
      <c r="F1167" s="167" t="s">
        <v>17</v>
      </c>
      <c r="G1167" s="79"/>
      <c r="H1167" s="79"/>
      <c r="I1167" s="20">
        <f t="shared" si="366"/>
        <v>0</v>
      </c>
      <c r="J1167" s="22"/>
      <c r="K1167" s="19"/>
    </row>
    <row r="1168" spans="1:11" hidden="1">
      <c r="A1168" s="135" t="s">
        <v>18</v>
      </c>
      <c r="B1168" s="24" t="s">
        <v>402</v>
      </c>
      <c r="C1168" s="167" t="s">
        <v>410</v>
      </c>
      <c r="D1168" s="167" t="s">
        <v>418</v>
      </c>
      <c r="E1168" s="167" t="s">
        <v>76</v>
      </c>
      <c r="F1168" s="167" t="s">
        <v>10</v>
      </c>
      <c r="G1168" s="79"/>
      <c r="H1168" s="79"/>
      <c r="I1168" s="20">
        <f t="shared" si="366"/>
        <v>0</v>
      </c>
      <c r="J1168" s="22"/>
      <c r="K1168" s="19"/>
    </row>
    <row r="1169" spans="1:11" hidden="1">
      <c r="A1169" s="135" t="s">
        <v>19</v>
      </c>
      <c r="B1169" s="24" t="s">
        <v>402</v>
      </c>
      <c r="C1169" s="167" t="s">
        <v>410</v>
      </c>
      <c r="D1169" s="167" t="s">
        <v>418</v>
      </c>
      <c r="E1169" s="167" t="s">
        <v>76</v>
      </c>
      <c r="F1169" s="167" t="s">
        <v>11</v>
      </c>
      <c r="G1169" s="79"/>
      <c r="H1169" s="79"/>
      <c r="I1169" s="20">
        <f t="shared" si="366"/>
        <v>0</v>
      </c>
      <c r="J1169" s="22"/>
      <c r="K1169" s="19"/>
    </row>
    <row r="1170" spans="1:11" ht="44.25" hidden="1" customHeight="1">
      <c r="A1170" s="133" t="s">
        <v>555</v>
      </c>
      <c r="B1170" s="134" t="s">
        <v>402</v>
      </c>
      <c r="C1170" s="134" t="s">
        <v>410</v>
      </c>
      <c r="D1170" s="134" t="s">
        <v>63</v>
      </c>
      <c r="E1170" s="134"/>
      <c r="F1170" s="134"/>
      <c r="G1170" s="79">
        <f>G1171</f>
        <v>0</v>
      </c>
      <c r="H1170" s="79"/>
      <c r="I1170" s="20">
        <f t="shared" si="366"/>
        <v>0</v>
      </c>
      <c r="J1170" s="79">
        <f t="shared" ref="J1170:K1172" si="381">J1171</f>
        <v>0</v>
      </c>
      <c r="K1170" s="79">
        <f t="shared" si="381"/>
        <v>0</v>
      </c>
    </row>
    <row r="1171" spans="1:11" ht="25.5" hidden="1">
      <c r="A1171" s="133" t="s">
        <v>73</v>
      </c>
      <c r="B1171" s="134" t="s">
        <v>402</v>
      </c>
      <c r="C1171" s="134" t="s">
        <v>410</v>
      </c>
      <c r="D1171" s="134" t="s">
        <v>63</v>
      </c>
      <c r="E1171" s="134" t="s">
        <v>74</v>
      </c>
      <c r="F1171" s="134"/>
      <c r="G1171" s="79">
        <f>G1172+G1174</f>
        <v>0</v>
      </c>
      <c r="H1171" s="79"/>
      <c r="I1171" s="20">
        <f t="shared" si="366"/>
        <v>0</v>
      </c>
      <c r="J1171" s="79">
        <f t="shared" ref="J1171:K1171" si="382">J1172+J1174</f>
        <v>0</v>
      </c>
      <c r="K1171" s="79">
        <f t="shared" si="382"/>
        <v>0</v>
      </c>
    </row>
    <row r="1172" spans="1:11" ht="38.25" hidden="1">
      <c r="A1172" s="135" t="s">
        <v>75</v>
      </c>
      <c r="B1172" s="134" t="s">
        <v>402</v>
      </c>
      <c r="C1172" s="134" t="s">
        <v>410</v>
      </c>
      <c r="D1172" s="134" t="s">
        <v>63</v>
      </c>
      <c r="E1172" s="134" t="s">
        <v>76</v>
      </c>
      <c r="F1172" s="134"/>
      <c r="G1172" s="79">
        <f>G1173</f>
        <v>0</v>
      </c>
      <c r="H1172" s="79"/>
      <c r="I1172" s="20">
        <f t="shared" si="366"/>
        <v>0</v>
      </c>
      <c r="J1172" s="79">
        <f t="shared" si="381"/>
        <v>0</v>
      </c>
      <c r="K1172" s="79">
        <f t="shared" si="381"/>
        <v>0</v>
      </c>
    </row>
    <row r="1173" spans="1:11" hidden="1">
      <c r="A1173" s="133" t="s">
        <v>16</v>
      </c>
      <c r="B1173" s="134" t="s">
        <v>402</v>
      </c>
      <c r="C1173" s="134" t="s">
        <v>410</v>
      </c>
      <c r="D1173" s="134" t="s">
        <v>63</v>
      </c>
      <c r="E1173" s="134" t="s">
        <v>76</v>
      </c>
      <c r="F1173" s="134" t="s">
        <v>17</v>
      </c>
      <c r="G1173" s="79"/>
      <c r="H1173" s="79"/>
      <c r="I1173" s="20">
        <f t="shared" si="366"/>
        <v>0</v>
      </c>
      <c r="J1173" s="22"/>
      <c r="K1173" s="19"/>
    </row>
    <row r="1174" spans="1:11" ht="25.5" hidden="1">
      <c r="A1174" s="133" t="s">
        <v>658</v>
      </c>
      <c r="B1174" s="134" t="s">
        <v>402</v>
      </c>
      <c r="C1174" s="134" t="s">
        <v>410</v>
      </c>
      <c r="D1174" s="134" t="s">
        <v>63</v>
      </c>
      <c r="E1174" s="134" t="s">
        <v>580</v>
      </c>
      <c r="F1174" s="134"/>
      <c r="G1174" s="79">
        <f>G1175</f>
        <v>0</v>
      </c>
      <c r="H1174" s="79"/>
      <c r="I1174" s="20">
        <f t="shared" si="366"/>
        <v>0</v>
      </c>
      <c r="J1174" s="79">
        <f t="shared" ref="J1174:K1174" si="383">J1175</f>
        <v>0</v>
      </c>
      <c r="K1174" s="79">
        <f t="shared" si="383"/>
        <v>0</v>
      </c>
    </row>
    <row r="1175" spans="1:11" hidden="1">
      <c r="A1175" s="133" t="s">
        <v>16</v>
      </c>
      <c r="B1175" s="134" t="s">
        <v>402</v>
      </c>
      <c r="C1175" s="134" t="s">
        <v>410</v>
      </c>
      <c r="D1175" s="134" t="s">
        <v>579</v>
      </c>
      <c r="E1175" s="134" t="s">
        <v>580</v>
      </c>
      <c r="F1175" s="134" t="s">
        <v>17</v>
      </c>
      <c r="G1175" s="79"/>
      <c r="H1175" s="79"/>
      <c r="I1175" s="20">
        <f t="shared" si="366"/>
        <v>0</v>
      </c>
      <c r="J1175" s="22"/>
      <c r="K1175" s="19"/>
    </row>
    <row r="1176" spans="1:11">
      <c r="A1176" s="13" t="s">
        <v>423</v>
      </c>
      <c r="B1176" s="14" t="s">
        <v>402</v>
      </c>
      <c r="C1176" s="14" t="s">
        <v>424</v>
      </c>
      <c r="D1176" s="14"/>
      <c r="E1176" s="14"/>
      <c r="F1176" s="14"/>
      <c r="G1176" s="15">
        <f t="shared" ref="G1176:K1176" si="384">G1177</f>
        <v>6762.7</v>
      </c>
      <c r="H1176" s="15">
        <f t="shared" si="384"/>
        <v>0</v>
      </c>
      <c r="I1176" s="15">
        <f t="shared" si="384"/>
        <v>6762.7</v>
      </c>
      <c r="J1176" s="15">
        <f t="shared" si="384"/>
        <v>12292</v>
      </c>
      <c r="K1176" s="15">
        <f t="shared" si="384"/>
        <v>10930.699999999999</v>
      </c>
    </row>
    <row r="1177" spans="1:11" ht="24">
      <c r="A1177" s="68" t="s">
        <v>25</v>
      </c>
      <c r="B1177" s="14" t="s">
        <v>402</v>
      </c>
      <c r="C1177" s="14" t="s">
        <v>424</v>
      </c>
      <c r="D1177" s="93" t="s">
        <v>26</v>
      </c>
      <c r="E1177" s="14"/>
      <c r="F1177" s="14"/>
      <c r="G1177" s="15">
        <f>G1178+G1198+G1209+G1218+G1194+G1204+G1213+G1223</f>
        <v>6762.7</v>
      </c>
      <c r="H1177" s="15">
        <f t="shared" ref="H1177:K1177" si="385">H1178+H1198+H1209+H1218+H1194+H1204+H1213+H1223</f>
        <v>0</v>
      </c>
      <c r="I1177" s="15">
        <f t="shared" si="385"/>
        <v>6762.7</v>
      </c>
      <c r="J1177" s="15">
        <f t="shared" si="385"/>
        <v>12292</v>
      </c>
      <c r="K1177" s="15">
        <f t="shared" si="385"/>
        <v>10930.699999999999</v>
      </c>
    </row>
    <row r="1178" spans="1:11" ht="48" hidden="1" customHeight="1">
      <c r="A1178" s="27" t="s">
        <v>425</v>
      </c>
      <c r="B1178" s="18" t="s">
        <v>402</v>
      </c>
      <c r="C1178" s="18" t="s">
        <v>424</v>
      </c>
      <c r="D1178" s="94" t="s">
        <v>426</v>
      </c>
      <c r="E1178" s="18"/>
      <c r="F1178" s="18"/>
      <c r="G1178" s="16">
        <f t="shared" ref="G1178:K1179" si="386">G1179</f>
        <v>0</v>
      </c>
      <c r="H1178" s="16"/>
      <c r="I1178" s="20">
        <f t="shared" si="366"/>
        <v>0</v>
      </c>
      <c r="J1178" s="16">
        <f t="shared" si="386"/>
        <v>0</v>
      </c>
      <c r="K1178" s="16">
        <f t="shared" si="386"/>
        <v>0</v>
      </c>
    </row>
    <row r="1179" spans="1:11" ht="24" hidden="1">
      <c r="A1179" s="27" t="s">
        <v>73</v>
      </c>
      <c r="B1179" s="18" t="s">
        <v>402</v>
      </c>
      <c r="C1179" s="18" t="s">
        <v>424</v>
      </c>
      <c r="D1179" s="94" t="s">
        <v>426</v>
      </c>
      <c r="E1179" s="18" t="s">
        <v>74</v>
      </c>
      <c r="F1179" s="18"/>
      <c r="G1179" s="16">
        <f t="shared" si="386"/>
        <v>0</v>
      </c>
      <c r="H1179" s="16"/>
      <c r="I1179" s="20">
        <f t="shared" si="366"/>
        <v>0</v>
      </c>
      <c r="J1179" s="16">
        <f t="shared" si="386"/>
        <v>0</v>
      </c>
      <c r="K1179" s="16">
        <f t="shared" si="386"/>
        <v>0</v>
      </c>
    </row>
    <row r="1180" spans="1:11" ht="24" hidden="1">
      <c r="A1180" s="27" t="s">
        <v>421</v>
      </c>
      <c r="B1180" s="18" t="s">
        <v>402</v>
      </c>
      <c r="C1180" s="18" t="s">
        <v>424</v>
      </c>
      <c r="D1180" s="94" t="s">
        <v>426</v>
      </c>
      <c r="E1180" s="18" t="s">
        <v>412</v>
      </c>
      <c r="F1180" s="18"/>
      <c r="G1180" s="16">
        <f t="shared" ref="G1180:K1180" si="387">G1181+G1182</f>
        <v>0</v>
      </c>
      <c r="H1180" s="16"/>
      <c r="I1180" s="20">
        <f t="shared" si="366"/>
        <v>0</v>
      </c>
      <c r="J1180" s="16">
        <f t="shared" si="387"/>
        <v>0</v>
      </c>
      <c r="K1180" s="16">
        <f t="shared" si="387"/>
        <v>0</v>
      </c>
    </row>
    <row r="1181" spans="1:11" hidden="1">
      <c r="A1181" s="95" t="s">
        <v>18</v>
      </c>
      <c r="B1181" s="18" t="s">
        <v>402</v>
      </c>
      <c r="C1181" s="18" t="s">
        <v>424</v>
      </c>
      <c r="D1181" s="96" t="s">
        <v>426</v>
      </c>
      <c r="E1181" s="18" t="s">
        <v>412</v>
      </c>
      <c r="F1181" s="18" t="s">
        <v>10</v>
      </c>
      <c r="G1181" s="97"/>
      <c r="H1181" s="97"/>
      <c r="I1181" s="20">
        <f t="shared" si="366"/>
        <v>0</v>
      </c>
      <c r="J1181" s="16"/>
      <c r="K1181" s="26"/>
    </row>
    <row r="1182" spans="1:11" hidden="1">
      <c r="A1182" s="95" t="s">
        <v>19</v>
      </c>
      <c r="B1182" s="18" t="s">
        <v>402</v>
      </c>
      <c r="C1182" s="18" t="s">
        <v>424</v>
      </c>
      <c r="D1182" s="96" t="s">
        <v>426</v>
      </c>
      <c r="E1182" s="18" t="s">
        <v>412</v>
      </c>
      <c r="F1182" s="18" t="s">
        <v>11</v>
      </c>
      <c r="G1182" s="97"/>
      <c r="H1182" s="97"/>
      <c r="I1182" s="20">
        <f t="shared" si="366"/>
        <v>0</v>
      </c>
      <c r="J1182" s="16"/>
      <c r="K1182" s="26"/>
    </row>
    <row r="1183" spans="1:11" ht="152.25" hidden="1" customHeight="1">
      <c r="A1183" s="41" t="s">
        <v>427</v>
      </c>
      <c r="B1183" s="18" t="s">
        <v>402</v>
      </c>
      <c r="C1183" s="18" t="s">
        <v>424</v>
      </c>
      <c r="D1183" s="98" t="s">
        <v>428</v>
      </c>
      <c r="E1183" s="18"/>
      <c r="F1183" s="18"/>
      <c r="G1183" s="16">
        <f>G1184</f>
        <v>0</v>
      </c>
      <c r="H1183" s="16"/>
      <c r="I1183" s="20">
        <f t="shared" si="366"/>
        <v>0</v>
      </c>
      <c r="J1183" s="16">
        <f>J1184</f>
        <v>0</v>
      </c>
      <c r="K1183" s="26"/>
    </row>
    <row r="1184" spans="1:11" ht="24" hidden="1">
      <c r="A1184" s="27" t="s">
        <v>73</v>
      </c>
      <c r="B1184" s="18" t="s">
        <v>402</v>
      </c>
      <c r="C1184" s="18" t="s">
        <v>424</v>
      </c>
      <c r="D1184" s="98" t="s">
        <v>428</v>
      </c>
      <c r="E1184" s="18" t="s">
        <v>74</v>
      </c>
      <c r="F1184" s="18"/>
      <c r="G1184" s="16">
        <f>G1185+G1193</f>
        <v>0</v>
      </c>
      <c r="H1184" s="16"/>
      <c r="I1184" s="20">
        <f t="shared" si="366"/>
        <v>0</v>
      </c>
      <c r="J1184" s="16">
        <f>J1185+J1193</f>
        <v>0</v>
      </c>
      <c r="K1184" s="26"/>
    </row>
    <row r="1185" spans="1:11" ht="24" hidden="1" customHeight="1">
      <c r="A1185" s="27" t="s">
        <v>75</v>
      </c>
      <c r="B1185" s="18" t="s">
        <v>402</v>
      </c>
      <c r="C1185" s="18" t="s">
        <v>424</v>
      </c>
      <c r="D1185" s="98" t="s">
        <v>428</v>
      </c>
      <c r="E1185" s="18" t="s">
        <v>76</v>
      </c>
      <c r="F1185" s="18"/>
      <c r="G1185" s="16">
        <f>G1186</f>
        <v>0</v>
      </c>
      <c r="H1185" s="16"/>
      <c r="I1185" s="20">
        <f t="shared" si="366"/>
        <v>0</v>
      </c>
      <c r="J1185" s="16">
        <f>J1186</f>
        <v>0</v>
      </c>
      <c r="K1185" s="26"/>
    </row>
    <row r="1186" spans="1:11" hidden="1">
      <c r="A1186" s="27" t="s">
        <v>18</v>
      </c>
      <c r="B1186" s="18" t="s">
        <v>402</v>
      </c>
      <c r="C1186" s="18" t="s">
        <v>424</v>
      </c>
      <c r="D1186" s="98" t="s">
        <v>428</v>
      </c>
      <c r="E1186" s="18" t="s">
        <v>76</v>
      </c>
      <c r="F1186" s="18" t="s">
        <v>10</v>
      </c>
      <c r="G1186" s="19"/>
      <c r="H1186" s="19"/>
      <c r="I1186" s="20">
        <f t="shared" si="366"/>
        <v>0</v>
      </c>
      <c r="J1186" s="20"/>
      <c r="K1186" s="26"/>
    </row>
    <row r="1187" spans="1:11" ht="180" hidden="1">
      <c r="A1187" s="27" t="s">
        <v>429</v>
      </c>
      <c r="B1187" s="18" t="s">
        <v>402</v>
      </c>
      <c r="C1187" s="18" t="s">
        <v>424</v>
      </c>
      <c r="D1187" s="98" t="s">
        <v>428</v>
      </c>
      <c r="E1187" s="18"/>
      <c r="F1187" s="18"/>
      <c r="G1187" s="16">
        <f t="shared" ref="G1187:J1190" si="388">G1188</f>
        <v>0</v>
      </c>
      <c r="H1187" s="16"/>
      <c r="I1187" s="20">
        <f t="shared" si="366"/>
        <v>0</v>
      </c>
      <c r="J1187" s="16">
        <f t="shared" si="388"/>
        <v>0</v>
      </c>
      <c r="K1187" s="26"/>
    </row>
    <row r="1188" spans="1:11" ht="24" hidden="1">
      <c r="A1188" s="27" t="s">
        <v>73</v>
      </c>
      <c r="B1188" s="18" t="s">
        <v>402</v>
      </c>
      <c r="C1188" s="18" t="s">
        <v>424</v>
      </c>
      <c r="D1188" s="98" t="s">
        <v>428</v>
      </c>
      <c r="E1188" s="18" t="s">
        <v>74</v>
      </c>
      <c r="F1188" s="18"/>
      <c r="G1188" s="16">
        <f t="shared" si="388"/>
        <v>0</v>
      </c>
      <c r="H1188" s="16"/>
      <c r="I1188" s="20">
        <f t="shared" si="366"/>
        <v>0</v>
      </c>
      <c r="J1188" s="16">
        <f t="shared" si="388"/>
        <v>0</v>
      </c>
      <c r="K1188" s="26"/>
    </row>
    <row r="1189" spans="1:11" ht="24" hidden="1">
      <c r="A1189" s="27" t="s">
        <v>75</v>
      </c>
      <c r="B1189" s="18" t="s">
        <v>402</v>
      </c>
      <c r="C1189" s="18" t="s">
        <v>424</v>
      </c>
      <c r="D1189" s="98" t="s">
        <v>428</v>
      </c>
      <c r="E1189" s="18" t="s">
        <v>76</v>
      </c>
      <c r="F1189" s="18"/>
      <c r="G1189" s="16">
        <f t="shared" si="388"/>
        <v>0</v>
      </c>
      <c r="H1189" s="16"/>
      <c r="I1189" s="20">
        <f t="shared" si="366"/>
        <v>0</v>
      </c>
      <c r="J1189" s="16">
        <f t="shared" si="388"/>
        <v>0</v>
      </c>
      <c r="K1189" s="26"/>
    </row>
    <row r="1190" spans="1:11" ht="36" hidden="1">
      <c r="A1190" s="27" t="s">
        <v>437</v>
      </c>
      <c r="B1190" s="18" t="s">
        <v>402</v>
      </c>
      <c r="C1190" s="18" t="s">
        <v>424</v>
      </c>
      <c r="D1190" s="98" t="s">
        <v>428</v>
      </c>
      <c r="E1190" s="18" t="s">
        <v>430</v>
      </c>
      <c r="F1190" s="18"/>
      <c r="G1190" s="16">
        <f t="shared" si="388"/>
        <v>0</v>
      </c>
      <c r="H1190" s="16"/>
      <c r="I1190" s="20">
        <f t="shared" si="366"/>
        <v>0</v>
      </c>
      <c r="J1190" s="16">
        <f t="shared" si="388"/>
        <v>0</v>
      </c>
      <c r="K1190" s="26"/>
    </row>
    <row r="1191" spans="1:11" hidden="1">
      <c r="A1191" s="27" t="s">
        <v>18</v>
      </c>
      <c r="B1191" s="18" t="s">
        <v>402</v>
      </c>
      <c r="C1191" s="18" t="s">
        <v>424</v>
      </c>
      <c r="D1191" s="98" t="s">
        <v>428</v>
      </c>
      <c r="E1191" s="18" t="s">
        <v>430</v>
      </c>
      <c r="F1191" s="18" t="s">
        <v>10</v>
      </c>
      <c r="G1191" s="99"/>
      <c r="H1191" s="99"/>
      <c r="I1191" s="20">
        <f t="shared" si="366"/>
        <v>0</v>
      </c>
      <c r="J1191" s="20"/>
      <c r="K1191" s="26"/>
    </row>
    <row r="1192" spans="1:11" ht="24" hidden="1">
      <c r="A1192" s="27" t="s">
        <v>421</v>
      </c>
      <c r="B1192" s="18" t="s">
        <v>402</v>
      </c>
      <c r="C1192" s="18" t="s">
        <v>424</v>
      </c>
      <c r="D1192" s="98" t="s">
        <v>428</v>
      </c>
      <c r="E1192" s="18" t="s">
        <v>412</v>
      </c>
      <c r="F1192" s="18"/>
      <c r="G1192" s="16">
        <f>G1193</f>
        <v>0</v>
      </c>
      <c r="H1192" s="16"/>
      <c r="I1192" s="20">
        <f t="shared" si="366"/>
        <v>0</v>
      </c>
      <c r="J1192" s="16">
        <f>J1193</f>
        <v>0</v>
      </c>
      <c r="K1192" s="26"/>
    </row>
    <row r="1193" spans="1:11" hidden="1">
      <c r="A1193" s="27" t="s">
        <v>18</v>
      </c>
      <c r="B1193" s="18" t="s">
        <v>402</v>
      </c>
      <c r="C1193" s="18" t="s">
        <v>424</v>
      </c>
      <c r="D1193" s="98" t="s">
        <v>428</v>
      </c>
      <c r="E1193" s="18" t="s">
        <v>412</v>
      </c>
      <c r="F1193" s="18" t="s">
        <v>10</v>
      </c>
      <c r="G1193" s="19"/>
      <c r="H1193" s="19"/>
      <c r="I1193" s="20">
        <f t="shared" si="366"/>
        <v>0</v>
      </c>
      <c r="J1193" s="20"/>
      <c r="K1193" s="26"/>
    </row>
    <row r="1194" spans="1:11" ht="36.75" customHeight="1">
      <c r="A1194" s="44" t="s">
        <v>431</v>
      </c>
      <c r="B1194" s="18" t="s">
        <v>402</v>
      </c>
      <c r="C1194" s="18" t="s">
        <v>424</v>
      </c>
      <c r="D1194" s="100" t="s">
        <v>432</v>
      </c>
      <c r="E1194" s="24"/>
      <c r="F1194" s="24"/>
      <c r="G1194" s="78">
        <f t="shared" ref="G1194:K1196" si="389">G1195</f>
        <v>50</v>
      </c>
      <c r="H1194" s="78"/>
      <c r="I1194" s="20">
        <f t="shared" ref="I1194:I1261" si="390">G1194+H1194</f>
        <v>50</v>
      </c>
      <c r="J1194" s="78">
        <f t="shared" si="389"/>
        <v>50</v>
      </c>
      <c r="K1194" s="16">
        <f t="shared" si="389"/>
        <v>50</v>
      </c>
    </row>
    <row r="1195" spans="1:11" ht="25.5">
      <c r="A1195" s="44" t="s">
        <v>73</v>
      </c>
      <c r="B1195" s="18" t="s">
        <v>402</v>
      </c>
      <c r="C1195" s="18" t="s">
        <v>424</v>
      </c>
      <c r="D1195" s="100" t="s">
        <v>432</v>
      </c>
      <c r="E1195" s="24" t="s">
        <v>74</v>
      </c>
      <c r="F1195" s="24"/>
      <c r="G1195" s="78">
        <f t="shared" si="389"/>
        <v>50</v>
      </c>
      <c r="H1195" s="78"/>
      <c r="I1195" s="20">
        <f t="shared" si="390"/>
        <v>50</v>
      </c>
      <c r="J1195" s="78">
        <f t="shared" si="389"/>
        <v>50</v>
      </c>
      <c r="K1195" s="16">
        <f t="shared" si="389"/>
        <v>50</v>
      </c>
    </row>
    <row r="1196" spans="1:11" ht="27" customHeight="1">
      <c r="A1196" s="44" t="s">
        <v>75</v>
      </c>
      <c r="B1196" s="18" t="s">
        <v>402</v>
      </c>
      <c r="C1196" s="18" t="s">
        <v>424</v>
      </c>
      <c r="D1196" s="100" t="s">
        <v>432</v>
      </c>
      <c r="E1196" s="24" t="s">
        <v>76</v>
      </c>
      <c r="F1196" s="24"/>
      <c r="G1196" s="78">
        <f t="shared" si="389"/>
        <v>50</v>
      </c>
      <c r="H1196" s="78"/>
      <c r="I1196" s="20">
        <f t="shared" si="390"/>
        <v>50</v>
      </c>
      <c r="J1196" s="78">
        <f t="shared" si="389"/>
        <v>50</v>
      </c>
      <c r="K1196" s="16">
        <f t="shared" si="389"/>
        <v>50</v>
      </c>
    </row>
    <row r="1197" spans="1:11">
      <c r="A1197" s="44" t="s">
        <v>18</v>
      </c>
      <c r="B1197" s="18" t="s">
        <v>402</v>
      </c>
      <c r="C1197" s="18" t="s">
        <v>424</v>
      </c>
      <c r="D1197" s="100" t="s">
        <v>432</v>
      </c>
      <c r="E1197" s="24" t="s">
        <v>76</v>
      </c>
      <c r="F1197" s="24" t="s">
        <v>10</v>
      </c>
      <c r="G1197" s="79">
        <v>50</v>
      </c>
      <c r="H1197" s="79">
        <f>'[1]поправки  2024-2026 гг  (ноя(2)'!$I$1219</f>
        <v>0</v>
      </c>
      <c r="I1197" s="20">
        <f t="shared" si="390"/>
        <v>50</v>
      </c>
      <c r="J1197" s="22">
        <v>50</v>
      </c>
      <c r="K1197" s="26">
        <v>50</v>
      </c>
    </row>
    <row r="1198" spans="1:11" ht="36" customHeight="1">
      <c r="A1198" s="27" t="s">
        <v>433</v>
      </c>
      <c r="B1198" s="18" t="s">
        <v>402</v>
      </c>
      <c r="C1198" s="18" t="s">
        <v>424</v>
      </c>
      <c r="D1198" s="100" t="s">
        <v>434</v>
      </c>
      <c r="E1198" s="18"/>
      <c r="F1198" s="18"/>
      <c r="G1198" s="16">
        <f t="shared" ref="G1198:K1198" si="391">G1199</f>
        <v>1822.5</v>
      </c>
      <c r="H1198" s="16">
        <f t="shared" si="391"/>
        <v>0</v>
      </c>
      <c r="I1198" s="20">
        <f t="shared" si="390"/>
        <v>1822.5</v>
      </c>
      <c r="J1198" s="16">
        <f t="shared" si="391"/>
        <v>1620.9</v>
      </c>
      <c r="K1198" s="16">
        <f t="shared" si="391"/>
        <v>1620.9</v>
      </c>
    </row>
    <row r="1199" spans="1:11" ht="24">
      <c r="A1199" s="27" t="s">
        <v>73</v>
      </c>
      <c r="B1199" s="18" t="s">
        <v>402</v>
      </c>
      <c r="C1199" s="18" t="s">
        <v>424</v>
      </c>
      <c r="D1199" s="100" t="s">
        <v>434</v>
      </c>
      <c r="E1199" s="18" t="s">
        <v>74</v>
      </c>
      <c r="F1199" s="18"/>
      <c r="G1199" s="16">
        <f t="shared" ref="G1199:K1199" si="392">G1200+G1202</f>
        <v>1822.5</v>
      </c>
      <c r="H1199" s="16">
        <f t="shared" si="392"/>
        <v>0</v>
      </c>
      <c r="I1199" s="20">
        <f t="shared" si="390"/>
        <v>1822.5</v>
      </c>
      <c r="J1199" s="16">
        <f t="shared" si="392"/>
        <v>1620.9</v>
      </c>
      <c r="K1199" s="16">
        <f t="shared" si="392"/>
        <v>1620.9</v>
      </c>
    </row>
    <row r="1200" spans="1:11" ht="27" customHeight="1">
      <c r="A1200" s="27" t="s">
        <v>421</v>
      </c>
      <c r="B1200" s="18" t="s">
        <v>402</v>
      </c>
      <c r="C1200" s="18" t="s">
        <v>424</v>
      </c>
      <c r="D1200" s="100" t="s">
        <v>434</v>
      </c>
      <c r="E1200" s="18" t="s">
        <v>412</v>
      </c>
      <c r="F1200" s="18"/>
      <c r="G1200" s="16">
        <f t="shared" ref="G1200:K1200" si="393">G1201</f>
        <v>1142.5</v>
      </c>
      <c r="H1200" s="16">
        <f t="shared" si="393"/>
        <v>0</v>
      </c>
      <c r="I1200" s="20">
        <f t="shared" si="390"/>
        <v>1142.5</v>
      </c>
      <c r="J1200" s="16">
        <f t="shared" si="393"/>
        <v>940.9</v>
      </c>
      <c r="K1200" s="16">
        <f t="shared" si="393"/>
        <v>940.9</v>
      </c>
    </row>
    <row r="1201" spans="1:11">
      <c r="A1201" s="27" t="s">
        <v>18</v>
      </c>
      <c r="B1201" s="18" t="s">
        <v>402</v>
      </c>
      <c r="C1201" s="18" t="s">
        <v>424</v>
      </c>
      <c r="D1201" s="100" t="s">
        <v>434</v>
      </c>
      <c r="E1201" s="18" t="s">
        <v>412</v>
      </c>
      <c r="F1201" s="18" t="s">
        <v>10</v>
      </c>
      <c r="G1201" s="182">
        <v>1142.5</v>
      </c>
      <c r="H1201" s="182">
        <f>'[1]поправки  2024-2026 гг  (ноя(2)'!$I$1227</f>
        <v>0</v>
      </c>
      <c r="I1201" s="20">
        <f t="shared" si="390"/>
        <v>1142.5</v>
      </c>
      <c r="J1201" s="184">
        <v>940.9</v>
      </c>
      <c r="K1201" s="183">
        <v>940.9</v>
      </c>
    </row>
    <row r="1202" spans="1:11" ht="24.75" customHeight="1">
      <c r="A1202" s="27" t="s">
        <v>75</v>
      </c>
      <c r="B1202" s="18" t="s">
        <v>402</v>
      </c>
      <c r="C1202" s="18" t="s">
        <v>424</v>
      </c>
      <c r="D1202" s="100" t="s">
        <v>434</v>
      </c>
      <c r="E1202" s="18" t="s">
        <v>76</v>
      </c>
      <c r="F1202" s="18"/>
      <c r="G1202" s="16">
        <f t="shared" ref="G1202:K1202" si="394">G1203</f>
        <v>680</v>
      </c>
      <c r="H1202" s="16"/>
      <c r="I1202" s="20">
        <f t="shared" si="390"/>
        <v>680</v>
      </c>
      <c r="J1202" s="16">
        <f t="shared" si="394"/>
        <v>680</v>
      </c>
      <c r="K1202" s="16">
        <f t="shared" si="394"/>
        <v>680</v>
      </c>
    </row>
    <row r="1203" spans="1:11">
      <c r="A1203" s="27" t="s">
        <v>18</v>
      </c>
      <c r="B1203" s="18" t="s">
        <v>402</v>
      </c>
      <c r="C1203" s="18" t="s">
        <v>424</v>
      </c>
      <c r="D1203" s="100" t="s">
        <v>434</v>
      </c>
      <c r="E1203" s="18" t="s">
        <v>76</v>
      </c>
      <c r="F1203" s="18" t="s">
        <v>10</v>
      </c>
      <c r="G1203" s="182">
        <v>680</v>
      </c>
      <c r="H1203" s="182">
        <f>'[1]поправки  2024-2026 гг  (ноя(2)'!$I$1225</f>
        <v>0</v>
      </c>
      <c r="I1203" s="20">
        <f t="shared" si="390"/>
        <v>680</v>
      </c>
      <c r="J1203" s="184">
        <v>680</v>
      </c>
      <c r="K1203" s="184">
        <v>680</v>
      </c>
    </row>
    <row r="1204" spans="1:11" ht="91.5" customHeight="1">
      <c r="A1204" s="101" t="s">
        <v>435</v>
      </c>
      <c r="B1204" s="18" t="s">
        <v>402</v>
      </c>
      <c r="C1204" s="18" t="s">
        <v>424</v>
      </c>
      <c r="D1204" s="94" t="s">
        <v>436</v>
      </c>
      <c r="E1204" s="35"/>
      <c r="F1204" s="35"/>
      <c r="G1204" s="16">
        <f t="shared" ref="G1204:K1207" si="395">G1205</f>
        <v>50</v>
      </c>
      <c r="H1204" s="16"/>
      <c r="I1204" s="20">
        <f t="shared" si="390"/>
        <v>50</v>
      </c>
      <c r="J1204" s="16">
        <f t="shared" si="395"/>
        <v>50</v>
      </c>
      <c r="K1204" s="16">
        <f t="shared" si="395"/>
        <v>50</v>
      </c>
    </row>
    <row r="1205" spans="1:11" ht="24">
      <c r="A1205" s="27" t="s">
        <v>73</v>
      </c>
      <c r="B1205" s="18" t="s">
        <v>402</v>
      </c>
      <c r="C1205" s="18" t="s">
        <v>424</v>
      </c>
      <c r="D1205" s="94" t="s">
        <v>436</v>
      </c>
      <c r="E1205" s="18" t="s">
        <v>74</v>
      </c>
      <c r="F1205" s="18"/>
      <c r="G1205" s="16">
        <f t="shared" si="395"/>
        <v>50</v>
      </c>
      <c r="H1205" s="16"/>
      <c r="I1205" s="20">
        <f t="shared" si="390"/>
        <v>50</v>
      </c>
      <c r="J1205" s="16">
        <f t="shared" si="395"/>
        <v>50</v>
      </c>
      <c r="K1205" s="16">
        <f t="shared" si="395"/>
        <v>50</v>
      </c>
    </row>
    <row r="1206" spans="1:11" ht="24">
      <c r="A1206" s="27" t="s">
        <v>75</v>
      </c>
      <c r="B1206" s="18" t="s">
        <v>402</v>
      </c>
      <c r="C1206" s="18" t="s">
        <v>424</v>
      </c>
      <c r="D1206" s="94" t="s">
        <v>436</v>
      </c>
      <c r="E1206" s="18" t="s">
        <v>76</v>
      </c>
      <c r="F1206" s="18"/>
      <c r="G1206" s="16">
        <f t="shared" si="395"/>
        <v>50</v>
      </c>
      <c r="H1206" s="16"/>
      <c r="I1206" s="20">
        <f t="shared" si="390"/>
        <v>50</v>
      </c>
      <c r="J1206" s="16">
        <f t="shared" si="395"/>
        <v>50</v>
      </c>
      <c r="K1206" s="16">
        <f t="shared" si="395"/>
        <v>50</v>
      </c>
    </row>
    <row r="1207" spans="1:11" ht="36">
      <c r="A1207" s="27" t="s">
        <v>437</v>
      </c>
      <c r="B1207" s="18" t="s">
        <v>402</v>
      </c>
      <c r="C1207" s="18" t="s">
        <v>424</v>
      </c>
      <c r="D1207" s="94" t="s">
        <v>436</v>
      </c>
      <c r="E1207" s="18" t="s">
        <v>76</v>
      </c>
      <c r="F1207" s="18"/>
      <c r="G1207" s="16">
        <f t="shared" si="395"/>
        <v>50</v>
      </c>
      <c r="H1207" s="16"/>
      <c r="I1207" s="20">
        <f t="shared" si="390"/>
        <v>50</v>
      </c>
      <c r="J1207" s="16">
        <f t="shared" si="395"/>
        <v>50</v>
      </c>
      <c r="K1207" s="16">
        <f t="shared" si="395"/>
        <v>50</v>
      </c>
    </row>
    <row r="1208" spans="1:11">
      <c r="A1208" s="27" t="s">
        <v>18</v>
      </c>
      <c r="B1208" s="18" t="s">
        <v>402</v>
      </c>
      <c r="C1208" s="18" t="s">
        <v>424</v>
      </c>
      <c r="D1208" s="94" t="s">
        <v>436</v>
      </c>
      <c r="E1208" s="18" t="s">
        <v>76</v>
      </c>
      <c r="F1208" s="18" t="s">
        <v>10</v>
      </c>
      <c r="G1208" s="19">
        <v>50</v>
      </c>
      <c r="H1208" s="215">
        <v>0</v>
      </c>
      <c r="I1208" s="20">
        <f t="shared" si="390"/>
        <v>50</v>
      </c>
      <c r="J1208" s="20">
        <v>50</v>
      </c>
      <c r="K1208" s="19">
        <v>50</v>
      </c>
    </row>
    <row r="1209" spans="1:11" ht="60.75" customHeight="1">
      <c r="A1209" s="41" t="s">
        <v>438</v>
      </c>
      <c r="B1209" s="18" t="s">
        <v>402</v>
      </c>
      <c r="C1209" s="18" t="s">
        <v>424</v>
      </c>
      <c r="D1209" s="102" t="s">
        <v>439</v>
      </c>
      <c r="E1209" s="35"/>
      <c r="F1209" s="35"/>
      <c r="G1209" s="16">
        <f>G1210</f>
        <v>470.5</v>
      </c>
      <c r="H1209" s="16"/>
      <c r="I1209" s="20">
        <f t="shared" si="390"/>
        <v>470.5</v>
      </c>
      <c r="J1209" s="16">
        <f t="shared" ref="G1209:K1211" si="396">J1210</f>
        <v>470.5</v>
      </c>
      <c r="K1209" s="16">
        <f t="shared" si="396"/>
        <v>470.5</v>
      </c>
    </row>
    <row r="1210" spans="1:11" ht="24">
      <c r="A1210" s="27" t="s">
        <v>73</v>
      </c>
      <c r="B1210" s="18" t="s">
        <v>402</v>
      </c>
      <c r="C1210" s="18" t="s">
        <v>424</v>
      </c>
      <c r="D1210" s="102" t="s">
        <v>439</v>
      </c>
      <c r="E1210" s="18" t="s">
        <v>74</v>
      </c>
      <c r="F1210" s="18"/>
      <c r="G1210" s="16">
        <f t="shared" si="396"/>
        <v>470.5</v>
      </c>
      <c r="H1210" s="16"/>
      <c r="I1210" s="20">
        <f t="shared" si="390"/>
        <v>470.5</v>
      </c>
      <c r="J1210" s="16">
        <f t="shared" si="396"/>
        <v>470.5</v>
      </c>
      <c r="K1210" s="16">
        <f t="shared" si="396"/>
        <v>470.5</v>
      </c>
    </row>
    <row r="1211" spans="1:11" ht="24.75" customHeight="1">
      <c r="A1211" s="27" t="s">
        <v>75</v>
      </c>
      <c r="B1211" s="18" t="s">
        <v>402</v>
      </c>
      <c r="C1211" s="18" t="s">
        <v>424</v>
      </c>
      <c r="D1211" s="102" t="s">
        <v>439</v>
      </c>
      <c r="E1211" s="18" t="s">
        <v>76</v>
      </c>
      <c r="F1211" s="18"/>
      <c r="G1211" s="16">
        <f t="shared" si="396"/>
        <v>470.5</v>
      </c>
      <c r="H1211" s="16"/>
      <c r="I1211" s="20">
        <f t="shared" si="390"/>
        <v>470.5</v>
      </c>
      <c r="J1211" s="16">
        <f t="shared" si="396"/>
        <v>470.5</v>
      </c>
      <c r="K1211" s="16">
        <f t="shared" si="396"/>
        <v>470.5</v>
      </c>
    </row>
    <row r="1212" spans="1:11">
      <c r="A1212" s="27" t="s">
        <v>18</v>
      </c>
      <c r="B1212" s="18" t="s">
        <v>402</v>
      </c>
      <c r="C1212" s="18" t="s">
        <v>424</v>
      </c>
      <c r="D1212" s="102" t="s">
        <v>439</v>
      </c>
      <c r="E1212" s="18" t="s">
        <v>76</v>
      </c>
      <c r="F1212" s="18" t="s">
        <v>10</v>
      </c>
      <c r="G1212" s="182">
        <v>470.5</v>
      </c>
      <c r="H1212" s="182">
        <f>'[1]поправки  2024-2026 гг  (ноя(2)'!$I$1235</f>
        <v>0</v>
      </c>
      <c r="I1212" s="20">
        <f t="shared" si="390"/>
        <v>470.5</v>
      </c>
      <c r="J1212" s="183">
        <v>470.5</v>
      </c>
      <c r="K1212" s="183">
        <v>470.5</v>
      </c>
    </row>
    <row r="1213" spans="1:11" ht="63.75" hidden="1">
      <c r="A1213" s="103" t="s">
        <v>440</v>
      </c>
      <c r="B1213" s="18" t="s">
        <v>402</v>
      </c>
      <c r="C1213" s="18" t="s">
        <v>424</v>
      </c>
      <c r="D1213" s="102" t="s">
        <v>441</v>
      </c>
      <c r="E1213" s="18"/>
      <c r="F1213" s="18"/>
      <c r="G1213" s="16">
        <f t="shared" ref="G1213:J1216" si="397">G1214</f>
        <v>0</v>
      </c>
      <c r="H1213" s="16"/>
      <c r="I1213" s="20">
        <f t="shared" si="390"/>
        <v>0</v>
      </c>
      <c r="J1213" s="16">
        <f t="shared" si="397"/>
        <v>0</v>
      </c>
      <c r="K1213" s="26"/>
    </row>
    <row r="1214" spans="1:11" ht="38.25" hidden="1" customHeight="1">
      <c r="A1214" s="44" t="s">
        <v>442</v>
      </c>
      <c r="B1214" s="18" t="s">
        <v>402</v>
      </c>
      <c r="C1214" s="18" t="s">
        <v>424</v>
      </c>
      <c r="D1214" s="102" t="s">
        <v>441</v>
      </c>
      <c r="E1214" s="18" t="s">
        <v>211</v>
      </c>
      <c r="F1214" s="18"/>
      <c r="G1214" s="16">
        <f t="shared" si="397"/>
        <v>0</v>
      </c>
      <c r="H1214" s="16"/>
      <c r="I1214" s="20">
        <f t="shared" si="390"/>
        <v>0</v>
      </c>
      <c r="J1214" s="16">
        <f t="shared" si="397"/>
        <v>0</v>
      </c>
      <c r="K1214" s="26"/>
    </row>
    <row r="1215" spans="1:11" hidden="1">
      <c r="A1215" s="44" t="s">
        <v>212</v>
      </c>
      <c r="B1215" s="18" t="s">
        <v>402</v>
      </c>
      <c r="C1215" s="18" t="s">
        <v>424</v>
      </c>
      <c r="D1215" s="102" t="s">
        <v>441</v>
      </c>
      <c r="E1215" s="18" t="s">
        <v>443</v>
      </c>
      <c r="F1215" s="18"/>
      <c r="G1215" s="16">
        <f t="shared" si="397"/>
        <v>0</v>
      </c>
      <c r="H1215" s="16"/>
      <c r="I1215" s="20">
        <f t="shared" si="390"/>
        <v>0</v>
      </c>
      <c r="J1215" s="16">
        <f t="shared" si="397"/>
        <v>0</v>
      </c>
      <c r="K1215" s="26"/>
    </row>
    <row r="1216" spans="1:11" ht="51" hidden="1">
      <c r="A1216" s="50" t="s">
        <v>444</v>
      </c>
      <c r="B1216" s="18" t="s">
        <v>402</v>
      </c>
      <c r="C1216" s="18" t="s">
        <v>424</v>
      </c>
      <c r="D1216" s="102" t="s">
        <v>441</v>
      </c>
      <c r="E1216" s="18" t="s">
        <v>445</v>
      </c>
      <c r="F1216" s="18"/>
      <c r="G1216" s="16">
        <f t="shared" si="397"/>
        <v>0</v>
      </c>
      <c r="H1216" s="16"/>
      <c r="I1216" s="20">
        <f t="shared" si="390"/>
        <v>0</v>
      </c>
      <c r="J1216" s="16">
        <f t="shared" si="397"/>
        <v>0</v>
      </c>
      <c r="K1216" s="26"/>
    </row>
    <row r="1217" spans="1:11" hidden="1">
      <c r="A1217" s="104" t="s">
        <v>19</v>
      </c>
      <c r="B1217" s="18" t="s">
        <v>402</v>
      </c>
      <c r="C1217" s="18" t="s">
        <v>424</v>
      </c>
      <c r="D1217" s="102" t="s">
        <v>441</v>
      </c>
      <c r="E1217" s="18" t="s">
        <v>445</v>
      </c>
      <c r="F1217" s="18" t="s">
        <v>11</v>
      </c>
      <c r="G1217" s="26"/>
      <c r="H1217" s="26"/>
      <c r="I1217" s="20">
        <f t="shared" si="390"/>
        <v>0</v>
      </c>
      <c r="J1217" s="20"/>
      <c r="K1217" s="26"/>
    </row>
    <row r="1218" spans="1:11" ht="50.25" customHeight="1">
      <c r="A1218" s="64" t="s">
        <v>446</v>
      </c>
      <c r="B1218" s="18" t="s">
        <v>402</v>
      </c>
      <c r="C1218" s="18" t="s">
        <v>424</v>
      </c>
      <c r="D1218" s="102" t="s">
        <v>447</v>
      </c>
      <c r="E1218" s="18"/>
      <c r="F1218" s="18"/>
      <c r="G1218" s="16">
        <f t="shared" ref="G1218:K1220" si="398">G1219</f>
        <v>4369.7</v>
      </c>
      <c r="H1218" s="16"/>
      <c r="I1218" s="20">
        <f t="shared" si="390"/>
        <v>4369.7</v>
      </c>
      <c r="J1218" s="16">
        <f t="shared" si="398"/>
        <v>10100.6</v>
      </c>
      <c r="K1218" s="16">
        <f t="shared" si="398"/>
        <v>8739.2999999999993</v>
      </c>
    </row>
    <row r="1219" spans="1:11" ht="36.75" customHeight="1">
      <c r="A1219" s="27" t="s">
        <v>442</v>
      </c>
      <c r="B1219" s="18" t="s">
        <v>402</v>
      </c>
      <c r="C1219" s="18" t="s">
        <v>424</v>
      </c>
      <c r="D1219" s="102" t="s">
        <v>447</v>
      </c>
      <c r="E1219" s="18" t="s">
        <v>211</v>
      </c>
      <c r="F1219" s="18"/>
      <c r="G1219" s="16">
        <f t="shared" si="398"/>
        <v>4369.7</v>
      </c>
      <c r="H1219" s="16"/>
      <c r="I1219" s="20">
        <f t="shared" si="390"/>
        <v>4369.7</v>
      </c>
      <c r="J1219" s="16">
        <f t="shared" si="398"/>
        <v>10100.6</v>
      </c>
      <c r="K1219" s="16">
        <f t="shared" si="398"/>
        <v>8739.2999999999993</v>
      </c>
    </row>
    <row r="1220" spans="1:11">
      <c r="A1220" s="27" t="s">
        <v>212</v>
      </c>
      <c r="B1220" s="18" t="s">
        <v>402</v>
      </c>
      <c r="C1220" s="18" t="s">
        <v>424</v>
      </c>
      <c r="D1220" s="102" t="s">
        <v>447</v>
      </c>
      <c r="E1220" s="18" t="s">
        <v>443</v>
      </c>
      <c r="F1220" s="18"/>
      <c r="G1220" s="16">
        <f t="shared" si="398"/>
        <v>4369.7</v>
      </c>
      <c r="H1220" s="16"/>
      <c r="I1220" s="20">
        <f t="shared" si="390"/>
        <v>4369.7</v>
      </c>
      <c r="J1220" s="16">
        <f t="shared" si="398"/>
        <v>10100.6</v>
      </c>
      <c r="K1220" s="16">
        <f t="shared" si="398"/>
        <v>8739.2999999999993</v>
      </c>
    </row>
    <row r="1221" spans="1:11">
      <c r="A1221" s="105" t="s">
        <v>18</v>
      </c>
      <c r="B1221" s="18" t="s">
        <v>402</v>
      </c>
      <c r="C1221" s="18" t="s">
        <v>424</v>
      </c>
      <c r="D1221" s="102" t="s">
        <v>447</v>
      </c>
      <c r="E1221" s="18" t="s">
        <v>443</v>
      </c>
      <c r="F1221" s="18" t="s">
        <v>10</v>
      </c>
      <c r="G1221" s="182">
        <v>4369.7</v>
      </c>
      <c r="H1221" s="220">
        <v>0</v>
      </c>
      <c r="I1221" s="20">
        <f t="shared" si="390"/>
        <v>4369.7</v>
      </c>
      <c r="J1221" s="184">
        <v>10100.6</v>
      </c>
      <c r="K1221" s="184">
        <v>8739.2999999999993</v>
      </c>
    </row>
    <row r="1222" spans="1:11" hidden="1">
      <c r="A1222" s="105" t="s">
        <v>19</v>
      </c>
      <c r="B1222" s="18" t="s">
        <v>402</v>
      </c>
      <c r="C1222" s="18" t="s">
        <v>424</v>
      </c>
      <c r="D1222" s="102" t="s">
        <v>447</v>
      </c>
      <c r="E1222" s="18" t="s">
        <v>443</v>
      </c>
      <c r="F1222" s="18" t="s">
        <v>11</v>
      </c>
      <c r="G1222" s="19"/>
      <c r="H1222" s="19"/>
      <c r="I1222" s="20">
        <f t="shared" si="390"/>
        <v>0</v>
      </c>
      <c r="J1222" s="20"/>
      <c r="K1222" s="26"/>
    </row>
    <row r="1223" spans="1:11" ht="79.5" customHeight="1">
      <c r="A1223" s="106" t="s">
        <v>448</v>
      </c>
      <c r="B1223" s="18" t="s">
        <v>402</v>
      </c>
      <c r="C1223" s="18" t="s">
        <v>424</v>
      </c>
      <c r="D1223" s="100" t="s">
        <v>449</v>
      </c>
      <c r="E1223" s="18"/>
      <c r="F1223" s="18"/>
      <c r="G1223" s="19">
        <f t="shared" ref="G1223:K1226" si="399">G1224</f>
        <v>0</v>
      </c>
      <c r="H1223" s="19">
        <f t="shared" si="399"/>
        <v>0</v>
      </c>
      <c r="I1223" s="20">
        <f t="shared" si="390"/>
        <v>0</v>
      </c>
      <c r="J1223" s="19">
        <f t="shared" si="399"/>
        <v>0</v>
      </c>
      <c r="K1223" s="19">
        <f t="shared" si="399"/>
        <v>0</v>
      </c>
    </row>
    <row r="1224" spans="1:11" ht="37.5" customHeight="1">
      <c r="A1224" s="44" t="s">
        <v>442</v>
      </c>
      <c r="B1224" s="18" t="s">
        <v>402</v>
      </c>
      <c r="C1224" s="18" t="s">
        <v>424</v>
      </c>
      <c r="D1224" s="100" t="s">
        <v>449</v>
      </c>
      <c r="E1224" s="18" t="s">
        <v>211</v>
      </c>
      <c r="F1224" s="18"/>
      <c r="G1224" s="19">
        <f t="shared" si="399"/>
        <v>0</v>
      </c>
      <c r="H1224" s="19">
        <f t="shared" si="399"/>
        <v>0</v>
      </c>
      <c r="I1224" s="20">
        <f t="shared" si="390"/>
        <v>0</v>
      </c>
      <c r="J1224" s="19">
        <f t="shared" si="399"/>
        <v>0</v>
      </c>
      <c r="K1224" s="19">
        <f t="shared" si="399"/>
        <v>0</v>
      </c>
    </row>
    <row r="1225" spans="1:11">
      <c r="A1225" s="44" t="s">
        <v>212</v>
      </c>
      <c r="B1225" s="18" t="s">
        <v>402</v>
      </c>
      <c r="C1225" s="18" t="s">
        <v>424</v>
      </c>
      <c r="D1225" s="100" t="s">
        <v>449</v>
      </c>
      <c r="E1225" s="18" t="s">
        <v>443</v>
      </c>
      <c r="F1225" s="18"/>
      <c r="G1225" s="19">
        <f>G1226</f>
        <v>0</v>
      </c>
      <c r="H1225" s="19">
        <f>H1226</f>
        <v>0</v>
      </c>
      <c r="I1225" s="20">
        <f t="shared" si="390"/>
        <v>0</v>
      </c>
      <c r="J1225" s="19"/>
      <c r="K1225" s="19"/>
    </row>
    <row r="1226" spans="1:11" ht="53.25" customHeight="1">
      <c r="A1226" s="50" t="s">
        <v>444</v>
      </c>
      <c r="B1226" s="18" t="s">
        <v>402</v>
      </c>
      <c r="C1226" s="18" t="s">
        <v>424</v>
      </c>
      <c r="D1226" s="100" t="s">
        <v>449</v>
      </c>
      <c r="E1226" s="18" t="s">
        <v>445</v>
      </c>
      <c r="F1226" s="18"/>
      <c r="G1226" s="19">
        <f>G1227</f>
        <v>0</v>
      </c>
      <c r="H1226" s="19">
        <f>H1227</f>
        <v>0</v>
      </c>
      <c r="I1226" s="20">
        <f t="shared" si="390"/>
        <v>0</v>
      </c>
      <c r="J1226" s="19">
        <f t="shared" si="399"/>
        <v>0</v>
      </c>
      <c r="K1226" s="19">
        <f t="shared" si="399"/>
        <v>0</v>
      </c>
    </row>
    <row r="1227" spans="1:11">
      <c r="A1227" s="104" t="s">
        <v>18</v>
      </c>
      <c r="B1227" s="18" t="s">
        <v>402</v>
      </c>
      <c r="C1227" s="18" t="s">
        <v>424</v>
      </c>
      <c r="D1227" s="100" t="s">
        <v>449</v>
      </c>
      <c r="E1227" s="18" t="s">
        <v>445</v>
      </c>
      <c r="F1227" s="18" t="s">
        <v>10</v>
      </c>
      <c r="G1227" s="182">
        <v>0</v>
      </c>
      <c r="H1227" s="182">
        <v>0</v>
      </c>
      <c r="I1227" s="20">
        <f t="shared" si="390"/>
        <v>0</v>
      </c>
      <c r="J1227" s="20"/>
      <c r="K1227" s="26"/>
    </row>
    <row r="1228" spans="1:11" ht="24">
      <c r="A1228" s="107" t="s">
        <v>450</v>
      </c>
      <c r="B1228" s="14" t="s">
        <v>402</v>
      </c>
      <c r="C1228" s="14" t="s">
        <v>451</v>
      </c>
      <c r="D1228" s="108" t="s">
        <v>26</v>
      </c>
      <c r="E1228" s="14"/>
      <c r="F1228" s="14"/>
      <c r="G1228" s="15">
        <f>G1233+G1229+G1247+G1243</f>
        <v>2305.1999999999998</v>
      </c>
      <c r="H1228" s="15">
        <f t="shared" ref="H1228:I1228" si="400">H1233+H1229+H1247+H1243</f>
        <v>24.3</v>
      </c>
      <c r="I1228" s="15">
        <f t="shared" si="400"/>
        <v>2329.5</v>
      </c>
      <c r="J1228" s="15">
        <f t="shared" ref="J1228:K1228" si="401">J1233+J1229</f>
        <v>1076.7</v>
      </c>
      <c r="K1228" s="15">
        <f t="shared" si="401"/>
        <v>1076.7</v>
      </c>
    </row>
    <row r="1229" spans="1:11" ht="38.25">
      <c r="A1229" s="23" t="s">
        <v>33</v>
      </c>
      <c r="B1229" s="14" t="s">
        <v>402</v>
      </c>
      <c r="C1229" s="14" t="s">
        <v>451</v>
      </c>
      <c r="D1229" s="24" t="s">
        <v>34</v>
      </c>
      <c r="E1229" s="24"/>
      <c r="F1229" s="24"/>
      <c r="G1229" s="15">
        <f t="shared" ref="G1229:J1231" si="402">G1230</f>
        <v>45</v>
      </c>
      <c r="H1229" s="15">
        <f t="shared" si="402"/>
        <v>0</v>
      </c>
      <c r="I1229" s="20">
        <f t="shared" si="390"/>
        <v>45</v>
      </c>
      <c r="J1229" s="15">
        <f t="shared" si="402"/>
        <v>0</v>
      </c>
      <c r="K1229" s="26"/>
    </row>
    <row r="1230" spans="1:11" ht="76.5">
      <c r="A1230" s="23" t="s">
        <v>29</v>
      </c>
      <c r="B1230" s="14" t="s">
        <v>402</v>
      </c>
      <c r="C1230" s="14" t="s">
        <v>451</v>
      </c>
      <c r="D1230" s="24" t="s">
        <v>34</v>
      </c>
      <c r="E1230" s="24" t="s">
        <v>30</v>
      </c>
      <c r="F1230" s="24"/>
      <c r="G1230" s="15">
        <f t="shared" si="402"/>
        <v>45</v>
      </c>
      <c r="H1230" s="15">
        <f t="shared" si="402"/>
        <v>0</v>
      </c>
      <c r="I1230" s="20">
        <f t="shared" si="390"/>
        <v>45</v>
      </c>
      <c r="J1230" s="15">
        <f t="shared" si="402"/>
        <v>0</v>
      </c>
      <c r="K1230" s="26"/>
    </row>
    <row r="1231" spans="1:11" ht="30" customHeight="1">
      <c r="A1231" s="23" t="s">
        <v>31</v>
      </c>
      <c r="B1231" s="14" t="s">
        <v>402</v>
      </c>
      <c r="C1231" s="14" t="s">
        <v>451</v>
      </c>
      <c r="D1231" s="24" t="s">
        <v>34</v>
      </c>
      <c r="E1231" s="24" t="s">
        <v>32</v>
      </c>
      <c r="F1231" s="24"/>
      <c r="G1231" s="15">
        <f t="shared" si="402"/>
        <v>45</v>
      </c>
      <c r="H1231" s="15">
        <f t="shared" si="402"/>
        <v>0</v>
      </c>
      <c r="I1231" s="20">
        <f t="shared" si="390"/>
        <v>45</v>
      </c>
      <c r="J1231" s="15">
        <f t="shared" si="402"/>
        <v>0</v>
      </c>
      <c r="K1231" s="26"/>
    </row>
    <row r="1232" spans="1:11">
      <c r="A1232" s="23" t="s">
        <v>19</v>
      </c>
      <c r="B1232" s="14" t="s">
        <v>402</v>
      </c>
      <c r="C1232" s="14" t="s">
        <v>451</v>
      </c>
      <c r="D1232" s="24" t="s">
        <v>34</v>
      </c>
      <c r="E1232" s="24" t="s">
        <v>32</v>
      </c>
      <c r="F1232" s="24" t="s">
        <v>11</v>
      </c>
      <c r="G1232" s="15">
        <v>45</v>
      </c>
      <c r="H1232" s="221">
        <f>'[1]поправки  2024-2026 гг  (ноя(2)'!$I$1249</f>
        <v>0</v>
      </c>
      <c r="I1232" s="20">
        <f t="shared" si="390"/>
        <v>45</v>
      </c>
      <c r="J1232" s="15"/>
      <c r="K1232" s="26"/>
    </row>
    <row r="1233" spans="1:11" ht="36">
      <c r="A1233" s="27" t="s">
        <v>452</v>
      </c>
      <c r="B1233" s="18" t="s">
        <v>402</v>
      </c>
      <c r="C1233" s="18" t="s">
        <v>451</v>
      </c>
      <c r="D1233" s="102" t="s">
        <v>453</v>
      </c>
      <c r="E1233" s="18"/>
      <c r="F1233" s="18"/>
      <c r="G1233" s="16">
        <f t="shared" ref="G1233:K1233" si="403">G1234+G1237</f>
        <v>1076.7</v>
      </c>
      <c r="H1233" s="16"/>
      <c r="I1233" s="20">
        <f t="shared" si="390"/>
        <v>1076.7</v>
      </c>
      <c r="J1233" s="16">
        <f t="shared" si="403"/>
        <v>1076.7</v>
      </c>
      <c r="K1233" s="16">
        <f t="shared" si="403"/>
        <v>1076.7</v>
      </c>
    </row>
    <row r="1234" spans="1:11" ht="74.25" customHeight="1">
      <c r="A1234" s="17" t="s">
        <v>29</v>
      </c>
      <c r="B1234" s="18" t="s">
        <v>402</v>
      </c>
      <c r="C1234" s="18" t="s">
        <v>451</v>
      </c>
      <c r="D1234" s="102" t="s">
        <v>453</v>
      </c>
      <c r="E1234" s="18" t="s">
        <v>30</v>
      </c>
      <c r="F1234" s="18"/>
      <c r="G1234" s="16">
        <f t="shared" ref="G1234:K1235" si="404">G1235</f>
        <v>991.7</v>
      </c>
      <c r="H1234" s="16"/>
      <c r="I1234" s="20">
        <f t="shared" si="390"/>
        <v>991.7</v>
      </c>
      <c r="J1234" s="16">
        <f t="shared" si="404"/>
        <v>991.7</v>
      </c>
      <c r="K1234" s="16">
        <f t="shared" si="404"/>
        <v>991.7</v>
      </c>
    </row>
    <row r="1235" spans="1:11" ht="26.25" customHeight="1">
      <c r="A1235" s="17" t="s">
        <v>31</v>
      </c>
      <c r="B1235" s="18" t="s">
        <v>402</v>
      </c>
      <c r="C1235" s="18" t="s">
        <v>451</v>
      </c>
      <c r="D1235" s="102" t="s">
        <v>453</v>
      </c>
      <c r="E1235" s="18" t="s">
        <v>32</v>
      </c>
      <c r="F1235" s="18"/>
      <c r="G1235" s="16">
        <f t="shared" si="404"/>
        <v>991.7</v>
      </c>
      <c r="H1235" s="16"/>
      <c r="I1235" s="20">
        <f t="shared" si="390"/>
        <v>991.7</v>
      </c>
      <c r="J1235" s="16">
        <f t="shared" si="404"/>
        <v>991.7</v>
      </c>
      <c r="K1235" s="16">
        <f t="shared" si="404"/>
        <v>991.7</v>
      </c>
    </row>
    <row r="1236" spans="1:11">
      <c r="A1236" s="17" t="s">
        <v>110</v>
      </c>
      <c r="B1236" s="18" t="s">
        <v>402</v>
      </c>
      <c r="C1236" s="18" t="s">
        <v>451</v>
      </c>
      <c r="D1236" s="102" t="s">
        <v>453</v>
      </c>
      <c r="E1236" s="18" t="s">
        <v>32</v>
      </c>
      <c r="F1236" s="18" t="s">
        <v>10</v>
      </c>
      <c r="G1236" s="182">
        <v>991.7</v>
      </c>
      <c r="H1236" s="182">
        <f>'[1]поправки  2024-2026 гг  (ноя(2)'!$I$1253</f>
        <v>0</v>
      </c>
      <c r="I1236" s="20">
        <f t="shared" si="390"/>
        <v>991.7</v>
      </c>
      <c r="J1236" s="183">
        <v>991.7</v>
      </c>
      <c r="K1236" s="183">
        <v>991.7</v>
      </c>
    </row>
    <row r="1237" spans="1:11" ht="26.25" customHeight="1">
      <c r="A1237" s="17" t="s">
        <v>44</v>
      </c>
      <c r="B1237" s="18" t="s">
        <v>402</v>
      </c>
      <c r="C1237" s="18" t="s">
        <v>451</v>
      </c>
      <c r="D1237" s="102" t="s">
        <v>453</v>
      </c>
      <c r="E1237" s="18" t="s">
        <v>45</v>
      </c>
      <c r="F1237" s="18"/>
      <c r="G1237" s="16">
        <f t="shared" ref="G1237:K1238" si="405">G1238</f>
        <v>85</v>
      </c>
      <c r="H1237" s="16"/>
      <c r="I1237" s="20">
        <f t="shared" si="390"/>
        <v>85</v>
      </c>
      <c r="J1237" s="16">
        <f t="shared" si="405"/>
        <v>85</v>
      </c>
      <c r="K1237" s="16">
        <f t="shared" si="405"/>
        <v>85</v>
      </c>
    </row>
    <row r="1238" spans="1:11" ht="39" customHeight="1">
      <c r="A1238" s="17" t="s">
        <v>46</v>
      </c>
      <c r="B1238" s="18" t="s">
        <v>402</v>
      </c>
      <c r="C1238" s="18" t="s">
        <v>451</v>
      </c>
      <c r="D1238" s="102" t="s">
        <v>453</v>
      </c>
      <c r="E1238" s="18" t="s">
        <v>53</v>
      </c>
      <c r="F1238" s="18"/>
      <c r="G1238" s="16">
        <f t="shared" si="405"/>
        <v>85</v>
      </c>
      <c r="H1238" s="16"/>
      <c r="I1238" s="20">
        <f t="shared" si="390"/>
        <v>85</v>
      </c>
      <c r="J1238" s="16">
        <f t="shared" si="405"/>
        <v>85</v>
      </c>
      <c r="K1238" s="16">
        <f t="shared" si="405"/>
        <v>85</v>
      </c>
    </row>
    <row r="1239" spans="1:11">
      <c r="A1239" s="17" t="s">
        <v>110</v>
      </c>
      <c r="B1239" s="18" t="s">
        <v>402</v>
      </c>
      <c r="C1239" s="18" t="s">
        <v>451</v>
      </c>
      <c r="D1239" s="102" t="s">
        <v>453</v>
      </c>
      <c r="E1239" s="18" t="s">
        <v>53</v>
      </c>
      <c r="F1239" s="18" t="s">
        <v>10</v>
      </c>
      <c r="G1239" s="182">
        <v>85</v>
      </c>
      <c r="H1239" s="182">
        <f>'[1]поправки  2024-2026 гг  (ноя(2)'!$I$1256</f>
        <v>0</v>
      </c>
      <c r="I1239" s="20">
        <f t="shared" si="390"/>
        <v>85</v>
      </c>
      <c r="J1239" s="184">
        <v>85</v>
      </c>
      <c r="K1239" s="184">
        <v>85</v>
      </c>
    </row>
    <row r="1240" spans="1:11" ht="90.75" customHeight="1">
      <c r="A1240" s="151" t="s">
        <v>698</v>
      </c>
      <c r="B1240" s="134" t="s">
        <v>402</v>
      </c>
      <c r="C1240" s="134" t="s">
        <v>451</v>
      </c>
      <c r="D1240" s="100" t="s">
        <v>556</v>
      </c>
      <c r="E1240" s="134"/>
      <c r="F1240" s="134"/>
      <c r="G1240" s="19">
        <f t="shared" ref="G1240:H1242" si="406">G1241</f>
        <v>1155.4000000000001</v>
      </c>
      <c r="H1240" s="19">
        <f t="shared" si="406"/>
        <v>24.3</v>
      </c>
      <c r="I1240" s="20">
        <f t="shared" si="390"/>
        <v>1179.7</v>
      </c>
      <c r="J1240" s="184"/>
      <c r="K1240" s="184"/>
    </row>
    <row r="1241" spans="1:11" ht="25.5">
      <c r="A1241" s="133" t="s">
        <v>44</v>
      </c>
      <c r="B1241" s="134" t="s">
        <v>402</v>
      </c>
      <c r="C1241" s="134" t="s">
        <v>451</v>
      </c>
      <c r="D1241" s="100" t="s">
        <v>699</v>
      </c>
      <c r="E1241" s="134" t="s">
        <v>45</v>
      </c>
      <c r="F1241" s="134"/>
      <c r="G1241" s="19">
        <f t="shared" si="406"/>
        <v>1155.4000000000001</v>
      </c>
      <c r="H1241" s="19">
        <f t="shared" si="406"/>
        <v>24.3</v>
      </c>
      <c r="I1241" s="20">
        <f t="shared" si="390"/>
        <v>1179.7</v>
      </c>
      <c r="J1241" s="184"/>
      <c r="K1241" s="184"/>
    </row>
    <row r="1242" spans="1:11" ht="38.25">
      <c r="A1242" s="133" t="s">
        <v>46</v>
      </c>
      <c r="B1242" s="134" t="s">
        <v>402</v>
      </c>
      <c r="C1242" s="134" t="s">
        <v>451</v>
      </c>
      <c r="D1242" s="100" t="s">
        <v>699</v>
      </c>
      <c r="E1242" s="134" t="s">
        <v>53</v>
      </c>
      <c r="F1242" s="134"/>
      <c r="G1242" s="19">
        <f t="shared" si="406"/>
        <v>1155.4000000000001</v>
      </c>
      <c r="H1242" s="19">
        <f t="shared" si="406"/>
        <v>24.3</v>
      </c>
      <c r="I1242" s="20">
        <f t="shared" si="390"/>
        <v>1179.7</v>
      </c>
      <c r="J1242" s="184"/>
      <c r="K1242" s="184"/>
    </row>
    <row r="1243" spans="1:11">
      <c r="A1243" s="133" t="s">
        <v>110</v>
      </c>
      <c r="B1243" s="134" t="s">
        <v>402</v>
      </c>
      <c r="C1243" s="134" t="s">
        <v>451</v>
      </c>
      <c r="D1243" s="100" t="s">
        <v>699</v>
      </c>
      <c r="E1243" s="134" t="s">
        <v>53</v>
      </c>
      <c r="F1243" s="134" t="s">
        <v>10</v>
      </c>
      <c r="G1243" s="19">
        <v>1155.4000000000001</v>
      </c>
      <c r="H1243" s="19">
        <f>'[1]поправки  2024-2026 гг  (ноя(2)'!$I$1264</f>
        <v>24.3</v>
      </c>
      <c r="I1243" s="20">
        <f t="shared" si="390"/>
        <v>1179.7</v>
      </c>
      <c r="J1243" s="184"/>
      <c r="K1243" s="184"/>
    </row>
    <row r="1244" spans="1:11" ht="242.25">
      <c r="A1244" s="151" t="s">
        <v>659</v>
      </c>
      <c r="B1244" s="134" t="s">
        <v>402</v>
      </c>
      <c r="C1244" s="134" t="s">
        <v>451</v>
      </c>
      <c r="D1244" s="100" t="s">
        <v>556</v>
      </c>
      <c r="E1244" s="134"/>
      <c r="F1244" s="134"/>
      <c r="G1244" s="19">
        <f t="shared" ref="G1244:H1246" si="407">G1245</f>
        <v>28.1</v>
      </c>
      <c r="H1244" s="19">
        <f t="shared" si="407"/>
        <v>0</v>
      </c>
      <c r="I1244" s="20">
        <f t="shared" si="390"/>
        <v>28.1</v>
      </c>
      <c r="J1244" s="20"/>
      <c r="K1244" s="19"/>
    </row>
    <row r="1245" spans="1:11" ht="25.5">
      <c r="A1245" s="133" t="s">
        <v>44</v>
      </c>
      <c r="B1245" s="134" t="s">
        <v>402</v>
      </c>
      <c r="C1245" s="134" t="s">
        <v>451</v>
      </c>
      <c r="D1245" s="100" t="s">
        <v>556</v>
      </c>
      <c r="E1245" s="134" t="s">
        <v>45</v>
      </c>
      <c r="F1245" s="134"/>
      <c r="G1245" s="19">
        <f t="shared" si="407"/>
        <v>28.1</v>
      </c>
      <c r="H1245" s="19">
        <f t="shared" si="407"/>
        <v>0</v>
      </c>
      <c r="I1245" s="20">
        <f t="shared" si="390"/>
        <v>28.1</v>
      </c>
      <c r="J1245" s="20"/>
      <c r="K1245" s="19"/>
    </row>
    <row r="1246" spans="1:11" ht="38.25">
      <c r="A1246" s="133" t="s">
        <v>46</v>
      </c>
      <c r="B1246" s="134" t="s">
        <v>402</v>
      </c>
      <c r="C1246" s="134" t="s">
        <v>451</v>
      </c>
      <c r="D1246" s="100" t="s">
        <v>556</v>
      </c>
      <c r="E1246" s="134" t="s">
        <v>53</v>
      </c>
      <c r="F1246" s="134"/>
      <c r="G1246" s="19">
        <f t="shared" si="407"/>
        <v>28.1</v>
      </c>
      <c r="H1246" s="19">
        <f t="shared" si="407"/>
        <v>0</v>
      </c>
      <c r="I1246" s="20">
        <f t="shared" si="390"/>
        <v>28.1</v>
      </c>
      <c r="J1246" s="20"/>
      <c r="K1246" s="19"/>
    </row>
    <row r="1247" spans="1:11">
      <c r="A1247" s="133" t="s">
        <v>110</v>
      </c>
      <c r="B1247" s="134" t="s">
        <v>402</v>
      </c>
      <c r="C1247" s="134" t="s">
        <v>451</v>
      </c>
      <c r="D1247" s="100" t="s">
        <v>556</v>
      </c>
      <c r="E1247" s="134" t="s">
        <v>53</v>
      </c>
      <c r="F1247" s="134" t="s">
        <v>10</v>
      </c>
      <c r="G1247" s="19">
        <v>28.1</v>
      </c>
      <c r="H1247" s="19">
        <f>'[1]поправки  2024-2026 гг  (ноя(2)'!$I$1260</f>
        <v>0</v>
      </c>
      <c r="I1247" s="20">
        <f t="shared" si="390"/>
        <v>28.1</v>
      </c>
      <c r="J1247" s="20"/>
      <c r="K1247" s="19"/>
    </row>
    <row r="1248" spans="1:11" ht="11.25" customHeight="1">
      <c r="A1248" s="32" t="s">
        <v>454</v>
      </c>
      <c r="B1248" s="14" t="s">
        <v>455</v>
      </c>
      <c r="C1248" s="14"/>
      <c r="D1248" s="14"/>
      <c r="E1248" s="14"/>
      <c r="F1248" s="14"/>
      <c r="G1248" s="15">
        <f t="shared" ref="G1248:K1248" si="408">G1249+G1250</f>
        <v>150</v>
      </c>
      <c r="H1248" s="15"/>
      <c r="I1248" s="12">
        <f t="shared" si="390"/>
        <v>150</v>
      </c>
      <c r="J1248" s="15">
        <f t="shared" si="408"/>
        <v>150</v>
      </c>
      <c r="K1248" s="15">
        <f t="shared" si="408"/>
        <v>150</v>
      </c>
    </row>
    <row r="1249" spans="1:11">
      <c r="A1249" s="13" t="s">
        <v>278</v>
      </c>
      <c r="B1249" s="14" t="s">
        <v>455</v>
      </c>
      <c r="C1249" s="14"/>
      <c r="D1249" s="14"/>
      <c r="E1249" s="14"/>
      <c r="F1249" s="14" t="s">
        <v>17</v>
      </c>
      <c r="G1249" s="15">
        <f>G1304+G1320</f>
        <v>150</v>
      </c>
      <c r="H1249" s="15"/>
      <c r="I1249" s="12">
        <f t="shared" si="390"/>
        <v>150</v>
      </c>
      <c r="J1249" s="15">
        <f t="shared" ref="J1249:K1249" si="409">J1304+J1320</f>
        <v>150</v>
      </c>
      <c r="K1249" s="15">
        <f t="shared" si="409"/>
        <v>150</v>
      </c>
    </row>
    <row r="1250" spans="1:11">
      <c r="A1250" s="13" t="s">
        <v>18</v>
      </c>
      <c r="B1250" s="14" t="s">
        <v>455</v>
      </c>
      <c r="C1250" s="14"/>
      <c r="D1250" s="14"/>
      <c r="E1250" s="14"/>
      <c r="F1250" s="14" t="s">
        <v>10</v>
      </c>
      <c r="G1250" s="15">
        <f>G1313+G1324</f>
        <v>0</v>
      </c>
      <c r="H1250" s="15"/>
      <c r="I1250" s="12">
        <f t="shared" si="390"/>
        <v>0</v>
      </c>
      <c r="J1250" s="15">
        <f>J1313+J1324</f>
        <v>0</v>
      </c>
      <c r="K1250" s="15">
        <f t="shared" ref="K1250" si="410">K1313+K1324</f>
        <v>0</v>
      </c>
    </row>
    <row r="1251" spans="1:11">
      <c r="A1251" s="32" t="s">
        <v>456</v>
      </c>
      <c r="B1251" s="14" t="s">
        <v>455</v>
      </c>
      <c r="C1251" s="14" t="s">
        <v>457</v>
      </c>
      <c r="D1251" s="14"/>
      <c r="E1251" s="14"/>
      <c r="F1251" s="14"/>
      <c r="G1251" s="15">
        <f t="shared" ref="G1251:K1251" si="411">G1299</f>
        <v>150</v>
      </c>
      <c r="H1251" s="15"/>
      <c r="I1251" s="12">
        <f t="shared" si="390"/>
        <v>150</v>
      </c>
      <c r="J1251" s="15">
        <f t="shared" si="411"/>
        <v>150</v>
      </c>
      <c r="K1251" s="15">
        <f t="shared" si="411"/>
        <v>150</v>
      </c>
    </row>
    <row r="1252" spans="1:11" ht="36" hidden="1">
      <c r="A1252" s="85" t="s">
        <v>458</v>
      </c>
      <c r="B1252" s="18" t="s">
        <v>455</v>
      </c>
      <c r="C1252" s="18" t="s">
        <v>457</v>
      </c>
      <c r="D1252" s="102" t="s">
        <v>459</v>
      </c>
      <c r="E1252" s="18"/>
      <c r="F1252" s="18"/>
      <c r="G1252" s="99"/>
      <c r="H1252" s="99"/>
      <c r="I1252" s="20">
        <f t="shared" si="390"/>
        <v>0</v>
      </c>
      <c r="J1252" s="12" t="e">
        <f>E1252+#REF!</f>
        <v>#REF!</v>
      </c>
      <c r="K1252" s="26"/>
    </row>
    <row r="1253" spans="1:11" ht="24" hidden="1">
      <c r="A1253" s="17" t="s">
        <v>44</v>
      </c>
      <c r="B1253" s="18" t="s">
        <v>455</v>
      </c>
      <c r="C1253" s="18" t="s">
        <v>457</v>
      </c>
      <c r="D1253" s="102" t="s">
        <v>459</v>
      </c>
      <c r="E1253" s="18" t="s">
        <v>45</v>
      </c>
      <c r="F1253" s="18"/>
      <c r="G1253" s="99"/>
      <c r="H1253" s="99"/>
      <c r="I1253" s="20">
        <f t="shared" si="390"/>
        <v>0</v>
      </c>
      <c r="J1253" s="12" t="e">
        <f>E1253+#REF!</f>
        <v>#REF!</v>
      </c>
      <c r="K1253" s="26"/>
    </row>
    <row r="1254" spans="1:11" ht="36" hidden="1">
      <c r="A1254" s="17" t="s">
        <v>46</v>
      </c>
      <c r="B1254" s="18" t="s">
        <v>455</v>
      </c>
      <c r="C1254" s="18" t="s">
        <v>457</v>
      </c>
      <c r="D1254" s="102" t="s">
        <v>459</v>
      </c>
      <c r="E1254" s="18" t="s">
        <v>53</v>
      </c>
      <c r="F1254" s="18"/>
      <c r="G1254" s="99"/>
      <c r="H1254" s="99"/>
      <c r="I1254" s="20">
        <f t="shared" si="390"/>
        <v>0</v>
      </c>
      <c r="J1254" s="12" t="e">
        <f>E1254+#REF!</f>
        <v>#REF!</v>
      </c>
      <c r="K1254" s="26"/>
    </row>
    <row r="1255" spans="1:11" hidden="1">
      <c r="A1255" s="17" t="s">
        <v>16</v>
      </c>
      <c r="B1255" s="18" t="s">
        <v>455</v>
      </c>
      <c r="C1255" s="18" t="s">
        <v>457</v>
      </c>
      <c r="D1255" s="102" t="s">
        <v>459</v>
      </c>
      <c r="E1255" s="18" t="s">
        <v>53</v>
      </c>
      <c r="F1255" s="18" t="s">
        <v>17</v>
      </c>
      <c r="G1255" s="99"/>
      <c r="H1255" s="99"/>
      <c r="I1255" s="20">
        <f t="shared" si="390"/>
        <v>0</v>
      </c>
      <c r="J1255" s="12" t="e">
        <f>E1255+#REF!</f>
        <v>#REF!</v>
      </c>
      <c r="K1255" s="26"/>
    </row>
    <row r="1256" spans="1:11" ht="60" hidden="1">
      <c r="A1256" s="49" t="s">
        <v>394</v>
      </c>
      <c r="B1256" s="18" t="s">
        <v>455</v>
      </c>
      <c r="C1256" s="18" t="s">
        <v>457</v>
      </c>
      <c r="D1256" s="102" t="s">
        <v>460</v>
      </c>
      <c r="E1256" s="18"/>
      <c r="F1256" s="18"/>
      <c r="G1256" s="99"/>
      <c r="H1256" s="99"/>
      <c r="I1256" s="20">
        <f t="shared" si="390"/>
        <v>0</v>
      </c>
      <c r="J1256" s="12" t="e">
        <f>E1256+#REF!</f>
        <v>#REF!</v>
      </c>
      <c r="K1256" s="26"/>
    </row>
    <row r="1257" spans="1:11" ht="24" hidden="1">
      <c r="A1257" s="17" t="s">
        <v>44</v>
      </c>
      <c r="B1257" s="18" t="s">
        <v>455</v>
      </c>
      <c r="C1257" s="18" t="s">
        <v>457</v>
      </c>
      <c r="D1257" s="102" t="s">
        <v>460</v>
      </c>
      <c r="E1257" s="18" t="s">
        <v>45</v>
      </c>
      <c r="F1257" s="18"/>
      <c r="G1257" s="99"/>
      <c r="H1257" s="99"/>
      <c r="I1257" s="20">
        <f t="shared" si="390"/>
        <v>0</v>
      </c>
      <c r="J1257" s="12" t="e">
        <f>E1257+#REF!</f>
        <v>#REF!</v>
      </c>
      <c r="K1257" s="26"/>
    </row>
    <row r="1258" spans="1:11" ht="36" hidden="1">
      <c r="A1258" s="17" t="s">
        <v>46</v>
      </c>
      <c r="B1258" s="18" t="s">
        <v>455</v>
      </c>
      <c r="C1258" s="18" t="s">
        <v>457</v>
      </c>
      <c r="D1258" s="102" t="s">
        <v>460</v>
      </c>
      <c r="E1258" s="18" t="s">
        <v>53</v>
      </c>
      <c r="F1258" s="18"/>
      <c r="G1258" s="99"/>
      <c r="H1258" s="99"/>
      <c r="I1258" s="20">
        <f t="shared" si="390"/>
        <v>0</v>
      </c>
      <c r="J1258" s="12" t="e">
        <f>E1258+#REF!</f>
        <v>#REF!</v>
      </c>
      <c r="K1258" s="26"/>
    </row>
    <row r="1259" spans="1:11" ht="36" hidden="1">
      <c r="A1259" s="49" t="s">
        <v>210</v>
      </c>
      <c r="B1259" s="18" t="s">
        <v>455</v>
      </c>
      <c r="C1259" s="18" t="s">
        <v>457</v>
      </c>
      <c r="D1259" s="102" t="s">
        <v>460</v>
      </c>
      <c r="E1259" s="18" t="s">
        <v>211</v>
      </c>
      <c r="F1259" s="18"/>
      <c r="G1259" s="99"/>
      <c r="H1259" s="99"/>
      <c r="I1259" s="20">
        <f t="shared" si="390"/>
        <v>0</v>
      </c>
      <c r="J1259" s="12" t="e">
        <f>E1259+#REF!</f>
        <v>#REF!</v>
      </c>
      <c r="K1259" s="26"/>
    </row>
    <row r="1260" spans="1:11" hidden="1">
      <c r="A1260" s="17" t="s">
        <v>18</v>
      </c>
      <c r="B1260" s="18" t="s">
        <v>455</v>
      </c>
      <c r="C1260" s="18" t="s">
        <v>457</v>
      </c>
      <c r="D1260" s="102" t="s">
        <v>460</v>
      </c>
      <c r="E1260" s="18" t="s">
        <v>211</v>
      </c>
      <c r="F1260" s="18" t="s">
        <v>10</v>
      </c>
      <c r="G1260" s="99"/>
      <c r="H1260" s="99"/>
      <c r="I1260" s="20">
        <f t="shared" si="390"/>
        <v>0</v>
      </c>
      <c r="J1260" s="12" t="e">
        <f>E1260+#REF!</f>
        <v>#REF!</v>
      </c>
      <c r="K1260" s="26"/>
    </row>
    <row r="1261" spans="1:11" ht="36" hidden="1">
      <c r="A1261" s="109" t="s">
        <v>461</v>
      </c>
      <c r="B1261" s="14" t="s">
        <v>455</v>
      </c>
      <c r="C1261" s="14" t="s">
        <v>457</v>
      </c>
      <c r="D1261" s="108" t="s">
        <v>462</v>
      </c>
      <c r="E1261" s="14"/>
      <c r="F1261" s="14"/>
      <c r="G1261" s="15">
        <f>G1262</f>
        <v>0</v>
      </c>
      <c r="H1261" s="15"/>
      <c r="I1261" s="20">
        <f t="shared" si="390"/>
        <v>0</v>
      </c>
      <c r="J1261" s="12"/>
      <c r="K1261" s="26"/>
    </row>
    <row r="1262" spans="1:11" ht="48" hidden="1">
      <c r="A1262" s="109" t="s">
        <v>463</v>
      </c>
      <c r="B1262" s="14" t="s">
        <v>455</v>
      </c>
      <c r="C1262" s="14" t="s">
        <v>457</v>
      </c>
      <c r="D1262" s="108" t="s">
        <v>464</v>
      </c>
      <c r="E1262" s="14"/>
      <c r="F1262" s="14"/>
      <c r="G1262" s="15">
        <f>G1263</f>
        <v>0</v>
      </c>
      <c r="H1262" s="15"/>
      <c r="I1262" s="20">
        <f t="shared" ref="I1262:I1325" si="412">G1262+H1262</f>
        <v>0</v>
      </c>
      <c r="J1262" s="12"/>
      <c r="K1262" s="26"/>
    </row>
    <row r="1263" spans="1:11" ht="24" hidden="1">
      <c r="A1263" s="17" t="s">
        <v>465</v>
      </c>
      <c r="B1263" s="18" t="s">
        <v>455</v>
      </c>
      <c r="C1263" s="18" t="s">
        <v>457</v>
      </c>
      <c r="D1263" s="102" t="s">
        <v>466</v>
      </c>
      <c r="E1263" s="14"/>
      <c r="F1263" s="14"/>
      <c r="G1263" s="16">
        <f>G1268+G1286+G1275</f>
        <v>0</v>
      </c>
      <c r="H1263" s="16"/>
      <c r="I1263" s="20">
        <f t="shared" si="412"/>
        <v>0</v>
      </c>
      <c r="J1263" s="12"/>
      <c r="K1263" s="26"/>
    </row>
    <row r="1264" spans="1:11" ht="48" hidden="1">
      <c r="A1264" s="17" t="s">
        <v>467</v>
      </c>
      <c r="B1264" s="18" t="s">
        <v>455</v>
      </c>
      <c r="C1264" s="18" t="s">
        <v>457</v>
      </c>
      <c r="D1264" s="102" t="s">
        <v>468</v>
      </c>
      <c r="E1264" s="18"/>
      <c r="F1264" s="18"/>
      <c r="G1264" s="16">
        <f>G1268</f>
        <v>0</v>
      </c>
      <c r="H1264" s="16"/>
      <c r="I1264" s="20">
        <f t="shared" si="412"/>
        <v>0</v>
      </c>
      <c r="J1264" s="12"/>
      <c r="K1264" s="26"/>
    </row>
    <row r="1265" spans="1:11" ht="37.5" hidden="1" customHeight="1">
      <c r="A1265" s="88" t="s">
        <v>210</v>
      </c>
      <c r="B1265" s="18" t="s">
        <v>455</v>
      </c>
      <c r="C1265" s="18" t="s">
        <v>457</v>
      </c>
      <c r="D1265" s="102" t="s">
        <v>469</v>
      </c>
      <c r="E1265" s="18" t="s">
        <v>211</v>
      </c>
      <c r="F1265" s="18"/>
      <c r="G1265" s="99"/>
      <c r="H1265" s="99"/>
      <c r="I1265" s="20">
        <f t="shared" si="412"/>
        <v>0</v>
      </c>
      <c r="J1265" s="12" t="e">
        <f>E1265+#REF!</f>
        <v>#REF!</v>
      </c>
      <c r="K1265" s="26"/>
    </row>
    <row r="1266" spans="1:11" hidden="1">
      <c r="A1266" s="88" t="s">
        <v>212</v>
      </c>
      <c r="B1266" s="18" t="s">
        <v>455</v>
      </c>
      <c r="C1266" s="18" t="s">
        <v>457</v>
      </c>
      <c r="D1266" s="102" t="s">
        <v>469</v>
      </c>
      <c r="E1266" s="18" t="s">
        <v>443</v>
      </c>
      <c r="F1266" s="18"/>
      <c r="G1266" s="99"/>
      <c r="H1266" s="99"/>
      <c r="I1266" s="20">
        <f t="shared" si="412"/>
        <v>0</v>
      </c>
      <c r="J1266" s="12" t="e">
        <f>E1266+#REF!</f>
        <v>#REF!</v>
      </c>
      <c r="K1266" s="26"/>
    </row>
    <row r="1267" spans="1:11" hidden="1">
      <c r="A1267" s="17" t="s">
        <v>16</v>
      </c>
      <c r="B1267" s="18" t="s">
        <v>455</v>
      </c>
      <c r="C1267" s="18" t="s">
        <v>457</v>
      </c>
      <c r="D1267" s="102" t="s">
        <v>469</v>
      </c>
      <c r="E1267" s="18" t="s">
        <v>443</v>
      </c>
      <c r="F1267" s="18" t="s">
        <v>17</v>
      </c>
      <c r="G1267" s="99"/>
      <c r="H1267" s="99"/>
      <c r="I1267" s="20">
        <f t="shared" si="412"/>
        <v>0</v>
      </c>
      <c r="J1267" s="12" t="e">
        <f>E1267+#REF!</f>
        <v>#REF!</v>
      </c>
      <c r="K1267" s="26"/>
    </row>
    <row r="1268" spans="1:11" hidden="1">
      <c r="A1268" s="17" t="s">
        <v>470</v>
      </c>
      <c r="B1268" s="18" t="s">
        <v>455</v>
      </c>
      <c r="C1268" s="18" t="s">
        <v>457</v>
      </c>
      <c r="D1268" s="102" t="s">
        <v>468</v>
      </c>
      <c r="E1268" s="18"/>
      <c r="F1268" s="18"/>
      <c r="G1268" s="16">
        <f>G1269+G1272</f>
        <v>0</v>
      </c>
      <c r="H1268" s="16"/>
      <c r="I1268" s="20">
        <f t="shared" si="412"/>
        <v>0</v>
      </c>
      <c r="J1268" s="20"/>
      <c r="K1268" s="26"/>
    </row>
    <row r="1269" spans="1:11" ht="24" hidden="1">
      <c r="A1269" s="17" t="s">
        <v>44</v>
      </c>
      <c r="B1269" s="18" t="s">
        <v>455</v>
      </c>
      <c r="C1269" s="18" t="s">
        <v>457</v>
      </c>
      <c r="D1269" s="102" t="s">
        <v>468</v>
      </c>
      <c r="E1269" s="18" t="s">
        <v>45</v>
      </c>
      <c r="F1269" s="18"/>
      <c r="G1269" s="16">
        <f>G1270</f>
        <v>0</v>
      </c>
      <c r="H1269" s="16"/>
      <c r="I1269" s="20">
        <f t="shared" si="412"/>
        <v>0</v>
      </c>
      <c r="J1269" s="12"/>
      <c r="K1269" s="26"/>
    </row>
    <row r="1270" spans="1:11" ht="36" hidden="1">
      <c r="A1270" s="17" t="s">
        <v>46</v>
      </c>
      <c r="B1270" s="18" t="s">
        <v>455</v>
      </c>
      <c r="C1270" s="18" t="s">
        <v>457</v>
      </c>
      <c r="D1270" s="102" t="s">
        <v>468</v>
      </c>
      <c r="E1270" s="18" t="s">
        <v>53</v>
      </c>
      <c r="F1270" s="18"/>
      <c r="G1270" s="16">
        <f>G1271</f>
        <v>0</v>
      </c>
      <c r="H1270" s="16"/>
      <c r="I1270" s="20">
        <f t="shared" si="412"/>
        <v>0</v>
      </c>
      <c r="J1270" s="12"/>
      <c r="K1270" s="26"/>
    </row>
    <row r="1271" spans="1:11" hidden="1">
      <c r="A1271" s="17" t="s">
        <v>16</v>
      </c>
      <c r="B1271" s="18" t="s">
        <v>455</v>
      </c>
      <c r="C1271" s="18" t="s">
        <v>457</v>
      </c>
      <c r="D1271" s="102" t="s">
        <v>468</v>
      </c>
      <c r="E1271" s="18" t="s">
        <v>53</v>
      </c>
      <c r="F1271" s="18" t="s">
        <v>17</v>
      </c>
      <c r="G1271" s="19"/>
      <c r="H1271" s="19"/>
      <c r="I1271" s="20">
        <f t="shared" si="412"/>
        <v>0</v>
      </c>
      <c r="J1271" s="12"/>
      <c r="K1271" s="26"/>
    </row>
    <row r="1272" spans="1:11" ht="34.5" hidden="1" customHeight="1">
      <c r="A1272" s="70" t="s">
        <v>210</v>
      </c>
      <c r="B1272" s="18" t="s">
        <v>455</v>
      </c>
      <c r="C1272" s="18" t="s">
        <v>457</v>
      </c>
      <c r="D1272" s="102" t="s">
        <v>468</v>
      </c>
      <c r="E1272" s="18" t="s">
        <v>211</v>
      </c>
      <c r="F1272" s="18"/>
      <c r="G1272" s="19">
        <f>G1273</f>
        <v>0</v>
      </c>
      <c r="H1272" s="19"/>
      <c r="I1272" s="20">
        <f t="shared" si="412"/>
        <v>0</v>
      </c>
      <c r="J1272" s="20"/>
      <c r="K1272" s="26"/>
    </row>
    <row r="1273" spans="1:11" hidden="1">
      <c r="A1273" s="70" t="s">
        <v>212</v>
      </c>
      <c r="B1273" s="18" t="s">
        <v>455</v>
      </c>
      <c r="C1273" s="18" t="s">
        <v>457</v>
      </c>
      <c r="D1273" s="102" t="s">
        <v>468</v>
      </c>
      <c r="E1273" s="18" t="s">
        <v>443</v>
      </c>
      <c r="F1273" s="18"/>
      <c r="G1273" s="19">
        <f>G1274</f>
        <v>0</v>
      </c>
      <c r="H1273" s="19"/>
      <c r="I1273" s="20">
        <f t="shared" si="412"/>
        <v>0</v>
      </c>
      <c r="J1273" s="20"/>
      <c r="K1273" s="26"/>
    </row>
    <row r="1274" spans="1:11" hidden="1">
      <c r="A1274" s="17" t="s">
        <v>16</v>
      </c>
      <c r="B1274" s="18" t="s">
        <v>455</v>
      </c>
      <c r="C1274" s="18" t="s">
        <v>457</v>
      </c>
      <c r="D1274" s="102" t="s">
        <v>468</v>
      </c>
      <c r="E1274" s="18" t="s">
        <v>443</v>
      </c>
      <c r="F1274" s="18" t="s">
        <v>17</v>
      </c>
      <c r="G1274" s="19"/>
      <c r="H1274" s="19"/>
      <c r="I1274" s="20">
        <f t="shared" si="412"/>
        <v>0</v>
      </c>
      <c r="J1274" s="20"/>
      <c r="K1274" s="26"/>
    </row>
    <row r="1275" spans="1:11" ht="36" hidden="1">
      <c r="A1275" s="17" t="s">
        <v>471</v>
      </c>
      <c r="B1275" s="18" t="s">
        <v>455</v>
      </c>
      <c r="C1275" s="18" t="s">
        <v>457</v>
      </c>
      <c r="D1275" s="102" t="s">
        <v>472</v>
      </c>
      <c r="E1275" s="18"/>
      <c r="F1275" s="18"/>
      <c r="G1275" s="16">
        <f>G1276</f>
        <v>0</v>
      </c>
      <c r="H1275" s="16"/>
      <c r="I1275" s="20">
        <f t="shared" si="412"/>
        <v>0</v>
      </c>
      <c r="J1275" s="20" t="e">
        <f>E1275+#REF!</f>
        <v>#REF!</v>
      </c>
      <c r="K1275" s="26"/>
    </row>
    <row r="1276" spans="1:11" ht="36" hidden="1">
      <c r="A1276" s="70" t="s">
        <v>210</v>
      </c>
      <c r="B1276" s="18" t="s">
        <v>455</v>
      </c>
      <c r="C1276" s="18" t="s">
        <v>457</v>
      </c>
      <c r="D1276" s="102" t="s">
        <v>472</v>
      </c>
      <c r="E1276" s="18" t="s">
        <v>211</v>
      </c>
      <c r="F1276" s="18"/>
      <c r="G1276" s="16">
        <f>G1277</f>
        <v>0</v>
      </c>
      <c r="H1276" s="16"/>
      <c r="I1276" s="20">
        <f t="shared" si="412"/>
        <v>0</v>
      </c>
      <c r="J1276" s="20" t="e">
        <f>E1276+#REF!</f>
        <v>#REF!</v>
      </c>
      <c r="K1276" s="26"/>
    </row>
    <row r="1277" spans="1:11" hidden="1">
      <c r="A1277" s="70" t="s">
        <v>212</v>
      </c>
      <c r="B1277" s="18" t="s">
        <v>455</v>
      </c>
      <c r="C1277" s="18" t="s">
        <v>457</v>
      </c>
      <c r="D1277" s="102" t="s">
        <v>472</v>
      </c>
      <c r="E1277" s="18" t="s">
        <v>443</v>
      </c>
      <c r="F1277" s="18"/>
      <c r="G1277" s="16">
        <f>G1278</f>
        <v>0</v>
      </c>
      <c r="H1277" s="16"/>
      <c r="I1277" s="20">
        <f t="shared" si="412"/>
        <v>0</v>
      </c>
      <c r="J1277" s="20" t="e">
        <f>E1277+#REF!</f>
        <v>#REF!</v>
      </c>
      <c r="K1277" s="26"/>
    </row>
    <row r="1278" spans="1:11" hidden="1">
      <c r="A1278" s="17" t="s">
        <v>18</v>
      </c>
      <c r="B1278" s="18" t="s">
        <v>455</v>
      </c>
      <c r="C1278" s="18" t="s">
        <v>457</v>
      </c>
      <c r="D1278" s="102" t="s">
        <v>472</v>
      </c>
      <c r="E1278" s="18" t="s">
        <v>443</v>
      </c>
      <c r="F1278" s="18" t="s">
        <v>10</v>
      </c>
      <c r="G1278" s="19"/>
      <c r="H1278" s="19"/>
      <c r="I1278" s="20">
        <f t="shared" si="412"/>
        <v>0</v>
      </c>
      <c r="J1278" s="20" t="e">
        <f>E1278+#REF!</f>
        <v>#REF!</v>
      </c>
      <c r="K1278" s="26"/>
    </row>
    <row r="1279" spans="1:11" ht="24" hidden="1">
      <c r="A1279" s="17" t="s">
        <v>473</v>
      </c>
      <c r="B1279" s="18" t="s">
        <v>455</v>
      </c>
      <c r="C1279" s="18" t="s">
        <v>457</v>
      </c>
      <c r="D1279" s="102" t="s">
        <v>474</v>
      </c>
      <c r="E1279" s="18"/>
      <c r="F1279" s="18"/>
      <c r="G1279" s="19"/>
      <c r="H1279" s="19"/>
      <c r="I1279" s="20">
        <f t="shared" si="412"/>
        <v>0</v>
      </c>
      <c r="J1279" s="20"/>
      <c r="K1279" s="26"/>
    </row>
    <row r="1280" spans="1:11" ht="36" hidden="1">
      <c r="A1280" s="70" t="s">
        <v>210</v>
      </c>
      <c r="B1280" s="18" t="s">
        <v>455</v>
      </c>
      <c r="C1280" s="18" t="s">
        <v>457</v>
      </c>
      <c r="D1280" s="102" t="s">
        <v>474</v>
      </c>
      <c r="E1280" s="18" t="s">
        <v>211</v>
      </c>
      <c r="F1280" s="18"/>
      <c r="G1280" s="16">
        <f>G1281</f>
        <v>0</v>
      </c>
      <c r="H1280" s="16"/>
      <c r="I1280" s="20">
        <f t="shared" si="412"/>
        <v>0</v>
      </c>
      <c r="J1280" s="12"/>
      <c r="K1280" s="26"/>
    </row>
    <row r="1281" spans="1:11" hidden="1">
      <c r="A1281" s="70" t="s">
        <v>212</v>
      </c>
      <c r="B1281" s="18" t="s">
        <v>455</v>
      </c>
      <c r="C1281" s="18" t="s">
        <v>457</v>
      </c>
      <c r="D1281" s="102" t="s">
        <v>474</v>
      </c>
      <c r="E1281" s="18" t="s">
        <v>443</v>
      </c>
      <c r="F1281" s="18"/>
      <c r="G1281" s="16">
        <f>G1282</f>
        <v>0</v>
      </c>
      <c r="H1281" s="16"/>
      <c r="I1281" s="20">
        <f t="shared" si="412"/>
        <v>0</v>
      </c>
      <c r="J1281" s="12"/>
      <c r="K1281" s="26"/>
    </row>
    <row r="1282" spans="1:11" hidden="1">
      <c r="A1282" s="17" t="s">
        <v>16</v>
      </c>
      <c r="B1282" s="18" t="s">
        <v>455</v>
      </c>
      <c r="C1282" s="18" t="s">
        <v>457</v>
      </c>
      <c r="D1282" s="102" t="s">
        <v>474</v>
      </c>
      <c r="E1282" s="18" t="s">
        <v>443</v>
      </c>
      <c r="F1282" s="18" t="s">
        <v>17</v>
      </c>
      <c r="G1282" s="19"/>
      <c r="H1282" s="19"/>
      <c r="I1282" s="20">
        <f t="shared" si="412"/>
        <v>0</v>
      </c>
      <c r="J1282" s="12"/>
      <c r="K1282" s="26"/>
    </row>
    <row r="1283" spans="1:11" ht="48" hidden="1">
      <c r="A1283" s="13" t="s">
        <v>386</v>
      </c>
      <c r="B1283" s="18" t="s">
        <v>455</v>
      </c>
      <c r="C1283" s="18" t="s">
        <v>457</v>
      </c>
      <c r="D1283" s="102" t="s">
        <v>475</v>
      </c>
      <c r="E1283" s="18"/>
      <c r="F1283" s="18"/>
      <c r="G1283" s="16">
        <f>G1284</f>
        <v>0</v>
      </c>
      <c r="H1283" s="16"/>
      <c r="I1283" s="20">
        <f t="shared" si="412"/>
        <v>0</v>
      </c>
      <c r="J1283" s="20" t="e">
        <f>E1283+#REF!</f>
        <v>#REF!</v>
      </c>
      <c r="K1283" s="26"/>
    </row>
    <row r="1284" spans="1:11" ht="36" hidden="1">
      <c r="A1284" s="70" t="s">
        <v>210</v>
      </c>
      <c r="B1284" s="18" t="s">
        <v>455</v>
      </c>
      <c r="C1284" s="18" t="s">
        <v>457</v>
      </c>
      <c r="D1284" s="102" t="s">
        <v>475</v>
      </c>
      <c r="E1284" s="18" t="s">
        <v>211</v>
      </c>
      <c r="F1284" s="18"/>
      <c r="G1284" s="16">
        <f>G1285</f>
        <v>0</v>
      </c>
      <c r="H1284" s="16"/>
      <c r="I1284" s="20">
        <f t="shared" si="412"/>
        <v>0</v>
      </c>
      <c r="J1284" s="20" t="e">
        <f>E1284+#REF!</f>
        <v>#REF!</v>
      </c>
      <c r="K1284" s="26"/>
    </row>
    <row r="1285" spans="1:11" hidden="1">
      <c r="A1285" s="70" t="s">
        <v>212</v>
      </c>
      <c r="B1285" s="18" t="s">
        <v>455</v>
      </c>
      <c r="C1285" s="18" t="s">
        <v>457</v>
      </c>
      <c r="D1285" s="102" t="s">
        <v>475</v>
      </c>
      <c r="E1285" s="18" t="s">
        <v>443</v>
      </c>
      <c r="F1285" s="18"/>
      <c r="G1285" s="16">
        <f>G1286</f>
        <v>0</v>
      </c>
      <c r="H1285" s="16"/>
      <c r="I1285" s="20">
        <f t="shared" si="412"/>
        <v>0</v>
      </c>
      <c r="J1285" s="20" t="e">
        <f>E1285+#REF!</f>
        <v>#REF!</v>
      </c>
      <c r="K1285" s="26"/>
    </row>
    <row r="1286" spans="1:11" hidden="1">
      <c r="A1286" s="17" t="s">
        <v>18</v>
      </c>
      <c r="B1286" s="18" t="s">
        <v>455</v>
      </c>
      <c r="C1286" s="18" t="s">
        <v>457</v>
      </c>
      <c r="D1286" s="102" t="s">
        <v>475</v>
      </c>
      <c r="E1286" s="18" t="s">
        <v>443</v>
      </c>
      <c r="F1286" s="18" t="s">
        <v>10</v>
      </c>
      <c r="G1286" s="19"/>
      <c r="H1286" s="19"/>
      <c r="I1286" s="20">
        <f t="shared" si="412"/>
        <v>0</v>
      </c>
      <c r="J1286" s="20" t="e">
        <f>E1286+#REF!</f>
        <v>#REF!</v>
      </c>
      <c r="K1286" s="26"/>
    </row>
    <row r="1287" spans="1:11" ht="36" hidden="1" customHeight="1">
      <c r="A1287" s="70" t="s">
        <v>476</v>
      </c>
      <c r="B1287" s="18" t="s">
        <v>455</v>
      </c>
      <c r="C1287" s="18" t="s">
        <v>457</v>
      </c>
      <c r="D1287" s="102" t="s">
        <v>477</v>
      </c>
      <c r="E1287" s="18"/>
      <c r="F1287" s="18"/>
      <c r="G1287" s="19"/>
      <c r="H1287" s="19"/>
      <c r="I1287" s="20">
        <f t="shared" si="412"/>
        <v>0</v>
      </c>
      <c r="J1287" s="20"/>
      <c r="K1287" s="26"/>
    </row>
    <row r="1288" spans="1:11" ht="38.25" hidden="1" customHeight="1">
      <c r="A1288" s="70" t="s">
        <v>210</v>
      </c>
      <c r="B1288" s="18" t="s">
        <v>455</v>
      </c>
      <c r="C1288" s="18" t="s">
        <v>457</v>
      </c>
      <c r="D1288" s="102" t="s">
        <v>477</v>
      </c>
      <c r="E1288" s="18" t="s">
        <v>211</v>
      </c>
      <c r="F1288" s="18"/>
      <c r="G1288" s="19"/>
      <c r="H1288" s="19"/>
      <c r="I1288" s="20">
        <f t="shared" si="412"/>
        <v>0</v>
      </c>
      <c r="J1288" s="20"/>
      <c r="K1288" s="26"/>
    </row>
    <row r="1289" spans="1:11" hidden="1">
      <c r="A1289" s="70" t="s">
        <v>212</v>
      </c>
      <c r="B1289" s="18" t="s">
        <v>455</v>
      </c>
      <c r="C1289" s="18" t="s">
        <v>457</v>
      </c>
      <c r="D1289" s="102" t="s">
        <v>477</v>
      </c>
      <c r="E1289" s="18" t="s">
        <v>443</v>
      </c>
      <c r="F1289" s="18"/>
      <c r="G1289" s="19"/>
      <c r="H1289" s="19"/>
      <c r="I1289" s="20">
        <f t="shared" si="412"/>
        <v>0</v>
      </c>
      <c r="J1289" s="20"/>
      <c r="K1289" s="26"/>
    </row>
    <row r="1290" spans="1:11" hidden="1">
      <c r="A1290" s="17" t="s">
        <v>18</v>
      </c>
      <c r="B1290" s="18" t="s">
        <v>455</v>
      </c>
      <c r="C1290" s="18" t="s">
        <v>457</v>
      </c>
      <c r="D1290" s="110" t="s">
        <v>477</v>
      </c>
      <c r="E1290" s="18" t="s">
        <v>443</v>
      </c>
      <c r="F1290" s="18" t="s">
        <v>10</v>
      </c>
      <c r="G1290" s="97"/>
      <c r="H1290" s="97"/>
      <c r="I1290" s="20">
        <f t="shared" si="412"/>
        <v>0</v>
      </c>
      <c r="J1290" s="16"/>
      <c r="K1290" s="26"/>
    </row>
    <row r="1291" spans="1:11" ht="48" hidden="1">
      <c r="A1291" s="17" t="s">
        <v>478</v>
      </c>
      <c r="B1291" s="18" t="s">
        <v>455</v>
      </c>
      <c r="C1291" s="18" t="s">
        <v>457</v>
      </c>
      <c r="D1291" s="102" t="s">
        <v>479</v>
      </c>
      <c r="E1291" s="18"/>
      <c r="F1291" s="18"/>
      <c r="G1291" s="19"/>
      <c r="H1291" s="19"/>
      <c r="I1291" s="20">
        <f t="shared" si="412"/>
        <v>0</v>
      </c>
      <c r="J1291" s="20"/>
      <c r="K1291" s="26"/>
    </row>
    <row r="1292" spans="1:11" ht="36" hidden="1">
      <c r="A1292" s="70" t="s">
        <v>210</v>
      </c>
      <c r="B1292" s="18" t="s">
        <v>455</v>
      </c>
      <c r="C1292" s="18" t="s">
        <v>457</v>
      </c>
      <c r="D1292" s="102" t="s">
        <v>479</v>
      </c>
      <c r="E1292" s="18" t="s">
        <v>211</v>
      </c>
      <c r="F1292" s="18"/>
      <c r="G1292" s="19"/>
      <c r="H1292" s="19"/>
      <c r="I1292" s="20">
        <f t="shared" si="412"/>
        <v>0</v>
      </c>
      <c r="J1292" s="20"/>
      <c r="K1292" s="26"/>
    </row>
    <row r="1293" spans="1:11" hidden="1">
      <c r="A1293" s="70" t="s">
        <v>212</v>
      </c>
      <c r="B1293" s="18" t="s">
        <v>455</v>
      </c>
      <c r="C1293" s="18" t="s">
        <v>457</v>
      </c>
      <c r="D1293" s="102" t="s">
        <v>479</v>
      </c>
      <c r="E1293" s="18" t="s">
        <v>443</v>
      </c>
      <c r="F1293" s="18"/>
      <c r="G1293" s="19"/>
      <c r="H1293" s="19"/>
      <c r="I1293" s="20">
        <f t="shared" si="412"/>
        <v>0</v>
      </c>
      <c r="J1293" s="20"/>
      <c r="K1293" s="26"/>
    </row>
    <row r="1294" spans="1:11" hidden="1">
      <c r="A1294" s="17" t="s">
        <v>16</v>
      </c>
      <c r="B1294" s="18" t="s">
        <v>455</v>
      </c>
      <c r="C1294" s="18" t="s">
        <v>457</v>
      </c>
      <c r="D1294" s="102" t="s">
        <v>479</v>
      </c>
      <c r="E1294" s="18" t="s">
        <v>443</v>
      </c>
      <c r="F1294" s="18" t="s">
        <v>17</v>
      </c>
      <c r="G1294" s="19"/>
      <c r="H1294" s="19"/>
      <c r="I1294" s="20">
        <f t="shared" si="412"/>
        <v>0</v>
      </c>
      <c r="J1294" s="20"/>
      <c r="K1294" s="26"/>
    </row>
    <row r="1295" spans="1:11" ht="35.25" hidden="1" customHeight="1">
      <c r="A1295" s="70" t="s">
        <v>476</v>
      </c>
      <c r="B1295" s="14" t="s">
        <v>455</v>
      </c>
      <c r="C1295" s="14" t="s">
        <v>457</v>
      </c>
      <c r="D1295" s="102" t="s">
        <v>480</v>
      </c>
      <c r="E1295" s="18"/>
      <c r="F1295" s="18"/>
      <c r="G1295" s="19"/>
      <c r="H1295" s="19"/>
      <c r="I1295" s="20">
        <f t="shared" si="412"/>
        <v>0</v>
      </c>
      <c r="J1295" s="20"/>
      <c r="K1295" s="26"/>
    </row>
    <row r="1296" spans="1:11" ht="38.25" hidden="1" customHeight="1">
      <c r="A1296" s="70" t="s">
        <v>210</v>
      </c>
      <c r="B1296" s="18" t="s">
        <v>455</v>
      </c>
      <c r="C1296" s="18" t="s">
        <v>457</v>
      </c>
      <c r="D1296" s="102" t="s">
        <v>480</v>
      </c>
      <c r="E1296" s="18" t="s">
        <v>211</v>
      </c>
      <c r="F1296" s="18"/>
      <c r="G1296" s="19"/>
      <c r="H1296" s="19"/>
      <c r="I1296" s="20">
        <f t="shared" si="412"/>
        <v>0</v>
      </c>
      <c r="J1296" s="20"/>
      <c r="K1296" s="26"/>
    </row>
    <row r="1297" spans="1:11" hidden="1">
      <c r="A1297" s="70" t="s">
        <v>212</v>
      </c>
      <c r="B1297" s="18" t="s">
        <v>455</v>
      </c>
      <c r="C1297" s="18" t="s">
        <v>457</v>
      </c>
      <c r="D1297" s="102" t="s">
        <v>480</v>
      </c>
      <c r="E1297" s="18" t="s">
        <v>443</v>
      </c>
      <c r="F1297" s="18"/>
      <c r="G1297" s="19"/>
      <c r="H1297" s="19"/>
      <c r="I1297" s="20">
        <f t="shared" si="412"/>
        <v>0</v>
      </c>
      <c r="J1297" s="20"/>
      <c r="K1297" s="26"/>
    </row>
    <row r="1298" spans="1:11" hidden="1">
      <c r="A1298" s="17" t="s">
        <v>18</v>
      </c>
      <c r="B1298" s="18" t="s">
        <v>455</v>
      </c>
      <c r="C1298" s="18" t="s">
        <v>457</v>
      </c>
      <c r="D1298" s="110" t="s">
        <v>480</v>
      </c>
      <c r="E1298" s="18" t="s">
        <v>443</v>
      </c>
      <c r="F1298" s="18" t="s">
        <v>10</v>
      </c>
      <c r="G1298" s="19"/>
      <c r="H1298" s="19"/>
      <c r="I1298" s="20">
        <f t="shared" si="412"/>
        <v>0</v>
      </c>
      <c r="J1298" s="20"/>
      <c r="K1298" s="26"/>
    </row>
    <row r="1299" spans="1:11" ht="39" customHeight="1">
      <c r="A1299" s="92" t="s">
        <v>609</v>
      </c>
      <c r="B1299" s="18" t="s">
        <v>455</v>
      </c>
      <c r="C1299" s="18" t="s">
        <v>457</v>
      </c>
      <c r="D1299" s="102" t="s">
        <v>396</v>
      </c>
      <c r="E1299" s="18"/>
      <c r="F1299" s="18"/>
      <c r="G1299" s="16">
        <f t="shared" ref="G1299:K1303" si="413">G1300</f>
        <v>150</v>
      </c>
      <c r="H1299" s="16"/>
      <c r="I1299" s="20">
        <f t="shared" si="412"/>
        <v>150</v>
      </c>
      <c r="J1299" s="16">
        <f t="shared" si="413"/>
        <v>150</v>
      </c>
      <c r="K1299" s="16">
        <f t="shared" si="413"/>
        <v>150</v>
      </c>
    </row>
    <row r="1300" spans="1:11" ht="51.75" customHeight="1">
      <c r="A1300" s="92" t="s">
        <v>610</v>
      </c>
      <c r="B1300" s="18" t="s">
        <v>455</v>
      </c>
      <c r="C1300" s="18" t="s">
        <v>457</v>
      </c>
      <c r="D1300" s="102" t="s">
        <v>481</v>
      </c>
      <c r="E1300" s="18"/>
      <c r="F1300" s="18"/>
      <c r="G1300" s="16">
        <f t="shared" si="413"/>
        <v>150</v>
      </c>
      <c r="H1300" s="16"/>
      <c r="I1300" s="20">
        <f t="shared" si="412"/>
        <v>150</v>
      </c>
      <c r="J1300" s="16">
        <f t="shared" si="413"/>
        <v>150</v>
      </c>
      <c r="K1300" s="16">
        <f t="shared" si="413"/>
        <v>150</v>
      </c>
    </row>
    <row r="1301" spans="1:11" ht="15" customHeight="1">
      <c r="A1301" s="85" t="s">
        <v>482</v>
      </c>
      <c r="B1301" s="18" t="s">
        <v>455</v>
      </c>
      <c r="C1301" s="18" t="s">
        <v>457</v>
      </c>
      <c r="D1301" s="102" t="s">
        <v>481</v>
      </c>
      <c r="E1301" s="18"/>
      <c r="F1301" s="18"/>
      <c r="G1301" s="16">
        <f t="shared" si="413"/>
        <v>150</v>
      </c>
      <c r="H1301" s="16"/>
      <c r="I1301" s="20">
        <f t="shared" si="412"/>
        <v>150</v>
      </c>
      <c r="J1301" s="16">
        <f t="shared" si="413"/>
        <v>150</v>
      </c>
      <c r="K1301" s="16">
        <f t="shared" si="413"/>
        <v>150</v>
      </c>
    </row>
    <row r="1302" spans="1:11" ht="28.5" customHeight="1">
      <c r="A1302" s="17" t="s">
        <v>44</v>
      </c>
      <c r="B1302" s="18" t="s">
        <v>455</v>
      </c>
      <c r="C1302" s="18" t="s">
        <v>457</v>
      </c>
      <c r="D1302" s="102" t="s">
        <v>481</v>
      </c>
      <c r="E1302" s="18" t="s">
        <v>45</v>
      </c>
      <c r="F1302" s="18"/>
      <c r="G1302" s="16">
        <f t="shared" si="413"/>
        <v>150</v>
      </c>
      <c r="H1302" s="16"/>
      <c r="I1302" s="20">
        <f t="shared" si="412"/>
        <v>150</v>
      </c>
      <c r="J1302" s="16">
        <f t="shared" si="413"/>
        <v>150</v>
      </c>
      <c r="K1302" s="16">
        <f t="shared" si="413"/>
        <v>150</v>
      </c>
    </row>
    <row r="1303" spans="1:11" ht="39" customHeight="1">
      <c r="A1303" s="17" t="s">
        <v>46</v>
      </c>
      <c r="B1303" s="18" t="s">
        <v>455</v>
      </c>
      <c r="C1303" s="18" t="s">
        <v>457</v>
      </c>
      <c r="D1303" s="102" t="s">
        <v>481</v>
      </c>
      <c r="E1303" s="18" t="s">
        <v>53</v>
      </c>
      <c r="F1303" s="18"/>
      <c r="G1303" s="16">
        <f t="shared" si="413"/>
        <v>150</v>
      </c>
      <c r="H1303" s="16"/>
      <c r="I1303" s="20">
        <f t="shared" si="412"/>
        <v>150</v>
      </c>
      <c r="J1303" s="16">
        <f t="shared" si="413"/>
        <v>150</v>
      </c>
      <c r="K1303" s="16">
        <f t="shared" si="413"/>
        <v>150</v>
      </c>
    </row>
    <row r="1304" spans="1:11">
      <c r="A1304" s="17" t="s">
        <v>16</v>
      </c>
      <c r="B1304" s="18" t="s">
        <v>455</v>
      </c>
      <c r="C1304" s="18" t="s">
        <v>457</v>
      </c>
      <c r="D1304" s="102" t="s">
        <v>481</v>
      </c>
      <c r="E1304" s="18" t="s">
        <v>53</v>
      </c>
      <c r="F1304" s="18" t="s">
        <v>17</v>
      </c>
      <c r="G1304" s="19">
        <v>150</v>
      </c>
      <c r="H1304" s="19">
        <f>'[1]поправки  2024-2026 гг  (ноя(2)'!$I$1273</f>
        <v>0</v>
      </c>
      <c r="I1304" s="20">
        <f t="shared" si="412"/>
        <v>150</v>
      </c>
      <c r="J1304" s="20">
        <v>150</v>
      </c>
      <c r="K1304" s="19">
        <v>150</v>
      </c>
    </row>
    <row r="1305" spans="1:11" ht="72" hidden="1">
      <c r="A1305" s="17" t="s">
        <v>29</v>
      </c>
      <c r="B1305" s="18" t="s">
        <v>455</v>
      </c>
      <c r="C1305" s="18" t="s">
        <v>457</v>
      </c>
      <c r="D1305" s="102" t="s">
        <v>483</v>
      </c>
      <c r="E1305" s="18" t="s">
        <v>30</v>
      </c>
      <c r="F1305" s="18"/>
      <c r="G1305" s="16">
        <f>G1306</f>
        <v>0</v>
      </c>
      <c r="H1305" s="16"/>
      <c r="I1305" s="20">
        <f t="shared" si="412"/>
        <v>0</v>
      </c>
      <c r="J1305" s="20"/>
      <c r="K1305" s="26"/>
    </row>
    <row r="1306" spans="1:11" ht="24" hidden="1">
      <c r="A1306" s="17" t="s">
        <v>143</v>
      </c>
      <c r="B1306" s="18" t="s">
        <v>455</v>
      </c>
      <c r="C1306" s="18" t="s">
        <v>457</v>
      </c>
      <c r="D1306" s="102" t="s">
        <v>483</v>
      </c>
      <c r="E1306" s="18" t="s">
        <v>144</v>
      </c>
      <c r="F1306" s="18"/>
      <c r="G1306" s="16">
        <f>G1307</f>
        <v>0</v>
      </c>
      <c r="H1306" s="16"/>
      <c r="I1306" s="20">
        <f t="shared" si="412"/>
        <v>0</v>
      </c>
      <c r="J1306" s="20"/>
      <c r="K1306" s="26"/>
    </row>
    <row r="1307" spans="1:11" hidden="1">
      <c r="A1307" s="17" t="s">
        <v>16</v>
      </c>
      <c r="B1307" s="18" t="s">
        <v>455</v>
      </c>
      <c r="C1307" s="18" t="s">
        <v>457</v>
      </c>
      <c r="D1307" s="102" t="s">
        <v>483</v>
      </c>
      <c r="E1307" s="18" t="s">
        <v>144</v>
      </c>
      <c r="F1307" s="18" t="s">
        <v>17</v>
      </c>
      <c r="G1307" s="19"/>
      <c r="H1307" s="19"/>
      <c r="I1307" s="20">
        <f t="shared" si="412"/>
        <v>0</v>
      </c>
      <c r="J1307" s="20"/>
      <c r="K1307" s="26"/>
    </row>
    <row r="1308" spans="1:11" hidden="1">
      <c r="A1308" s="13" t="s">
        <v>484</v>
      </c>
      <c r="B1308" s="14" t="s">
        <v>455</v>
      </c>
      <c r="C1308" s="14" t="s">
        <v>485</v>
      </c>
      <c r="D1308" s="108"/>
      <c r="E1308" s="18"/>
      <c r="F1308" s="18"/>
      <c r="G1308" s="16">
        <f>G1309+G1321+G1314</f>
        <v>0</v>
      </c>
      <c r="H1308" s="16"/>
      <c r="I1308" s="20">
        <f t="shared" si="412"/>
        <v>0</v>
      </c>
      <c r="J1308" s="16">
        <f>J1309+J1321+J1314</f>
        <v>0</v>
      </c>
      <c r="K1308" s="16">
        <f>K1309+K1321+K1314</f>
        <v>0</v>
      </c>
    </row>
    <row r="1309" spans="1:11" ht="25.5" hidden="1">
      <c r="A1309" s="23" t="s">
        <v>25</v>
      </c>
      <c r="B1309" s="18" t="s">
        <v>455</v>
      </c>
      <c r="C1309" s="18" t="s">
        <v>485</v>
      </c>
      <c r="D1309" s="102" t="s">
        <v>26</v>
      </c>
      <c r="E1309" s="18"/>
      <c r="F1309" s="18"/>
      <c r="G1309" s="19">
        <f>G1310</f>
        <v>0</v>
      </c>
      <c r="H1309" s="19"/>
      <c r="I1309" s="20">
        <f t="shared" si="412"/>
        <v>0</v>
      </c>
      <c r="J1309" s="19">
        <f t="shared" ref="J1309:K1312" si="414">J1310</f>
        <v>0</v>
      </c>
      <c r="K1309" s="19">
        <f t="shared" si="414"/>
        <v>0</v>
      </c>
    </row>
    <row r="1310" spans="1:11" ht="24" hidden="1" customHeight="1">
      <c r="A1310" s="44" t="s">
        <v>618</v>
      </c>
      <c r="B1310" s="18" t="s">
        <v>455</v>
      </c>
      <c r="C1310" s="18" t="s">
        <v>485</v>
      </c>
      <c r="D1310" s="100" t="s">
        <v>621</v>
      </c>
      <c r="E1310" s="18"/>
      <c r="F1310" s="18"/>
      <c r="G1310" s="19">
        <f>G1311</f>
        <v>0</v>
      </c>
      <c r="H1310" s="19"/>
      <c r="I1310" s="20">
        <f t="shared" si="412"/>
        <v>0</v>
      </c>
      <c r="J1310" s="19">
        <f t="shared" si="414"/>
        <v>0</v>
      </c>
      <c r="K1310" s="19">
        <f t="shared" si="414"/>
        <v>0</v>
      </c>
    </row>
    <row r="1311" spans="1:11" ht="25.5" hidden="1">
      <c r="A1311" s="133" t="s">
        <v>44</v>
      </c>
      <c r="B1311" s="18" t="s">
        <v>455</v>
      </c>
      <c r="C1311" s="18" t="s">
        <v>485</v>
      </c>
      <c r="D1311" s="100" t="s">
        <v>621</v>
      </c>
      <c r="E1311" s="18" t="s">
        <v>45</v>
      </c>
      <c r="F1311" s="18"/>
      <c r="G1311" s="19">
        <f>G1312</f>
        <v>0</v>
      </c>
      <c r="H1311" s="19"/>
      <c r="I1311" s="20">
        <f t="shared" si="412"/>
        <v>0</v>
      </c>
      <c r="J1311" s="19">
        <f t="shared" si="414"/>
        <v>0</v>
      </c>
      <c r="K1311" s="19">
        <f t="shared" si="414"/>
        <v>0</v>
      </c>
    </row>
    <row r="1312" spans="1:11" ht="15.75" hidden="1" customHeight="1">
      <c r="A1312" s="133" t="s">
        <v>46</v>
      </c>
      <c r="B1312" s="18" t="s">
        <v>455</v>
      </c>
      <c r="C1312" s="18" t="s">
        <v>485</v>
      </c>
      <c r="D1312" s="100" t="s">
        <v>621</v>
      </c>
      <c r="E1312" s="18" t="s">
        <v>53</v>
      </c>
      <c r="F1312" s="18"/>
      <c r="G1312" s="19">
        <f>G1313</f>
        <v>0</v>
      </c>
      <c r="H1312" s="19"/>
      <c r="I1312" s="20">
        <f t="shared" si="412"/>
        <v>0</v>
      </c>
      <c r="J1312" s="19">
        <f t="shared" si="414"/>
        <v>0</v>
      </c>
      <c r="K1312" s="19">
        <f t="shared" si="414"/>
        <v>0</v>
      </c>
    </row>
    <row r="1313" spans="1:11" hidden="1">
      <c r="A1313" s="133" t="s">
        <v>110</v>
      </c>
      <c r="B1313" s="18" t="s">
        <v>455</v>
      </c>
      <c r="C1313" s="18" t="s">
        <v>485</v>
      </c>
      <c r="D1313" s="100" t="s">
        <v>621</v>
      </c>
      <c r="E1313" s="18" t="s">
        <v>53</v>
      </c>
      <c r="F1313" s="18" t="s">
        <v>10</v>
      </c>
      <c r="G1313" s="19"/>
      <c r="H1313" s="19"/>
      <c r="I1313" s="20">
        <f t="shared" si="412"/>
        <v>0</v>
      </c>
      <c r="J1313" s="20"/>
      <c r="K1313" s="26"/>
    </row>
    <row r="1314" spans="1:11" ht="38.25" hidden="1">
      <c r="A1314" s="55" t="s">
        <v>202</v>
      </c>
      <c r="B1314" s="18" t="s">
        <v>455</v>
      </c>
      <c r="C1314" s="18" t="s">
        <v>485</v>
      </c>
      <c r="D1314" s="24" t="s">
        <v>203</v>
      </c>
      <c r="E1314" s="18"/>
      <c r="F1314" s="18"/>
      <c r="G1314" s="16">
        <f t="shared" ref="G1314:J1319" si="415">G1315</f>
        <v>0</v>
      </c>
      <c r="H1314" s="16"/>
      <c r="I1314" s="20">
        <f t="shared" si="412"/>
        <v>0</v>
      </c>
      <c r="J1314" s="16">
        <f t="shared" si="415"/>
        <v>0</v>
      </c>
      <c r="K1314" s="26"/>
    </row>
    <row r="1315" spans="1:11" ht="38.25" hidden="1">
      <c r="A1315" s="55" t="s">
        <v>300</v>
      </c>
      <c r="B1315" s="18" t="s">
        <v>455</v>
      </c>
      <c r="C1315" s="18" t="s">
        <v>485</v>
      </c>
      <c r="D1315" s="24" t="s">
        <v>301</v>
      </c>
      <c r="E1315" s="18"/>
      <c r="F1315" s="18"/>
      <c r="G1315" s="16">
        <f t="shared" si="415"/>
        <v>0</v>
      </c>
      <c r="H1315" s="16"/>
      <c r="I1315" s="20">
        <f t="shared" si="412"/>
        <v>0</v>
      </c>
      <c r="J1315" s="16">
        <f t="shared" si="415"/>
        <v>0</v>
      </c>
      <c r="K1315" s="26"/>
    </row>
    <row r="1316" spans="1:11" ht="38.25" hidden="1">
      <c r="A1316" s="55" t="s">
        <v>487</v>
      </c>
      <c r="B1316" s="18" t="s">
        <v>455</v>
      </c>
      <c r="C1316" s="18" t="s">
        <v>485</v>
      </c>
      <c r="D1316" s="24" t="s">
        <v>488</v>
      </c>
      <c r="E1316" s="18"/>
      <c r="F1316" s="18"/>
      <c r="G1316" s="16">
        <f t="shared" si="415"/>
        <v>0</v>
      </c>
      <c r="H1316" s="16"/>
      <c r="I1316" s="20">
        <f t="shared" si="412"/>
        <v>0</v>
      </c>
      <c r="J1316" s="16">
        <f t="shared" si="415"/>
        <v>0</v>
      </c>
      <c r="K1316" s="26"/>
    </row>
    <row r="1317" spans="1:11" hidden="1">
      <c r="A1317" s="55" t="s">
        <v>133</v>
      </c>
      <c r="B1317" s="18" t="s">
        <v>455</v>
      </c>
      <c r="C1317" s="18" t="s">
        <v>485</v>
      </c>
      <c r="D1317" s="24" t="s">
        <v>489</v>
      </c>
      <c r="E1317" s="18"/>
      <c r="F1317" s="18"/>
      <c r="G1317" s="16">
        <f t="shared" si="415"/>
        <v>0</v>
      </c>
      <c r="H1317" s="16"/>
      <c r="I1317" s="20">
        <f t="shared" si="412"/>
        <v>0</v>
      </c>
      <c r="J1317" s="16">
        <f t="shared" si="415"/>
        <v>0</v>
      </c>
      <c r="K1317" s="26"/>
    </row>
    <row r="1318" spans="1:11" ht="51" hidden="1">
      <c r="A1318" s="51" t="s">
        <v>210</v>
      </c>
      <c r="B1318" s="18" t="s">
        <v>455</v>
      </c>
      <c r="C1318" s="18" t="s">
        <v>485</v>
      </c>
      <c r="D1318" s="24" t="s">
        <v>489</v>
      </c>
      <c r="E1318" s="18" t="s">
        <v>211</v>
      </c>
      <c r="F1318" s="18"/>
      <c r="G1318" s="16">
        <f t="shared" si="415"/>
        <v>0</v>
      </c>
      <c r="H1318" s="16"/>
      <c r="I1318" s="20">
        <f t="shared" si="412"/>
        <v>0</v>
      </c>
      <c r="J1318" s="16">
        <f t="shared" si="415"/>
        <v>0</v>
      </c>
      <c r="K1318" s="26"/>
    </row>
    <row r="1319" spans="1:11" hidden="1">
      <c r="A1319" s="51" t="s">
        <v>212</v>
      </c>
      <c r="B1319" s="18" t="s">
        <v>455</v>
      </c>
      <c r="C1319" s="18" t="s">
        <v>485</v>
      </c>
      <c r="D1319" s="24" t="s">
        <v>489</v>
      </c>
      <c r="E1319" s="18" t="s">
        <v>443</v>
      </c>
      <c r="F1319" s="18"/>
      <c r="G1319" s="16">
        <f t="shared" si="415"/>
        <v>0</v>
      </c>
      <c r="H1319" s="16"/>
      <c r="I1319" s="20">
        <f t="shared" si="412"/>
        <v>0</v>
      </c>
      <c r="J1319" s="16">
        <f t="shared" si="415"/>
        <v>0</v>
      </c>
      <c r="K1319" s="26"/>
    </row>
    <row r="1320" spans="1:11" hidden="1">
      <c r="A1320" s="23" t="s">
        <v>81</v>
      </c>
      <c r="B1320" s="18" t="s">
        <v>455</v>
      </c>
      <c r="C1320" s="18" t="s">
        <v>485</v>
      </c>
      <c r="D1320" s="24" t="s">
        <v>489</v>
      </c>
      <c r="E1320" s="18" t="s">
        <v>443</v>
      </c>
      <c r="F1320" s="18" t="s">
        <v>17</v>
      </c>
      <c r="G1320" s="19"/>
      <c r="H1320" s="19"/>
      <c r="I1320" s="20">
        <f t="shared" si="412"/>
        <v>0</v>
      </c>
      <c r="J1320" s="20"/>
      <c r="K1320" s="26"/>
    </row>
    <row r="1321" spans="1:11" ht="25.5" hidden="1">
      <c r="A1321" s="23" t="s">
        <v>25</v>
      </c>
      <c r="B1321" s="18" t="s">
        <v>455</v>
      </c>
      <c r="C1321" s="18" t="s">
        <v>485</v>
      </c>
      <c r="D1321" s="102" t="s">
        <v>490</v>
      </c>
      <c r="E1321" s="18"/>
      <c r="F1321" s="18"/>
      <c r="G1321" s="16">
        <f t="shared" ref="G1321:J1323" si="416">G1322</f>
        <v>0</v>
      </c>
      <c r="H1321" s="16"/>
      <c r="I1321" s="20">
        <f t="shared" si="412"/>
        <v>0</v>
      </c>
      <c r="J1321" s="16">
        <f t="shared" si="416"/>
        <v>0</v>
      </c>
      <c r="K1321" s="26"/>
    </row>
    <row r="1322" spans="1:11" ht="25.5" hidden="1">
      <c r="A1322" s="55" t="s">
        <v>486</v>
      </c>
      <c r="B1322" s="18" t="s">
        <v>455</v>
      </c>
      <c r="C1322" s="18" t="s">
        <v>485</v>
      </c>
      <c r="D1322" s="31" t="s">
        <v>491</v>
      </c>
      <c r="E1322" s="18" t="s">
        <v>258</v>
      </c>
      <c r="F1322" s="18"/>
      <c r="G1322" s="16">
        <f t="shared" si="416"/>
        <v>0</v>
      </c>
      <c r="H1322" s="16"/>
      <c r="I1322" s="20">
        <f t="shared" si="412"/>
        <v>0</v>
      </c>
      <c r="J1322" s="16">
        <f t="shared" si="416"/>
        <v>0</v>
      </c>
      <c r="K1322" s="26"/>
    </row>
    <row r="1323" spans="1:11" ht="38.25" hidden="1">
      <c r="A1323" s="111" t="s">
        <v>388</v>
      </c>
      <c r="B1323" s="18" t="s">
        <v>455</v>
      </c>
      <c r="C1323" s="18" t="s">
        <v>485</v>
      </c>
      <c r="D1323" s="31" t="s">
        <v>491</v>
      </c>
      <c r="E1323" s="18" t="s">
        <v>258</v>
      </c>
      <c r="F1323" s="18"/>
      <c r="G1323" s="16">
        <f t="shared" si="416"/>
        <v>0</v>
      </c>
      <c r="H1323" s="16"/>
      <c r="I1323" s="20">
        <f t="shared" si="412"/>
        <v>0</v>
      </c>
      <c r="J1323" s="16">
        <f t="shared" si="416"/>
        <v>0</v>
      </c>
      <c r="K1323" s="26"/>
    </row>
    <row r="1324" spans="1:11" hidden="1">
      <c r="A1324" s="55" t="s">
        <v>18</v>
      </c>
      <c r="B1324" s="18" t="s">
        <v>455</v>
      </c>
      <c r="C1324" s="18" t="s">
        <v>485</v>
      </c>
      <c r="D1324" s="31" t="s">
        <v>491</v>
      </c>
      <c r="E1324" s="18" t="s">
        <v>258</v>
      </c>
      <c r="F1324" s="18" t="s">
        <v>10</v>
      </c>
      <c r="G1324" s="19"/>
      <c r="H1324" s="19"/>
      <c r="I1324" s="20">
        <f t="shared" si="412"/>
        <v>0</v>
      </c>
      <c r="J1324" s="20"/>
      <c r="K1324" s="26"/>
    </row>
    <row r="1325" spans="1:11" ht="60.75" customHeight="1">
      <c r="A1325" s="13" t="s">
        <v>492</v>
      </c>
      <c r="B1325" s="14" t="s">
        <v>493</v>
      </c>
      <c r="C1325" s="14"/>
      <c r="D1325" s="14" t="s">
        <v>494</v>
      </c>
      <c r="E1325" s="14"/>
      <c r="F1325" s="14"/>
      <c r="G1325" s="15">
        <f t="shared" ref="G1325:K1325" si="417">G1326+G1327</f>
        <v>4467.2</v>
      </c>
      <c r="H1325" s="15">
        <f t="shared" si="417"/>
        <v>0</v>
      </c>
      <c r="I1325" s="12">
        <f t="shared" si="412"/>
        <v>4467.2</v>
      </c>
      <c r="J1325" s="15">
        <f t="shared" si="417"/>
        <v>3907.2</v>
      </c>
      <c r="K1325" s="15">
        <f t="shared" si="417"/>
        <v>3907.2</v>
      </c>
    </row>
    <row r="1326" spans="1:11">
      <c r="A1326" s="13" t="s">
        <v>278</v>
      </c>
      <c r="B1326" s="14" t="s">
        <v>493</v>
      </c>
      <c r="C1326" s="14"/>
      <c r="D1326" s="14"/>
      <c r="E1326" s="14"/>
      <c r="F1326" s="14" t="s">
        <v>17</v>
      </c>
      <c r="G1326" s="15">
        <f>G1340+G1345+G1349+G1354</f>
        <v>560</v>
      </c>
      <c r="H1326" s="15">
        <f>H1340+H1345+H1349+H1354</f>
        <v>0</v>
      </c>
      <c r="I1326" s="12">
        <f t="shared" ref="I1326:I1362" si="418">G1326+H1326</f>
        <v>560</v>
      </c>
      <c r="J1326" s="15">
        <f t="shared" ref="J1326:K1326" si="419">J1340+J1345+J1349</f>
        <v>0</v>
      </c>
      <c r="K1326" s="15">
        <f t="shared" si="419"/>
        <v>0</v>
      </c>
    </row>
    <row r="1327" spans="1:11">
      <c r="A1327" s="13" t="s">
        <v>18</v>
      </c>
      <c r="B1327" s="14" t="s">
        <v>493</v>
      </c>
      <c r="C1327" s="14"/>
      <c r="D1327" s="14"/>
      <c r="E1327" s="14"/>
      <c r="F1327" s="14" t="s">
        <v>10</v>
      </c>
      <c r="G1327" s="15">
        <f t="shared" ref="G1327:K1327" si="420">G1334+G1350</f>
        <v>3907.2</v>
      </c>
      <c r="H1327" s="15"/>
      <c r="I1327" s="12">
        <f t="shared" si="418"/>
        <v>3907.2</v>
      </c>
      <c r="J1327" s="15">
        <f t="shared" si="420"/>
        <v>3907.2</v>
      </c>
      <c r="K1327" s="15">
        <f t="shared" si="420"/>
        <v>3907.2</v>
      </c>
    </row>
    <row r="1328" spans="1:11" ht="37.5" customHeight="1">
      <c r="A1328" s="202" t="s">
        <v>688</v>
      </c>
      <c r="B1328" s="14" t="s">
        <v>493</v>
      </c>
      <c r="C1328" s="14" t="s">
        <v>495</v>
      </c>
      <c r="D1328" s="14"/>
      <c r="E1328" s="14"/>
      <c r="F1328" s="18"/>
      <c r="G1328" s="15">
        <f t="shared" ref="G1328:K1333" si="421">G1329</f>
        <v>3907.2</v>
      </c>
      <c r="H1328" s="15"/>
      <c r="I1328" s="12">
        <f t="shared" si="418"/>
        <v>3907.2</v>
      </c>
      <c r="J1328" s="15">
        <f t="shared" si="421"/>
        <v>3907.2</v>
      </c>
      <c r="K1328" s="15">
        <f t="shared" si="421"/>
        <v>3907.2</v>
      </c>
    </row>
    <row r="1329" spans="1:11" ht="25.5" customHeight="1">
      <c r="A1329" s="17" t="s">
        <v>25</v>
      </c>
      <c r="B1329" s="18" t="s">
        <v>493</v>
      </c>
      <c r="C1329" s="18" t="s">
        <v>495</v>
      </c>
      <c r="D1329" s="18" t="s">
        <v>26</v>
      </c>
      <c r="E1329" s="18"/>
      <c r="F1329" s="35"/>
      <c r="G1329" s="16">
        <f t="shared" si="421"/>
        <v>3907.2</v>
      </c>
      <c r="H1329" s="16"/>
      <c r="I1329" s="20">
        <f t="shared" si="418"/>
        <v>3907.2</v>
      </c>
      <c r="J1329" s="16">
        <f t="shared" si="421"/>
        <v>3907.2</v>
      </c>
      <c r="K1329" s="16">
        <f t="shared" si="421"/>
        <v>3907.2</v>
      </c>
    </row>
    <row r="1330" spans="1:11" ht="17.25" customHeight="1">
      <c r="A1330" s="17" t="s">
        <v>496</v>
      </c>
      <c r="B1330" s="18" t="s">
        <v>493</v>
      </c>
      <c r="C1330" s="18" t="s">
        <v>495</v>
      </c>
      <c r="D1330" s="31" t="s">
        <v>26</v>
      </c>
      <c r="E1330" s="18"/>
      <c r="F1330" s="35"/>
      <c r="G1330" s="16">
        <f t="shared" si="421"/>
        <v>3907.2</v>
      </c>
      <c r="H1330" s="16"/>
      <c r="I1330" s="20">
        <f t="shared" si="418"/>
        <v>3907.2</v>
      </c>
      <c r="J1330" s="16">
        <f t="shared" si="421"/>
        <v>3907.2</v>
      </c>
      <c r="K1330" s="16">
        <f t="shared" si="421"/>
        <v>3907.2</v>
      </c>
    </row>
    <row r="1331" spans="1:11" ht="36">
      <c r="A1331" s="17" t="s">
        <v>497</v>
      </c>
      <c r="B1331" s="18" t="s">
        <v>493</v>
      </c>
      <c r="C1331" s="18" t="s">
        <v>495</v>
      </c>
      <c r="D1331" s="31" t="s">
        <v>26</v>
      </c>
      <c r="E1331" s="18"/>
      <c r="F1331" s="18"/>
      <c r="G1331" s="16">
        <f t="shared" si="421"/>
        <v>3907.2</v>
      </c>
      <c r="H1331" s="16"/>
      <c r="I1331" s="20">
        <f t="shared" si="418"/>
        <v>3907.2</v>
      </c>
      <c r="J1331" s="16">
        <f t="shared" si="421"/>
        <v>3907.2</v>
      </c>
      <c r="K1331" s="16">
        <f t="shared" si="421"/>
        <v>3907.2</v>
      </c>
    </row>
    <row r="1332" spans="1:11" ht="26.25" customHeight="1">
      <c r="A1332" s="17" t="s">
        <v>498</v>
      </c>
      <c r="B1332" s="18" t="s">
        <v>493</v>
      </c>
      <c r="C1332" s="18" t="s">
        <v>495</v>
      </c>
      <c r="D1332" s="31" t="s">
        <v>499</v>
      </c>
      <c r="E1332" s="18"/>
      <c r="F1332" s="18"/>
      <c r="G1332" s="16">
        <f t="shared" si="421"/>
        <v>3907.2</v>
      </c>
      <c r="H1332" s="16"/>
      <c r="I1332" s="20">
        <f t="shared" si="418"/>
        <v>3907.2</v>
      </c>
      <c r="J1332" s="16">
        <f t="shared" si="421"/>
        <v>3907.2</v>
      </c>
      <c r="K1332" s="16">
        <f t="shared" si="421"/>
        <v>3907.2</v>
      </c>
    </row>
    <row r="1333" spans="1:11">
      <c r="A1333" s="112" t="s">
        <v>122</v>
      </c>
      <c r="B1333" s="18" t="s">
        <v>493</v>
      </c>
      <c r="C1333" s="18" t="s">
        <v>495</v>
      </c>
      <c r="D1333" s="31" t="s">
        <v>499</v>
      </c>
      <c r="E1333" s="18" t="s">
        <v>500</v>
      </c>
      <c r="F1333" s="18"/>
      <c r="G1333" s="16">
        <f t="shared" si="421"/>
        <v>3907.2</v>
      </c>
      <c r="H1333" s="16"/>
      <c r="I1333" s="20">
        <f t="shared" si="418"/>
        <v>3907.2</v>
      </c>
      <c r="J1333" s="16">
        <f t="shared" si="421"/>
        <v>3907.2</v>
      </c>
      <c r="K1333" s="16">
        <f t="shared" si="421"/>
        <v>3907.2</v>
      </c>
    </row>
    <row r="1334" spans="1:11">
      <c r="A1334" s="17" t="s">
        <v>18</v>
      </c>
      <c r="B1334" s="18" t="s">
        <v>493</v>
      </c>
      <c r="C1334" s="18" t="s">
        <v>495</v>
      </c>
      <c r="D1334" s="31" t="s">
        <v>499</v>
      </c>
      <c r="E1334" s="18" t="s">
        <v>500</v>
      </c>
      <c r="F1334" s="18" t="s">
        <v>10</v>
      </c>
      <c r="G1334" s="182">
        <v>3907.2</v>
      </c>
      <c r="H1334" s="182">
        <f>'[1]поправки  2024-2026 гг  (ноя(2)'!$I$676</f>
        <v>0</v>
      </c>
      <c r="I1334" s="20">
        <f t="shared" si="418"/>
        <v>3907.2</v>
      </c>
      <c r="J1334" s="184">
        <v>3907.2</v>
      </c>
      <c r="K1334" s="184">
        <v>3907.2</v>
      </c>
    </row>
    <row r="1335" spans="1:11" hidden="1">
      <c r="A1335" s="113" t="s">
        <v>501</v>
      </c>
      <c r="B1335" s="14" t="s">
        <v>493</v>
      </c>
      <c r="C1335" s="14" t="s">
        <v>502</v>
      </c>
      <c r="D1335" s="14"/>
      <c r="E1335" s="14"/>
      <c r="F1335" s="114"/>
      <c r="G1335" s="115">
        <f t="shared" ref="G1335:J1339" si="422">G1336</f>
        <v>0</v>
      </c>
      <c r="H1335" s="115"/>
      <c r="I1335" s="20">
        <f t="shared" si="418"/>
        <v>0</v>
      </c>
      <c r="J1335" s="115">
        <f t="shared" si="422"/>
        <v>0</v>
      </c>
      <c r="K1335" s="26"/>
    </row>
    <row r="1336" spans="1:11" ht="24" hidden="1">
      <c r="A1336" s="113" t="s">
        <v>25</v>
      </c>
      <c r="B1336" s="14" t="s">
        <v>493</v>
      </c>
      <c r="C1336" s="14" t="s">
        <v>502</v>
      </c>
      <c r="D1336" s="14" t="s">
        <v>26</v>
      </c>
      <c r="E1336" s="14"/>
      <c r="F1336" s="114"/>
      <c r="G1336" s="116">
        <f t="shared" si="422"/>
        <v>0</v>
      </c>
      <c r="H1336" s="116"/>
      <c r="I1336" s="20">
        <f t="shared" si="418"/>
        <v>0</v>
      </c>
      <c r="J1336" s="116">
        <f t="shared" si="422"/>
        <v>0</v>
      </c>
      <c r="K1336" s="26"/>
    </row>
    <row r="1337" spans="1:11" ht="24" hidden="1">
      <c r="A1337" s="117" t="s">
        <v>503</v>
      </c>
      <c r="B1337" s="18" t="s">
        <v>493</v>
      </c>
      <c r="C1337" s="18" t="s">
        <v>502</v>
      </c>
      <c r="D1337" s="31" t="s">
        <v>504</v>
      </c>
      <c r="E1337" s="18"/>
      <c r="F1337" s="118"/>
      <c r="G1337" s="116">
        <f t="shared" si="422"/>
        <v>0</v>
      </c>
      <c r="H1337" s="116"/>
      <c r="I1337" s="20">
        <f t="shared" si="418"/>
        <v>0</v>
      </c>
      <c r="J1337" s="116">
        <f t="shared" si="422"/>
        <v>0</v>
      </c>
      <c r="K1337" s="26"/>
    </row>
    <row r="1338" spans="1:11" hidden="1">
      <c r="A1338" s="117" t="s">
        <v>122</v>
      </c>
      <c r="B1338" s="18" t="s">
        <v>493</v>
      </c>
      <c r="C1338" s="18" t="s">
        <v>502</v>
      </c>
      <c r="D1338" s="31" t="s">
        <v>504</v>
      </c>
      <c r="E1338" s="18" t="s">
        <v>123</v>
      </c>
      <c r="F1338" s="118"/>
      <c r="G1338" s="116">
        <f t="shared" si="422"/>
        <v>0</v>
      </c>
      <c r="H1338" s="116"/>
      <c r="I1338" s="20">
        <f t="shared" si="418"/>
        <v>0</v>
      </c>
      <c r="J1338" s="116">
        <f t="shared" si="422"/>
        <v>0</v>
      </c>
      <c r="K1338" s="26"/>
    </row>
    <row r="1339" spans="1:11" hidden="1">
      <c r="A1339" s="117" t="s">
        <v>505</v>
      </c>
      <c r="B1339" s="18" t="s">
        <v>493</v>
      </c>
      <c r="C1339" s="18" t="s">
        <v>502</v>
      </c>
      <c r="D1339" s="31" t="s">
        <v>504</v>
      </c>
      <c r="E1339" s="18" t="s">
        <v>500</v>
      </c>
      <c r="F1339" s="119"/>
      <c r="G1339" s="116">
        <f t="shared" si="422"/>
        <v>0</v>
      </c>
      <c r="H1339" s="116"/>
      <c r="I1339" s="20">
        <f t="shared" si="418"/>
        <v>0</v>
      </c>
      <c r="J1339" s="116">
        <f t="shared" si="422"/>
        <v>0</v>
      </c>
      <c r="K1339" s="26"/>
    </row>
    <row r="1340" spans="1:11" hidden="1">
      <c r="A1340" s="120" t="s">
        <v>16</v>
      </c>
      <c r="B1340" s="18" t="s">
        <v>493</v>
      </c>
      <c r="C1340" s="18" t="s">
        <v>502</v>
      </c>
      <c r="D1340" s="31" t="s">
        <v>504</v>
      </c>
      <c r="E1340" s="18" t="s">
        <v>500</v>
      </c>
      <c r="F1340" s="118" t="s">
        <v>17</v>
      </c>
      <c r="G1340" s="19"/>
      <c r="H1340" s="19"/>
      <c r="I1340" s="20">
        <f t="shared" si="418"/>
        <v>0</v>
      </c>
      <c r="J1340" s="20"/>
      <c r="K1340" s="26"/>
    </row>
    <row r="1341" spans="1:11" s="57" customFormat="1" ht="41.25" customHeight="1">
      <c r="A1341" s="121" t="s">
        <v>506</v>
      </c>
      <c r="B1341" s="18" t="s">
        <v>493</v>
      </c>
      <c r="C1341" s="24" t="s">
        <v>507</v>
      </c>
      <c r="D1341" s="122"/>
      <c r="E1341" s="122"/>
      <c r="F1341" s="122"/>
      <c r="G1341" s="123">
        <f t="shared" ref="G1341:K1341" si="423">G1342+G1346</f>
        <v>40</v>
      </c>
      <c r="H1341" s="123">
        <f t="shared" si="423"/>
        <v>0</v>
      </c>
      <c r="I1341" s="20">
        <f t="shared" si="418"/>
        <v>40</v>
      </c>
      <c r="J1341" s="123">
        <f t="shared" si="423"/>
        <v>0</v>
      </c>
      <c r="K1341" s="123">
        <f t="shared" si="423"/>
        <v>0</v>
      </c>
    </row>
    <row r="1342" spans="1:11" s="57" customFormat="1" ht="38.25">
      <c r="A1342" s="55" t="s">
        <v>82</v>
      </c>
      <c r="B1342" s="18" t="s">
        <v>493</v>
      </c>
      <c r="C1342" s="24" t="s">
        <v>507</v>
      </c>
      <c r="D1342" s="38" t="s">
        <v>84</v>
      </c>
      <c r="E1342" s="122"/>
      <c r="F1342" s="122"/>
      <c r="G1342" s="123">
        <f t="shared" ref="G1342:J1344" si="424">G1343</f>
        <v>40</v>
      </c>
      <c r="H1342" s="123">
        <f t="shared" si="424"/>
        <v>0</v>
      </c>
      <c r="I1342" s="20">
        <f t="shared" si="418"/>
        <v>40</v>
      </c>
      <c r="J1342" s="123">
        <f t="shared" si="424"/>
        <v>0</v>
      </c>
      <c r="K1342" s="26"/>
    </row>
    <row r="1343" spans="1:11" s="57" customFormat="1">
      <c r="A1343" s="50" t="s">
        <v>122</v>
      </c>
      <c r="B1343" s="18" t="s">
        <v>493</v>
      </c>
      <c r="C1343" s="24" t="s">
        <v>507</v>
      </c>
      <c r="D1343" s="38" t="s">
        <v>84</v>
      </c>
      <c r="E1343" s="122" t="s">
        <v>123</v>
      </c>
      <c r="F1343" s="122"/>
      <c r="G1343" s="123">
        <f t="shared" si="424"/>
        <v>40</v>
      </c>
      <c r="H1343" s="123">
        <f t="shared" si="424"/>
        <v>0</v>
      </c>
      <c r="I1343" s="20">
        <f t="shared" si="418"/>
        <v>40</v>
      </c>
      <c r="J1343" s="123">
        <f t="shared" si="424"/>
        <v>0</v>
      </c>
      <c r="K1343" s="26"/>
    </row>
    <row r="1344" spans="1:11" s="57" customFormat="1">
      <c r="A1344" s="50" t="s">
        <v>161</v>
      </c>
      <c r="B1344" s="18" t="s">
        <v>493</v>
      </c>
      <c r="C1344" s="24" t="s">
        <v>507</v>
      </c>
      <c r="D1344" s="38" t="s">
        <v>84</v>
      </c>
      <c r="E1344" s="122" t="s">
        <v>162</v>
      </c>
      <c r="F1344" s="122"/>
      <c r="G1344" s="123">
        <f t="shared" si="424"/>
        <v>40</v>
      </c>
      <c r="H1344" s="123">
        <f t="shared" si="424"/>
        <v>0</v>
      </c>
      <c r="I1344" s="20">
        <f t="shared" si="418"/>
        <v>40</v>
      </c>
      <c r="J1344" s="123">
        <f t="shared" si="424"/>
        <v>0</v>
      </c>
      <c r="K1344" s="26"/>
    </row>
    <row r="1345" spans="1:11" s="57" customFormat="1">
      <c r="A1345" s="23" t="s">
        <v>16</v>
      </c>
      <c r="B1345" s="18" t="s">
        <v>493</v>
      </c>
      <c r="C1345" s="24" t="s">
        <v>507</v>
      </c>
      <c r="D1345" s="38" t="s">
        <v>84</v>
      </c>
      <c r="E1345" s="122" t="s">
        <v>162</v>
      </c>
      <c r="F1345" s="122" t="s">
        <v>17</v>
      </c>
      <c r="G1345" s="22">
        <v>40</v>
      </c>
      <c r="H1345" s="22">
        <f>'[1]поправки  2024-2026 гг  (ноя(2)'!$I$695</f>
        <v>0</v>
      </c>
      <c r="I1345" s="20">
        <f t="shared" si="418"/>
        <v>40</v>
      </c>
      <c r="J1345" s="21"/>
      <c r="K1345" s="26"/>
    </row>
    <row r="1346" spans="1:11" s="57" customFormat="1">
      <c r="A1346" s="124" t="s">
        <v>508</v>
      </c>
      <c r="B1346" s="18" t="s">
        <v>493</v>
      </c>
      <c r="C1346" s="24" t="s">
        <v>507</v>
      </c>
      <c r="D1346" s="38" t="s">
        <v>509</v>
      </c>
      <c r="E1346" s="122"/>
      <c r="F1346" s="122"/>
      <c r="G1346" s="123">
        <f t="shared" ref="G1346:K1347" si="425">G1347</f>
        <v>0</v>
      </c>
      <c r="H1346" s="123"/>
      <c r="I1346" s="20">
        <f t="shared" si="418"/>
        <v>0</v>
      </c>
      <c r="J1346" s="123">
        <f t="shared" si="425"/>
        <v>0</v>
      </c>
      <c r="K1346" s="123">
        <f t="shared" si="425"/>
        <v>0</v>
      </c>
    </row>
    <row r="1347" spans="1:11" s="57" customFormat="1">
      <c r="A1347" s="50" t="s">
        <v>122</v>
      </c>
      <c r="B1347" s="18" t="s">
        <v>493</v>
      </c>
      <c r="C1347" s="24" t="s">
        <v>507</v>
      </c>
      <c r="D1347" s="38" t="s">
        <v>509</v>
      </c>
      <c r="E1347" s="122" t="s">
        <v>123</v>
      </c>
      <c r="F1347" s="122"/>
      <c r="G1347" s="123">
        <f t="shared" si="425"/>
        <v>0</v>
      </c>
      <c r="H1347" s="123"/>
      <c r="I1347" s="20">
        <f t="shared" si="418"/>
        <v>0</v>
      </c>
      <c r="J1347" s="123">
        <f t="shared" si="425"/>
        <v>0</v>
      </c>
      <c r="K1347" s="123">
        <f t="shared" si="425"/>
        <v>0</v>
      </c>
    </row>
    <row r="1348" spans="1:11" s="57" customFormat="1">
      <c r="A1348" s="50" t="s">
        <v>161</v>
      </c>
      <c r="B1348" s="18" t="s">
        <v>493</v>
      </c>
      <c r="C1348" s="24" t="s">
        <v>507</v>
      </c>
      <c r="D1348" s="38" t="s">
        <v>509</v>
      </c>
      <c r="E1348" s="122" t="s">
        <v>162</v>
      </c>
      <c r="F1348" s="122"/>
      <c r="G1348" s="123">
        <f t="shared" ref="G1348:K1348" si="426">G1349+G1350</f>
        <v>0</v>
      </c>
      <c r="H1348" s="123"/>
      <c r="I1348" s="20">
        <f t="shared" si="418"/>
        <v>0</v>
      </c>
      <c r="J1348" s="123">
        <f t="shared" si="426"/>
        <v>0</v>
      </c>
      <c r="K1348" s="123">
        <f t="shared" si="426"/>
        <v>0</v>
      </c>
    </row>
    <row r="1349" spans="1:11" s="57" customFormat="1">
      <c r="A1349" s="23" t="s">
        <v>16</v>
      </c>
      <c r="B1349" s="18" t="s">
        <v>493</v>
      </c>
      <c r="C1349" s="24" t="s">
        <v>507</v>
      </c>
      <c r="D1349" s="38" t="s">
        <v>509</v>
      </c>
      <c r="E1349" s="122" t="s">
        <v>162</v>
      </c>
      <c r="F1349" s="122" t="s">
        <v>17</v>
      </c>
      <c r="G1349" s="22">
        <v>0</v>
      </c>
      <c r="H1349" s="22">
        <v>0</v>
      </c>
      <c r="I1349" s="20">
        <f t="shared" si="418"/>
        <v>0</v>
      </c>
      <c r="J1349" s="22"/>
      <c r="K1349" s="26"/>
    </row>
    <row r="1350" spans="1:11" s="57" customFormat="1">
      <c r="A1350" s="23" t="s">
        <v>18</v>
      </c>
      <c r="B1350" s="18" t="s">
        <v>493</v>
      </c>
      <c r="C1350" s="24" t="s">
        <v>507</v>
      </c>
      <c r="D1350" s="38" t="s">
        <v>509</v>
      </c>
      <c r="E1350" s="122" t="s">
        <v>162</v>
      </c>
      <c r="F1350" s="122" t="s">
        <v>10</v>
      </c>
      <c r="G1350" s="21">
        <v>0</v>
      </c>
      <c r="H1350" s="21">
        <v>0</v>
      </c>
      <c r="I1350" s="20">
        <f t="shared" si="418"/>
        <v>0</v>
      </c>
      <c r="J1350" s="21"/>
      <c r="K1350" s="26"/>
    </row>
    <row r="1351" spans="1:11" s="57" customFormat="1">
      <c r="A1351" s="124" t="s">
        <v>508</v>
      </c>
      <c r="B1351" s="171" t="s">
        <v>493</v>
      </c>
      <c r="C1351" s="171" t="s">
        <v>507</v>
      </c>
      <c r="D1351" s="173" t="s">
        <v>509</v>
      </c>
      <c r="E1351" s="167"/>
      <c r="F1351" s="167"/>
      <c r="G1351" s="196">
        <f t="shared" ref="G1351:H1353" si="427">G1352</f>
        <v>520</v>
      </c>
      <c r="H1351" s="196">
        <f t="shared" si="427"/>
        <v>0</v>
      </c>
      <c r="I1351" s="12">
        <f t="shared" si="418"/>
        <v>520</v>
      </c>
      <c r="J1351" s="21"/>
      <c r="K1351" s="26"/>
    </row>
    <row r="1352" spans="1:11" s="57" customFormat="1" ht="16.5" customHeight="1">
      <c r="A1352" s="165" t="s">
        <v>122</v>
      </c>
      <c r="B1352" s="167" t="s">
        <v>493</v>
      </c>
      <c r="C1352" s="167" t="s">
        <v>507</v>
      </c>
      <c r="D1352" s="144" t="s">
        <v>509</v>
      </c>
      <c r="E1352" s="167" t="s">
        <v>123</v>
      </c>
      <c r="F1352" s="167"/>
      <c r="G1352" s="129">
        <f t="shared" si="427"/>
        <v>520</v>
      </c>
      <c r="H1352" s="129">
        <f t="shared" si="427"/>
        <v>0</v>
      </c>
      <c r="I1352" s="20">
        <f t="shared" si="418"/>
        <v>520</v>
      </c>
      <c r="J1352" s="21"/>
      <c r="K1352" s="26"/>
    </row>
    <row r="1353" spans="1:11" s="57" customFormat="1">
      <c r="A1353" s="165" t="s">
        <v>161</v>
      </c>
      <c r="B1353" s="167" t="s">
        <v>493</v>
      </c>
      <c r="C1353" s="167" t="s">
        <v>507</v>
      </c>
      <c r="D1353" s="144" t="s">
        <v>509</v>
      </c>
      <c r="E1353" s="167" t="s">
        <v>162</v>
      </c>
      <c r="F1353" s="167"/>
      <c r="G1353" s="160">
        <f t="shared" si="427"/>
        <v>520</v>
      </c>
      <c r="H1353" s="160">
        <f t="shared" si="427"/>
        <v>0</v>
      </c>
      <c r="I1353" s="20">
        <f t="shared" si="418"/>
        <v>520</v>
      </c>
      <c r="J1353" s="21"/>
      <c r="K1353" s="26"/>
    </row>
    <row r="1354" spans="1:11" s="57" customFormat="1">
      <c r="A1354" s="127" t="s">
        <v>278</v>
      </c>
      <c r="B1354" s="167" t="s">
        <v>493</v>
      </c>
      <c r="C1354" s="167" t="s">
        <v>507</v>
      </c>
      <c r="D1354" s="144" t="s">
        <v>509</v>
      </c>
      <c r="E1354" s="167" t="s">
        <v>162</v>
      </c>
      <c r="F1354" s="167" t="s">
        <v>17</v>
      </c>
      <c r="G1354" s="160">
        <v>520</v>
      </c>
      <c r="H1354" s="22">
        <f>'[1]поправки  2024-2026 гг  (ноя(2)'!$I$690</f>
        <v>0</v>
      </c>
      <c r="I1354" s="20">
        <f t="shared" si="418"/>
        <v>520</v>
      </c>
      <c r="J1354" s="21"/>
      <c r="K1354" s="26"/>
    </row>
    <row r="1355" spans="1:11" ht="14.25" customHeight="1">
      <c r="A1355" s="84" t="s">
        <v>510</v>
      </c>
      <c r="B1355" s="125" t="s">
        <v>511</v>
      </c>
      <c r="C1355" s="122" t="s">
        <v>512</v>
      </c>
      <c r="D1355" s="122"/>
      <c r="E1355" s="122"/>
      <c r="F1355" s="122"/>
      <c r="G1355" s="123">
        <f t="shared" ref="G1355:K1361" si="428">G1356</f>
        <v>0</v>
      </c>
      <c r="H1355" s="123"/>
      <c r="I1355" s="20">
        <f t="shared" si="418"/>
        <v>0</v>
      </c>
      <c r="J1355" s="123">
        <f t="shared" si="428"/>
        <v>2946.6</v>
      </c>
      <c r="K1355" s="123">
        <f t="shared" si="428"/>
        <v>6104.7</v>
      </c>
    </row>
    <row r="1356" spans="1:11">
      <c r="A1356" s="13" t="s">
        <v>278</v>
      </c>
      <c r="B1356" s="125" t="s">
        <v>511</v>
      </c>
      <c r="C1356" s="122" t="s">
        <v>512</v>
      </c>
      <c r="D1356" s="122"/>
      <c r="E1356" s="122"/>
      <c r="F1356" s="122" t="s">
        <v>17</v>
      </c>
      <c r="G1356" s="123">
        <f t="shared" si="428"/>
        <v>0</v>
      </c>
      <c r="H1356" s="123">
        <v>0</v>
      </c>
      <c r="I1356" s="20">
        <f t="shared" si="418"/>
        <v>0</v>
      </c>
      <c r="J1356" s="123">
        <f t="shared" si="428"/>
        <v>2946.6</v>
      </c>
      <c r="K1356" s="123">
        <f t="shared" si="428"/>
        <v>6104.7</v>
      </c>
    </row>
    <row r="1357" spans="1:11">
      <c r="A1357" s="21" t="s">
        <v>513</v>
      </c>
      <c r="B1357" s="125" t="s">
        <v>511</v>
      </c>
      <c r="C1357" s="122" t="s">
        <v>512</v>
      </c>
      <c r="D1357" s="122"/>
      <c r="E1357" s="122"/>
      <c r="F1357" s="122"/>
      <c r="G1357" s="123">
        <f t="shared" si="428"/>
        <v>0</v>
      </c>
      <c r="H1357" s="123"/>
      <c r="I1357" s="20">
        <f t="shared" si="418"/>
        <v>0</v>
      </c>
      <c r="J1357" s="123">
        <f t="shared" si="428"/>
        <v>2946.6</v>
      </c>
      <c r="K1357" s="123">
        <f t="shared" si="428"/>
        <v>6104.7</v>
      </c>
    </row>
    <row r="1358" spans="1:11" ht="26.25" customHeight="1">
      <c r="A1358" s="17" t="s">
        <v>25</v>
      </c>
      <c r="B1358" s="125" t="s">
        <v>511</v>
      </c>
      <c r="C1358" s="122" t="s">
        <v>512</v>
      </c>
      <c r="D1358" s="122" t="s">
        <v>26</v>
      </c>
      <c r="E1358" s="122"/>
      <c r="F1358" s="122"/>
      <c r="G1358" s="123">
        <f t="shared" si="428"/>
        <v>0</v>
      </c>
      <c r="H1358" s="123"/>
      <c r="I1358" s="20">
        <f t="shared" si="418"/>
        <v>0</v>
      </c>
      <c r="J1358" s="123">
        <f t="shared" si="428"/>
        <v>2946.6</v>
      </c>
      <c r="K1358" s="123">
        <f t="shared" si="428"/>
        <v>6104.7</v>
      </c>
    </row>
    <row r="1359" spans="1:11">
      <c r="A1359" s="21" t="s">
        <v>513</v>
      </c>
      <c r="B1359" s="125" t="s">
        <v>511</v>
      </c>
      <c r="C1359" s="122" t="s">
        <v>512</v>
      </c>
      <c r="D1359" s="126">
        <v>6500099990</v>
      </c>
      <c r="E1359" s="122"/>
      <c r="F1359" s="122"/>
      <c r="G1359" s="123">
        <f t="shared" si="428"/>
        <v>0</v>
      </c>
      <c r="H1359" s="123"/>
      <c r="I1359" s="20">
        <f t="shared" si="418"/>
        <v>0</v>
      </c>
      <c r="J1359" s="123">
        <f t="shared" si="428"/>
        <v>2946.6</v>
      </c>
      <c r="K1359" s="123">
        <f t="shared" si="428"/>
        <v>6104.7</v>
      </c>
    </row>
    <row r="1360" spans="1:11">
      <c r="A1360" s="21" t="s">
        <v>56</v>
      </c>
      <c r="B1360" s="125" t="s">
        <v>511</v>
      </c>
      <c r="C1360" s="122" t="s">
        <v>512</v>
      </c>
      <c r="D1360" s="126">
        <v>6500099990</v>
      </c>
      <c r="E1360" s="122" t="s">
        <v>57</v>
      </c>
      <c r="F1360" s="122"/>
      <c r="G1360" s="123">
        <f t="shared" si="428"/>
        <v>0</v>
      </c>
      <c r="H1360" s="123"/>
      <c r="I1360" s="20">
        <f t="shared" si="418"/>
        <v>0</v>
      </c>
      <c r="J1360" s="123">
        <f t="shared" si="428"/>
        <v>2946.6</v>
      </c>
      <c r="K1360" s="123">
        <f t="shared" si="428"/>
        <v>6104.7</v>
      </c>
    </row>
    <row r="1361" spans="1:11">
      <c r="A1361" s="127" t="s">
        <v>65</v>
      </c>
      <c r="B1361" s="125" t="s">
        <v>511</v>
      </c>
      <c r="C1361" s="122" t="s">
        <v>512</v>
      </c>
      <c r="D1361" s="126">
        <v>6500099990</v>
      </c>
      <c r="E1361" s="122" t="s">
        <v>66</v>
      </c>
      <c r="F1361" s="122"/>
      <c r="G1361" s="123">
        <f t="shared" si="428"/>
        <v>0</v>
      </c>
      <c r="H1361" s="123"/>
      <c r="I1361" s="20">
        <f t="shared" si="418"/>
        <v>0</v>
      </c>
      <c r="J1361" s="123">
        <f t="shared" si="428"/>
        <v>2946.6</v>
      </c>
      <c r="K1361" s="123">
        <f t="shared" si="428"/>
        <v>6104.7</v>
      </c>
    </row>
    <row r="1362" spans="1:11">
      <c r="A1362" s="127" t="s">
        <v>278</v>
      </c>
      <c r="B1362" s="125" t="s">
        <v>511</v>
      </c>
      <c r="C1362" s="122" t="s">
        <v>512</v>
      </c>
      <c r="D1362" s="126">
        <v>6500099990</v>
      </c>
      <c r="E1362" s="122" t="s">
        <v>66</v>
      </c>
      <c r="F1362" s="122" t="s">
        <v>17</v>
      </c>
      <c r="G1362" s="22">
        <v>0</v>
      </c>
      <c r="H1362" s="22">
        <v>0</v>
      </c>
      <c r="I1362" s="20">
        <f t="shared" si="418"/>
        <v>0</v>
      </c>
      <c r="J1362" s="22">
        <v>2946.6</v>
      </c>
      <c r="K1362" s="22">
        <v>6104.7</v>
      </c>
    </row>
    <row r="1363" spans="1:11" ht="15" hidden="1" customHeight="1">
      <c r="A1363" s="127" t="s">
        <v>514</v>
      </c>
      <c r="B1363" s="125" t="s">
        <v>515</v>
      </c>
      <c r="C1363" s="122" t="s">
        <v>515</v>
      </c>
      <c r="D1363" s="122" t="s">
        <v>516</v>
      </c>
      <c r="E1363" s="122" t="s">
        <v>64</v>
      </c>
      <c r="F1363" s="122" t="s">
        <v>517</v>
      </c>
      <c r="G1363" s="22"/>
      <c r="H1363" s="22"/>
      <c r="I1363" s="22"/>
      <c r="J1363" s="22"/>
      <c r="K1363" s="19">
        <v>-3612</v>
      </c>
    </row>
  </sheetData>
  <mergeCells count="23">
    <mergeCell ref="A12:K12"/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D11:K11"/>
    <mergeCell ref="K17:K18"/>
    <mergeCell ref="A14:K14"/>
    <mergeCell ref="A16:A18"/>
    <mergeCell ref="B16:B18"/>
    <mergeCell ref="C16:C18"/>
    <mergeCell ref="D16:D18"/>
    <mergeCell ref="E16:E18"/>
    <mergeCell ref="F16:F18"/>
    <mergeCell ref="G16:K16"/>
    <mergeCell ref="G17:I17"/>
    <mergeCell ref="J17:J18"/>
  </mergeCells>
  <pageMargins left="0" right="0" top="0" bottom="0" header="0.51181102362204722" footer="0.51181102362204722"/>
  <pageSetup paperSize="9" scale="88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363"/>
  <sheetViews>
    <sheetView view="pageBreakPreview" topLeftCell="A700" zoomScaleNormal="140" zoomScaleSheetLayoutView="100" workbookViewId="0">
      <selection activeCell="A709" sqref="A709:F712"/>
    </sheetView>
  </sheetViews>
  <sheetFormatPr defaultColWidth="8.7109375" defaultRowHeight="12.75"/>
  <cols>
    <col min="1" max="1" width="34.85546875" style="1" customWidth="1"/>
    <col min="2" max="2" width="5.42578125" style="2" customWidth="1"/>
    <col min="3" max="3" width="5.7109375" style="3" customWidth="1"/>
    <col min="4" max="4" width="11.7109375" style="3" customWidth="1"/>
    <col min="5" max="6" width="4.5703125" style="3" customWidth="1"/>
    <col min="7" max="9" width="9.42578125" style="4" customWidth="1"/>
    <col min="10" max="10" width="10" style="4" customWidth="1"/>
    <col min="11" max="11" width="10" customWidth="1"/>
    <col min="12" max="12" width="8.7109375" hidden="1" customWidth="1"/>
    <col min="13" max="14" width="0" hidden="1" customWidth="1"/>
  </cols>
  <sheetData>
    <row r="1" spans="1:15">
      <c r="A1" s="226" t="s">
        <v>686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01"/>
      <c r="M1" s="201"/>
      <c r="N1" s="201"/>
      <c r="O1" s="201"/>
    </row>
    <row r="2" spans="1:15">
      <c r="A2" s="226" t="s">
        <v>1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01"/>
      <c r="M2" s="201"/>
      <c r="N2" s="201"/>
      <c r="O2" s="201"/>
    </row>
    <row r="3" spans="1:15">
      <c r="A3" s="226" t="s">
        <v>2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01"/>
      <c r="M3" s="201"/>
      <c r="N3" s="201"/>
      <c r="O3" s="201"/>
    </row>
    <row r="4" spans="1:15">
      <c r="A4" s="226" t="s">
        <v>687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01"/>
      <c r="M4" s="201"/>
      <c r="N4" s="201"/>
      <c r="O4" s="201"/>
    </row>
    <row r="5" spans="1:15">
      <c r="A5" s="226"/>
      <c r="B5" s="226"/>
      <c r="C5" s="226"/>
      <c r="D5" s="226"/>
      <c r="E5" s="226"/>
      <c r="F5" s="226"/>
      <c r="G5" s="226"/>
      <c r="H5" s="226"/>
      <c r="I5" s="226"/>
      <c r="J5" s="226"/>
      <c r="K5" s="226"/>
    </row>
    <row r="6" spans="1:15">
      <c r="A6" s="226" t="s">
        <v>0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5">
      <c r="A7" s="226" t="s">
        <v>1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</row>
    <row r="8" spans="1:15">
      <c r="A8" s="226" t="s">
        <v>2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</row>
    <row r="9" spans="1:15">
      <c r="A9" s="226" t="s">
        <v>689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</row>
    <row r="10" spans="1:15">
      <c r="A10" s="226" t="s">
        <v>520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</row>
    <row r="11" spans="1:15">
      <c r="A11" s="213"/>
      <c r="B11" s="213"/>
      <c r="C11" s="213"/>
      <c r="D11" s="226" t="s">
        <v>521</v>
      </c>
      <c r="E11" s="226"/>
      <c r="F11" s="226"/>
      <c r="G11" s="226"/>
      <c r="H11" s="226"/>
      <c r="I11" s="226"/>
      <c r="J11" s="226"/>
      <c r="K11" s="226"/>
    </row>
    <row r="12" spans="1:15" ht="12.75" customHeight="1">
      <c r="A12" s="226" t="s">
        <v>623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</row>
    <row r="13" spans="1:15" ht="10.5" customHeight="1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5" ht="56.25" customHeight="1">
      <c r="A14" s="229" t="s">
        <v>624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</row>
    <row r="15" spans="1:15" ht="15">
      <c r="A15" s="6"/>
      <c r="B15" s="6"/>
      <c r="C15" s="7"/>
      <c r="D15" s="7"/>
      <c r="E15" s="7"/>
      <c r="F15" s="7"/>
      <c r="G15" s="8"/>
      <c r="H15" s="8"/>
      <c r="I15" s="8"/>
      <c r="J15" s="8"/>
    </row>
    <row r="16" spans="1:15" ht="12.75" customHeight="1">
      <c r="A16" s="230" t="s">
        <v>3</v>
      </c>
      <c r="B16" s="231" t="s">
        <v>4</v>
      </c>
      <c r="C16" s="231" t="s">
        <v>5</v>
      </c>
      <c r="D16" s="231" t="s">
        <v>6</v>
      </c>
      <c r="E16" s="231" t="s">
        <v>7</v>
      </c>
      <c r="F16" s="231" t="s">
        <v>8</v>
      </c>
      <c r="G16" s="232" t="s">
        <v>9</v>
      </c>
      <c r="H16" s="232"/>
      <c r="I16" s="232"/>
      <c r="J16" s="232"/>
      <c r="K16" s="232"/>
    </row>
    <row r="17" spans="1:14" ht="12.75" customHeight="1" thickBot="1">
      <c r="A17" s="230"/>
      <c r="B17" s="231"/>
      <c r="C17" s="231"/>
      <c r="D17" s="231"/>
      <c r="E17" s="231"/>
      <c r="F17" s="231"/>
      <c r="G17" s="233" t="s">
        <v>518</v>
      </c>
      <c r="H17" s="234"/>
      <c r="I17" s="235"/>
      <c r="J17" s="236" t="s">
        <v>582</v>
      </c>
      <c r="K17" s="227" t="s">
        <v>677</v>
      </c>
    </row>
    <row r="18" spans="1:14" ht="24" customHeight="1" thickBot="1">
      <c r="A18" s="230"/>
      <c r="B18" s="231"/>
      <c r="C18" s="231"/>
      <c r="D18" s="231"/>
      <c r="E18" s="231"/>
      <c r="F18" s="231"/>
      <c r="G18" s="193" t="s">
        <v>680</v>
      </c>
      <c r="H18" s="194" t="s">
        <v>681</v>
      </c>
      <c r="I18" s="194" t="s">
        <v>682</v>
      </c>
      <c r="J18" s="237"/>
      <c r="K18" s="228"/>
    </row>
    <row r="19" spans="1:14">
      <c r="A19" s="9">
        <v>1</v>
      </c>
      <c r="B19" s="9" t="s">
        <v>10</v>
      </c>
      <c r="C19" s="9" t="s">
        <v>11</v>
      </c>
      <c r="D19" s="9" t="s">
        <v>12</v>
      </c>
      <c r="E19" s="9" t="s">
        <v>13</v>
      </c>
      <c r="F19" s="9" t="s">
        <v>14</v>
      </c>
      <c r="G19" s="158">
        <v>7</v>
      </c>
      <c r="H19" s="158">
        <v>8</v>
      </c>
      <c r="I19" s="158">
        <v>9</v>
      </c>
      <c r="J19" s="158">
        <v>10</v>
      </c>
      <c r="K19" s="159">
        <v>11</v>
      </c>
    </row>
    <row r="20" spans="1:14">
      <c r="A20" s="10" t="s">
        <v>15</v>
      </c>
      <c r="B20" s="11"/>
      <c r="C20" s="11"/>
      <c r="D20" s="11"/>
      <c r="E20" s="11"/>
      <c r="F20" s="11"/>
      <c r="G20" s="12">
        <f>G21+G22+G23+G24</f>
        <v>311889.44</v>
      </c>
      <c r="H20" s="195">
        <f t="shared" ref="H20" si="0">H21+H22+H23+H24</f>
        <v>18764.68</v>
      </c>
      <c r="I20" s="12">
        <f>G20+H20</f>
        <v>330654.12</v>
      </c>
      <c r="J20" s="12">
        <f t="shared" ref="J20" si="1">J21+J22+J23+J24</f>
        <v>233074.59999999998</v>
      </c>
      <c r="K20" s="12">
        <f>K21+K22+K23+K24</f>
        <v>235323.89999999997</v>
      </c>
      <c r="L20" s="136">
        <f>G25+G290+G330+G448+G559+G987+G1124+G1248+G1325+G1355+G276</f>
        <v>311889.44000000006</v>
      </c>
      <c r="M20" s="136">
        <f>J25+J290+J330+J448+J559+J987+J1124+J1248+J1325+J1355</f>
        <v>231687.7</v>
      </c>
      <c r="N20" s="136">
        <f>K25+K290+K330+K448+K559+K987+K1124+K1248+K1325+K1355</f>
        <v>233806.2</v>
      </c>
    </row>
    <row r="21" spans="1:14">
      <c r="A21" s="10" t="s">
        <v>16</v>
      </c>
      <c r="B21" s="11"/>
      <c r="C21" s="11"/>
      <c r="D21" s="11"/>
      <c r="E21" s="11"/>
      <c r="F21" s="11" t="s">
        <v>17</v>
      </c>
      <c r="G21" s="12">
        <f>G26+G331+G449+G560+G988+G1125+G1249+G1326+G291+G1356</f>
        <v>145210.19999999998</v>
      </c>
      <c r="H21" s="195">
        <f>H26+H331+H449+H560+H988+H1125+H1249+H1326+H291+H1356</f>
        <v>7869.9</v>
      </c>
      <c r="I21" s="12">
        <f t="shared" ref="I21:I84" si="2">G21+H21</f>
        <v>153080.09999999998</v>
      </c>
      <c r="J21" s="12">
        <f>J26+J331+J449+J560+J988+J1125+J1249+J1326+J291+J1356</f>
        <v>120812.09999999999</v>
      </c>
      <c r="K21" s="12">
        <f>K26+K331+K449+K560+K988+K1125+K1249+K1326+K291+K1356</f>
        <v>128199.19999999998</v>
      </c>
      <c r="L21" s="136">
        <f>G26+G291+G331+G449+G560+G988+G1125+G1249+G1356</f>
        <v>144690.19999999998</v>
      </c>
      <c r="M21" s="136">
        <f>J26+J291+J331+J449+J560+J988+J1125+J1249+J1356</f>
        <v>120812.09999999999</v>
      </c>
      <c r="N21" s="136">
        <f>K26+K291+K331+K449+K560+K988+K1125+K1249+K1356</f>
        <v>128199.19999999998</v>
      </c>
    </row>
    <row r="22" spans="1:14">
      <c r="A22" s="10" t="s">
        <v>18</v>
      </c>
      <c r="B22" s="11"/>
      <c r="C22" s="11"/>
      <c r="D22" s="11"/>
      <c r="E22" s="11"/>
      <c r="F22" s="11" t="s">
        <v>10</v>
      </c>
      <c r="G22" s="12">
        <f>G27+G332+G450+G561+G989+G1126+G1250+G1327</f>
        <v>134781.04</v>
      </c>
      <c r="H22" s="195">
        <f>H27+H332+H450+H561+H989+H1126+H1250+H1327</f>
        <v>5478.4</v>
      </c>
      <c r="I22" s="12">
        <f t="shared" si="2"/>
        <v>140259.44</v>
      </c>
      <c r="J22" s="12">
        <f>J27+J332+J450+J561+J989+J1126+J1250+J1327</f>
        <v>100141.5</v>
      </c>
      <c r="K22" s="12">
        <f>K27+K332+K450+K561+K989+K1126+K1250+K1327</f>
        <v>94749.9</v>
      </c>
      <c r="L22" s="136">
        <f>G332+G450+G561+G989+G1126+G1250+G1327+G27</f>
        <v>134781.04</v>
      </c>
      <c r="M22" s="136">
        <f>J332+J450+J561+J989+J1126+J1250+J1327+J27</f>
        <v>100141.49999999999</v>
      </c>
      <c r="N22" s="136">
        <f>K332+K450+K561+K989+K1126+K1250+K1327+K27</f>
        <v>94749.89999999998</v>
      </c>
    </row>
    <row r="23" spans="1:14">
      <c r="A23" s="10" t="s">
        <v>19</v>
      </c>
      <c r="B23" s="11"/>
      <c r="C23" s="11"/>
      <c r="D23" s="11"/>
      <c r="E23" s="11"/>
      <c r="F23" s="11" t="s">
        <v>11</v>
      </c>
      <c r="G23" s="12">
        <f>G28+G277+G333+G451+G562+G990+G1127</f>
        <v>31898.2</v>
      </c>
      <c r="H23" s="195">
        <f>H28+H277+H333+H451+H562+H990+H1127</f>
        <v>5416.38</v>
      </c>
      <c r="I23" s="12">
        <f t="shared" si="2"/>
        <v>37314.58</v>
      </c>
      <c r="J23" s="12">
        <f>J28+J277+J333+J451+J562+J990+J1127</f>
        <v>12121</v>
      </c>
      <c r="K23" s="12">
        <f>K28+K277+K333+K451+K562+K990+K1127</f>
        <v>12374.8</v>
      </c>
      <c r="L23" s="136">
        <f>G28+G333+G451+G562+G990+G1127+G277</f>
        <v>31898.2</v>
      </c>
      <c r="M23" s="136">
        <f>J28+J333+J451+J562+J990+J1127+J277</f>
        <v>12121</v>
      </c>
      <c r="N23" s="136">
        <f>K28+K333+K451+K562+K990+K1127+K277</f>
        <v>12374.8</v>
      </c>
    </row>
    <row r="24" spans="1:14" hidden="1">
      <c r="A24" s="10" t="s">
        <v>20</v>
      </c>
      <c r="B24" s="11"/>
      <c r="C24" s="11"/>
      <c r="D24" s="11"/>
      <c r="E24" s="11"/>
      <c r="F24" s="11" t="s">
        <v>12</v>
      </c>
      <c r="G24" s="12">
        <f>G452+G563+G991</f>
        <v>0</v>
      </c>
      <c r="H24" s="195"/>
      <c r="I24" s="12">
        <f t="shared" si="2"/>
        <v>0</v>
      </c>
      <c r="J24" s="12">
        <f>J452+J563+J991</f>
        <v>0</v>
      </c>
      <c r="K24" s="12">
        <f>K452+K563+K991</f>
        <v>0</v>
      </c>
    </row>
    <row r="25" spans="1:14" ht="13.5" customHeight="1">
      <c r="A25" s="13" t="s">
        <v>21</v>
      </c>
      <c r="B25" s="14" t="s">
        <v>22</v>
      </c>
      <c r="C25" s="14"/>
      <c r="D25" s="14"/>
      <c r="E25" s="14"/>
      <c r="F25" s="14"/>
      <c r="G25" s="15">
        <f>G26+G27+G28</f>
        <v>33879.4</v>
      </c>
      <c r="H25" s="197">
        <f>H26+H27+H28</f>
        <v>646.28</v>
      </c>
      <c r="I25" s="12">
        <f t="shared" si="2"/>
        <v>34525.68</v>
      </c>
      <c r="J25" s="15">
        <f t="shared" ref="J25:K25" si="3">J26+J27+J28</f>
        <v>26151.399999999998</v>
      </c>
      <c r="K25" s="15">
        <f t="shared" si="3"/>
        <v>25996.3</v>
      </c>
      <c r="L25" s="136">
        <f>G29+G45+G55+G65+G95+G101</f>
        <v>33879.4</v>
      </c>
      <c r="M25" s="136">
        <f t="shared" ref="M25:N25" si="4">J29+J45+J55+J65+J95+J101</f>
        <v>26151.4</v>
      </c>
      <c r="N25" s="136">
        <f t="shared" si="4"/>
        <v>25996.300000000003</v>
      </c>
    </row>
    <row r="26" spans="1:14">
      <c r="A26" s="13" t="s">
        <v>16</v>
      </c>
      <c r="B26" s="14" t="s">
        <v>22</v>
      </c>
      <c r="C26" s="14"/>
      <c r="D26" s="14"/>
      <c r="E26" s="14"/>
      <c r="F26" s="14" t="s">
        <v>17</v>
      </c>
      <c r="G26" s="15">
        <f>G34+G44+G50+G70+G100+G118+G121+G134+G142+G153+G159+G162+G168+G171+G175+G178+G188+G192+G195+G198+G202+G206+G210+G126+G74+G123+G164+G85+G88+G217+G94+G145+G93+G243+G213+G114+G249+G255+G260+G265+G270+G275</f>
        <v>31177.199999999997</v>
      </c>
      <c r="H26" s="197">
        <f>H34+H44+H50+H70+H100+H118+H121+H134+H142+H153+H159+H162+H168+H171+H175+H178+H188+H192+H195+H198+H202+H206+H210+H126+H74+H123+H164+H85+H88+H217+H94+H145+H93+H243+H213+H114+H249+H255+H260+H265+H270+H275</f>
        <v>388.3</v>
      </c>
      <c r="I26" s="12">
        <f t="shared" si="2"/>
        <v>31565.499999999996</v>
      </c>
      <c r="J26" s="15">
        <f>J34+J44+J50+J70+J100+J118+J121+J134+J142+J153+J159+J162+J168+J171+J175+J178+J188+J192+J195+J198+J202+J206+J210+J126+J74+J123+J164+J85+J88+J217+J94+J145+J93+J243+J213+J114+J249+J255+J260+J265+J270+J275</f>
        <v>24962.999999999996</v>
      </c>
      <c r="K26" s="15">
        <f>K34+K44+K50+K70+K100+K118+K121+K134+K142+K153+K159+K162+K168+K171+K175+K178+K188+K192+K195+K198+K202+K206+K210+K126+K74+K123+K164+K85+K88+K217+K94+K145+K93+K243+K213+K114+K249+K255+K260+K265+K270+K275</f>
        <v>24772.899999999998</v>
      </c>
    </row>
    <row r="27" spans="1:14">
      <c r="A27" s="13" t="s">
        <v>18</v>
      </c>
      <c r="B27" s="14" t="s">
        <v>22</v>
      </c>
      <c r="C27" s="14"/>
      <c r="D27" s="14"/>
      <c r="E27" s="14"/>
      <c r="F27" s="14" t="s">
        <v>10</v>
      </c>
      <c r="G27" s="15">
        <f>G224+G228+G231+G221+G235+G238</f>
        <v>1186.9000000000001</v>
      </c>
      <c r="H27" s="197">
        <f>H224+H228+H231+H221+H235+H238</f>
        <v>0</v>
      </c>
      <c r="I27" s="12">
        <f t="shared" si="2"/>
        <v>1186.9000000000001</v>
      </c>
      <c r="J27" s="15">
        <f t="shared" ref="J27:K27" si="5">J224+J228+J231+J221+J235+J238</f>
        <v>1186.9000000000001</v>
      </c>
      <c r="K27" s="15">
        <f t="shared" si="5"/>
        <v>1186.9000000000001</v>
      </c>
    </row>
    <row r="28" spans="1:14">
      <c r="A28" s="13" t="s">
        <v>19</v>
      </c>
      <c r="B28" s="14" t="s">
        <v>22</v>
      </c>
      <c r="C28" s="14"/>
      <c r="D28" s="14"/>
      <c r="E28" s="14"/>
      <c r="F28" s="14" t="s">
        <v>11</v>
      </c>
      <c r="G28" s="15">
        <f>G60+G64+G106+G38+G54+G78+G146+G110</f>
        <v>1515.3000000000002</v>
      </c>
      <c r="H28" s="197">
        <f>H60+H64+H106+H38+H54+H78+H146+H110</f>
        <v>257.98</v>
      </c>
      <c r="I28" s="12">
        <f t="shared" si="2"/>
        <v>1773.2800000000002</v>
      </c>
      <c r="J28" s="15">
        <f>J60+J64+J106+J38+J54+J78+J146+J110</f>
        <v>1.5</v>
      </c>
      <c r="K28" s="15">
        <f>K60+K64+K106+K38+K54+K78+K146+K110</f>
        <v>36.5</v>
      </c>
    </row>
    <row r="29" spans="1:14" ht="37.5" customHeight="1">
      <c r="A29" s="13" t="s">
        <v>23</v>
      </c>
      <c r="B29" s="14" t="s">
        <v>22</v>
      </c>
      <c r="C29" s="14" t="s">
        <v>24</v>
      </c>
      <c r="D29" s="14"/>
      <c r="E29" s="14"/>
      <c r="F29" s="14"/>
      <c r="G29" s="15">
        <f t="shared" ref="G29:K29" si="6">G30</f>
        <v>1614.3000000000002</v>
      </c>
      <c r="H29" s="15">
        <f t="shared" si="6"/>
        <v>190.5</v>
      </c>
      <c r="I29" s="12">
        <f t="shared" si="2"/>
        <v>1804.8000000000002</v>
      </c>
      <c r="J29" s="15">
        <f t="shared" si="6"/>
        <v>1265</v>
      </c>
      <c r="K29" s="15">
        <f t="shared" si="6"/>
        <v>1265</v>
      </c>
      <c r="L29" s="136"/>
    </row>
    <row r="30" spans="1:14" ht="24" customHeight="1">
      <c r="A30" s="13" t="s">
        <v>25</v>
      </c>
      <c r="B30" s="14" t="s">
        <v>22</v>
      </c>
      <c r="C30" s="14" t="s">
        <v>24</v>
      </c>
      <c r="D30" s="14" t="s">
        <v>26</v>
      </c>
      <c r="E30" s="14"/>
      <c r="F30" s="14"/>
      <c r="G30" s="16">
        <f t="shared" ref="G30:K30" si="7">G31+G35</f>
        <v>1614.3000000000002</v>
      </c>
      <c r="H30" s="16">
        <f t="shared" si="7"/>
        <v>190.5</v>
      </c>
      <c r="I30" s="20">
        <f t="shared" si="2"/>
        <v>1804.8000000000002</v>
      </c>
      <c r="J30" s="16">
        <f t="shared" si="7"/>
        <v>1265</v>
      </c>
      <c r="K30" s="16">
        <f t="shared" si="7"/>
        <v>1265</v>
      </c>
    </row>
    <row r="31" spans="1:14" ht="12.75" customHeight="1">
      <c r="A31" s="13" t="s">
        <v>27</v>
      </c>
      <c r="B31" s="14" t="s">
        <v>22</v>
      </c>
      <c r="C31" s="14" t="s">
        <v>24</v>
      </c>
      <c r="D31" s="14" t="s">
        <v>28</v>
      </c>
      <c r="E31" s="14"/>
      <c r="F31" s="14"/>
      <c r="G31" s="16">
        <f t="shared" ref="G31:K33" si="8">G32</f>
        <v>1533.9</v>
      </c>
      <c r="H31" s="16">
        <f t="shared" si="8"/>
        <v>190.5</v>
      </c>
      <c r="I31" s="20">
        <f t="shared" si="2"/>
        <v>1724.4</v>
      </c>
      <c r="J31" s="16">
        <f t="shared" si="8"/>
        <v>1265</v>
      </c>
      <c r="K31" s="16">
        <f t="shared" si="8"/>
        <v>1265</v>
      </c>
    </row>
    <row r="32" spans="1:14" ht="72.75" customHeight="1">
      <c r="A32" s="17" t="s">
        <v>29</v>
      </c>
      <c r="B32" s="18" t="s">
        <v>22</v>
      </c>
      <c r="C32" s="18" t="s">
        <v>24</v>
      </c>
      <c r="D32" s="18" t="s">
        <v>28</v>
      </c>
      <c r="E32" s="18" t="s">
        <v>30</v>
      </c>
      <c r="F32" s="18"/>
      <c r="G32" s="16">
        <f t="shared" si="8"/>
        <v>1533.9</v>
      </c>
      <c r="H32" s="16">
        <f t="shared" si="8"/>
        <v>190.5</v>
      </c>
      <c r="I32" s="20">
        <f t="shared" si="2"/>
        <v>1724.4</v>
      </c>
      <c r="J32" s="16">
        <f t="shared" si="8"/>
        <v>1265</v>
      </c>
      <c r="K32" s="16">
        <f t="shared" si="8"/>
        <v>1265</v>
      </c>
    </row>
    <row r="33" spans="1:15" ht="26.25" customHeight="1">
      <c r="A33" s="17" t="s">
        <v>31</v>
      </c>
      <c r="B33" s="18" t="s">
        <v>22</v>
      </c>
      <c r="C33" s="18" t="s">
        <v>24</v>
      </c>
      <c r="D33" s="18" t="s">
        <v>28</v>
      </c>
      <c r="E33" s="18" t="s">
        <v>32</v>
      </c>
      <c r="F33" s="18"/>
      <c r="G33" s="16">
        <f t="shared" si="8"/>
        <v>1533.9</v>
      </c>
      <c r="H33" s="16">
        <f t="shared" si="8"/>
        <v>190.5</v>
      </c>
      <c r="I33" s="20">
        <f t="shared" si="2"/>
        <v>1724.4</v>
      </c>
      <c r="J33" s="16">
        <f t="shared" si="8"/>
        <v>1265</v>
      </c>
      <c r="K33" s="16">
        <f t="shared" si="8"/>
        <v>1265</v>
      </c>
    </row>
    <row r="34" spans="1:15">
      <c r="A34" s="17" t="s">
        <v>16</v>
      </c>
      <c r="B34" s="18" t="s">
        <v>22</v>
      </c>
      <c r="C34" s="18" t="s">
        <v>24</v>
      </c>
      <c r="D34" s="18" t="s">
        <v>28</v>
      </c>
      <c r="E34" s="18" t="s">
        <v>32</v>
      </c>
      <c r="F34" s="18" t="s">
        <v>17</v>
      </c>
      <c r="G34" s="79">
        <v>1533.9</v>
      </c>
      <c r="H34" s="79">
        <f>'[2]поправки  2024-2026 гг  (окт)'!$I$37</f>
        <v>190.5</v>
      </c>
      <c r="I34" s="20">
        <f t="shared" si="2"/>
        <v>1724.4</v>
      </c>
      <c r="J34" s="22">
        <v>1265</v>
      </c>
      <c r="K34" s="22">
        <v>1265</v>
      </c>
    </row>
    <row r="35" spans="1:15" ht="38.25">
      <c r="A35" s="23" t="s">
        <v>33</v>
      </c>
      <c r="B35" s="24" t="s">
        <v>22</v>
      </c>
      <c r="C35" s="24" t="s">
        <v>24</v>
      </c>
      <c r="D35" s="24" t="s">
        <v>34</v>
      </c>
      <c r="E35" s="24"/>
      <c r="F35" s="24"/>
      <c r="G35" s="16">
        <f t="shared" ref="G35:J37" si="9">G36</f>
        <v>80.400000000000006</v>
      </c>
      <c r="H35" s="16">
        <f t="shared" si="9"/>
        <v>0</v>
      </c>
      <c r="I35" s="20">
        <f t="shared" si="2"/>
        <v>80.400000000000006</v>
      </c>
      <c r="J35" s="16">
        <f t="shared" si="9"/>
        <v>0</v>
      </c>
      <c r="K35" s="26"/>
    </row>
    <row r="36" spans="1:15" ht="76.5">
      <c r="A36" s="23" t="s">
        <v>29</v>
      </c>
      <c r="B36" s="24" t="s">
        <v>22</v>
      </c>
      <c r="C36" s="24" t="s">
        <v>24</v>
      </c>
      <c r="D36" s="24" t="s">
        <v>34</v>
      </c>
      <c r="E36" s="24" t="s">
        <v>30</v>
      </c>
      <c r="F36" s="24"/>
      <c r="G36" s="16">
        <f t="shared" si="9"/>
        <v>80.400000000000006</v>
      </c>
      <c r="H36" s="16">
        <f t="shared" si="9"/>
        <v>0</v>
      </c>
      <c r="I36" s="20">
        <f t="shared" si="2"/>
        <v>80.400000000000006</v>
      </c>
      <c r="J36" s="16">
        <f t="shared" si="9"/>
        <v>0</v>
      </c>
      <c r="K36" s="26"/>
    </row>
    <row r="37" spans="1:15" ht="28.5" customHeight="1">
      <c r="A37" s="23" t="s">
        <v>31</v>
      </c>
      <c r="B37" s="24" t="s">
        <v>22</v>
      </c>
      <c r="C37" s="24" t="s">
        <v>24</v>
      </c>
      <c r="D37" s="24" t="s">
        <v>34</v>
      </c>
      <c r="E37" s="24" t="s">
        <v>32</v>
      </c>
      <c r="F37" s="24"/>
      <c r="G37" s="16">
        <f t="shared" si="9"/>
        <v>80.400000000000006</v>
      </c>
      <c r="H37" s="16">
        <f t="shared" si="9"/>
        <v>0</v>
      </c>
      <c r="I37" s="20">
        <f t="shared" si="2"/>
        <v>80.400000000000006</v>
      </c>
      <c r="J37" s="16">
        <f t="shared" si="9"/>
        <v>0</v>
      </c>
      <c r="K37" s="26"/>
    </row>
    <row r="38" spans="1:15">
      <c r="A38" s="23" t="s">
        <v>19</v>
      </c>
      <c r="B38" s="24" t="s">
        <v>22</v>
      </c>
      <c r="C38" s="24" t="s">
        <v>24</v>
      </c>
      <c r="D38" s="24" t="s">
        <v>34</v>
      </c>
      <c r="E38" s="24" t="s">
        <v>32</v>
      </c>
      <c r="F38" s="24" t="s">
        <v>11</v>
      </c>
      <c r="G38" s="19">
        <v>80.400000000000006</v>
      </c>
      <c r="H38" s="19">
        <v>0</v>
      </c>
      <c r="I38" s="20">
        <f t="shared" si="2"/>
        <v>80.400000000000006</v>
      </c>
      <c r="J38" s="20"/>
      <c r="K38" s="26"/>
    </row>
    <row r="39" spans="1:15" ht="63.75" hidden="1" customHeight="1">
      <c r="A39" s="13" t="s">
        <v>35</v>
      </c>
      <c r="B39" s="14" t="s">
        <v>22</v>
      </c>
      <c r="C39" s="14" t="s">
        <v>36</v>
      </c>
      <c r="D39" s="14"/>
      <c r="E39" s="14"/>
      <c r="F39" s="14"/>
      <c r="G39" s="15">
        <f t="shared" ref="G39:K43" si="10">G40</f>
        <v>0</v>
      </c>
      <c r="H39" s="15"/>
      <c r="I39" s="20">
        <f t="shared" si="2"/>
        <v>0</v>
      </c>
      <c r="J39" s="15">
        <f t="shared" si="10"/>
        <v>0</v>
      </c>
      <c r="K39" s="15">
        <f t="shared" si="10"/>
        <v>0</v>
      </c>
    </row>
    <row r="40" spans="1:15" ht="25.5" hidden="1" customHeight="1">
      <c r="A40" s="13" t="s">
        <v>25</v>
      </c>
      <c r="B40" s="14" t="s">
        <v>22</v>
      </c>
      <c r="C40" s="14" t="s">
        <v>36</v>
      </c>
      <c r="D40" s="14" t="s">
        <v>26</v>
      </c>
      <c r="E40" s="14"/>
      <c r="F40" s="14"/>
      <c r="G40" s="16">
        <f t="shared" si="10"/>
        <v>0</v>
      </c>
      <c r="H40" s="16"/>
      <c r="I40" s="20">
        <f t="shared" si="2"/>
        <v>0</v>
      </c>
      <c r="J40" s="16">
        <f t="shared" si="10"/>
        <v>0</v>
      </c>
      <c r="K40" s="16">
        <f t="shared" si="10"/>
        <v>0</v>
      </c>
    </row>
    <row r="41" spans="1:15" hidden="1">
      <c r="A41" s="13" t="s">
        <v>37</v>
      </c>
      <c r="B41" s="14" t="s">
        <v>22</v>
      </c>
      <c r="C41" s="14" t="s">
        <v>36</v>
      </c>
      <c r="D41" s="14" t="s">
        <v>38</v>
      </c>
      <c r="E41" s="14"/>
      <c r="F41" s="14"/>
      <c r="G41" s="16">
        <f t="shared" si="10"/>
        <v>0</v>
      </c>
      <c r="H41" s="16"/>
      <c r="I41" s="20">
        <f t="shared" si="2"/>
        <v>0</v>
      </c>
      <c r="J41" s="16">
        <f t="shared" si="10"/>
        <v>0</v>
      </c>
      <c r="K41" s="16">
        <f t="shared" si="10"/>
        <v>0</v>
      </c>
    </row>
    <row r="42" spans="1:15" ht="75.75" hidden="1" customHeight="1">
      <c r="A42" s="17" t="s">
        <v>29</v>
      </c>
      <c r="B42" s="18" t="s">
        <v>22</v>
      </c>
      <c r="C42" s="18" t="s">
        <v>36</v>
      </c>
      <c r="D42" s="18" t="s">
        <v>38</v>
      </c>
      <c r="E42" s="18" t="s">
        <v>30</v>
      </c>
      <c r="F42" s="18"/>
      <c r="G42" s="16">
        <f t="shared" si="10"/>
        <v>0</v>
      </c>
      <c r="H42" s="16"/>
      <c r="I42" s="20">
        <f t="shared" si="2"/>
        <v>0</v>
      </c>
      <c r="J42" s="16">
        <f t="shared" si="10"/>
        <v>0</v>
      </c>
      <c r="K42" s="16">
        <f t="shared" si="10"/>
        <v>0</v>
      </c>
    </row>
    <row r="43" spans="1:15" ht="28.5" hidden="1" customHeight="1">
      <c r="A43" s="17" t="s">
        <v>31</v>
      </c>
      <c r="B43" s="18" t="s">
        <v>22</v>
      </c>
      <c r="C43" s="18" t="s">
        <v>36</v>
      </c>
      <c r="D43" s="18" t="s">
        <v>38</v>
      </c>
      <c r="E43" s="18" t="s">
        <v>32</v>
      </c>
      <c r="F43" s="18"/>
      <c r="G43" s="16">
        <f t="shared" si="10"/>
        <v>0</v>
      </c>
      <c r="H43" s="16"/>
      <c r="I43" s="20">
        <f t="shared" si="2"/>
        <v>0</v>
      </c>
      <c r="J43" s="16">
        <f t="shared" si="10"/>
        <v>0</v>
      </c>
      <c r="K43" s="16">
        <f t="shared" si="10"/>
        <v>0</v>
      </c>
    </row>
    <row r="44" spans="1:15" hidden="1">
      <c r="A44" s="17" t="s">
        <v>16</v>
      </c>
      <c r="B44" s="18" t="s">
        <v>22</v>
      </c>
      <c r="C44" s="18" t="s">
        <v>36</v>
      </c>
      <c r="D44" s="18" t="s">
        <v>38</v>
      </c>
      <c r="E44" s="18" t="s">
        <v>32</v>
      </c>
      <c r="F44" s="18" t="s">
        <v>17</v>
      </c>
      <c r="G44" s="79"/>
      <c r="H44" s="79"/>
      <c r="I44" s="20">
        <f t="shared" si="2"/>
        <v>0</v>
      </c>
      <c r="J44" s="22"/>
      <c r="K44" s="22"/>
    </row>
    <row r="45" spans="1:15" ht="63.75" customHeight="1">
      <c r="A45" s="13" t="s">
        <v>683</v>
      </c>
      <c r="B45" s="14" t="s">
        <v>22</v>
      </c>
      <c r="C45" s="14" t="s">
        <v>39</v>
      </c>
      <c r="D45" s="14"/>
      <c r="E45" s="14"/>
      <c r="F45" s="14"/>
      <c r="G45" s="15">
        <f t="shared" ref="G45:K45" si="11">G46</f>
        <v>13763</v>
      </c>
      <c r="H45" s="15">
        <f t="shared" si="11"/>
        <v>59.4</v>
      </c>
      <c r="I45" s="12">
        <f t="shared" si="2"/>
        <v>13822.4</v>
      </c>
      <c r="J45" s="15">
        <f t="shared" si="11"/>
        <v>11672.7</v>
      </c>
      <c r="K45" s="15">
        <f t="shared" si="11"/>
        <v>11710</v>
      </c>
      <c r="L45" s="136">
        <f>G50+G70+G975+G1123</f>
        <v>21486.6</v>
      </c>
      <c r="M45" s="136">
        <f>J50+J70+J975+J1123</f>
        <v>19582.7</v>
      </c>
      <c r="N45" s="136">
        <f>K50+K70+K975+K1123</f>
        <v>19630</v>
      </c>
    </row>
    <row r="46" spans="1:15" ht="24">
      <c r="A46" s="13" t="s">
        <v>25</v>
      </c>
      <c r="B46" s="14" t="s">
        <v>22</v>
      </c>
      <c r="C46" s="14" t="s">
        <v>39</v>
      </c>
      <c r="D46" s="14" t="s">
        <v>26</v>
      </c>
      <c r="E46" s="14"/>
      <c r="F46" s="14"/>
      <c r="G46" s="15">
        <f t="shared" ref="G46:K46" si="12">G47+G51</f>
        <v>13763</v>
      </c>
      <c r="H46" s="15">
        <f t="shared" si="12"/>
        <v>59.4</v>
      </c>
      <c r="I46" s="12">
        <f t="shared" si="2"/>
        <v>13822.4</v>
      </c>
      <c r="J46" s="15">
        <f t="shared" si="12"/>
        <v>11672.7</v>
      </c>
      <c r="K46" s="15">
        <f t="shared" si="12"/>
        <v>11710</v>
      </c>
    </row>
    <row r="47" spans="1:15">
      <c r="A47" s="13" t="s">
        <v>37</v>
      </c>
      <c r="B47" s="14" t="s">
        <v>22</v>
      </c>
      <c r="C47" s="14" t="s">
        <v>39</v>
      </c>
      <c r="D47" s="18" t="s">
        <v>38</v>
      </c>
      <c r="E47" s="14"/>
      <c r="F47" s="14"/>
      <c r="G47" s="15">
        <f t="shared" ref="G47:K49" si="13">G48</f>
        <v>13087.3</v>
      </c>
      <c r="H47" s="15">
        <f>H48</f>
        <v>59.4</v>
      </c>
      <c r="I47" s="12">
        <f t="shared" si="2"/>
        <v>13146.699999999999</v>
      </c>
      <c r="J47" s="15">
        <f t="shared" si="13"/>
        <v>11672.7</v>
      </c>
      <c r="K47" s="15">
        <f t="shared" si="13"/>
        <v>11710</v>
      </c>
      <c r="O47" s="136">
        <f>I47+I70+I975+I1123</f>
        <v>21709.4</v>
      </c>
    </row>
    <row r="48" spans="1:15" ht="73.5" customHeight="1">
      <c r="A48" s="17" t="s">
        <v>29</v>
      </c>
      <c r="B48" s="18" t="s">
        <v>22</v>
      </c>
      <c r="C48" s="18" t="s">
        <v>39</v>
      </c>
      <c r="D48" s="18" t="s">
        <v>38</v>
      </c>
      <c r="E48" s="18" t="s">
        <v>30</v>
      </c>
      <c r="F48" s="18"/>
      <c r="G48" s="16">
        <f t="shared" si="13"/>
        <v>13087.3</v>
      </c>
      <c r="H48" s="16">
        <f t="shared" si="13"/>
        <v>59.4</v>
      </c>
      <c r="I48" s="20">
        <f t="shared" si="2"/>
        <v>13146.699999999999</v>
      </c>
      <c r="J48" s="16">
        <f t="shared" si="13"/>
        <v>11672.7</v>
      </c>
      <c r="K48" s="16">
        <f t="shared" si="13"/>
        <v>11710</v>
      </c>
    </row>
    <row r="49" spans="1:11" ht="25.5" customHeight="1">
      <c r="A49" s="17" t="s">
        <v>31</v>
      </c>
      <c r="B49" s="18" t="s">
        <v>22</v>
      </c>
      <c r="C49" s="18" t="s">
        <v>39</v>
      </c>
      <c r="D49" s="18" t="s">
        <v>38</v>
      </c>
      <c r="E49" s="18" t="s">
        <v>32</v>
      </c>
      <c r="F49" s="18"/>
      <c r="G49" s="16">
        <f t="shared" si="13"/>
        <v>13087.3</v>
      </c>
      <c r="H49" s="16">
        <f t="shared" si="13"/>
        <v>59.4</v>
      </c>
      <c r="I49" s="20">
        <f t="shared" si="2"/>
        <v>13146.699999999999</v>
      </c>
      <c r="J49" s="16">
        <f t="shared" si="13"/>
        <v>11672.7</v>
      </c>
      <c r="K49" s="16">
        <f t="shared" si="13"/>
        <v>11710</v>
      </c>
    </row>
    <row r="50" spans="1:11">
      <c r="A50" s="17" t="s">
        <v>16</v>
      </c>
      <c r="B50" s="18" t="s">
        <v>22</v>
      </c>
      <c r="C50" s="18" t="s">
        <v>39</v>
      </c>
      <c r="D50" s="18" t="s">
        <v>38</v>
      </c>
      <c r="E50" s="18" t="s">
        <v>32</v>
      </c>
      <c r="F50" s="18" t="s">
        <v>17</v>
      </c>
      <c r="G50" s="79">
        <v>13087.3</v>
      </c>
      <c r="H50" s="79">
        <f>'[2]поправки  2024-2026 гг  (окт)'!$I$53</f>
        <v>59.4</v>
      </c>
      <c r="I50" s="20">
        <f t="shared" si="2"/>
        <v>13146.699999999999</v>
      </c>
      <c r="J50" s="22">
        <v>11672.7</v>
      </c>
      <c r="K50" s="22">
        <v>11710</v>
      </c>
    </row>
    <row r="51" spans="1:11" ht="38.25">
      <c r="A51" s="23" t="s">
        <v>33</v>
      </c>
      <c r="B51" s="24" t="s">
        <v>22</v>
      </c>
      <c r="C51" s="18" t="s">
        <v>39</v>
      </c>
      <c r="D51" s="24" t="s">
        <v>34</v>
      </c>
      <c r="E51" s="24"/>
      <c r="F51" s="24"/>
      <c r="G51" s="16">
        <f t="shared" ref="G51:J53" si="14">G52</f>
        <v>675.7</v>
      </c>
      <c r="H51" s="16">
        <f t="shared" si="14"/>
        <v>0</v>
      </c>
      <c r="I51" s="20">
        <f t="shared" si="2"/>
        <v>675.7</v>
      </c>
      <c r="J51" s="16">
        <f t="shared" si="14"/>
        <v>0</v>
      </c>
      <c r="K51" s="26"/>
    </row>
    <row r="52" spans="1:11" ht="76.5">
      <c r="A52" s="23" t="s">
        <v>29</v>
      </c>
      <c r="B52" s="24" t="s">
        <v>22</v>
      </c>
      <c r="C52" s="18" t="s">
        <v>39</v>
      </c>
      <c r="D52" s="24" t="s">
        <v>34</v>
      </c>
      <c r="E52" s="24" t="s">
        <v>30</v>
      </c>
      <c r="F52" s="24"/>
      <c r="G52" s="16">
        <f t="shared" si="14"/>
        <v>675.7</v>
      </c>
      <c r="H52" s="16">
        <f t="shared" si="14"/>
        <v>0</v>
      </c>
      <c r="I52" s="20">
        <f t="shared" si="2"/>
        <v>675.7</v>
      </c>
      <c r="J52" s="16">
        <f t="shared" si="14"/>
        <v>0</v>
      </c>
      <c r="K52" s="26"/>
    </row>
    <row r="53" spans="1:11" ht="26.25" customHeight="1">
      <c r="A53" s="23" t="s">
        <v>31</v>
      </c>
      <c r="B53" s="24" t="s">
        <v>22</v>
      </c>
      <c r="C53" s="18" t="s">
        <v>39</v>
      </c>
      <c r="D53" s="24" t="s">
        <v>34</v>
      </c>
      <c r="E53" s="24" t="s">
        <v>32</v>
      </c>
      <c r="F53" s="24"/>
      <c r="G53" s="16">
        <f t="shared" si="14"/>
        <v>675.7</v>
      </c>
      <c r="H53" s="16">
        <f t="shared" si="14"/>
        <v>0</v>
      </c>
      <c r="I53" s="20">
        <f t="shared" si="2"/>
        <v>675.7</v>
      </c>
      <c r="J53" s="16">
        <f t="shared" si="14"/>
        <v>0</v>
      </c>
      <c r="K53" s="26"/>
    </row>
    <row r="54" spans="1:11">
      <c r="A54" s="23" t="s">
        <v>19</v>
      </c>
      <c r="B54" s="24" t="s">
        <v>22</v>
      </c>
      <c r="C54" s="18" t="s">
        <v>39</v>
      </c>
      <c r="D54" s="24" t="s">
        <v>34</v>
      </c>
      <c r="E54" s="24" t="s">
        <v>32</v>
      </c>
      <c r="F54" s="24" t="s">
        <v>11</v>
      </c>
      <c r="G54" s="19">
        <v>675.7</v>
      </c>
      <c r="H54" s="19">
        <v>0</v>
      </c>
      <c r="I54" s="20">
        <f t="shared" si="2"/>
        <v>675.7</v>
      </c>
      <c r="J54" s="20"/>
      <c r="K54" s="26"/>
    </row>
    <row r="55" spans="1:11">
      <c r="A55" s="13" t="s">
        <v>40</v>
      </c>
      <c r="B55" s="14" t="s">
        <v>22</v>
      </c>
      <c r="C55" s="14" t="s">
        <v>41</v>
      </c>
      <c r="D55" s="14"/>
      <c r="E55" s="14"/>
      <c r="F55" s="14"/>
      <c r="G55" s="15">
        <f t="shared" ref="G55:K55" si="15">G56+G61</f>
        <v>1.5</v>
      </c>
      <c r="H55" s="15"/>
      <c r="I55" s="20">
        <f t="shared" si="2"/>
        <v>1.5</v>
      </c>
      <c r="J55" s="15">
        <f t="shared" si="15"/>
        <v>1.5</v>
      </c>
      <c r="K55" s="15">
        <f t="shared" si="15"/>
        <v>36.5</v>
      </c>
    </row>
    <row r="56" spans="1:11" ht="48" hidden="1">
      <c r="A56" s="17" t="s">
        <v>42</v>
      </c>
      <c r="B56" s="18" t="s">
        <v>22</v>
      </c>
      <c r="C56" s="18" t="s">
        <v>41</v>
      </c>
      <c r="D56" s="18" t="s">
        <v>43</v>
      </c>
      <c r="E56" s="18"/>
      <c r="F56" s="18"/>
      <c r="G56" s="16">
        <f>G57</f>
        <v>0</v>
      </c>
      <c r="H56" s="16"/>
      <c r="I56" s="20">
        <f t="shared" si="2"/>
        <v>0</v>
      </c>
      <c r="J56" s="16">
        <f>J57</f>
        <v>0</v>
      </c>
      <c r="K56" s="26"/>
    </row>
    <row r="57" spans="1:11" ht="24" hidden="1">
      <c r="A57" s="17" t="s">
        <v>44</v>
      </c>
      <c r="B57" s="18" t="s">
        <v>22</v>
      </c>
      <c r="C57" s="18" t="s">
        <v>41</v>
      </c>
      <c r="D57" s="18" t="s">
        <v>43</v>
      </c>
      <c r="E57" s="18" t="s">
        <v>45</v>
      </c>
      <c r="F57" s="18"/>
      <c r="G57" s="16">
        <f>G58</f>
        <v>0</v>
      </c>
      <c r="H57" s="16"/>
      <c r="I57" s="20">
        <f t="shared" si="2"/>
        <v>0</v>
      </c>
      <c r="J57" s="16">
        <f>J58</f>
        <v>0</v>
      </c>
      <c r="K57" s="26"/>
    </row>
    <row r="58" spans="1:11" ht="36" hidden="1">
      <c r="A58" s="17" t="s">
        <v>46</v>
      </c>
      <c r="B58" s="18" t="s">
        <v>22</v>
      </c>
      <c r="C58" s="18" t="s">
        <v>41</v>
      </c>
      <c r="D58" s="18" t="s">
        <v>43</v>
      </c>
      <c r="E58" s="18" t="s">
        <v>47</v>
      </c>
      <c r="F58" s="18"/>
      <c r="G58" s="16">
        <f>G59+G60</f>
        <v>0</v>
      </c>
      <c r="H58" s="16"/>
      <c r="I58" s="20">
        <f t="shared" si="2"/>
        <v>0</v>
      </c>
      <c r="J58" s="16">
        <f>J59+J60</f>
        <v>0</v>
      </c>
      <c r="K58" s="26"/>
    </row>
    <row r="59" spans="1:11" hidden="1">
      <c r="A59" s="17" t="s">
        <v>18</v>
      </c>
      <c r="B59" s="18" t="s">
        <v>22</v>
      </c>
      <c r="C59" s="18" t="s">
        <v>41</v>
      </c>
      <c r="D59" s="18" t="s">
        <v>43</v>
      </c>
      <c r="E59" s="18" t="s">
        <v>47</v>
      </c>
      <c r="F59" s="18" t="s">
        <v>10</v>
      </c>
      <c r="G59" s="19"/>
      <c r="H59" s="19"/>
      <c r="I59" s="20">
        <f t="shared" si="2"/>
        <v>0</v>
      </c>
      <c r="J59" s="20"/>
      <c r="K59" s="26"/>
    </row>
    <row r="60" spans="1:11" hidden="1">
      <c r="A60" s="17" t="s">
        <v>19</v>
      </c>
      <c r="B60" s="18" t="s">
        <v>22</v>
      </c>
      <c r="C60" s="18" t="s">
        <v>41</v>
      </c>
      <c r="D60" s="18" t="s">
        <v>43</v>
      </c>
      <c r="E60" s="18" t="s">
        <v>47</v>
      </c>
      <c r="F60" s="18" t="s">
        <v>11</v>
      </c>
      <c r="G60" s="19"/>
      <c r="H60" s="19"/>
      <c r="I60" s="20">
        <f t="shared" si="2"/>
        <v>0</v>
      </c>
      <c r="J60" s="20"/>
      <c r="K60" s="26"/>
    </row>
    <row r="61" spans="1:11" ht="52.5" customHeight="1">
      <c r="A61" s="17" t="s">
        <v>42</v>
      </c>
      <c r="B61" s="18" t="s">
        <v>22</v>
      </c>
      <c r="C61" s="18" t="s">
        <v>41</v>
      </c>
      <c r="D61" s="18" t="s">
        <v>48</v>
      </c>
      <c r="E61" s="18"/>
      <c r="F61" s="18"/>
      <c r="G61" s="16">
        <f t="shared" ref="G61:K63" si="16">G62</f>
        <v>1.5</v>
      </c>
      <c r="H61" s="16"/>
      <c r="I61" s="20">
        <f t="shared" si="2"/>
        <v>1.5</v>
      </c>
      <c r="J61" s="16">
        <f t="shared" si="16"/>
        <v>1.5</v>
      </c>
      <c r="K61" s="16">
        <f t="shared" si="16"/>
        <v>36.5</v>
      </c>
    </row>
    <row r="62" spans="1:11" ht="28.5" customHeight="1">
      <c r="A62" s="17" t="s">
        <v>44</v>
      </c>
      <c r="B62" s="18" t="s">
        <v>22</v>
      </c>
      <c r="C62" s="18" t="s">
        <v>41</v>
      </c>
      <c r="D62" s="18" t="s">
        <v>48</v>
      </c>
      <c r="E62" s="18" t="s">
        <v>45</v>
      </c>
      <c r="F62" s="18"/>
      <c r="G62" s="16">
        <f t="shared" si="16"/>
        <v>1.5</v>
      </c>
      <c r="H62" s="16"/>
      <c r="I62" s="20">
        <f t="shared" si="2"/>
        <v>1.5</v>
      </c>
      <c r="J62" s="16">
        <f t="shared" si="16"/>
        <v>1.5</v>
      </c>
      <c r="K62" s="16">
        <f t="shared" si="16"/>
        <v>36.5</v>
      </c>
    </row>
    <row r="63" spans="1:11" ht="39.75" customHeight="1">
      <c r="A63" s="17" t="s">
        <v>46</v>
      </c>
      <c r="B63" s="18" t="s">
        <v>22</v>
      </c>
      <c r="C63" s="18" t="s">
        <v>41</v>
      </c>
      <c r="D63" s="18" t="s">
        <v>48</v>
      </c>
      <c r="E63" s="18" t="s">
        <v>47</v>
      </c>
      <c r="F63" s="18"/>
      <c r="G63" s="16">
        <f t="shared" si="16"/>
        <v>1.5</v>
      </c>
      <c r="H63" s="16"/>
      <c r="I63" s="20">
        <f t="shared" si="2"/>
        <v>1.5</v>
      </c>
      <c r="J63" s="16">
        <f t="shared" si="16"/>
        <v>1.5</v>
      </c>
      <c r="K63" s="16">
        <f t="shared" si="16"/>
        <v>36.5</v>
      </c>
    </row>
    <row r="64" spans="1:11">
      <c r="A64" s="17" t="s">
        <v>19</v>
      </c>
      <c r="B64" s="18" t="s">
        <v>22</v>
      </c>
      <c r="C64" s="18" t="s">
        <v>41</v>
      </c>
      <c r="D64" s="18" t="s">
        <v>48</v>
      </c>
      <c r="E64" s="18" t="s">
        <v>47</v>
      </c>
      <c r="F64" s="18" t="s">
        <v>11</v>
      </c>
      <c r="G64" s="182">
        <v>1.5</v>
      </c>
      <c r="H64" s="182"/>
      <c r="I64" s="20">
        <f t="shared" si="2"/>
        <v>1.5</v>
      </c>
      <c r="J64" s="183">
        <v>1.5</v>
      </c>
      <c r="K64" s="184">
        <v>36.5</v>
      </c>
    </row>
    <row r="65" spans="1:11" ht="51.75" customHeight="1">
      <c r="A65" s="13" t="s">
        <v>49</v>
      </c>
      <c r="B65" s="14" t="s">
        <v>22</v>
      </c>
      <c r="C65" s="14" t="s">
        <v>50</v>
      </c>
      <c r="D65" s="14"/>
      <c r="E65" s="14"/>
      <c r="F65" s="14"/>
      <c r="G65" s="15">
        <f t="shared" ref="G65:K65" si="17">G66</f>
        <v>4740.5</v>
      </c>
      <c r="H65" s="15">
        <f t="shared" si="17"/>
        <v>-201.9</v>
      </c>
      <c r="I65" s="12">
        <f t="shared" si="2"/>
        <v>4538.6000000000004</v>
      </c>
      <c r="J65" s="15">
        <f t="shared" si="17"/>
        <v>4157</v>
      </c>
      <c r="K65" s="15">
        <f t="shared" si="17"/>
        <v>4157</v>
      </c>
    </row>
    <row r="66" spans="1:11" ht="25.5" customHeight="1">
      <c r="A66" s="13" t="s">
        <v>25</v>
      </c>
      <c r="B66" s="14" t="s">
        <v>22</v>
      </c>
      <c r="C66" s="14" t="s">
        <v>50</v>
      </c>
      <c r="D66" s="14" t="s">
        <v>26</v>
      </c>
      <c r="E66" s="14"/>
      <c r="F66" s="14"/>
      <c r="G66" s="16">
        <f t="shared" ref="G66:K66" si="18">G67+G78</f>
        <v>4740.5</v>
      </c>
      <c r="H66" s="16">
        <f t="shared" si="18"/>
        <v>-201.9</v>
      </c>
      <c r="I66" s="20">
        <f t="shared" si="2"/>
        <v>4538.6000000000004</v>
      </c>
      <c r="J66" s="16">
        <f t="shared" si="18"/>
        <v>4157</v>
      </c>
      <c r="K66" s="16">
        <f t="shared" si="18"/>
        <v>4157</v>
      </c>
    </row>
    <row r="67" spans="1:11">
      <c r="A67" s="13" t="s">
        <v>37</v>
      </c>
      <c r="B67" s="14" t="s">
        <v>22</v>
      </c>
      <c r="C67" s="14" t="s">
        <v>50</v>
      </c>
      <c r="D67" s="14" t="s">
        <v>38</v>
      </c>
      <c r="E67" s="25"/>
      <c r="F67" s="25"/>
      <c r="G67" s="16">
        <f>G68+G71+G91</f>
        <v>4646.3</v>
      </c>
      <c r="H67" s="16">
        <f>H68+H71+H91</f>
        <v>-201.9</v>
      </c>
      <c r="I67" s="20">
        <f t="shared" si="2"/>
        <v>4444.4000000000005</v>
      </c>
      <c r="J67" s="16">
        <f t="shared" ref="J67:K67" si="19">J68+J71+J91</f>
        <v>4157</v>
      </c>
      <c r="K67" s="16">
        <f t="shared" si="19"/>
        <v>4157</v>
      </c>
    </row>
    <row r="68" spans="1:11" ht="73.5" customHeight="1">
      <c r="A68" s="17" t="s">
        <v>29</v>
      </c>
      <c r="B68" s="18" t="s">
        <v>22</v>
      </c>
      <c r="C68" s="18" t="s">
        <v>50</v>
      </c>
      <c r="D68" s="18" t="s">
        <v>38</v>
      </c>
      <c r="E68" s="18" t="s">
        <v>30</v>
      </c>
      <c r="F68" s="18"/>
      <c r="G68" s="16">
        <f t="shared" ref="G68:K69" si="20">G69</f>
        <v>4626.3</v>
      </c>
      <c r="H68" s="16">
        <f t="shared" si="20"/>
        <v>-201.9</v>
      </c>
      <c r="I68" s="20">
        <f t="shared" si="2"/>
        <v>4424.4000000000005</v>
      </c>
      <c r="J68" s="16">
        <f t="shared" si="20"/>
        <v>4137</v>
      </c>
      <c r="K68" s="16">
        <f t="shared" si="20"/>
        <v>4147</v>
      </c>
    </row>
    <row r="69" spans="1:11" ht="24.75" customHeight="1">
      <c r="A69" s="17" t="s">
        <v>31</v>
      </c>
      <c r="B69" s="18" t="s">
        <v>22</v>
      </c>
      <c r="C69" s="18" t="s">
        <v>50</v>
      </c>
      <c r="D69" s="18" t="s">
        <v>38</v>
      </c>
      <c r="E69" s="18" t="s">
        <v>32</v>
      </c>
      <c r="F69" s="18"/>
      <c r="G69" s="16">
        <f t="shared" si="20"/>
        <v>4626.3</v>
      </c>
      <c r="H69" s="16">
        <f t="shared" si="20"/>
        <v>-201.9</v>
      </c>
      <c r="I69" s="20">
        <f t="shared" si="2"/>
        <v>4424.4000000000005</v>
      </c>
      <c r="J69" s="16">
        <f t="shared" si="20"/>
        <v>4137</v>
      </c>
      <c r="K69" s="16">
        <f t="shared" si="20"/>
        <v>4147</v>
      </c>
    </row>
    <row r="70" spans="1:11">
      <c r="A70" s="17" t="s">
        <v>16</v>
      </c>
      <c r="B70" s="18" t="s">
        <v>22</v>
      </c>
      <c r="C70" s="18" t="s">
        <v>50</v>
      </c>
      <c r="D70" s="18" t="s">
        <v>38</v>
      </c>
      <c r="E70" s="18" t="s">
        <v>32</v>
      </c>
      <c r="F70" s="18" t="s">
        <v>17</v>
      </c>
      <c r="G70" s="181">
        <v>4626.3</v>
      </c>
      <c r="H70" s="181">
        <f>'[2]поправки  2024-2026 гг  (окт)'!$I$545</f>
        <v>-201.9</v>
      </c>
      <c r="I70" s="20">
        <f t="shared" si="2"/>
        <v>4424.4000000000005</v>
      </c>
      <c r="J70" s="19">
        <v>4137</v>
      </c>
      <c r="K70" s="19">
        <v>4147</v>
      </c>
    </row>
    <row r="71" spans="1:11" ht="36">
      <c r="A71" s="17" t="s">
        <v>51</v>
      </c>
      <c r="B71" s="18" t="s">
        <v>22</v>
      </c>
      <c r="C71" s="18" t="s">
        <v>50</v>
      </c>
      <c r="D71" s="18" t="s">
        <v>52</v>
      </c>
      <c r="E71" s="18"/>
      <c r="F71" s="18"/>
      <c r="G71" s="16">
        <f>G72+G75</f>
        <v>0</v>
      </c>
      <c r="H71" s="16"/>
      <c r="I71" s="20">
        <f t="shared" si="2"/>
        <v>0</v>
      </c>
      <c r="J71" s="16">
        <f>J72+J75</f>
        <v>0</v>
      </c>
      <c r="K71" s="26"/>
    </row>
    <row r="72" spans="1:11" ht="75" customHeight="1">
      <c r="A72" s="17" t="s">
        <v>29</v>
      </c>
      <c r="B72" s="18" t="s">
        <v>22</v>
      </c>
      <c r="C72" s="18" t="s">
        <v>50</v>
      </c>
      <c r="D72" s="18" t="s">
        <v>52</v>
      </c>
      <c r="E72" s="18" t="s">
        <v>30</v>
      </c>
      <c r="F72" s="18"/>
      <c r="G72" s="16">
        <f>G73</f>
        <v>0</v>
      </c>
      <c r="H72" s="16"/>
      <c r="I72" s="20">
        <f t="shared" si="2"/>
        <v>0</v>
      </c>
      <c r="J72" s="16">
        <f>J73</f>
        <v>0</v>
      </c>
      <c r="K72" s="26"/>
    </row>
    <row r="73" spans="1:11" ht="24">
      <c r="A73" s="17" t="s">
        <v>31</v>
      </c>
      <c r="B73" s="18" t="s">
        <v>22</v>
      </c>
      <c r="C73" s="18" t="s">
        <v>50</v>
      </c>
      <c r="D73" s="18" t="s">
        <v>52</v>
      </c>
      <c r="E73" s="18" t="s">
        <v>32</v>
      </c>
      <c r="F73" s="18"/>
      <c r="G73" s="16">
        <f>G74</f>
        <v>0</v>
      </c>
      <c r="H73" s="16"/>
      <c r="I73" s="20">
        <f t="shared" si="2"/>
        <v>0</v>
      </c>
      <c r="J73" s="16">
        <f>J74</f>
        <v>0</v>
      </c>
      <c r="K73" s="26"/>
    </row>
    <row r="74" spans="1:11">
      <c r="A74" s="17" t="s">
        <v>16</v>
      </c>
      <c r="B74" s="18" t="s">
        <v>22</v>
      </c>
      <c r="C74" s="18" t="s">
        <v>50</v>
      </c>
      <c r="D74" s="18" t="s">
        <v>52</v>
      </c>
      <c r="E74" s="18" t="s">
        <v>32</v>
      </c>
      <c r="F74" s="18" t="s">
        <v>17</v>
      </c>
      <c r="G74" s="19"/>
      <c r="H74" s="19"/>
      <c r="I74" s="20">
        <f t="shared" si="2"/>
        <v>0</v>
      </c>
      <c r="J74" s="12"/>
      <c r="K74" s="26"/>
    </row>
    <row r="75" spans="1:11" ht="24">
      <c r="A75" s="17" t="s">
        <v>44</v>
      </c>
      <c r="B75" s="18" t="s">
        <v>22</v>
      </c>
      <c r="C75" s="18" t="s">
        <v>50</v>
      </c>
      <c r="D75" s="18" t="s">
        <v>52</v>
      </c>
      <c r="E75" s="18" t="s">
        <v>45</v>
      </c>
      <c r="F75" s="18"/>
      <c r="G75" s="16">
        <f>G76</f>
        <v>0</v>
      </c>
      <c r="H75" s="16"/>
      <c r="I75" s="20">
        <f t="shared" si="2"/>
        <v>0</v>
      </c>
      <c r="J75" s="16">
        <f>J76</f>
        <v>0</v>
      </c>
      <c r="K75" s="26"/>
    </row>
    <row r="76" spans="1:11" ht="36">
      <c r="A76" s="17" t="s">
        <v>46</v>
      </c>
      <c r="B76" s="18" t="s">
        <v>22</v>
      </c>
      <c r="C76" s="18" t="s">
        <v>50</v>
      </c>
      <c r="D76" s="18" t="s">
        <v>52</v>
      </c>
      <c r="E76" s="18" t="s">
        <v>53</v>
      </c>
      <c r="F76" s="18"/>
      <c r="G76" s="16">
        <f>G77</f>
        <v>0</v>
      </c>
      <c r="H76" s="16"/>
      <c r="I76" s="20">
        <f t="shared" si="2"/>
        <v>0</v>
      </c>
      <c r="J76" s="16">
        <f>J77</f>
        <v>0</v>
      </c>
      <c r="K76" s="26"/>
    </row>
    <row r="77" spans="1:11">
      <c r="A77" s="17" t="s">
        <v>16</v>
      </c>
      <c r="B77" s="18" t="s">
        <v>22</v>
      </c>
      <c r="C77" s="18" t="s">
        <v>50</v>
      </c>
      <c r="D77" s="18" t="s">
        <v>52</v>
      </c>
      <c r="E77" s="18" t="s">
        <v>53</v>
      </c>
      <c r="F77" s="18" t="s">
        <v>17</v>
      </c>
      <c r="G77" s="26"/>
      <c r="H77" s="26"/>
      <c r="I77" s="20">
        <f t="shared" si="2"/>
        <v>0</v>
      </c>
      <c r="J77" s="12"/>
      <c r="K77" s="26"/>
    </row>
    <row r="78" spans="1:11" ht="38.25">
      <c r="A78" s="23" t="s">
        <v>33</v>
      </c>
      <c r="B78" s="24" t="s">
        <v>22</v>
      </c>
      <c r="C78" s="18" t="s">
        <v>50</v>
      </c>
      <c r="D78" s="24" t="s">
        <v>34</v>
      </c>
      <c r="E78" s="24"/>
      <c r="F78" s="24"/>
      <c r="G78" s="16">
        <f t="shared" ref="G78:J80" si="21">G79</f>
        <v>94.2</v>
      </c>
      <c r="H78" s="16">
        <f t="shared" si="21"/>
        <v>0</v>
      </c>
      <c r="I78" s="20">
        <f t="shared" si="2"/>
        <v>94.2</v>
      </c>
      <c r="J78" s="16">
        <f t="shared" si="21"/>
        <v>0</v>
      </c>
      <c r="K78" s="26"/>
    </row>
    <row r="79" spans="1:11" ht="89.25" customHeight="1">
      <c r="A79" s="23" t="s">
        <v>29</v>
      </c>
      <c r="B79" s="24" t="s">
        <v>22</v>
      </c>
      <c r="C79" s="18" t="s">
        <v>50</v>
      </c>
      <c r="D79" s="24" t="s">
        <v>34</v>
      </c>
      <c r="E79" s="24" t="s">
        <v>30</v>
      </c>
      <c r="F79" s="24"/>
      <c r="G79" s="16">
        <f t="shared" si="21"/>
        <v>94.2</v>
      </c>
      <c r="H79" s="16">
        <f t="shared" si="21"/>
        <v>0</v>
      </c>
      <c r="I79" s="20">
        <f t="shared" si="2"/>
        <v>94.2</v>
      </c>
      <c r="J79" s="16">
        <f t="shared" si="21"/>
        <v>0</v>
      </c>
      <c r="K79" s="26"/>
    </row>
    <row r="80" spans="1:11" ht="27.75" customHeight="1">
      <c r="A80" s="23" t="s">
        <v>31</v>
      </c>
      <c r="B80" s="24" t="s">
        <v>22</v>
      </c>
      <c r="C80" s="18" t="s">
        <v>50</v>
      </c>
      <c r="D80" s="24" t="s">
        <v>34</v>
      </c>
      <c r="E80" s="24" t="s">
        <v>32</v>
      </c>
      <c r="F80" s="24"/>
      <c r="G80" s="16">
        <f t="shared" si="21"/>
        <v>94.2</v>
      </c>
      <c r="H80" s="16">
        <f t="shared" si="21"/>
        <v>0</v>
      </c>
      <c r="I80" s="20">
        <f t="shared" si="2"/>
        <v>94.2</v>
      </c>
      <c r="J80" s="16">
        <f t="shared" si="21"/>
        <v>0</v>
      </c>
      <c r="K80" s="26"/>
    </row>
    <row r="81" spans="1:11">
      <c r="A81" s="23" t="s">
        <v>19</v>
      </c>
      <c r="B81" s="24" t="s">
        <v>22</v>
      </c>
      <c r="C81" s="18" t="s">
        <v>50</v>
      </c>
      <c r="D81" s="24" t="s">
        <v>34</v>
      </c>
      <c r="E81" s="24" t="s">
        <v>32</v>
      </c>
      <c r="F81" s="24" t="s">
        <v>11</v>
      </c>
      <c r="G81" s="19">
        <v>94.2</v>
      </c>
      <c r="H81" s="19">
        <v>0</v>
      </c>
      <c r="I81" s="20">
        <f t="shared" si="2"/>
        <v>94.2</v>
      </c>
      <c r="J81" s="12"/>
      <c r="K81" s="26"/>
    </row>
    <row r="82" spans="1:11" ht="25.5" hidden="1">
      <c r="A82" s="23" t="s">
        <v>54</v>
      </c>
      <c r="B82" s="18" t="s">
        <v>22</v>
      </c>
      <c r="C82" s="18" t="s">
        <v>55</v>
      </c>
      <c r="D82" s="24" t="s">
        <v>52</v>
      </c>
      <c r="E82" s="18"/>
      <c r="F82" s="18"/>
      <c r="G82" s="16">
        <f t="shared" ref="G82:J82" si="22">G83+G86+G89</f>
        <v>0</v>
      </c>
      <c r="H82" s="16"/>
      <c r="I82" s="20">
        <f t="shared" si="2"/>
        <v>0</v>
      </c>
      <c r="J82" s="16">
        <f t="shared" si="22"/>
        <v>0</v>
      </c>
      <c r="K82" s="26"/>
    </row>
    <row r="83" spans="1:11" ht="81" hidden="1" customHeight="1">
      <c r="A83" s="23" t="s">
        <v>29</v>
      </c>
      <c r="B83" s="18" t="s">
        <v>22</v>
      </c>
      <c r="C83" s="18" t="s">
        <v>55</v>
      </c>
      <c r="D83" s="24" t="s">
        <v>52</v>
      </c>
      <c r="E83" s="18" t="s">
        <v>30</v>
      </c>
      <c r="F83" s="18"/>
      <c r="G83" s="16">
        <f t="shared" ref="G83:J84" si="23">G84</f>
        <v>0</v>
      </c>
      <c r="H83" s="16"/>
      <c r="I83" s="20">
        <f t="shared" si="2"/>
        <v>0</v>
      </c>
      <c r="J83" s="16">
        <f t="shared" si="23"/>
        <v>0</v>
      </c>
      <c r="K83" s="26"/>
    </row>
    <row r="84" spans="1:11" ht="27" hidden="1" customHeight="1">
      <c r="A84" s="23" t="s">
        <v>31</v>
      </c>
      <c r="B84" s="18" t="s">
        <v>22</v>
      </c>
      <c r="C84" s="18" t="s">
        <v>55</v>
      </c>
      <c r="D84" s="24" t="s">
        <v>52</v>
      </c>
      <c r="E84" s="18" t="s">
        <v>32</v>
      </c>
      <c r="F84" s="18"/>
      <c r="G84" s="16">
        <f t="shared" si="23"/>
        <v>0</v>
      </c>
      <c r="H84" s="16"/>
      <c r="I84" s="20">
        <f t="shared" si="2"/>
        <v>0</v>
      </c>
      <c r="J84" s="16">
        <f t="shared" si="23"/>
        <v>0</v>
      </c>
      <c r="K84" s="26"/>
    </row>
    <row r="85" spans="1:11" hidden="1">
      <c r="A85" s="23" t="s">
        <v>16</v>
      </c>
      <c r="B85" s="18" t="s">
        <v>22</v>
      </c>
      <c r="C85" s="18" t="s">
        <v>55</v>
      </c>
      <c r="D85" s="24" t="s">
        <v>52</v>
      </c>
      <c r="E85" s="18" t="s">
        <v>32</v>
      </c>
      <c r="F85" s="18" t="s">
        <v>17</v>
      </c>
      <c r="G85" s="26"/>
      <c r="H85" s="26"/>
      <c r="I85" s="20">
        <f t="shared" ref="I85:I148" si="24">G85+H85</f>
        <v>0</v>
      </c>
      <c r="J85" s="12"/>
      <c r="K85" s="26"/>
    </row>
    <row r="86" spans="1:11" ht="28.5" hidden="1" customHeight="1">
      <c r="A86" s="23" t="s">
        <v>44</v>
      </c>
      <c r="B86" s="18" t="s">
        <v>22</v>
      </c>
      <c r="C86" s="18" t="s">
        <v>55</v>
      </c>
      <c r="D86" s="24" t="s">
        <v>52</v>
      </c>
      <c r="E86" s="18" t="s">
        <v>45</v>
      </c>
      <c r="F86" s="18"/>
      <c r="G86" s="16">
        <f t="shared" ref="G86:J87" si="25">G87</f>
        <v>0</v>
      </c>
      <c r="H86" s="16"/>
      <c r="I86" s="20">
        <f t="shared" si="24"/>
        <v>0</v>
      </c>
      <c r="J86" s="16">
        <f t="shared" si="25"/>
        <v>0</v>
      </c>
      <c r="K86" s="26"/>
    </row>
    <row r="87" spans="1:11" ht="38.25" hidden="1">
      <c r="A87" s="23" t="s">
        <v>46</v>
      </c>
      <c r="B87" s="18" t="s">
        <v>22</v>
      </c>
      <c r="C87" s="18" t="s">
        <v>55</v>
      </c>
      <c r="D87" s="24" t="s">
        <v>52</v>
      </c>
      <c r="E87" s="18" t="s">
        <v>53</v>
      </c>
      <c r="F87" s="18"/>
      <c r="G87" s="16">
        <f t="shared" si="25"/>
        <v>0</v>
      </c>
      <c r="H87" s="16"/>
      <c r="I87" s="20">
        <f t="shared" si="24"/>
        <v>0</v>
      </c>
      <c r="J87" s="16">
        <f t="shared" si="25"/>
        <v>0</v>
      </c>
      <c r="K87" s="26"/>
    </row>
    <row r="88" spans="1:11" hidden="1">
      <c r="A88" s="23" t="s">
        <v>16</v>
      </c>
      <c r="B88" s="18" t="s">
        <v>22</v>
      </c>
      <c r="C88" s="18" t="s">
        <v>55</v>
      </c>
      <c r="D88" s="24" t="s">
        <v>52</v>
      </c>
      <c r="E88" s="18" t="s">
        <v>53</v>
      </c>
      <c r="F88" s="18" t="s">
        <v>17</v>
      </c>
      <c r="G88" s="26"/>
      <c r="H88" s="26"/>
      <c r="I88" s="20">
        <f t="shared" si="24"/>
        <v>0</v>
      </c>
      <c r="J88" s="12"/>
      <c r="K88" s="26"/>
    </row>
    <row r="89" spans="1:11" hidden="1">
      <c r="A89" s="23" t="s">
        <v>56</v>
      </c>
      <c r="B89" s="24" t="s">
        <v>22</v>
      </c>
      <c r="C89" s="24" t="s">
        <v>55</v>
      </c>
      <c r="D89" s="24" t="s">
        <v>52</v>
      </c>
      <c r="E89" s="24" t="s">
        <v>57</v>
      </c>
      <c r="F89" s="24"/>
      <c r="G89" s="16">
        <f t="shared" ref="G89:J89" si="26">G90</f>
        <v>0</v>
      </c>
      <c r="H89" s="16"/>
      <c r="I89" s="20">
        <f t="shared" si="24"/>
        <v>0</v>
      </c>
      <c r="J89" s="16">
        <f t="shared" si="26"/>
        <v>0</v>
      </c>
      <c r="K89" s="26"/>
    </row>
    <row r="90" spans="1:11" hidden="1">
      <c r="A90" s="23" t="s">
        <v>58</v>
      </c>
      <c r="B90" s="24" t="s">
        <v>22</v>
      </c>
      <c r="C90" s="24" t="s">
        <v>55</v>
      </c>
      <c r="D90" s="24" t="s">
        <v>52</v>
      </c>
      <c r="E90" s="24" t="s">
        <v>59</v>
      </c>
      <c r="F90" s="24"/>
      <c r="G90" s="16">
        <f>G94</f>
        <v>0</v>
      </c>
      <c r="H90" s="16"/>
      <c r="I90" s="20">
        <f t="shared" si="24"/>
        <v>0</v>
      </c>
      <c r="J90" s="16">
        <f>J94</f>
        <v>0</v>
      </c>
      <c r="K90" s="26"/>
    </row>
    <row r="91" spans="1:11" ht="26.25" customHeight="1">
      <c r="A91" s="17" t="s">
        <v>44</v>
      </c>
      <c r="B91" s="18" t="s">
        <v>22</v>
      </c>
      <c r="C91" s="18" t="s">
        <v>50</v>
      </c>
      <c r="D91" s="18" t="s">
        <v>38</v>
      </c>
      <c r="E91" s="24" t="s">
        <v>45</v>
      </c>
      <c r="F91" s="24"/>
      <c r="G91" s="16">
        <f>G92</f>
        <v>20</v>
      </c>
      <c r="H91" s="16"/>
      <c r="I91" s="20">
        <f t="shared" si="24"/>
        <v>20</v>
      </c>
      <c r="J91" s="16">
        <f t="shared" ref="J91:K92" si="27">J92</f>
        <v>20</v>
      </c>
      <c r="K91" s="16">
        <f t="shared" si="27"/>
        <v>10</v>
      </c>
    </row>
    <row r="92" spans="1:11" ht="37.5" customHeight="1">
      <c r="A92" s="17" t="s">
        <v>46</v>
      </c>
      <c r="B92" s="18" t="s">
        <v>22</v>
      </c>
      <c r="C92" s="18" t="s">
        <v>50</v>
      </c>
      <c r="D92" s="18" t="s">
        <v>38</v>
      </c>
      <c r="E92" s="24" t="s">
        <v>53</v>
      </c>
      <c r="F92" s="24"/>
      <c r="G92" s="16">
        <f>G93</f>
        <v>20</v>
      </c>
      <c r="H92" s="16"/>
      <c r="I92" s="20">
        <f t="shared" si="24"/>
        <v>20</v>
      </c>
      <c r="J92" s="16">
        <f t="shared" si="27"/>
        <v>20</v>
      </c>
      <c r="K92" s="16">
        <f t="shared" si="27"/>
        <v>10</v>
      </c>
    </row>
    <row r="93" spans="1:11">
      <c r="A93" s="17" t="s">
        <v>16</v>
      </c>
      <c r="B93" s="18" t="s">
        <v>22</v>
      </c>
      <c r="C93" s="18" t="s">
        <v>50</v>
      </c>
      <c r="D93" s="18" t="s">
        <v>38</v>
      </c>
      <c r="E93" s="24" t="s">
        <v>53</v>
      </c>
      <c r="F93" s="24" t="s">
        <v>17</v>
      </c>
      <c r="G93" s="16">
        <v>20</v>
      </c>
      <c r="H93" s="16"/>
      <c r="I93" s="20">
        <f t="shared" si="24"/>
        <v>20</v>
      </c>
      <c r="J93" s="16">
        <v>20</v>
      </c>
      <c r="K93" s="19">
        <v>10</v>
      </c>
    </row>
    <row r="94" spans="1:11" ht="29.25" hidden="1" customHeight="1">
      <c r="A94" s="23" t="s">
        <v>16</v>
      </c>
      <c r="B94" s="24" t="s">
        <v>22</v>
      </c>
      <c r="C94" s="24" t="s">
        <v>55</v>
      </c>
      <c r="D94" s="24" t="s">
        <v>52</v>
      </c>
      <c r="E94" s="24" t="s">
        <v>59</v>
      </c>
      <c r="F94" s="24" t="s">
        <v>17</v>
      </c>
      <c r="G94" s="26"/>
      <c r="H94" s="26"/>
      <c r="I94" s="20">
        <f t="shared" si="24"/>
        <v>0</v>
      </c>
      <c r="J94" s="12"/>
      <c r="K94" s="26"/>
    </row>
    <row r="95" spans="1:11">
      <c r="A95" s="13" t="s">
        <v>60</v>
      </c>
      <c r="B95" s="14" t="s">
        <v>22</v>
      </c>
      <c r="C95" s="14" t="s">
        <v>61</v>
      </c>
      <c r="D95" s="14"/>
      <c r="E95" s="14"/>
      <c r="F95" s="14"/>
      <c r="G95" s="15">
        <f t="shared" ref="G95:K99" si="28">G96</f>
        <v>400</v>
      </c>
      <c r="H95" s="15"/>
      <c r="I95" s="20">
        <f t="shared" si="24"/>
        <v>400</v>
      </c>
      <c r="J95" s="15">
        <f t="shared" si="28"/>
        <v>400</v>
      </c>
      <c r="K95" s="15">
        <f t="shared" si="28"/>
        <v>400</v>
      </c>
    </row>
    <row r="96" spans="1:11" ht="26.25" customHeight="1">
      <c r="A96" s="13" t="s">
        <v>25</v>
      </c>
      <c r="B96" s="14" t="s">
        <v>22</v>
      </c>
      <c r="C96" s="14" t="s">
        <v>61</v>
      </c>
      <c r="D96" s="14" t="s">
        <v>26</v>
      </c>
      <c r="E96" s="14"/>
      <c r="F96" s="14"/>
      <c r="G96" s="16">
        <f t="shared" si="28"/>
        <v>400</v>
      </c>
      <c r="H96" s="16"/>
      <c r="I96" s="20">
        <f t="shared" si="24"/>
        <v>400</v>
      </c>
      <c r="J96" s="16">
        <f t="shared" si="28"/>
        <v>400</v>
      </c>
      <c r="K96" s="16">
        <f t="shared" si="28"/>
        <v>400</v>
      </c>
    </row>
    <row r="97" spans="1:11" ht="24">
      <c r="A97" s="27" t="s">
        <v>62</v>
      </c>
      <c r="B97" s="18" t="s">
        <v>22</v>
      </c>
      <c r="C97" s="18" t="s">
        <v>61</v>
      </c>
      <c r="D97" s="18" t="s">
        <v>63</v>
      </c>
      <c r="E97" s="18" t="s">
        <v>64</v>
      </c>
      <c r="F97" s="18"/>
      <c r="G97" s="16">
        <f t="shared" si="28"/>
        <v>400</v>
      </c>
      <c r="H97" s="16"/>
      <c r="I97" s="20">
        <f t="shared" si="24"/>
        <v>400</v>
      </c>
      <c r="J97" s="16">
        <f t="shared" si="28"/>
        <v>400</v>
      </c>
      <c r="K97" s="16">
        <f t="shared" si="28"/>
        <v>400</v>
      </c>
    </row>
    <row r="98" spans="1:11" ht="15.75" customHeight="1">
      <c r="A98" s="17" t="s">
        <v>56</v>
      </c>
      <c r="B98" s="18" t="s">
        <v>22</v>
      </c>
      <c r="C98" s="18" t="s">
        <v>61</v>
      </c>
      <c r="D98" s="18" t="s">
        <v>63</v>
      </c>
      <c r="E98" s="18" t="s">
        <v>57</v>
      </c>
      <c r="F98" s="18"/>
      <c r="G98" s="16">
        <f t="shared" si="28"/>
        <v>400</v>
      </c>
      <c r="H98" s="16"/>
      <c r="I98" s="20">
        <f t="shared" si="24"/>
        <v>400</v>
      </c>
      <c r="J98" s="16">
        <f t="shared" si="28"/>
        <v>400</v>
      </c>
      <c r="K98" s="16">
        <f t="shared" si="28"/>
        <v>400</v>
      </c>
    </row>
    <row r="99" spans="1:11">
      <c r="A99" s="17" t="s">
        <v>65</v>
      </c>
      <c r="B99" s="18" t="s">
        <v>22</v>
      </c>
      <c r="C99" s="18" t="s">
        <v>61</v>
      </c>
      <c r="D99" s="18" t="s">
        <v>63</v>
      </c>
      <c r="E99" s="18" t="s">
        <v>66</v>
      </c>
      <c r="F99" s="18"/>
      <c r="G99" s="16">
        <f t="shared" si="28"/>
        <v>400</v>
      </c>
      <c r="H99" s="16"/>
      <c r="I99" s="20">
        <f t="shared" si="24"/>
        <v>400</v>
      </c>
      <c r="J99" s="16">
        <f t="shared" si="28"/>
        <v>400</v>
      </c>
      <c r="K99" s="16">
        <f t="shared" si="28"/>
        <v>400</v>
      </c>
    </row>
    <row r="100" spans="1:11">
      <c r="A100" s="17" t="s">
        <v>16</v>
      </c>
      <c r="B100" s="18" t="s">
        <v>22</v>
      </c>
      <c r="C100" s="18" t="s">
        <v>61</v>
      </c>
      <c r="D100" s="18" t="s">
        <v>63</v>
      </c>
      <c r="E100" s="18" t="s">
        <v>66</v>
      </c>
      <c r="F100" s="18" t="s">
        <v>17</v>
      </c>
      <c r="G100" s="19">
        <v>400</v>
      </c>
      <c r="H100" s="19"/>
      <c r="I100" s="20">
        <f t="shared" si="24"/>
        <v>400</v>
      </c>
      <c r="J100" s="20">
        <v>400</v>
      </c>
      <c r="K100" s="19">
        <v>400</v>
      </c>
    </row>
    <row r="101" spans="1:11" ht="15" customHeight="1">
      <c r="A101" s="13" t="s">
        <v>67</v>
      </c>
      <c r="B101" s="14" t="s">
        <v>22</v>
      </c>
      <c r="C101" s="14" t="s">
        <v>68</v>
      </c>
      <c r="D101" s="14"/>
      <c r="E101" s="14"/>
      <c r="F101" s="14"/>
      <c r="G101" s="15">
        <f>G102+G239+G244+G250</f>
        <v>13360.1</v>
      </c>
      <c r="H101" s="15">
        <f>H102+H239+H244+H250</f>
        <v>598.28</v>
      </c>
      <c r="I101" s="12">
        <f t="shared" si="24"/>
        <v>13958.380000000001</v>
      </c>
      <c r="J101" s="15">
        <f>J102+J239+J244+J250</f>
        <v>8655.2000000000007</v>
      </c>
      <c r="K101" s="15">
        <f>K102+K239+K244+K250</f>
        <v>8427.8000000000011</v>
      </c>
    </row>
    <row r="102" spans="1:11" ht="25.5" customHeight="1">
      <c r="A102" s="28" t="s">
        <v>25</v>
      </c>
      <c r="B102" s="14" t="s">
        <v>22</v>
      </c>
      <c r="C102" s="14" t="s">
        <v>68</v>
      </c>
      <c r="D102" s="14" t="s">
        <v>26</v>
      </c>
      <c r="E102" s="14"/>
      <c r="F102" s="14"/>
      <c r="G102" s="15">
        <f>G103+G115+G131+G139+G150+G165+G172+G189+G199+G203+G207+G218+G225+G232+G214+G146+G107+G111</f>
        <v>13166.1</v>
      </c>
      <c r="H102" s="15">
        <f>H103+H115+H131+H139+H150+H165+H172+H189+H199+H203+H207+H218+H225+H232+H214+H146+H107+H111</f>
        <v>598.28</v>
      </c>
      <c r="I102" s="12">
        <f t="shared" si="24"/>
        <v>13764.380000000001</v>
      </c>
      <c r="J102" s="15">
        <f t="shared" ref="J102:K102" si="29">J103+J115+J131+J139+J150+J165+J172+J189+J199+J203+J207+J218+J225+J232+J214+J146+J107+J111</f>
        <v>8527.2000000000007</v>
      </c>
      <c r="K102" s="15">
        <f t="shared" si="29"/>
        <v>8411.8000000000011</v>
      </c>
    </row>
    <row r="103" spans="1:11" ht="27" hidden="1" customHeight="1">
      <c r="A103" s="28" t="s">
        <v>69</v>
      </c>
      <c r="B103" s="29" t="s">
        <v>22</v>
      </c>
      <c r="C103" s="29" t="s">
        <v>68</v>
      </c>
      <c r="D103" s="29" t="s">
        <v>70</v>
      </c>
      <c r="E103" s="29"/>
      <c r="F103" s="29"/>
      <c r="G103" s="16">
        <f t="shared" ref="G103:K105" si="30">G104</f>
        <v>0</v>
      </c>
      <c r="H103" s="16">
        <f t="shared" si="30"/>
        <v>0</v>
      </c>
      <c r="I103" s="20">
        <f t="shared" si="24"/>
        <v>0</v>
      </c>
      <c r="J103" s="16">
        <f t="shared" si="30"/>
        <v>0</v>
      </c>
      <c r="K103" s="16">
        <f t="shared" si="30"/>
        <v>0</v>
      </c>
    </row>
    <row r="104" spans="1:11" ht="24" hidden="1">
      <c r="A104" s="17" t="s">
        <v>44</v>
      </c>
      <c r="B104" s="24" t="s">
        <v>22</v>
      </c>
      <c r="C104" s="24" t="s">
        <v>68</v>
      </c>
      <c r="D104" s="24" t="s">
        <v>70</v>
      </c>
      <c r="E104" s="24" t="s">
        <v>45</v>
      </c>
      <c r="F104" s="24"/>
      <c r="G104" s="16">
        <f t="shared" si="30"/>
        <v>0</v>
      </c>
      <c r="H104" s="16">
        <f t="shared" si="30"/>
        <v>0</v>
      </c>
      <c r="I104" s="20">
        <f t="shared" si="24"/>
        <v>0</v>
      </c>
      <c r="J104" s="16">
        <f t="shared" si="30"/>
        <v>0</v>
      </c>
      <c r="K104" s="16">
        <f t="shared" si="30"/>
        <v>0</v>
      </c>
    </row>
    <row r="105" spans="1:11" ht="36" hidden="1">
      <c r="A105" s="17" t="s">
        <v>46</v>
      </c>
      <c r="B105" s="24" t="s">
        <v>22</v>
      </c>
      <c r="C105" s="24" t="s">
        <v>68</v>
      </c>
      <c r="D105" s="24" t="s">
        <v>70</v>
      </c>
      <c r="E105" s="24" t="s">
        <v>53</v>
      </c>
      <c r="F105" s="24"/>
      <c r="G105" s="16">
        <f t="shared" si="30"/>
        <v>0</v>
      </c>
      <c r="H105" s="16">
        <f t="shared" si="30"/>
        <v>0</v>
      </c>
      <c r="I105" s="20">
        <f t="shared" si="24"/>
        <v>0</v>
      </c>
      <c r="J105" s="16">
        <f t="shared" si="30"/>
        <v>0</v>
      </c>
      <c r="K105" s="16">
        <f t="shared" si="30"/>
        <v>0</v>
      </c>
    </row>
    <row r="106" spans="1:11" hidden="1">
      <c r="A106" s="30" t="s">
        <v>19</v>
      </c>
      <c r="B106" s="24" t="s">
        <v>22</v>
      </c>
      <c r="C106" s="24" t="s">
        <v>68</v>
      </c>
      <c r="D106" s="24" t="s">
        <v>70</v>
      </c>
      <c r="E106" s="24" t="s">
        <v>53</v>
      </c>
      <c r="F106" s="24" t="s">
        <v>11</v>
      </c>
      <c r="G106" s="16"/>
      <c r="H106" s="16"/>
      <c r="I106" s="20">
        <f t="shared" si="24"/>
        <v>0</v>
      </c>
      <c r="J106" s="20"/>
      <c r="K106" s="26"/>
    </row>
    <row r="107" spans="1:11" ht="216.75">
      <c r="A107" s="133" t="s">
        <v>645</v>
      </c>
      <c r="B107" s="24" t="s">
        <v>22</v>
      </c>
      <c r="C107" s="24" t="s">
        <v>68</v>
      </c>
      <c r="D107" s="24" t="s">
        <v>568</v>
      </c>
      <c r="E107" s="24"/>
      <c r="F107" s="24"/>
      <c r="G107" s="16">
        <f t="shared" ref="G107:H109" si="31">G108</f>
        <v>407.1</v>
      </c>
      <c r="H107" s="16">
        <f t="shared" si="31"/>
        <v>257.98</v>
      </c>
      <c r="I107" s="20">
        <f t="shared" si="24"/>
        <v>665.08</v>
      </c>
      <c r="J107" s="16">
        <f t="shared" ref="J107:K109" si="32">J108</f>
        <v>0</v>
      </c>
      <c r="K107" s="16">
        <f t="shared" si="32"/>
        <v>0</v>
      </c>
    </row>
    <row r="108" spans="1:11" ht="38.25">
      <c r="A108" s="135" t="s">
        <v>388</v>
      </c>
      <c r="B108" s="24" t="s">
        <v>22</v>
      </c>
      <c r="C108" s="24" t="s">
        <v>68</v>
      </c>
      <c r="D108" s="24" t="s">
        <v>568</v>
      </c>
      <c r="E108" s="24" t="s">
        <v>256</v>
      </c>
      <c r="F108" s="24"/>
      <c r="G108" s="16">
        <f t="shared" si="31"/>
        <v>407.1</v>
      </c>
      <c r="H108" s="16">
        <f t="shared" si="31"/>
        <v>257.98</v>
      </c>
      <c r="I108" s="20">
        <f t="shared" si="24"/>
        <v>665.08</v>
      </c>
      <c r="J108" s="16">
        <f t="shared" si="32"/>
        <v>0</v>
      </c>
      <c r="K108" s="16">
        <f t="shared" si="32"/>
        <v>0</v>
      </c>
    </row>
    <row r="109" spans="1:11">
      <c r="A109" s="135" t="s">
        <v>257</v>
      </c>
      <c r="B109" s="24" t="s">
        <v>22</v>
      </c>
      <c r="C109" s="24" t="s">
        <v>68</v>
      </c>
      <c r="D109" s="24" t="s">
        <v>568</v>
      </c>
      <c r="E109" s="24" t="s">
        <v>258</v>
      </c>
      <c r="F109" s="24"/>
      <c r="G109" s="16">
        <f t="shared" si="31"/>
        <v>407.1</v>
      </c>
      <c r="H109" s="16">
        <f t="shared" si="31"/>
        <v>257.98</v>
      </c>
      <c r="I109" s="20">
        <f t="shared" si="24"/>
        <v>665.08</v>
      </c>
      <c r="J109" s="16">
        <f t="shared" si="32"/>
        <v>0</v>
      </c>
      <c r="K109" s="16">
        <f t="shared" si="32"/>
        <v>0</v>
      </c>
    </row>
    <row r="110" spans="1:11">
      <c r="A110" s="135" t="s">
        <v>19</v>
      </c>
      <c r="B110" s="24" t="s">
        <v>22</v>
      </c>
      <c r="C110" s="24" t="s">
        <v>68</v>
      </c>
      <c r="D110" s="24" t="s">
        <v>568</v>
      </c>
      <c r="E110" s="24" t="s">
        <v>258</v>
      </c>
      <c r="F110" s="24" t="s">
        <v>11</v>
      </c>
      <c r="G110" s="16">
        <v>407.1</v>
      </c>
      <c r="H110" s="16">
        <f>'[2]поправки  2024-2026 гг  (окт)'!$I$716</f>
        <v>257.98</v>
      </c>
      <c r="I110" s="20">
        <f t="shared" si="24"/>
        <v>665.08</v>
      </c>
      <c r="J110" s="20"/>
      <c r="K110" s="26"/>
    </row>
    <row r="111" spans="1:11" ht="38.25">
      <c r="A111" s="55" t="s">
        <v>537</v>
      </c>
      <c r="B111" s="24" t="s">
        <v>22</v>
      </c>
      <c r="C111" s="24" t="s">
        <v>68</v>
      </c>
      <c r="D111" s="62" t="s">
        <v>538</v>
      </c>
      <c r="E111" s="24"/>
      <c r="F111" s="24"/>
      <c r="G111" s="16">
        <f t="shared" ref="G111:H113" si="33">G112</f>
        <v>1091.9000000000001</v>
      </c>
      <c r="H111" s="16">
        <f t="shared" si="33"/>
        <v>0</v>
      </c>
      <c r="I111" s="20">
        <f t="shared" si="24"/>
        <v>1091.9000000000001</v>
      </c>
      <c r="J111" s="16">
        <f t="shared" ref="J111:K113" si="34">J112</f>
        <v>0</v>
      </c>
      <c r="K111" s="16">
        <f t="shared" si="34"/>
        <v>0</v>
      </c>
    </row>
    <row r="112" spans="1:11" ht="36">
      <c r="A112" s="49" t="s">
        <v>308</v>
      </c>
      <c r="B112" s="24" t="s">
        <v>22</v>
      </c>
      <c r="C112" s="24" t="s">
        <v>68</v>
      </c>
      <c r="D112" s="62" t="s">
        <v>538</v>
      </c>
      <c r="E112" s="24" t="s">
        <v>256</v>
      </c>
      <c r="F112" s="24"/>
      <c r="G112" s="16">
        <f t="shared" si="33"/>
        <v>1091.9000000000001</v>
      </c>
      <c r="H112" s="16">
        <f t="shared" si="33"/>
        <v>0</v>
      </c>
      <c r="I112" s="20">
        <f t="shared" si="24"/>
        <v>1091.9000000000001</v>
      </c>
      <c r="J112" s="16">
        <f t="shared" si="34"/>
        <v>0</v>
      </c>
      <c r="K112" s="16">
        <f t="shared" si="34"/>
        <v>0</v>
      </c>
    </row>
    <row r="113" spans="1:11">
      <c r="A113" s="49" t="s">
        <v>257</v>
      </c>
      <c r="B113" s="24" t="s">
        <v>22</v>
      </c>
      <c r="C113" s="24" t="s">
        <v>68</v>
      </c>
      <c r="D113" s="62" t="s">
        <v>538</v>
      </c>
      <c r="E113" s="24" t="s">
        <v>258</v>
      </c>
      <c r="F113" s="24"/>
      <c r="G113" s="16">
        <f t="shared" si="33"/>
        <v>1091.9000000000001</v>
      </c>
      <c r="H113" s="16">
        <f t="shared" si="33"/>
        <v>0</v>
      </c>
      <c r="I113" s="20">
        <f t="shared" si="24"/>
        <v>1091.9000000000001</v>
      </c>
      <c r="J113" s="16">
        <f t="shared" si="34"/>
        <v>0</v>
      </c>
      <c r="K113" s="16">
        <f t="shared" si="34"/>
        <v>0</v>
      </c>
    </row>
    <row r="114" spans="1:11">
      <c r="A114" s="49" t="s">
        <v>16</v>
      </c>
      <c r="B114" s="24" t="s">
        <v>22</v>
      </c>
      <c r="C114" s="24" t="s">
        <v>68</v>
      </c>
      <c r="D114" s="62" t="s">
        <v>538</v>
      </c>
      <c r="E114" s="24" t="s">
        <v>258</v>
      </c>
      <c r="F114" s="24" t="s">
        <v>17</v>
      </c>
      <c r="G114" s="16">
        <v>1091.9000000000001</v>
      </c>
      <c r="H114" s="16">
        <v>0</v>
      </c>
      <c r="I114" s="20">
        <f t="shared" si="24"/>
        <v>1091.9000000000001</v>
      </c>
      <c r="J114" s="20"/>
      <c r="K114" s="26"/>
    </row>
    <row r="115" spans="1:11" ht="45.75" customHeight="1">
      <c r="A115" s="27" t="s">
        <v>71</v>
      </c>
      <c r="B115" s="18" t="s">
        <v>22</v>
      </c>
      <c r="C115" s="18" t="s">
        <v>68</v>
      </c>
      <c r="D115" s="31" t="s">
        <v>72</v>
      </c>
      <c r="E115" s="18"/>
      <c r="F115" s="18"/>
      <c r="G115" s="16">
        <f t="shared" ref="G115:K115" si="35">G116+G119+G124</f>
        <v>671.7</v>
      </c>
      <c r="H115" s="16">
        <f t="shared" si="35"/>
        <v>0</v>
      </c>
      <c r="I115" s="20">
        <f t="shared" si="24"/>
        <v>671.7</v>
      </c>
      <c r="J115" s="16">
        <f t="shared" si="35"/>
        <v>252</v>
      </c>
      <c r="K115" s="16">
        <f t="shared" si="35"/>
        <v>252</v>
      </c>
    </row>
    <row r="116" spans="1:11" ht="26.25" customHeight="1">
      <c r="A116" s="17" t="s">
        <v>44</v>
      </c>
      <c r="B116" s="18" t="s">
        <v>22</v>
      </c>
      <c r="C116" s="18" t="s">
        <v>68</v>
      </c>
      <c r="D116" s="31" t="s">
        <v>72</v>
      </c>
      <c r="E116" s="18" t="s">
        <v>45</v>
      </c>
      <c r="F116" s="18"/>
      <c r="G116" s="16">
        <f t="shared" ref="G116:K117" si="36">G117</f>
        <v>665.7</v>
      </c>
      <c r="H116" s="16">
        <f t="shared" si="36"/>
        <v>0</v>
      </c>
      <c r="I116" s="20">
        <f t="shared" si="24"/>
        <v>665.7</v>
      </c>
      <c r="J116" s="16">
        <f t="shared" si="36"/>
        <v>252</v>
      </c>
      <c r="K116" s="16">
        <f t="shared" si="36"/>
        <v>252</v>
      </c>
    </row>
    <row r="117" spans="1:11" ht="36">
      <c r="A117" s="17" t="s">
        <v>46</v>
      </c>
      <c r="B117" s="18" t="s">
        <v>22</v>
      </c>
      <c r="C117" s="18" t="s">
        <v>68</v>
      </c>
      <c r="D117" s="31" t="s">
        <v>72</v>
      </c>
      <c r="E117" s="18" t="s">
        <v>53</v>
      </c>
      <c r="F117" s="18"/>
      <c r="G117" s="16">
        <f t="shared" si="36"/>
        <v>665.7</v>
      </c>
      <c r="H117" s="16">
        <f t="shared" si="36"/>
        <v>0</v>
      </c>
      <c r="I117" s="20">
        <f t="shared" si="24"/>
        <v>665.7</v>
      </c>
      <c r="J117" s="16">
        <f t="shared" si="36"/>
        <v>252</v>
      </c>
      <c r="K117" s="16">
        <f t="shared" si="36"/>
        <v>252</v>
      </c>
    </row>
    <row r="118" spans="1:11" ht="17.25" customHeight="1">
      <c r="A118" s="17" t="s">
        <v>16</v>
      </c>
      <c r="B118" s="18" t="s">
        <v>22</v>
      </c>
      <c r="C118" s="18" t="s">
        <v>68</v>
      </c>
      <c r="D118" s="31" t="s">
        <v>72</v>
      </c>
      <c r="E118" s="18" t="s">
        <v>53</v>
      </c>
      <c r="F118" s="18" t="s">
        <v>17</v>
      </c>
      <c r="G118" s="20">
        <v>665.7</v>
      </c>
      <c r="H118" s="20">
        <v>0</v>
      </c>
      <c r="I118" s="20">
        <f t="shared" si="24"/>
        <v>665.7</v>
      </c>
      <c r="J118" s="19">
        <v>252</v>
      </c>
      <c r="K118" s="19">
        <v>252</v>
      </c>
    </row>
    <row r="119" spans="1:11" ht="24" hidden="1">
      <c r="A119" s="17" t="s">
        <v>73</v>
      </c>
      <c r="B119" s="18" t="s">
        <v>22</v>
      </c>
      <c r="C119" s="18" t="s">
        <v>68</v>
      </c>
      <c r="D119" s="31" t="s">
        <v>72</v>
      </c>
      <c r="E119" s="18" t="s">
        <v>74</v>
      </c>
      <c r="F119" s="18"/>
      <c r="G119" s="16">
        <f t="shared" ref="G119:K119" si="37">G120+G122</f>
        <v>0</v>
      </c>
      <c r="H119" s="16"/>
      <c r="I119" s="20">
        <f t="shared" si="24"/>
        <v>0</v>
      </c>
      <c r="J119" s="16">
        <f t="shared" si="37"/>
        <v>0</v>
      </c>
      <c r="K119" s="16">
        <f t="shared" si="37"/>
        <v>0</v>
      </c>
    </row>
    <row r="120" spans="1:11" ht="25.5" hidden="1" customHeight="1">
      <c r="A120" s="17" t="s">
        <v>75</v>
      </c>
      <c r="B120" s="18" t="s">
        <v>22</v>
      </c>
      <c r="C120" s="18" t="s">
        <v>68</v>
      </c>
      <c r="D120" s="31" t="s">
        <v>72</v>
      </c>
      <c r="E120" s="18" t="s">
        <v>76</v>
      </c>
      <c r="F120" s="18"/>
      <c r="G120" s="16">
        <f t="shared" ref="G120:K120" si="38">G121</f>
        <v>0</v>
      </c>
      <c r="H120" s="16"/>
      <c r="I120" s="20">
        <f t="shared" si="24"/>
        <v>0</v>
      </c>
      <c r="J120" s="16">
        <f t="shared" si="38"/>
        <v>0</v>
      </c>
      <c r="K120" s="16">
        <f t="shared" si="38"/>
        <v>0</v>
      </c>
    </row>
    <row r="121" spans="1:11" hidden="1">
      <c r="A121" s="17" t="s">
        <v>16</v>
      </c>
      <c r="B121" s="18" t="s">
        <v>22</v>
      </c>
      <c r="C121" s="18" t="s">
        <v>68</v>
      </c>
      <c r="D121" s="31" t="s">
        <v>72</v>
      </c>
      <c r="E121" s="18" t="s">
        <v>76</v>
      </c>
      <c r="F121" s="18" t="s">
        <v>17</v>
      </c>
      <c r="G121" s="19"/>
      <c r="H121" s="19"/>
      <c r="I121" s="20">
        <f t="shared" si="24"/>
        <v>0</v>
      </c>
      <c r="J121" s="20"/>
      <c r="K121" s="20"/>
    </row>
    <row r="122" spans="1:11" hidden="1">
      <c r="A122" s="17" t="s">
        <v>77</v>
      </c>
      <c r="B122" s="18" t="s">
        <v>22</v>
      </c>
      <c r="C122" s="18" t="s">
        <v>68</v>
      </c>
      <c r="D122" s="31" t="s">
        <v>72</v>
      </c>
      <c r="E122" s="18" t="s">
        <v>78</v>
      </c>
      <c r="F122" s="18"/>
      <c r="G122" s="16">
        <f t="shared" ref="G122:K122" si="39">G123</f>
        <v>0</v>
      </c>
      <c r="H122" s="16"/>
      <c r="I122" s="20">
        <f t="shared" si="24"/>
        <v>0</v>
      </c>
      <c r="J122" s="16">
        <f t="shared" si="39"/>
        <v>0</v>
      </c>
      <c r="K122" s="16">
        <f t="shared" si="39"/>
        <v>0</v>
      </c>
    </row>
    <row r="123" spans="1:11" ht="0.75" customHeight="1">
      <c r="A123" s="17" t="s">
        <v>16</v>
      </c>
      <c r="B123" s="18" t="s">
        <v>22</v>
      </c>
      <c r="C123" s="18" t="s">
        <v>68</v>
      </c>
      <c r="D123" s="31" t="s">
        <v>72</v>
      </c>
      <c r="E123" s="18" t="s">
        <v>78</v>
      </c>
      <c r="F123" s="18" t="s">
        <v>17</v>
      </c>
      <c r="G123" s="19"/>
      <c r="H123" s="19"/>
      <c r="I123" s="20">
        <f t="shared" si="24"/>
        <v>0</v>
      </c>
      <c r="J123" s="20"/>
      <c r="K123" s="20"/>
    </row>
    <row r="124" spans="1:11" ht="15.75" customHeight="1">
      <c r="A124" s="17" t="s">
        <v>56</v>
      </c>
      <c r="B124" s="18" t="s">
        <v>22</v>
      </c>
      <c r="C124" s="18" t="s">
        <v>68</v>
      </c>
      <c r="D124" s="31" t="s">
        <v>72</v>
      </c>
      <c r="E124" s="18" t="s">
        <v>57</v>
      </c>
      <c r="F124" s="18"/>
      <c r="G124" s="16">
        <f t="shared" ref="G124:K125" si="40">G125</f>
        <v>6</v>
      </c>
      <c r="H124" s="16">
        <f t="shared" si="40"/>
        <v>0</v>
      </c>
      <c r="I124" s="20">
        <f t="shared" si="24"/>
        <v>6</v>
      </c>
      <c r="J124" s="16">
        <f t="shared" si="40"/>
        <v>0</v>
      </c>
      <c r="K124" s="16">
        <f t="shared" si="40"/>
        <v>0</v>
      </c>
    </row>
    <row r="125" spans="1:11" ht="12" customHeight="1">
      <c r="A125" s="17" t="s">
        <v>79</v>
      </c>
      <c r="B125" s="18" t="s">
        <v>22</v>
      </c>
      <c r="C125" s="18" t="s">
        <v>68</v>
      </c>
      <c r="D125" s="31" t="s">
        <v>72</v>
      </c>
      <c r="E125" s="18" t="s">
        <v>80</v>
      </c>
      <c r="F125" s="18"/>
      <c r="G125" s="16">
        <f t="shared" si="40"/>
        <v>6</v>
      </c>
      <c r="H125" s="16">
        <f t="shared" si="40"/>
        <v>0</v>
      </c>
      <c r="I125" s="20">
        <f t="shared" si="24"/>
        <v>6</v>
      </c>
      <c r="J125" s="16">
        <f t="shared" si="40"/>
        <v>0</v>
      </c>
      <c r="K125" s="16">
        <f t="shared" si="40"/>
        <v>0</v>
      </c>
    </row>
    <row r="126" spans="1:11" ht="14.25" customHeight="1">
      <c r="A126" s="17" t="s">
        <v>81</v>
      </c>
      <c r="B126" s="18" t="s">
        <v>22</v>
      </c>
      <c r="C126" s="18" t="s">
        <v>68</v>
      </c>
      <c r="D126" s="31" t="s">
        <v>72</v>
      </c>
      <c r="E126" s="18" t="s">
        <v>80</v>
      </c>
      <c r="F126" s="18" t="s">
        <v>17</v>
      </c>
      <c r="G126" s="19">
        <v>6</v>
      </c>
      <c r="H126" s="19">
        <v>0</v>
      </c>
      <c r="I126" s="20">
        <f t="shared" si="24"/>
        <v>6</v>
      </c>
      <c r="J126" s="20"/>
      <c r="K126" s="19"/>
    </row>
    <row r="127" spans="1:11" ht="15.75" hidden="1" customHeight="1">
      <c r="A127" s="32" t="s">
        <v>82</v>
      </c>
      <c r="B127" s="14" t="s">
        <v>22</v>
      </c>
      <c r="C127" s="14" t="s">
        <v>68</v>
      </c>
      <c r="D127" s="33" t="s">
        <v>83</v>
      </c>
      <c r="E127" s="14"/>
      <c r="F127" s="14"/>
      <c r="G127" s="15">
        <f t="shared" ref="G127:J129" si="41">G128</f>
        <v>0</v>
      </c>
      <c r="H127" s="15"/>
      <c r="I127" s="20">
        <f t="shared" si="24"/>
        <v>0</v>
      </c>
      <c r="J127" s="15">
        <f t="shared" si="41"/>
        <v>0</v>
      </c>
      <c r="K127" s="26"/>
    </row>
    <row r="128" spans="1:11" ht="12" hidden="1" customHeight="1">
      <c r="A128" s="17" t="s">
        <v>44</v>
      </c>
      <c r="B128" s="18" t="s">
        <v>22</v>
      </c>
      <c r="C128" s="18" t="s">
        <v>68</v>
      </c>
      <c r="D128" s="31" t="s">
        <v>83</v>
      </c>
      <c r="E128" s="18" t="s">
        <v>45</v>
      </c>
      <c r="F128" s="18"/>
      <c r="G128" s="16">
        <f t="shared" si="41"/>
        <v>0</v>
      </c>
      <c r="H128" s="16"/>
      <c r="I128" s="20">
        <f t="shared" si="24"/>
        <v>0</v>
      </c>
      <c r="J128" s="16">
        <f t="shared" si="41"/>
        <v>0</v>
      </c>
      <c r="K128" s="26"/>
    </row>
    <row r="129" spans="1:11" ht="14.25" hidden="1" customHeight="1">
      <c r="A129" s="17" t="s">
        <v>46</v>
      </c>
      <c r="B129" s="18" t="s">
        <v>22</v>
      </c>
      <c r="C129" s="18" t="s">
        <v>68</v>
      </c>
      <c r="D129" s="31" t="s">
        <v>83</v>
      </c>
      <c r="E129" s="18" t="s">
        <v>53</v>
      </c>
      <c r="F129" s="18"/>
      <c r="G129" s="16">
        <f t="shared" si="41"/>
        <v>0</v>
      </c>
      <c r="H129" s="16"/>
      <c r="I129" s="20">
        <f t="shared" si="24"/>
        <v>0</v>
      </c>
      <c r="J129" s="16">
        <f t="shared" si="41"/>
        <v>0</v>
      </c>
      <c r="K129" s="26"/>
    </row>
    <row r="130" spans="1:11" ht="13.5" hidden="1" customHeight="1">
      <c r="A130" s="17" t="s">
        <v>16</v>
      </c>
      <c r="B130" s="18" t="s">
        <v>22</v>
      </c>
      <c r="C130" s="18" t="s">
        <v>68</v>
      </c>
      <c r="D130" s="31" t="s">
        <v>83</v>
      </c>
      <c r="E130" s="18" t="s">
        <v>53</v>
      </c>
      <c r="F130" s="18" t="s">
        <v>17</v>
      </c>
      <c r="G130" s="19"/>
      <c r="H130" s="19"/>
      <c r="I130" s="20">
        <f t="shared" si="24"/>
        <v>0</v>
      </c>
      <c r="J130" s="20"/>
      <c r="K130" s="26"/>
    </row>
    <row r="131" spans="1:11" ht="33.75" customHeight="1">
      <c r="A131" s="32" t="s">
        <v>82</v>
      </c>
      <c r="B131" s="14" t="s">
        <v>22</v>
      </c>
      <c r="C131" s="14" t="s">
        <v>68</v>
      </c>
      <c r="D131" s="33" t="s">
        <v>84</v>
      </c>
      <c r="E131" s="14"/>
      <c r="F131" s="14"/>
      <c r="G131" s="16">
        <f t="shared" ref="G131:K133" si="42">G132</f>
        <v>160</v>
      </c>
      <c r="H131" s="16">
        <f t="shared" si="42"/>
        <v>-160</v>
      </c>
      <c r="I131" s="20">
        <f t="shared" si="24"/>
        <v>0</v>
      </c>
      <c r="J131" s="16">
        <f t="shared" si="42"/>
        <v>160</v>
      </c>
      <c r="K131" s="16">
        <f t="shared" si="42"/>
        <v>160</v>
      </c>
    </row>
    <row r="132" spans="1:11" ht="27" customHeight="1">
      <c r="A132" s="17" t="s">
        <v>44</v>
      </c>
      <c r="B132" s="18" t="s">
        <v>22</v>
      </c>
      <c r="C132" s="18" t="s">
        <v>68</v>
      </c>
      <c r="D132" s="31" t="s">
        <v>84</v>
      </c>
      <c r="E132" s="18" t="s">
        <v>45</v>
      </c>
      <c r="F132" s="18"/>
      <c r="G132" s="16">
        <f t="shared" si="42"/>
        <v>160</v>
      </c>
      <c r="H132" s="16">
        <f t="shared" si="42"/>
        <v>-160</v>
      </c>
      <c r="I132" s="20">
        <f t="shared" si="24"/>
        <v>0</v>
      </c>
      <c r="J132" s="16">
        <f t="shared" si="42"/>
        <v>160</v>
      </c>
      <c r="K132" s="16">
        <f t="shared" si="42"/>
        <v>160</v>
      </c>
    </row>
    <row r="133" spans="1:11" ht="36">
      <c r="A133" s="17" t="s">
        <v>46</v>
      </c>
      <c r="B133" s="18" t="s">
        <v>22</v>
      </c>
      <c r="C133" s="18" t="s">
        <v>68</v>
      </c>
      <c r="D133" s="31" t="s">
        <v>84</v>
      </c>
      <c r="E133" s="18" t="s">
        <v>53</v>
      </c>
      <c r="F133" s="18"/>
      <c r="G133" s="16">
        <f t="shared" si="42"/>
        <v>160</v>
      </c>
      <c r="H133" s="16">
        <f t="shared" si="42"/>
        <v>-160</v>
      </c>
      <c r="I133" s="20">
        <f t="shared" si="24"/>
        <v>0</v>
      </c>
      <c r="J133" s="16">
        <f t="shared" si="42"/>
        <v>160</v>
      </c>
      <c r="K133" s="16">
        <f t="shared" si="42"/>
        <v>160</v>
      </c>
    </row>
    <row r="134" spans="1:11">
      <c r="A134" s="17" t="s">
        <v>16</v>
      </c>
      <c r="B134" s="18" t="s">
        <v>22</v>
      </c>
      <c r="C134" s="18" t="s">
        <v>68</v>
      </c>
      <c r="D134" s="31" t="s">
        <v>84</v>
      </c>
      <c r="E134" s="18" t="s">
        <v>53</v>
      </c>
      <c r="F134" s="18" t="s">
        <v>17</v>
      </c>
      <c r="G134" s="19">
        <v>160</v>
      </c>
      <c r="H134" s="19">
        <v>-160</v>
      </c>
      <c r="I134" s="20">
        <f t="shared" si="24"/>
        <v>0</v>
      </c>
      <c r="J134" s="20">
        <v>160</v>
      </c>
      <c r="K134" s="19">
        <v>160</v>
      </c>
    </row>
    <row r="135" spans="1:11" ht="36" hidden="1">
      <c r="A135" s="13" t="s">
        <v>85</v>
      </c>
      <c r="B135" s="14" t="s">
        <v>22</v>
      </c>
      <c r="C135" s="14" t="s">
        <v>68</v>
      </c>
      <c r="D135" s="33" t="s">
        <v>86</v>
      </c>
      <c r="E135" s="14"/>
      <c r="F135" s="14"/>
      <c r="G135" s="15">
        <f t="shared" ref="G135:J137" si="43">G136</f>
        <v>0</v>
      </c>
      <c r="H135" s="15"/>
      <c r="I135" s="20">
        <f t="shared" si="24"/>
        <v>0</v>
      </c>
      <c r="J135" s="15">
        <f t="shared" si="43"/>
        <v>0</v>
      </c>
      <c r="K135" s="26"/>
    </row>
    <row r="136" spans="1:11" ht="25.5" hidden="1" customHeight="1">
      <c r="A136" s="17" t="s">
        <v>44</v>
      </c>
      <c r="B136" s="18" t="s">
        <v>22</v>
      </c>
      <c r="C136" s="18" t="s">
        <v>68</v>
      </c>
      <c r="D136" s="31" t="s">
        <v>86</v>
      </c>
      <c r="E136" s="18" t="s">
        <v>45</v>
      </c>
      <c r="F136" s="18"/>
      <c r="G136" s="16">
        <f t="shared" si="43"/>
        <v>0</v>
      </c>
      <c r="H136" s="16"/>
      <c r="I136" s="20">
        <f t="shared" si="24"/>
        <v>0</v>
      </c>
      <c r="J136" s="16">
        <f t="shared" si="43"/>
        <v>0</v>
      </c>
      <c r="K136" s="26"/>
    </row>
    <row r="137" spans="1:11" ht="36" hidden="1">
      <c r="A137" s="17" t="s">
        <v>46</v>
      </c>
      <c r="B137" s="18" t="s">
        <v>22</v>
      </c>
      <c r="C137" s="18" t="s">
        <v>68</v>
      </c>
      <c r="D137" s="31" t="s">
        <v>86</v>
      </c>
      <c r="E137" s="18" t="s">
        <v>53</v>
      </c>
      <c r="F137" s="18"/>
      <c r="G137" s="16">
        <f t="shared" si="43"/>
        <v>0</v>
      </c>
      <c r="H137" s="16"/>
      <c r="I137" s="20">
        <f t="shared" si="24"/>
        <v>0</v>
      </c>
      <c r="J137" s="16">
        <f t="shared" si="43"/>
        <v>0</v>
      </c>
      <c r="K137" s="26"/>
    </row>
    <row r="138" spans="1:11" hidden="1">
      <c r="A138" s="17" t="s">
        <v>16</v>
      </c>
      <c r="B138" s="18" t="s">
        <v>22</v>
      </c>
      <c r="C138" s="18" t="s">
        <v>68</v>
      </c>
      <c r="D138" s="31" t="s">
        <v>86</v>
      </c>
      <c r="E138" s="18" t="s">
        <v>53</v>
      </c>
      <c r="F138" s="18" t="s">
        <v>17</v>
      </c>
      <c r="G138" s="19"/>
      <c r="H138" s="19"/>
      <c r="I138" s="20">
        <f t="shared" si="24"/>
        <v>0</v>
      </c>
      <c r="J138" s="20"/>
      <c r="K138" s="26"/>
    </row>
    <row r="139" spans="1:11" ht="39.75" customHeight="1">
      <c r="A139" s="13" t="s">
        <v>85</v>
      </c>
      <c r="B139" s="14" t="s">
        <v>22</v>
      </c>
      <c r="C139" s="14" t="s">
        <v>68</v>
      </c>
      <c r="D139" s="33" t="s">
        <v>87</v>
      </c>
      <c r="E139" s="14"/>
      <c r="F139" s="14"/>
      <c r="G139" s="16">
        <f t="shared" ref="G139:K139" si="44">G140+G143</f>
        <v>471.1</v>
      </c>
      <c r="H139" s="16">
        <f t="shared" si="44"/>
        <v>62</v>
      </c>
      <c r="I139" s="20">
        <f t="shared" si="24"/>
        <v>533.1</v>
      </c>
      <c r="J139" s="16">
        <f t="shared" si="44"/>
        <v>258.10000000000002</v>
      </c>
      <c r="K139" s="16">
        <f t="shared" si="44"/>
        <v>258.10000000000002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1" t="s">
        <v>87</v>
      </c>
      <c r="E140" s="18" t="s">
        <v>45</v>
      </c>
      <c r="F140" s="18"/>
      <c r="G140" s="16">
        <f t="shared" ref="G140:K141" si="45">G141</f>
        <v>471.1</v>
      </c>
      <c r="H140" s="16">
        <f t="shared" si="45"/>
        <v>62</v>
      </c>
      <c r="I140" s="20">
        <f t="shared" si="24"/>
        <v>533.1</v>
      </c>
      <c r="J140" s="16">
        <f t="shared" si="45"/>
        <v>258.10000000000002</v>
      </c>
      <c r="K140" s="16">
        <f t="shared" si="45"/>
        <v>258.10000000000002</v>
      </c>
    </row>
    <row r="141" spans="1:11" ht="36">
      <c r="A141" s="17" t="s">
        <v>46</v>
      </c>
      <c r="B141" s="18" t="s">
        <v>22</v>
      </c>
      <c r="C141" s="18" t="s">
        <v>68</v>
      </c>
      <c r="D141" s="31" t="s">
        <v>87</v>
      </c>
      <c r="E141" s="18" t="s">
        <v>53</v>
      </c>
      <c r="F141" s="18"/>
      <c r="G141" s="16">
        <f t="shared" si="45"/>
        <v>471.1</v>
      </c>
      <c r="H141" s="16">
        <f t="shared" si="45"/>
        <v>62</v>
      </c>
      <c r="I141" s="20">
        <f t="shared" si="24"/>
        <v>533.1</v>
      </c>
      <c r="J141" s="16">
        <f t="shared" si="45"/>
        <v>258.10000000000002</v>
      </c>
      <c r="K141" s="16">
        <f t="shared" si="45"/>
        <v>258.10000000000002</v>
      </c>
    </row>
    <row r="142" spans="1:11">
      <c r="A142" s="17" t="s">
        <v>16</v>
      </c>
      <c r="B142" s="18" t="s">
        <v>22</v>
      </c>
      <c r="C142" s="18" t="s">
        <v>68</v>
      </c>
      <c r="D142" s="31" t="s">
        <v>87</v>
      </c>
      <c r="E142" s="18" t="s">
        <v>53</v>
      </c>
      <c r="F142" s="18" t="s">
        <v>17</v>
      </c>
      <c r="G142" s="79">
        <v>471.1</v>
      </c>
      <c r="H142" s="79">
        <f>'[2]поправки  2024-2026 гг  (окт)'!$I$122</f>
        <v>62</v>
      </c>
      <c r="I142" s="20">
        <f t="shared" si="24"/>
        <v>533.1</v>
      </c>
      <c r="J142" s="22">
        <v>258.10000000000002</v>
      </c>
      <c r="K142" s="22">
        <v>258.10000000000002</v>
      </c>
    </row>
    <row r="143" spans="1:11">
      <c r="A143" s="17" t="s">
        <v>56</v>
      </c>
      <c r="B143" s="18" t="s">
        <v>22</v>
      </c>
      <c r="C143" s="18" t="s">
        <v>68</v>
      </c>
      <c r="D143" s="31" t="s">
        <v>87</v>
      </c>
      <c r="E143" s="18" t="s">
        <v>57</v>
      </c>
      <c r="F143" s="18"/>
      <c r="G143" s="16">
        <f t="shared" ref="G143:J144" si="46">G144</f>
        <v>0</v>
      </c>
      <c r="H143" s="16"/>
      <c r="I143" s="20">
        <f t="shared" si="24"/>
        <v>0</v>
      </c>
      <c r="J143" s="16">
        <f t="shared" si="46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1" t="s">
        <v>87</v>
      </c>
      <c r="E144" s="18" t="s">
        <v>89</v>
      </c>
      <c r="F144" s="18"/>
      <c r="G144" s="16">
        <f t="shared" si="46"/>
        <v>0</v>
      </c>
      <c r="H144" s="16"/>
      <c r="I144" s="20">
        <f t="shared" si="24"/>
        <v>0</v>
      </c>
      <c r="J144" s="16">
        <f t="shared" si="46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1" t="s">
        <v>87</v>
      </c>
      <c r="E145" s="18" t="s">
        <v>89</v>
      </c>
      <c r="F145" s="18" t="s">
        <v>17</v>
      </c>
      <c r="G145" s="19"/>
      <c r="H145" s="19"/>
      <c r="I145" s="20">
        <f t="shared" si="24"/>
        <v>0</v>
      </c>
      <c r="J145" s="20"/>
      <c r="K145" s="26"/>
    </row>
    <row r="146" spans="1:11" ht="38.25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7">G147</f>
        <v>256.39999999999998</v>
      </c>
      <c r="H146" s="16">
        <f t="shared" si="47"/>
        <v>0</v>
      </c>
      <c r="I146" s="20">
        <f t="shared" si="24"/>
        <v>256.39999999999998</v>
      </c>
      <c r="J146" s="16">
        <f t="shared" si="47"/>
        <v>0</v>
      </c>
      <c r="K146" s="26"/>
    </row>
    <row r="147" spans="1:11" ht="82.5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7"/>
        <v>256.39999999999998</v>
      </c>
      <c r="H147" s="16">
        <f t="shared" si="47"/>
        <v>0</v>
      </c>
      <c r="I147" s="20">
        <f t="shared" si="24"/>
        <v>256.39999999999998</v>
      </c>
      <c r="J147" s="16">
        <f t="shared" si="47"/>
        <v>0</v>
      </c>
      <c r="K147" s="26"/>
    </row>
    <row r="148" spans="1:11" ht="24.75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7"/>
        <v>256.39999999999998</v>
      </c>
      <c r="H148" s="16">
        <f t="shared" si="47"/>
        <v>0</v>
      </c>
      <c r="I148" s="20">
        <f t="shared" si="24"/>
        <v>256.39999999999998</v>
      </c>
      <c r="J148" s="16">
        <f t="shared" si="47"/>
        <v>0</v>
      </c>
      <c r="K148" s="26"/>
    </row>
    <row r="149" spans="1:1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>
        <v>256.39999999999998</v>
      </c>
      <c r="H149" s="19">
        <v>0</v>
      </c>
      <c r="I149" s="20">
        <f t="shared" ref="I149:I212" si="48">G149+H149</f>
        <v>256.39999999999998</v>
      </c>
      <c r="J149" s="20"/>
      <c r="K149" s="26"/>
    </row>
    <row r="150" spans="1:11" ht="36">
      <c r="A150" s="34" t="s">
        <v>90</v>
      </c>
      <c r="B150" s="35" t="s">
        <v>22</v>
      </c>
      <c r="C150" s="35" t="s">
        <v>68</v>
      </c>
      <c r="D150" s="36" t="s">
        <v>91</v>
      </c>
      <c r="E150" s="35"/>
      <c r="F150" s="35"/>
      <c r="G150" s="16">
        <f>G151+G154+G157+G160</f>
        <v>5795</v>
      </c>
      <c r="H150" s="16">
        <f>H151+H154+H157+H160</f>
        <v>261.39999999999998</v>
      </c>
      <c r="I150" s="20">
        <f t="shared" si="48"/>
        <v>6056.4</v>
      </c>
      <c r="J150" s="16">
        <f t="shared" ref="J150:K150" si="49">J151+J154+J157+J160</f>
        <v>3828</v>
      </c>
      <c r="K150" s="16">
        <f t="shared" si="49"/>
        <v>3853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1" t="s">
        <v>91</v>
      </c>
      <c r="E151" s="18" t="s">
        <v>30</v>
      </c>
      <c r="F151" s="18"/>
      <c r="G151" s="16">
        <f>G152</f>
        <v>2333.9</v>
      </c>
      <c r="H151" s="16">
        <f>H152</f>
        <v>251.4</v>
      </c>
      <c r="I151" s="20">
        <f>G151+H151</f>
        <v>2585.3000000000002</v>
      </c>
      <c r="J151" s="16">
        <f t="shared" ref="J151:K152" si="50">J152</f>
        <v>2093</v>
      </c>
      <c r="K151" s="16">
        <f t="shared" si="50"/>
        <v>2093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1" t="s">
        <v>91</v>
      </c>
      <c r="E152" s="18" t="s">
        <v>32</v>
      </c>
      <c r="F152" s="18"/>
      <c r="G152" s="16">
        <f>G153</f>
        <v>2333.9</v>
      </c>
      <c r="H152" s="16">
        <f>H153</f>
        <v>251.4</v>
      </c>
      <c r="I152" s="20">
        <f>G152+H152</f>
        <v>2585.3000000000002</v>
      </c>
      <c r="J152" s="16">
        <f t="shared" si="50"/>
        <v>2093</v>
      </c>
      <c r="K152" s="16">
        <f t="shared" si="50"/>
        <v>2093</v>
      </c>
    </row>
    <row r="153" spans="1:11">
      <c r="A153" s="17" t="s">
        <v>16</v>
      </c>
      <c r="B153" s="18" t="s">
        <v>22</v>
      </c>
      <c r="C153" s="18" t="s">
        <v>68</v>
      </c>
      <c r="D153" s="31" t="s">
        <v>91</v>
      </c>
      <c r="E153" s="18" t="s">
        <v>32</v>
      </c>
      <c r="F153" s="18" t="s">
        <v>17</v>
      </c>
      <c r="G153" s="79">
        <v>2333.9</v>
      </c>
      <c r="H153" s="79">
        <f>'[2]поправки  2024-2026 гг  (окт)'!$I$138</f>
        <v>251.4</v>
      </c>
      <c r="I153" s="20">
        <f t="shared" si="48"/>
        <v>2585.3000000000002</v>
      </c>
      <c r="J153" s="22">
        <v>2093</v>
      </c>
      <c r="K153" s="22">
        <v>2093</v>
      </c>
    </row>
    <row r="154" spans="1:11" ht="24" hidden="1">
      <c r="A154" s="17" t="s">
        <v>73</v>
      </c>
      <c r="B154" s="18" t="s">
        <v>22</v>
      </c>
      <c r="C154" s="18" t="s">
        <v>68</v>
      </c>
      <c r="D154" s="31" t="s">
        <v>91</v>
      </c>
      <c r="E154" s="18" t="s">
        <v>74</v>
      </c>
      <c r="F154" s="18"/>
      <c r="G154" s="16">
        <f>G155</f>
        <v>0</v>
      </c>
      <c r="H154" s="16"/>
      <c r="I154" s="20">
        <f t="shared" si="48"/>
        <v>0</v>
      </c>
      <c r="J154" s="16">
        <f>J155</f>
        <v>0</v>
      </c>
      <c r="K154" s="26"/>
    </row>
    <row r="155" spans="1:11" ht="24" hidden="1">
      <c r="A155" s="17" t="s">
        <v>75</v>
      </c>
      <c r="B155" s="18" t="s">
        <v>22</v>
      </c>
      <c r="C155" s="18" t="s">
        <v>68</v>
      </c>
      <c r="D155" s="31" t="s">
        <v>91</v>
      </c>
      <c r="E155" s="18" t="s">
        <v>76</v>
      </c>
      <c r="F155" s="18"/>
      <c r="G155" s="16">
        <f>G156</f>
        <v>0</v>
      </c>
      <c r="H155" s="16"/>
      <c r="I155" s="20">
        <f t="shared" si="48"/>
        <v>0</v>
      </c>
      <c r="J155" s="16">
        <f>J156</f>
        <v>0</v>
      </c>
      <c r="K155" s="26"/>
    </row>
    <row r="156" spans="1:11" hidden="1">
      <c r="A156" s="17" t="s">
        <v>16</v>
      </c>
      <c r="B156" s="18" t="s">
        <v>22</v>
      </c>
      <c r="C156" s="18" t="s">
        <v>68</v>
      </c>
      <c r="D156" s="31" t="s">
        <v>91</v>
      </c>
      <c r="E156" s="18" t="s">
        <v>76</v>
      </c>
      <c r="F156" s="18" t="s">
        <v>17</v>
      </c>
      <c r="G156" s="19"/>
      <c r="H156" s="19"/>
      <c r="I156" s="20">
        <f t="shared" si="48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1" t="s">
        <v>91</v>
      </c>
      <c r="E157" s="18" t="s">
        <v>45</v>
      </c>
      <c r="F157" s="18"/>
      <c r="G157" s="16">
        <f t="shared" ref="G157:K158" si="51">G158</f>
        <v>3411.1</v>
      </c>
      <c r="H157" s="16">
        <f t="shared" si="51"/>
        <v>10</v>
      </c>
      <c r="I157" s="20">
        <f t="shared" si="48"/>
        <v>3421.1</v>
      </c>
      <c r="J157" s="16">
        <f t="shared" si="51"/>
        <v>1735</v>
      </c>
      <c r="K157" s="16">
        <f t="shared" si="51"/>
        <v>1760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1" t="s">
        <v>91</v>
      </c>
      <c r="E158" s="18" t="s">
        <v>53</v>
      </c>
      <c r="F158" s="18"/>
      <c r="G158" s="16">
        <f t="shared" si="51"/>
        <v>3411.1</v>
      </c>
      <c r="H158" s="16">
        <f t="shared" si="51"/>
        <v>10</v>
      </c>
      <c r="I158" s="20">
        <f t="shared" si="48"/>
        <v>3421.1</v>
      </c>
      <c r="J158" s="16">
        <f t="shared" si="51"/>
        <v>1735</v>
      </c>
      <c r="K158" s="16">
        <f t="shared" si="51"/>
        <v>1760</v>
      </c>
    </row>
    <row r="159" spans="1:11">
      <c r="A159" s="17" t="s">
        <v>16</v>
      </c>
      <c r="B159" s="18" t="s">
        <v>22</v>
      </c>
      <c r="C159" s="18" t="s">
        <v>68</v>
      </c>
      <c r="D159" s="31" t="s">
        <v>91</v>
      </c>
      <c r="E159" s="18" t="s">
        <v>53</v>
      </c>
      <c r="F159" s="18" t="s">
        <v>17</v>
      </c>
      <c r="G159" s="79">
        <v>3411.1</v>
      </c>
      <c r="H159" s="79">
        <v>10</v>
      </c>
      <c r="I159" s="20">
        <f t="shared" si="48"/>
        <v>3421.1</v>
      </c>
      <c r="J159" s="22">
        <v>1735</v>
      </c>
      <c r="K159" s="22">
        <v>1760</v>
      </c>
    </row>
    <row r="160" spans="1:11">
      <c r="A160" s="17" t="s">
        <v>56</v>
      </c>
      <c r="B160" s="18" t="s">
        <v>22</v>
      </c>
      <c r="C160" s="18" t="s">
        <v>68</v>
      </c>
      <c r="D160" s="31" t="s">
        <v>91</v>
      </c>
      <c r="E160" s="18" t="s">
        <v>57</v>
      </c>
      <c r="F160" s="18"/>
      <c r="G160" s="16">
        <f t="shared" ref="G160:K160" si="52">G161+G163</f>
        <v>50</v>
      </c>
      <c r="H160" s="16"/>
      <c r="I160" s="20">
        <f t="shared" si="48"/>
        <v>50</v>
      </c>
      <c r="J160" s="16">
        <f t="shared" si="52"/>
        <v>0</v>
      </c>
      <c r="K160" s="16">
        <f t="shared" si="52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1" t="s">
        <v>91</v>
      </c>
      <c r="E161" s="18" t="s">
        <v>80</v>
      </c>
      <c r="F161" s="18"/>
      <c r="G161" s="16">
        <f t="shared" ref="G161:K161" si="53">G162</f>
        <v>25</v>
      </c>
      <c r="H161" s="16"/>
      <c r="I161" s="20">
        <f t="shared" si="48"/>
        <v>25</v>
      </c>
      <c r="J161" s="16">
        <f t="shared" si="53"/>
        <v>0</v>
      </c>
      <c r="K161" s="16">
        <f t="shared" si="53"/>
        <v>0</v>
      </c>
    </row>
    <row r="162" spans="1:11">
      <c r="A162" s="17" t="s">
        <v>81</v>
      </c>
      <c r="B162" s="18" t="s">
        <v>22</v>
      </c>
      <c r="C162" s="18" t="s">
        <v>68</v>
      </c>
      <c r="D162" s="31" t="s">
        <v>91</v>
      </c>
      <c r="E162" s="18" t="s">
        <v>80</v>
      </c>
      <c r="F162" s="18" t="s">
        <v>17</v>
      </c>
      <c r="G162" s="19">
        <v>25</v>
      </c>
      <c r="H162" s="19"/>
      <c r="I162" s="20">
        <f t="shared" si="48"/>
        <v>25</v>
      </c>
      <c r="J162" s="20"/>
      <c r="K162" s="19"/>
    </row>
    <row r="163" spans="1:11" ht="15.75" customHeight="1">
      <c r="A163" s="23" t="s">
        <v>92</v>
      </c>
      <c r="B163" s="18" t="s">
        <v>22</v>
      </c>
      <c r="C163" s="18" t="s">
        <v>68</v>
      </c>
      <c r="D163" s="31" t="s">
        <v>91</v>
      </c>
      <c r="E163" s="18" t="s">
        <v>89</v>
      </c>
      <c r="F163" s="18"/>
      <c r="G163" s="16">
        <f t="shared" ref="G163:K163" si="54">G164</f>
        <v>25</v>
      </c>
      <c r="H163" s="16"/>
      <c r="I163" s="20">
        <f t="shared" si="48"/>
        <v>25</v>
      </c>
      <c r="J163" s="16">
        <f t="shared" si="54"/>
        <v>0</v>
      </c>
      <c r="K163" s="16">
        <f t="shared" si="54"/>
        <v>0</v>
      </c>
    </row>
    <row r="164" spans="1:11">
      <c r="A164" s="23" t="s">
        <v>81</v>
      </c>
      <c r="B164" s="18" t="s">
        <v>22</v>
      </c>
      <c r="C164" s="18" t="s">
        <v>68</v>
      </c>
      <c r="D164" s="31" t="s">
        <v>91</v>
      </c>
      <c r="E164" s="18" t="s">
        <v>89</v>
      </c>
      <c r="F164" s="18" t="s">
        <v>17</v>
      </c>
      <c r="G164" s="19">
        <v>25</v>
      </c>
      <c r="H164" s="19"/>
      <c r="I164" s="20">
        <f t="shared" si="48"/>
        <v>25</v>
      </c>
      <c r="J164" s="20"/>
      <c r="K164" s="19"/>
    </row>
    <row r="165" spans="1:11" ht="60.75" customHeight="1">
      <c r="A165" s="34" t="s">
        <v>93</v>
      </c>
      <c r="B165" s="35" t="s">
        <v>22</v>
      </c>
      <c r="C165" s="35" t="s">
        <v>68</v>
      </c>
      <c r="D165" s="36" t="s">
        <v>94</v>
      </c>
      <c r="E165" s="35"/>
      <c r="F165" s="35"/>
      <c r="G165" s="16">
        <f t="shared" ref="G165:K165" si="55">G166+G169</f>
        <v>682.8</v>
      </c>
      <c r="H165" s="16">
        <f t="shared" si="55"/>
        <v>0</v>
      </c>
      <c r="I165" s="20">
        <f t="shared" si="48"/>
        <v>682.8</v>
      </c>
      <c r="J165" s="16">
        <f t="shared" si="55"/>
        <v>607</v>
      </c>
      <c r="K165" s="16">
        <f t="shared" si="55"/>
        <v>567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1" t="s">
        <v>94</v>
      </c>
      <c r="E166" s="18" t="s">
        <v>53</v>
      </c>
      <c r="F166" s="18"/>
      <c r="G166" s="16">
        <f t="shared" ref="G166:K167" si="56">G167</f>
        <v>672.8</v>
      </c>
      <c r="H166" s="16">
        <f t="shared" si="56"/>
        <v>0</v>
      </c>
      <c r="I166" s="20">
        <f t="shared" si="48"/>
        <v>672.8</v>
      </c>
      <c r="J166" s="16">
        <f t="shared" si="56"/>
        <v>607</v>
      </c>
      <c r="K166" s="16">
        <f t="shared" si="56"/>
        <v>567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1" t="s">
        <v>94</v>
      </c>
      <c r="E167" s="18" t="s">
        <v>53</v>
      </c>
      <c r="F167" s="18"/>
      <c r="G167" s="16">
        <f t="shared" si="56"/>
        <v>672.8</v>
      </c>
      <c r="H167" s="16">
        <f t="shared" si="56"/>
        <v>0</v>
      </c>
      <c r="I167" s="20">
        <f t="shared" si="48"/>
        <v>672.8</v>
      </c>
      <c r="J167" s="16">
        <f t="shared" si="56"/>
        <v>607</v>
      </c>
      <c r="K167" s="16">
        <f t="shared" si="56"/>
        <v>567</v>
      </c>
    </row>
    <row r="168" spans="1:11">
      <c r="A168" s="17" t="s">
        <v>16</v>
      </c>
      <c r="B168" s="18" t="s">
        <v>22</v>
      </c>
      <c r="C168" s="18" t="s">
        <v>68</v>
      </c>
      <c r="D168" s="31" t="s">
        <v>94</v>
      </c>
      <c r="E168" s="18" t="s">
        <v>53</v>
      </c>
      <c r="F168" s="18" t="s">
        <v>17</v>
      </c>
      <c r="G168" s="79">
        <v>672.8</v>
      </c>
      <c r="H168" s="79">
        <v>0</v>
      </c>
      <c r="I168" s="20">
        <f t="shared" si="48"/>
        <v>672.8</v>
      </c>
      <c r="J168" s="22">
        <v>607</v>
      </c>
      <c r="K168" s="22">
        <v>567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1" t="s">
        <v>94</v>
      </c>
      <c r="E169" s="18" t="s">
        <v>57</v>
      </c>
      <c r="F169" s="18"/>
      <c r="G169" s="16">
        <f t="shared" ref="G169:K170" si="57">G170</f>
        <v>10</v>
      </c>
      <c r="H169" s="16"/>
      <c r="I169" s="20">
        <f t="shared" si="48"/>
        <v>10</v>
      </c>
      <c r="J169" s="16">
        <f t="shared" si="57"/>
        <v>0</v>
      </c>
      <c r="K169" s="16">
        <f t="shared" si="57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1" t="s">
        <v>94</v>
      </c>
      <c r="E170" s="18" t="s">
        <v>80</v>
      </c>
      <c r="F170" s="18"/>
      <c r="G170" s="16">
        <f t="shared" si="57"/>
        <v>10</v>
      </c>
      <c r="H170" s="16"/>
      <c r="I170" s="20">
        <f t="shared" si="48"/>
        <v>10</v>
      </c>
      <c r="J170" s="16">
        <f t="shared" si="57"/>
        <v>0</v>
      </c>
      <c r="K170" s="16">
        <f t="shared" si="57"/>
        <v>0</v>
      </c>
    </row>
    <row r="171" spans="1:11">
      <c r="A171" s="17" t="s">
        <v>16</v>
      </c>
      <c r="B171" s="18" t="s">
        <v>22</v>
      </c>
      <c r="C171" s="18" t="s">
        <v>68</v>
      </c>
      <c r="D171" s="31" t="s">
        <v>94</v>
      </c>
      <c r="E171" s="18" t="s">
        <v>80</v>
      </c>
      <c r="F171" s="18" t="s">
        <v>17</v>
      </c>
      <c r="G171" s="19">
        <v>10</v>
      </c>
      <c r="H171" s="19"/>
      <c r="I171" s="20">
        <f t="shared" si="48"/>
        <v>10</v>
      </c>
      <c r="J171" s="20"/>
      <c r="K171" s="19"/>
    </row>
    <row r="172" spans="1:11" ht="51.75" customHeight="1">
      <c r="A172" s="34" t="s">
        <v>95</v>
      </c>
      <c r="B172" s="35" t="s">
        <v>22</v>
      </c>
      <c r="C172" s="35" t="s">
        <v>68</v>
      </c>
      <c r="D172" s="31" t="s">
        <v>96</v>
      </c>
      <c r="E172" s="35"/>
      <c r="F172" s="35"/>
      <c r="G172" s="16">
        <f>G173+G176+G186</f>
        <v>909</v>
      </c>
      <c r="H172" s="16">
        <f>H173+H176+H186</f>
        <v>111.8</v>
      </c>
      <c r="I172" s="20">
        <f t="shared" si="48"/>
        <v>1020.8</v>
      </c>
      <c r="J172" s="16">
        <f t="shared" ref="J172:K172" si="58">J173+J176+J186</f>
        <v>884</v>
      </c>
      <c r="K172" s="16">
        <f t="shared" si="58"/>
        <v>750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1" t="s">
        <v>96</v>
      </c>
      <c r="E173" s="18" t="s">
        <v>30</v>
      </c>
      <c r="F173" s="18"/>
      <c r="G173" s="16">
        <f t="shared" ref="G173:K174" si="59">G174</f>
        <v>824.2</v>
      </c>
      <c r="H173" s="16">
        <f t="shared" si="59"/>
        <v>111.8</v>
      </c>
      <c r="I173" s="20">
        <f t="shared" si="48"/>
        <v>936</v>
      </c>
      <c r="J173" s="16">
        <f t="shared" si="59"/>
        <v>824</v>
      </c>
      <c r="K173" s="16">
        <f t="shared" si="59"/>
        <v>690</v>
      </c>
    </row>
    <row r="174" spans="1:11" ht="24">
      <c r="A174" s="17" t="s">
        <v>31</v>
      </c>
      <c r="B174" s="18" t="s">
        <v>22</v>
      </c>
      <c r="C174" s="18" t="s">
        <v>68</v>
      </c>
      <c r="D174" s="31" t="s">
        <v>96</v>
      </c>
      <c r="E174" s="18" t="s">
        <v>32</v>
      </c>
      <c r="F174" s="18"/>
      <c r="G174" s="16">
        <f t="shared" si="59"/>
        <v>824.2</v>
      </c>
      <c r="H174" s="16">
        <f t="shared" si="59"/>
        <v>111.8</v>
      </c>
      <c r="I174" s="20">
        <f t="shared" si="48"/>
        <v>936</v>
      </c>
      <c r="J174" s="16">
        <f t="shared" si="59"/>
        <v>824</v>
      </c>
      <c r="K174" s="16">
        <f t="shared" si="59"/>
        <v>690</v>
      </c>
    </row>
    <row r="175" spans="1:11">
      <c r="A175" s="17" t="s">
        <v>16</v>
      </c>
      <c r="B175" s="18" t="s">
        <v>22</v>
      </c>
      <c r="C175" s="18" t="s">
        <v>68</v>
      </c>
      <c r="D175" s="31" t="s">
        <v>96</v>
      </c>
      <c r="E175" s="18" t="s">
        <v>32</v>
      </c>
      <c r="F175" s="18" t="s">
        <v>17</v>
      </c>
      <c r="G175" s="79">
        <v>824.2</v>
      </c>
      <c r="H175" s="79">
        <f>'[2]поправки  2024-2026 гг  (окт)'!$I$732</f>
        <v>111.8</v>
      </c>
      <c r="I175" s="20">
        <f t="shared" si="48"/>
        <v>936</v>
      </c>
      <c r="J175" s="22">
        <v>824</v>
      </c>
      <c r="K175" s="22">
        <v>690</v>
      </c>
    </row>
    <row r="176" spans="1:11" ht="24">
      <c r="A176" s="17" t="s">
        <v>44</v>
      </c>
      <c r="B176" s="18" t="s">
        <v>22</v>
      </c>
      <c r="C176" s="18" t="s">
        <v>68</v>
      </c>
      <c r="D176" s="31" t="s">
        <v>96</v>
      </c>
      <c r="E176" s="18" t="s">
        <v>45</v>
      </c>
      <c r="F176" s="18"/>
      <c r="G176" s="16">
        <f t="shared" ref="G176:K177" si="60">G177</f>
        <v>84.8</v>
      </c>
      <c r="H176" s="16">
        <f t="shared" si="60"/>
        <v>0</v>
      </c>
      <c r="I176" s="20">
        <f t="shared" si="48"/>
        <v>84.8</v>
      </c>
      <c r="J176" s="16">
        <f t="shared" si="60"/>
        <v>60</v>
      </c>
      <c r="K176" s="16">
        <f t="shared" si="60"/>
        <v>60</v>
      </c>
    </row>
    <row r="177" spans="1:11" ht="36">
      <c r="A177" s="17" t="s">
        <v>46</v>
      </c>
      <c r="B177" s="18" t="s">
        <v>22</v>
      </c>
      <c r="C177" s="18" t="s">
        <v>68</v>
      </c>
      <c r="D177" s="31" t="s">
        <v>96</v>
      </c>
      <c r="E177" s="18" t="s">
        <v>53</v>
      </c>
      <c r="F177" s="18"/>
      <c r="G177" s="16">
        <f t="shared" si="60"/>
        <v>84.8</v>
      </c>
      <c r="H177" s="16">
        <f t="shared" si="60"/>
        <v>0</v>
      </c>
      <c r="I177" s="20">
        <f t="shared" si="48"/>
        <v>84.8</v>
      </c>
      <c r="J177" s="16">
        <f t="shared" si="60"/>
        <v>60</v>
      </c>
      <c r="K177" s="16">
        <f t="shared" si="60"/>
        <v>60</v>
      </c>
    </row>
    <row r="178" spans="1:11">
      <c r="A178" s="17" t="s">
        <v>16</v>
      </c>
      <c r="B178" s="18" t="s">
        <v>22</v>
      </c>
      <c r="C178" s="18" t="s">
        <v>68</v>
      </c>
      <c r="D178" s="31" t="s">
        <v>96</v>
      </c>
      <c r="E178" s="18" t="s">
        <v>53</v>
      </c>
      <c r="F178" s="18" t="s">
        <v>17</v>
      </c>
      <c r="G178" s="79">
        <v>84.8</v>
      </c>
      <c r="H178" s="79"/>
      <c r="I178" s="20">
        <f t="shared" si="48"/>
        <v>84.8</v>
      </c>
      <c r="J178" s="22">
        <v>60</v>
      </c>
      <c r="K178" s="22">
        <v>60</v>
      </c>
    </row>
    <row r="179" spans="1:11" ht="60" hidden="1">
      <c r="A179" s="34" t="s">
        <v>97</v>
      </c>
      <c r="B179" s="35" t="s">
        <v>22</v>
      </c>
      <c r="C179" s="35" t="s">
        <v>68</v>
      </c>
      <c r="D179" s="31" t="s">
        <v>96</v>
      </c>
      <c r="E179" s="35"/>
      <c r="F179" s="35"/>
      <c r="G179" s="37">
        <f>G180+G183+G186</f>
        <v>0</v>
      </c>
      <c r="H179" s="37"/>
      <c r="I179" s="20">
        <f t="shared" si="48"/>
        <v>0</v>
      </c>
      <c r="J179" s="37">
        <f>J180+J183+J186</f>
        <v>0</v>
      </c>
      <c r="K179" s="26"/>
    </row>
    <row r="180" spans="1:11" ht="75" hidden="1" customHeight="1">
      <c r="A180" s="17" t="s">
        <v>29</v>
      </c>
      <c r="B180" s="18" t="s">
        <v>22</v>
      </c>
      <c r="C180" s="18" t="s">
        <v>68</v>
      </c>
      <c r="D180" s="31" t="s">
        <v>96</v>
      </c>
      <c r="E180" s="18" t="s">
        <v>30</v>
      </c>
      <c r="F180" s="18"/>
      <c r="G180" s="16">
        <f>G181</f>
        <v>0</v>
      </c>
      <c r="H180" s="16"/>
      <c r="I180" s="20">
        <f t="shared" si="48"/>
        <v>0</v>
      </c>
      <c r="J180" s="16">
        <f>J181</f>
        <v>0</v>
      </c>
      <c r="K180" s="26"/>
    </row>
    <row r="181" spans="1:11" ht="24" hidden="1">
      <c r="A181" s="17" t="s">
        <v>31</v>
      </c>
      <c r="B181" s="18" t="s">
        <v>22</v>
      </c>
      <c r="C181" s="18" t="s">
        <v>68</v>
      </c>
      <c r="D181" s="31" t="s">
        <v>96</v>
      </c>
      <c r="E181" s="18" t="s">
        <v>32</v>
      </c>
      <c r="F181" s="18"/>
      <c r="G181" s="16">
        <f>G182</f>
        <v>0</v>
      </c>
      <c r="H181" s="16"/>
      <c r="I181" s="20">
        <f t="shared" si="48"/>
        <v>0</v>
      </c>
      <c r="J181" s="16">
        <f>J182</f>
        <v>0</v>
      </c>
      <c r="K181" s="26"/>
    </row>
    <row r="182" spans="1:11" hidden="1">
      <c r="A182" s="17" t="s">
        <v>16</v>
      </c>
      <c r="B182" s="18" t="s">
        <v>22</v>
      </c>
      <c r="C182" s="18" t="s">
        <v>68</v>
      </c>
      <c r="D182" s="31" t="s">
        <v>96</v>
      </c>
      <c r="E182" s="18" t="s">
        <v>32</v>
      </c>
      <c r="F182" s="18" t="s">
        <v>17</v>
      </c>
      <c r="G182" s="19"/>
      <c r="H182" s="19"/>
      <c r="I182" s="20">
        <f t="shared" si="48"/>
        <v>0</v>
      </c>
      <c r="J182" s="20"/>
      <c r="K182" s="26"/>
    </row>
    <row r="183" spans="1:11" ht="27" hidden="1" customHeight="1">
      <c r="A183" s="17" t="s">
        <v>44</v>
      </c>
      <c r="B183" s="18" t="s">
        <v>22</v>
      </c>
      <c r="C183" s="18" t="s">
        <v>68</v>
      </c>
      <c r="D183" s="31" t="s">
        <v>96</v>
      </c>
      <c r="E183" s="18" t="s">
        <v>45</v>
      </c>
      <c r="F183" s="18"/>
      <c r="G183" s="16">
        <f>G184</f>
        <v>0</v>
      </c>
      <c r="H183" s="16"/>
      <c r="I183" s="20">
        <f t="shared" si="48"/>
        <v>0</v>
      </c>
      <c r="J183" s="16">
        <f>J184</f>
        <v>0</v>
      </c>
      <c r="K183" s="26"/>
    </row>
    <row r="184" spans="1:11" ht="36" hidden="1">
      <c r="A184" s="17" t="s">
        <v>46</v>
      </c>
      <c r="B184" s="18" t="s">
        <v>22</v>
      </c>
      <c r="C184" s="18" t="s">
        <v>68</v>
      </c>
      <c r="D184" s="31" t="s">
        <v>96</v>
      </c>
      <c r="E184" s="18" t="s">
        <v>53</v>
      </c>
      <c r="F184" s="18"/>
      <c r="G184" s="16">
        <f>G185</f>
        <v>0</v>
      </c>
      <c r="H184" s="16"/>
      <c r="I184" s="20">
        <f t="shared" si="48"/>
        <v>0</v>
      </c>
      <c r="J184" s="16">
        <f>J185</f>
        <v>0</v>
      </c>
      <c r="K184" s="26"/>
    </row>
    <row r="185" spans="1:11" hidden="1">
      <c r="A185" s="17" t="s">
        <v>16</v>
      </c>
      <c r="B185" s="18" t="s">
        <v>22</v>
      </c>
      <c r="C185" s="18" t="s">
        <v>68</v>
      </c>
      <c r="D185" s="31" t="s">
        <v>96</v>
      </c>
      <c r="E185" s="18" t="s">
        <v>53</v>
      </c>
      <c r="F185" s="18" t="s">
        <v>17</v>
      </c>
      <c r="G185" s="26"/>
      <c r="H185" s="26"/>
      <c r="I185" s="20">
        <f t="shared" si="48"/>
        <v>0</v>
      </c>
      <c r="J185" s="20"/>
      <c r="K185" s="26"/>
    </row>
    <row r="186" spans="1:11" hidden="1">
      <c r="A186" s="17" t="s">
        <v>56</v>
      </c>
      <c r="B186" s="18" t="s">
        <v>22</v>
      </c>
      <c r="C186" s="18" t="s">
        <v>68</v>
      </c>
      <c r="D186" s="31" t="s">
        <v>96</v>
      </c>
      <c r="E186" s="18" t="s">
        <v>57</v>
      </c>
      <c r="F186" s="18"/>
      <c r="G186" s="16">
        <f>G187</f>
        <v>0</v>
      </c>
      <c r="H186" s="16"/>
      <c r="I186" s="20">
        <f t="shared" si="48"/>
        <v>0</v>
      </c>
      <c r="J186" s="16">
        <f>J187</f>
        <v>0</v>
      </c>
      <c r="K186" s="26"/>
    </row>
    <row r="187" spans="1:11" ht="12.75" hidden="1" customHeight="1">
      <c r="A187" s="17" t="s">
        <v>79</v>
      </c>
      <c r="B187" s="18" t="s">
        <v>22</v>
      </c>
      <c r="C187" s="18" t="s">
        <v>68</v>
      </c>
      <c r="D187" s="31" t="s">
        <v>96</v>
      </c>
      <c r="E187" s="18" t="s">
        <v>80</v>
      </c>
      <c r="F187" s="18"/>
      <c r="G187" s="16">
        <f>G188</f>
        <v>0</v>
      </c>
      <c r="H187" s="16"/>
      <c r="I187" s="20">
        <f t="shared" si="48"/>
        <v>0</v>
      </c>
      <c r="J187" s="16">
        <f>J188</f>
        <v>0</v>
      </c>
      <c r="K187" s="26"/>
    </row>
    <row r="188" spans="1:11" hidden="1">
      <c r="A188" s="17" t="s">
        <v>81</v>
      </c>
      <c r="B188" s="18" t="s">
        <v>22</v>
      </c>
      <c r="C188" s="18" t="s">
        <v>68</v>
      </c>
      <c r="D188" s="31" t="s">
        <v>96</v>
      </c>
      <c r="E188" s="18" t="s">
        <v>80</v>
      </c>
      <c r="F188" s="18" t="s">
        <v>17</v>
      </c>
      <c r="G188" s="19"/>
      <c r="H188" s="19"/>
      <c r="I188" s="20">
        <f t="shared" si="48"/>
        <v>0</v>
      </c>
      <c r="J188" s="20"/>
      <c r="K188" s="26"/>
    </row>
    <row r="189" spans="1:11" ht="60.75" customHeight="1">
      <c r="A189" s="34" t="s">
        <v>97</v>
      </c>
      <c r="B189" s="18" t="s">
        <v>22</v>
      </c>
      <c r="C189" s="18" t="s">
        <v>68</v>
      </c>
      <c r="D189" s="31" t="s">
        <v>98</v>
      </c>
      <c r="E189" s="35"/>
      <c r="F189" s="35"/>
      <c r="G189" s="16">
        <f>G190+G193+G196</f>
        <v>1364.7</v>
      </c>
      <c r="H189" s="16">
        <f>H190+H193+H196</f>
        <v>65.099999999999994</v>
      </c>
      <c r="I189" s="20">
        <f t="shared" si="48"/>
        <v>1429.8</v>
      </c>
      <c r="J189" s="16">
        <f t="shared" ref="J189:K189" si="61">J190+J193+J196</f>
        <v>1204.7</v>
      </c>
      <c r="K189" s="16">
        <f t="shared" si="61"/>
        <v>1238.3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8" t="s">
        <v>98</v>
      </c>
      <c r="E190" s="18" t="s">
        <v>30</v>
      </c>
      <c r="F190" s="18"/>
      <c r="G190" s="16">
        <f t="shared" ref="G190:K191" si="62">G191</f>
        <v>912.1</v>
      </c>
      <c r="H190" s="16">
        <f t="shared" si="62"/>
        <v>8.1</v>
      </c>
      <c r="I190" s="20">
        <f t="shared" si="48"/>
        <v>920.2</v>
      </c>
      <c r="J190" s="16">
        <f t="shared" si="62"/>
        <v>852.1</v>
      </c>
      <c r="K190" s="16">
        <f t="shared" si="62"/>
        <v>852.1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8" t="s">
        <v>98</v>
      </c>
      <c r="E191" s="18" t="s">
        <v>32</v>
      </c>
      <c r="F191" s="18"/>
      <c r="G191" s="16">
        <f t="shared" si="62"/>
        <v>912.1</v>
      </c>
      <c r="H191" s="16">
        <f t="shared" si="62"/>
        <v>8.1</v>
      </c>
      <c r="I191" s="20">
        <f t="shared" si="48"/>
        <v>920.2</v>
      </c>
      <c r="J191" s="16">
        <f t="shared" si="62"/>
        <v>852.1</v>
      </c>
      <c r="K191" s="16">
        <f t="shared" si="62"/>
        <v>852.1</v>
      </c>
    </row>
    <row r="192" spans="1:11">
      <c r="A192" s="17" t="s">
        <v>16</v>
      </c>
      <c r="B192" s="18" t="s">
        <v>22</v>
      </c>
      <c r="C192" s="18" t="s">
        <v>68</v>
      </c>
      <c r="D192" s="38" t="s">
        <v>98</v>
      </c>
      <c r="E192" s="18" t="s">
        <v>32</v>
      </c>
      <c r="F192" s="18" t="s">
        <v>17</v>
      </c>
      <c r="G192" s="79">
        <v>912.1</v>
      </c>
      <c r="H192" s="79">
        <f>'[2]поправки  2024-2026 гг  (окт)'!$I$1299</f>
        <v>8.1</v>
      </c>
      <c r="I192" s="20">
        <f t="shared" si="48"/>
        <v>920.2</v>
      </c>
      <c r="J192" s="22">
        <v>852.1</v>
      </c>
      <c r="K192" s="22">
        <v>852.1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8" t="s">
        <v>98</v>
      </c>
      <c r="E193" s="18" t="s">
        <v>45</v>
      </c>
      <c r="F193" s="18"/>
      <c r="G193" s="16">
        <f t="shared" ref="G193:K194" si="63">G194</f>
        <v>442.6</v>
      </c>
      <c r="H193" s="16">
        <f t="shared" si="63"/>
        <v>57</v>
      </c>
      <c r="I193" s="20">
        <f t="shared" si="48"/>
        <v>499.6</v>
      </c>
      <c r="J193" s="16">
        <f t="shared" si="63"/>
        <v>342.6</v>
      </c>
      <c r="K193" s="16">
        <f t="shared" si="63"/>
        <v>376.2</v>
      </c>
    </row>
    <row r="194" spans="1:11" ht="36">
      <c r="A194" s="17" t="s">
        <v>46</v>
      </c>
      <c r="B194" s="18" t="s">
        <v>22</v>
      </c>
      <c r="C194" s="18" t="s">
        <v>68</v>
      </c>
      <c r="D194" s="38" t="s">
        <v>98</v>
      </c>
      <c r="E194" s="18" t="s">
        <v>53</v>
      </c>
      <c r="F194" s="18"/>
      <c r="G194" s="16">
        <f t="shared" si="63"/>
        <v>442.6</v>
      </c>
      <c r="H194" s="16">
        <f t="shared" si="63"/>
        <v>57</v>
      </c>
      <c r="I194" s="20">
        <f t="shared" si="48"/>
        <v>499.6</v>
      </c>
      <c r="J194" s="16">
        <f t="shared" si="63"/>
        <v>342.6</v>
      </c>
      <c r="K194" s="16">
        <f t="shared" si="63"/>
        <v>376.2</v>
      </c>
    </row>
    <row r="195" spans="1:11">
      <c r="A195" s="17" t="s">
        <v>16</v>
      </c>
      <c r="B195" s="18" t="s">
        <v>22</v>
      </c>
      <c r="C195" s="18" t="s">
        <v>68</v>
      </c>
      <c r="D195" s="38" t="s">
        <v>98</v>
      </c>
      <c r="E195" s="18" t="s">
        <v>53</v>
      </c>
      <c r="F195" s="18" t="s">
        <v>17</v>
      </c>
      <c r="G195" s="79">
        <v>442.6</v>
      </c>
      <c r="H195" s="79">
        <f>'[2]поправки  2024-2026 гг  (окт)'!$I$1302</f>
        <v>57</v>
      </c>
      <c r="I195" s="20">
        <f t="shared" si="48"/>
        <v>499.6</v>
      </c>
      <c r="J195" s="22">
        <v>342.6</v>
      </c>
      <c r="K195" s="22">
        <v>376.2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8" t="s">
        <v>98</v>
      </c>
      <c r="E196" s="18" t="s">
        <v>57</v>
      </c>
      <c r="F196" s="18"/>
      <c r="G196" s="16">
        <f t="shared" ref="G196:K197" si="64">G197</f>
        <v>10</v>
      </c>
      <c r="H196" s="16"/>
      <c r="I196" s="20">
        <f t="shared" si="48"/>
        <v>10</v>
      </c>
      <c r="J196" s="16">
        <f t="shared" si="64"/>
        <v>10</v>
      </c>
      <c r="K196" s="16">
        <f t="shared" si="64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8" t="s">
        <v>98</v>
      </c>
      <c r="E197" s="18" t="s">
        <v>80</v>
      </c>
      <c r="F197" s="18"/>
      <c r="G197" s="16">
        <f t="shared" si="64"/>
        <v>10</v>
      </c>
      <c r="H197" s="16"/>
      <c r="I197" s="20">
        <f t="shared" si="48"/>
        <v>10</v>
      </c>
      <c r="J197" s="16">
        <f t="shared" si="64"/>
        <v>10</v>
      </c>
      <c r="K197" s="16">
        <f t="shared" si="64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8" t="s">
        <v>98</v>
      </c>
      <c r="E198" s="18" t="s">
        <v>80</v>
      </c>
      <c r="F198" s="18" t="s">
        <v>17</v>
      </c>
      <c r="G198" s="19">
        <v>10</v>
      </c>
      <c r="H198" s="19"/>
      <c r="I198" s="20">
        <f t="shared" si="48"/>
        <v>10</v>
      </c>
      <c r="J198" s="20">
        <v>10</v>
      </c>
      <c r="K198" s="19">
        <v>10</v>
      </c>
    </row>
    <row r="199" spans="1:11" ht="49.5" hidden="1" customHeight="1">
      <c r="A199" s="34" t="s">
        <v>99</v>
      </c>
      <c r="B199" s="35" t="s">
        <v>22</v>
      </c>
      <c r="C199" s="35" t="s">
        <v>68</v>
      </c>
      <c r="D199" s="36" t="s">
        <v>100</v>
      </c>
      <c r="E199" s="35"/>
      <c r="F199" s="35"/>
      <c r="G199" s="16">
        <f t="shared" ref="G199:K201" si="65">G200</f>
        <v>0</v>
      </c>
      <c r="H199" s="16"/>
      <c r="I199" s="20">
        <f t="shared" si="48"/>
        <v>0</v>
      </c>
      <c r="J199" s="16">
        <f t="shared" si="65"/>
        <v>0</v>
      </c>
      <c r="K199" s="16">
        <f t="shared" si="65"/>
        <v>0</v>
      </c>
    </row>
    <row r="200" spans="1:11" ht="26.25" hidden="1" customHeight="1">
      <c r="A200" s="17" t="s">
        <v>44</v>
      </c>
      <c r="B200" s="18" t="s">
        <v>22</v>
      </c>
      <c r="C200" s="18" t="s">
        <v>68</v>
      </c>
      <c r="D200" s="38" t="s">
        <v>100</v>
      </c>
      <c r="E200" s="18" t="s">
        <v>45</v>
      </c>
      <c r="F200" s="18"/>
      <c r="G200" s="16">
        <f t="shared" si="65"/>
        <v>0</v>
      </c>
      <c r="H200" s="16"/>
      <c r="I200" s="20">
        <f t="shared" si="48"/>
        <v>0</v>
      </c>
      <c r="J200" s="16">
        <f t="shared" si="65"/>
        <v>0</v>
      </c>
      <c r="K200" s="16">
        <f t="shared" si="65"/>
        <v>0</v>
      </c>
    </row>
    <row r="201" spans="1:11" ht="36" hidden="1">
      <c r="A201" s="17" t="s">
        <v>46</v>
      </c>
      <c r="B201" s="18" t="s">
        <v>22</v>
      </c>
      <c r="C201" s="18" t="s">
        <v>68</v>
      </c>
      <c r="D201" s="38" t="s">
        <v>100</v>
      </c>
      <c r="E201" s="18" t="s">
        <v>53</v>
      </c>
      <c r="F201" s="18"/>
      <c r="G201" s="16">
        <f t="shared" si="65"/>
        <v>0</v>
      </c>
      <c r="H201" s="16"/>
      <c r="I201" s="20">
        <f t="shared" si="48"/>
        <v>0</v>
      </c>
      <c r="J201" s="16">
        <f t="shared" si="65"/>
        <v>0</v>
      </c>
      <c r="K201" s="16">
        <f t="shared" si="65"/>
        <v>0</v>
      </c>
    </row>
    <row r="202" spans="1:11" hidden="1">
      <c r="A202" s="17" t="s">
        <v>16</v>
      </c>
      <c r="B202" s="18" t="s">
        <v>22</v>
      </c>
      <c r="C202" s="18" t="s">
        <v>68</v>
      </c>
      <c r="D202" s="31" t="s">
        <v>100</v>
      </c>
      <c r="E202" s="18" t="s">
        <v>53</v>
      </c>
      <c r="F202" s="18" t="s">
        <v>17</v>
      </c>
      <c r="G202" s="19"/>
      <c r="H202" s="19"/>
      <c r="I202" s="20">
        <f t="shared" si="48"/>
        <v>0</v>
      </c>
      <c r="J202" s="20"/>
      <c r="K202" s="19"/>
    </row>
    <row r="203" spans="1:11" ht="47.25" hidden="1" customHeight="1">
      <c r="A203" s="34" t="s">
        <v>101</v>
      </c>
      <c r="B203" s="35" t="s">
        <v>22</v>
      </c>
      <c r="C203" s="35" t="s">
        <v>68</v>
      </c>
      <c r="D203" s="36" t="s">
        <v>102</v>
      </c>
      <c r="E203" s="35"/>
      <c r="F203" s="35"/>
      <c r="G203" s="16">
        <f t="shared" ref="G203:K205" si="66">G204</f>
        <v>0</v>
      </c>
      <c r="H203" s="16"/>
      <c r="I203" s="20">
        <f t="shared" si="48"/>
        <v>0</v>
      </c>
      <c r="J203" s="16">
        <f t="shared" si="66"/>
        <v>0</v>
      </c>
      <c r="K203" s="16">
        <f t="shared" si="66"/>
        <v>0</v>
      </c>
    </row>
    <row r="204" spans="1:11" ht="25.5" hidden="1" customHeight="1">
      <c r="A204" s="17" t="s">
        <v>44</v>
      </c>
      <c r="B204" s="18" t="s">
        <v>22</v>
      </c>
      <c r="C204" s="18" t="s">
        <v>68</v>
      </c>
      <c r="D204" s="31" t="s">
        <v>102</v>
      </c>
      <c r="E204" s="18" t="s">
        <v>45</v>
      </c>
      <c r="F204" s="18"/>
      <c r="G204" s="16">
        <f t="shared" si="66"/>
        <v>0</v>
      </c>
      <c r="H204" s="16"/>
      <c r="I204" s="20">
        <f t="shared" si="48"/>
        <v>0</v>
      </c>
      <c r="J204" s="16">
        <f t="shared" si="66"/>
        <v>0</v>
      </c>
      <c r="K204" s="16">
        <f t="shared" si="66"/>
        <v>0</v>
      </c>
    </row>
    <row r="205" spans="1:11" ht="36" hidden="1">
      <c r="A205" s="17" t="s">
        <v>46</v>
      </c>
      <c r="B205" s="18" t="s">
        <v>22</v>
      </c>
      <c r="C205" s="18" t="s">
        <v>68</v>
      </c>
      <c r="D205" s="31" t="s">
        <v>102</v>
      </c>
      <c r="E205" s="18" t="s">
        <v>53</v>
      </c>
      <c r="F205" s="18"/>
      <c r="G205" s="16">
        <f t="shared" si="66"/>
        <v>0</v>
      </c>
      <c r="H205" s="16"/>
      <c r="I205" s="20">
        <f t="shared" si="48"/>
        <v>0</v>
      </c>
      <c r="J205" s="16">
        <f t="shared" si="66"/>
        <v>0</v>
      </c>
      <c r="K205" s="16">
        <f t="shared" si="66"/>
        <v>0</v>
      </c>
    </row>
    <row r="206" spans="1:11" hidden="1">
      <c r="A206" s="17" t="s">
        <v>16</v>
      </c>
      <c r="B206" s="18" t="s">
        <v>22</v>
      </c>
      <c r="C206" s="18" t="s">
        <v>68</v>
      </c>
      <c r="D206" s="31" t="s">
        <v>102</v>
      </c>
      <c r="E206" s="18" t="s">
        <v>53</v>
      </c>
      <c r="F206" s="18" t="s">
        <v>17</v>
      </c>
      <c r="G206" s="19"/>
      <c r="H206" s="19"/>
      <c r="I206" s="20">
        <f t="shared" si="48"/>
        <v>0</v>
      </c>
      <c r="J206" s="20"/>
      <c r="K206" s="26"/>
    </row>
    <row r="207" spans="1:11" ht="60.75" customHeight="1">
      <c r="A207" s="34" t="s">
        <v>103</v>
      </c>
      <c r="B207" s="18" t="s">
        <v>22</v>
      </c>
      <c r="C207" s="18" t="s">
        <v>68</v>
      </c>
      <c r="D207" s="31" t="s">
        <v>104</v>
      </c>
      <c r="E207" s="18"/>
      <c r="F207" s="18"/>
      <c r="G207" s="16">
        <f>G208+G211</f>
        <v>169.5</v>
      </c>
      <c r="H207" s="16">
        <f>H208+H211</f>
        <v>0</v>
      </c>
      <c r="I207" s="20">
        <f t="shared" si="48"/>
        <v>169.5</v>
      </c>
      <c r="J207" s="16">
        <f t="shared" ref="J207:K207" si="67">J208+J211</f>
        <v>146.5</v>
      </c>
      <c r="K207" s="16">
        <f t="shared" si="67"/>
        <v>146.5</v>
      </c>
    </row>
    <row r="208" spans="1:11" ht="24">
      <c r="A208" s="17" t="s">
        <v>44</v>
      </c>
      <c r="B208" s="18" t="s">
        <v>22</v>
      </c>
      <c r="C208" s="18" t="s">
        <v>68</v>
      </c>
      <c r="D208" s="31" t="s">
        <v>104</v>
      </c>
      <c r="E208" s="18" t="s">
        <v>45</v>
      </c>
      <c r="F208" s="18"/>
      <c r="G208" s="16">
        <f t="shared" ref="G208:K209" si="68">G209</f>
        <v>168</v>
      </c>
      <c r="H208" s="16">
        <f t="shared" si="68"/>
        <v>0</v>
      </c>
      <c r="I208" s="20">
        <f t="shared" si="48"/>
        <v>168</v>
      </c>
      <c r="J208" s="16">
        <f t="shared" si="68"/>
        <v>146.5</v>
      </c>
      <c r="K208" s="16">
        <f t="shared" si="68"/>
        <v>146.5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1" t="s">
        <v>104</v>
      </c>
      <c r="E209" s="18" t="s">
        <v>53</v>
      </c>
      <c r="F209" s="18"/>
      <c r="G209" s="16">
        <f t="shared" si="68"/>
        <v>168</v>
      </c>
      <c r="H209" s="16">
        <f t="shared" si="68"/>
        <v>0</v>
      </c>
      <c r="I209" s="20">
        <f t="shared" si="48"/>
        <v>168</v>
      </c>
      <c r="J209" s="16">
        <f t="shared" si="68"/>
        <v>146.5</v>
      </c>
      <c r="K209" s="16">
        <f t="shared" si="68"/>
        <v>146.5</v>
      </c>
    </row>
    <row r="210" spans="1:11" ht="13.5" customHeight="1">
      <c r="A210" s="17" t="s">
        <v>16</v>
      </c>
      <c r="B210" s="18" t="s">
        <v>22</v>
      </c>
      <c r="C210" s="18" t="s">
        <v>68</v>
      </c>
      <c r="D210" s="31" t="s">
        <v>104</v>
      </c>
      <c r="E210" s="18" t="s">
        <v>53</v>
      </c>
      <c r="F210" s="18" t="s">
        <v>17</v>
      </c>
      <c r="G210" s="79">
        <v>168</v>
      </c>
      <c r="H210" s="79">
        <v>0</v>
      </c>
      <c r="I210" s="20">
        <f t="shared" si="48"/>
        <v>168</v>
      </c>
      <c r="J210" s="22">
        <v>146.5</v>
      </c>
      <c r="K210" s="22">
        <v>146.5</v>
      </c>
    </row>
    <row r="211" spans="1:11" ht="14.25" customHeight="1">
      <c r="A211" s="133" t="s">
        <v>56</v>
      </c>
      <c r="B211" s="18" t="s">
        <v>22</v>
      </c>
      <c r="C211" s="18" t="s">
        <v>68</v>
      </c>
      <c r="D211" s="31" t="s">
        <v>104</v>
      </c>
      <c r="E211" s="18" t="s">
        <v>57</v>
      </c>
      <c r="F211" s="18"/>
      <c r="G211" s="129">
        <f t="shared" ref="G211:K212" si="69">G212</f>
        <v>1.5</v>
      </c>
      <c r="H211" s="129">
        <f t="shared" si="69"/>
        <v>0</v>
      </c>
      <c r="I211" s="20">
        <f t="shared" si="48"/>
        <v>1.5</v>
      </c>
      <c r="J211" s="129">
        <f t="shared" si="69"/>
        <v>0</v>
      </c>
      <c r="K211" s="129">
        <f t="shared" si="69"/>
        <v>0</v>
      </c>
    </row>
    <row r="212" spans="1:11" ht="18" customHeight="1">
      <c r="A212" s="133" t="s">
        <v>79</v>
      </c>
      <c r="B212" s="18" t="s">
        <v>22</v>
      </c>
      <c r="C212" s="18" t="s">
        <v>68</v>
      </c>
      <c r="D212" s="31" t="s">
        <v>104</v>
      </c>
      <c r="E212" s="18" t="s">
        <v>80</v>
      </c>
      <c r="F212" s="18"/>
      <c r="G212" s="129">
        <f t="shared" si="69"/>
        <v>1.5</v>
      </c>
      <c r="H212" s="129">
        <f t="shared" si="69"/>
        <v>0</v>
      </c>
      <c r="I212" s="20">
        <f t="shared" si="48"/>
        <v>1.5</v>
      </c>
      <c r="J212" s="129">
        <f t="shared" si="69"/>
        <v>0</v>
      </c>
      <c r="K212" s="129">
        <f t="shared" si="69"/>
        <v>0</v>
      </c>
    </row>
    <row r="213" spans="1:11" ht="13.5" customHeight="1">
      <c r="A213" s="133" t="s">
        <v>81</v>
      </c>
      <c r="B213" s="18" t="s">
        <v>22</v>
      </c>
      <c r="C213" s="18" t="s">
        <v>68</v>
      </c>
      <c r="D213" s="31" t="s">
        <v>104</v>
      </c>
      <c r="E213" s="18" t="s">
        <v>80</v>
      </c>
      <c r="F213" s="18" t="s">
        <v>17</v>
      </c>
      <c r="G213" s="79">
        <v>1.5</v>
      </c>
      <c r="H213" s="79">
        <v>0</v>
      </c>
      <c r="I213" s="20">
        <f t="shared" ref="I213:I276" si="70">G213+H213</f>
        <v>1.5</v>
      </c>
      <c r="J213" s="22"/>
      <c r="K213" s="22"/>
    </row>
    <row r="214" spans="1:11" ht="12" hidden="1" customHeight="1">
      <c r="A214" s="23" t="s">
        <v>105</v>
      </c>
      <c r="B214" s="18" t="s">
        <v>22</v>
      </c>
      <c r="C214" s="18" t="s">
        <v>68</v>
      </c>
      <c r="D214" s="38" t="s">
        <v>106</v>
      </c>
      <c r="E214" s="18"/>
      <c r="F214" s="18"/>
      <c r="G214" s="16">
        <f t="shared" ref="G214:J216" si="71">G215</f>
        <v>0</v>
      </c>
      <c r="H214" s="16"/>
      <c r="I214" s="20">
        <f t="shared" si="70"/>
        <v>0</v>
      </c>
      <c r="J214" s="16">
        <f t="shared" si="71"/>
        <v>0</v>
      </c>
      <c r="K214" s="26"/>
    </row>
    <row r="215" spans="1:11" ht="16.5" hidden="1" customHeight="1">
      <c r="A215" s="23" t="s">
        <v>29</v>
      </c>
      <c r="B215" s="18" t="s">
        <v>22</v>
      </c>
      <c r="C215" s="18" t="s">
        <v>68</v>
      </c>
      <c r="D215" s="38" t="s">
        <v>106</v>
      </c>
      <c r="E215" s="18" t="s">
        <v>30</v>
      </c>
      <c r="F215" s="18"/>
      <c r="G215" s="16">
        <f t="shared" si="71"/>
        <v>0</v>
      </c>
      <c r="H215" s="16"/>
      <c r="I215" s="20">
        <f t="shared" si="70"/>
        <v>0</v>
      </c>
      <c r="J215" s="16">
        <f t="shared" si="71"/>
        <v>0</v>
      </c>
      <c r="K215" s="26"/>
    </row>
    <row r="216" spans="1:11" ht="13.5" hidden="1" customHeight="1">
      <c r="A216" s="23" t="s">
        <v>31</v>
      </c>
      <c r="B216" s="18" t="s">
        <v>22</v>
      </c>
      <c r="C216" s="18" t="s">
        <v>68</v>
      </c>
      <c r="D216" s="38" t="s">
        <v>106</v>
      </c>
      <c r="E216" s="18" t="s">
        <v>32</v>
      </c>
      <c r="F216" s="18"/>
      <c r="G216" s="16">
        <f t="shared" si="71"/>
        <v>0</v>
      </c>
      <c r="H216" s="16"/>
      <c r="I216" s="20">
        <f t="shared" si="70"/>
        <v>0</v>
      </c>
      <c r="J216" s="16">
        <f t="shared" si="71"/>
        <v>0</v>
      </c>
      <c r="K216" s="26"/>
    </row>
    <row r="217" spans="1:11" ht="11.25" hidden="1" customHeight="1">
      <c r="A217" s="23" t="s">
        <v>107</v>
      </c>
      <c r="B217" s="18" t="s">
        <v>22</v>
      </c>
      <c r="C217" s="18" t="s">
        <v>68</v>
      </c>
      <c r="D217" s="38" t="s">
        <v>106</v>
      </c>
      <c r="E217" s="18" t="s">
        <v>32</v>
      </c>
      <c r="F217" s="18" t="s">
        <v>17</v>
      </c>
      <c r="G217" s="19"/>
      <c r="H217" s="19"/>
      <c r="I217" s="20">
        <f t="shared" si="70"/>
        <v>0</v>
      </c>
      <c r="J217" s="20"/>
      <c r="K217" s="26"/>
    </row>
    <row r="218" spans="1:11" ht="59.25" customHeight="1">
      <c r="A218" s="32" t="s">
        <v>108</v>
      </c>
      <c r="B218" s="14" t="s">
        <v>22</v>
      </c>
      <c r="C218" s="14" t="s">
        <v>68</v>
      </c>
      <c r="D218" s="33" t="s">
        <v>109</v>
      </c>
      <c r="E218" s="14"/>
      <c r="F218" s="14"/>
      <c r="G218" s="16">
        <f t="shared" ref="G218:K218" si="72">G219+G222</f>
        <v>379.9</v>
      </c>
      <c r="H218" s="16"/>
      <c r="I218" s="20">
        <f t="shared" si="70"/>
        <v>379.9</v>
      </c>
      <c r="J218" s="16">
        <f t="shared" si="72"/>
        <v>379.9</v>
      </c>
      <c r="K218" s="16">
        <f t="shared" si="72"/>
        <v>379.9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1" t="s">
        <v>109</v>
      </c>
      <c r="E219" s="18" t="s">
        <v>30</v>
      </c>
      <c r="F219" s="14"/>
      <c r="G219" s="16">
        <f t="shared" ref="G219:K220" si="73">G220</f>
        <v>379.9</v>
      </c>
      <c r="H219" s="16"/>
      <c r="I219" s="20">
        <f t="shared" si="70"/>
        <v>379.9</v>
      </c>
      <c r="J219" s="16">
        <f t="shared" si="73"/>
        <v>379.9</v>
      </c>
      <c r="K219" s="16">
        <f t="shared" si="73"/>
        <v>379.9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1" t="s">
        <v>109</v>
      </c>
      <c r="E220" s="18" t="s">
        <v>32</v>
      </c>
      <c r="F220" s="14"/>
      <c r="G220" s="16">
        <f t="shared" si="73"/>
        <v>379.9</v>
      </c>
      <c r="H220" s="16"/>
      <c r="I220" s="20">
        <f t="shared" si="70"/>
        <v>379.9</v>
      </c>
      <c r="J220" s="16">
        <f t="shared" si="73"/>
        <v>379.9</v>
      </c>
      <c r="K220" s="16">
        <f t="shared" si="73"/>
        <v>379.9</v>
      </c>
    </row>
    <row r="221" spans="1:11">
      <c r="A221" s="17" t="s">
        <v>18</v>
      </c>
      <c r="B221" s="18" t="s">
        <v>22</v>
      </c>
      <c r="C221" s="18" t="s">
        <v>68</v>
      </c>
      <c r="D221" s="31" t="s">
        <v>109</v>
      </c>
      <c r="E221" s="18" t="s">
        <v>32</v>
      </c>
      <c r="F221" s="18" t="s">
        <v>10</v>
      </c>
      <c r="G221" s="26">
        <v>379.9</v>
      </c>
      <c r="H221" s="26"/>
      <c r="I221" s="20">
        <f t="shared" si="70"/>
        <v>379.9</v>
      </c>
      <c r="J221" s="20">
        <v>379.9</v>
      </c>
      <c r="K221" s="26">
        <v>379.9</v>
      </c>
    </row>
    <row r="222" spans="1:11" ht="27" hidden="1" customHeight="1">
      <c r="A222" s="17" t="s">
        <v>44</v>
      </c>
      <c r="B222" s="18" t="s">
        <v>22</v>
      </c>
      <c r="C222" s="18" t="s">
        <v>68</v>
      </c>
      <c r="D222" s="31" t="s">
        <v>109</v>
      </c>
      <c r="E222" s="18" t="s">
        <v>45</v>
      </c>
      <c r="F222" s="18"/>
      <c r="G222" s="16">
        <f t="shared" ref="G222:K223" si="74">G223</f>
        <v>0</v>
      </c>
      <c r="H222" s="16"/>
      <c r="I222" s="20">
        <f t="shared" si="70"/>
        <v>0</v>
      </c>
      <c r="J222" s="16">
        <f t="shared" si="74"/>
        <v>0</v>
      </c>
      <c r="K222" s="16">
        <f t="shared" si="74"/>
        <v>0</v>
      </c>
    </row>
    <row r="223" spans="1:11" ht="36" hidden="1">
      <c r="A223" s="17" t="s">
        <v>46</v>
      </c>
      <c r="B223" s="18" t="s">
        <v>22</v>
      </c>
      <c r="C223" s="18" t="s">
        <v>68</v>
      </c>
      <c r="D223" s="31" t="s">
        <v>109</v>
      </c>
      <c r="E223" s="18" t="s">
        <v>53</v>
      </c>
      <c r="F223" s="18"/>
      <c r="G223" s="16">
        <f t="shared" si="74"/>
        <v>0</v>
      </c>
      <c r="H223" s="16"/>
      <c r="I223" s="20">
        <f t="shared" si="70"/>
        <v>0</v>
      </c>
      <c r="J223" s="16">
        <f t="shared" si="74"/>
        <v>0</v>
      </c>
      <c r="K223" s="16">
        <f t="shared" si="74"/>
        <v>0</v>
      </c>
    </row>
    <row r="224" spans="1:11" hidden="1">
      <c r="A224" s="17" t="s">
        <v>110</v>
      </c>
      <c r="B224" s="18" t="s">
        <v>22</v>
      </c>
      <c r="C224" s="18" t="s">
        <v>68</v>
      </c>
      <c r="D224" s="31" t="s">
        <v>109</v>
      </c>
      <c r="E224" s="18" t="s">
        <v>53</v>
      </c>
      <c r="F224" s="18" t="s">
        <v>10</v>
      </c>
      <c r="G224" s="19"/>
      <c r="H224" s="19"/>
      <c r="I224" s="20">
        <f t="shared" si="70"/>
        <v>0</v>
      </c>
      <c r="J224" s="20"/>
      <c r="K224" s="26"/>
    </row>
    <row r="225" spans="1:11" ht="24.75" customHeight="1">
      <c r="A225" s="32" t="s">
        <v>111</v>
      </c>
      <c r="B225" s="14" t="s">
        <v>22</v>
      </c>
      <c r="C225" s="14" t="s">
        <v>68</v>
      </c>
      <c r="D225" s="33" t="s">
        <v>112</v>
      </c>
      <c r="E225" s="14"/>
      <c r="F225" s="14"/>
      <c r="G225" s="16">
        <f t="shared" ref="G225:K225" si="75">G226+G231</f>
        <v>373.3</v>
      </c>
      <c r="H225" s="16"/>
      <c r="I225" s="20">
        <f t="shared" si="70"/>
        <v>373.3</v>
      </c>
      <c r="J225" s="16">
        <f t="shared" si="75"/>
        <v>373.3</v>
      </c>
      <c r="K225" s="16">
        <f t="shared" si="75"/>
        <v>373.3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1" t="s">
        <v>112</v>
      </c>
      <c r="E226" s="18" t="s">
        <v>30</v>
      </c>
      <c r="F226" s="18"/>
      <c r="G226" s="16">
        <f t="shared" ref="G226:K227" si="76">G227</f>
        <v>373.3</v>
      </c>
      <c r="H226" s="16"/>
      <c r="I226" s="20">
        <f t="shared" si="70"/>
        <v>373.3</v>
      </c>
      <c r="J226" s="16">
        <f t="shared" si="76"/>
        <v>373.3</v>
      </c>
      <c r="K226" s="16">
        <f t="shared" si="76"/>
        <v>373.3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1" t="s">
        <v>112</v>
      </c>
      <c r="E227" s="18" t="s">
        <v>32</v>
      </c>
      <c r="F227" s="18"/>
      <c r="G227" s="16">
        <f t="shared" si="76"/>
        <v>373.3</v>
      </c>
      <c r="H227" s="16"/>
      <c r="I227" s="20">
        <f t="shared" si="70"/>
        <v>373.3</v>
      </c>
      <c r="J227" s="16">
        <f t="shared" si="76"/>
        <v>373.3</v>
      </c>
      <c r="K227" s="16">
        <f t="shared" si="76"/>
        <v>373.3</v>
      </c>
    </row>
    <row r="228" spans="1:11">
      <c r="A228" s="17" t="s">
        <v>18</v>
      </c>
      <c r="B228" s="18" t="s">
        <v>22</v>
      </c>
      <c r="C228" s="18" t="s">
        <v>68</v>
      </c>
      <c r="D228" s="31" t="s">
        <v>112</v>
      </c>
      <c r="E228" s="18" t="s">
        <v>32</v>
      </c>
      <c r="F228" s="18" t="s">
        <v>10</v>
      </c>
      <c r="G228" s="19">
        <v>373.3</v>
      </c>
      <c r="H228" s="19"/>
      <c r="I228" s="20">
        <f t="shared" si="70"/>
        <v>373.3</v>
      </c>
      <c r="J228" s="20">
        <v>373.3</v>
      </c>
      <c r="K228" s="19">
        <v>373.3</v>
      </c>
    </row>
    <row r="229" spans="1:11" ht="27.75" hidden="1" customHeight="1">
      <c r="A229" s="17" t="s">
        <v>44</v>
      </c>
      <c r="B229" s="18" t="s">
        <v>22</v>
      </c>
      <c r="C229" s="18" t="s">
        <v>68</v>
      </c>
      <c r="D229" s="31" t="s">
        <v>112</v>
      </c>
      <c r="E229" s="18" t="s">
        <v>45</v>
      </c>
      <c r="F229" s="18"/>
      <c r="G229" s="16">
        <f t="shared" ref="G229:K230" si="77">G230</f>
        <v>0</v>
      </c>
      <c r="H229" s="16"/>
      <c r="I229" s="20">
        <f t="shared" si="70"/>
        <v>0</v>
      </c>
      <c r="J229" s="16">
        <f t="shared" si="77"/>
        <v>0</v>
      </c>
      <c r="K229" s="16">
        <f t="shared" si="77"/>
        <v>0</v>
      </c>
    </row>
    <row r="230" spans="1:11" ht="36" hidden="1">
      <c r="A230" s="17" t="s">
        <v>46</v>
      </c>
      <c r="B230" s="18" t="s">
        <v>22</v>
      </c>
      <c r="C230" s="18" t="s">
        <v>68</v>
      </c>
      <c r="D230" s="31" t="s">
        <v>112</v>
      </c>
      <c r="E230" s="18" t="s">
        <v>53</v>
      </c>
      <c r="F230" s="18"/>
      <c r="G230" s="16">
        <f t="shared" si="77"/>
        <v>0</v>
      </c>
      <c r="H230" s="16"/>
      <c r="I230" s="20">
        <f t="shared" si="70"/>
        <v>0</v>
      </c>
      <c r="J230" s="16">
        <f t="shared" si="77"/>
        <v>0</v>
      </c>
      <c r="K230" s="16">
        <f t="shared" si="77"/>
        <v>0</v>
      </c>
    </row>
    <row r="231" spans="1:11" hidden="1">
      <c r="A231" s="17" t="s">
        <v>110</v>
      </c>
      <c r="B231" s="18" t="s">
        <v>22</v>
      </c>
      <c r="C231" s="18" t="s">
        <v>68</v>
      </c>
      <c r="D231" s="31" t="s">
        <v>112</v>
      </c>
      <c r="E231" s="18" t="s">
        <v>53</v>
      </c>
      <c r="F231" s="18" t="s">
        <v>10</v>
      </c>
      <c r="G231" s="19"/>
      <c r="H231" s="19"/>
      <c r="I231" s="20">
        <f t="shared" si="70"/>
        <v>0</v>
      </c>
      <c r="J231" s="20"/>
      <c r="K231" s="26"/>
    </row>
    <row r="232" spans="1:11" ht="61.5" customHeight="1">
      <c r="A232" s="39" t="s">
        <v>113</v>
      </c>
      <c r="B232" s="14" t="s">
        <v>22</v>
      </c>
      <c r="C232" s="14" t="s">
        <v>68</v>
      </c>
      <c r="D232" s="33" t="s">
        <v>114</v>
      </c>
      <c r="E232" s="14"/>
      <c r="F232" s="14"/>
      <c r="G232" s="16">
        <f t="shared" ref="G232:K232" si="78">G233+G236</f>
        <v>433.7</v>
      </c>
      <c r="H232" s="16"/>
      <c r="I232" s="20">
        <f t="shared" si="70"/>
        <v>433.7</v>
      </c>
      <c r="J232" s="16">
        <f t="shared" si="78"/>
        <v>433.7</v>
      </c>
      <c r="K232" s="16">
        <f t="shared" si="78"/>
        <v>433.7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1" t="s">
        <v>114</v>
      </c>
      <c r="E233" s="18" t="s">
        <v>30</v>
      </c>
      <c r="F233" s="18"/>
      <c r="G233" s="16">
        <f t="shared" ref="G233:K234" si="79">G234</f>
        <v>433.7</v>
      </c>
      <c r="H233" s="16"/>
      <c r="I233" s="20">
        <f t="shared" si="70"/>
        <v>433.7</v>
      </c>
      <c r="J233" s="16">
        <f t="shared" si="79"/>
        <v>433.7</v>
      </c>
      <c r="K233" s="16">
        <f t="shared" si="79"/>
        <v>433.7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1" t="s">
        <v>114</v>
      </c>
      <c r="E234" s="18" t="s">
        <v>32</v>
      </c>
      <c r="F234" s="18"/>
      <c r="G234" s="16">
        <f t="shared" si="79"/>
        <v>433.7</v>
      </c>
      <c r="H234" s="16"/>
      <c r="I234" s="20">
        <f t="shared" si="70"/>
        <v>433.7</v>
      </c>
      <c r="J234" s="16">
        <f t="shared" si="79"/>
        <v>433.7</v>
      </c>
      <c r="K234" s="16">
        <f t="shared" si="79"/>
        <v>433.7</v>
      </c>
    </row>
    <row r="235" spans="1:11">
      <c r="A235" s="17" t="s">
        <v>18</v>
      </c>
      <c r="B235" s="18" t="s">
        <v>22</v>
      </c>
      <c r="C235" s="18" t="s">
        <v>68</v>
      </c>
      <c r="D235" s="31" t="s">
        <v>114</v>
      </c>
      <c r="E235" s="18" t="s">
        <v>32</v>
      </c>
      <c r="F235" s="18" t="s">
        <v>10</v>
      </c>
      <c r="G235" s="26">
        <v>433.7</v>
      </c>
      <c r="H235" s="26"/>
      <c r="I235" s="20">
        <f t="shared" si="70"/>
        <v>433.7</v>
      </c>
      <c r="J235" s="20">
        <v>433.7</v>
      </c>
      <c r="K235" s="26">
        <v>433.7</v>
      </c>
    </row>
    <row r="236" spans="1:11" ht="25.5" hidden="1" customHeight="1">
      <c r="A236" s="17" t="s">
        <v>44</v>
      </c>
      <c r="B236" s="18" t="s">
        <v>22</v>
      </c>
      <c r="C236" s="18" t="s">
        <v>68</v>
      </c>
      <c r="D236" s="31" t="s">
        <v>114</v>
      </c>
      <c r="E236" s="18" t="s">
        <v>45</v>
      </c>
      <c r="F236" s="18"/>
      <c r="G236" s="16">
        <f t="shared" ref="G236:K237" si="80">G237</f>
        <v>0</v>
      </c>
      <c r="H236" s="16"/>
      <c r="I236" s="20">
        <f t="shared" si="70"/>
        <v>0</v>
      </c>
      <c r="J236" s="16">
        <f t="shared" si="80"/>
        <v>0</v>
      </c>
      <c r="K236" s="16">
        <f t="shared" si="80"/>
        <v>0</v>
      </c>
    </row>
    <row r="237" spans="1:11" ht="36" hidden="1">
      <c r="A237" s="17" t="s">
        <v>46</v>
      </c>
      <c r="B237" s="18" t="s">
        <v>22</v>
      </c>
      <c r="C237" s="18" t="s">
        <v>68</v>
      </c>
      <c r="D237" s="31" t="s">
        <v>114</v>
      </c>
      <c r="E237" s="18" t="s">
        <v>53</v>
      </c>
      <c r="F237" s="18"/>
      <c r="G237" s="16">
        <f t="shared" si="80"/>
        <v>0</v>
      </c>
      <c r="H237" s="16"/>
      <c r="I237" s="20">
        <f t="shared" si="70"/>
        <v>0</v>
      </c>
      <c r="J237" s="16">
        <f t="shared" si="80"/>
        <v>0</v>
      </c>
      <c r="K237" s="16">
        <f t="shared" si="80"/>
        <v>0</v>
      </c>
    </row>
    <row r="238" spans="1:11" hidden="1">
      <c r="A238" s="17" t="s">
        <v>110</v>
      </c>
      <c r="B238" s="18" t="s">
        <v>22</v>
      </c>
      <c r="C238" s="18" t="s">
        <v>68</v>
      </c>
      <c r="D238" s="31" t="s">
        <v>114</v>
      </c>
      <c r="E238" s="18" t="s">
        <v>53</v>
      </c>
      <c r="F238" s="18" t="s">
        <v>10</v>
      </c>
      <c r="G238" s="26"/>
      <c r="H238" s="26"/>
      <c r="I238" s="20">
        <f t="shared" si="70"/>
        <v>0</v>
      </c>
      <c r="J238" s="20"/>
      <c r="K238" s="26"/>
    </row>
    <row r="239" spans="1:11" ht="55.5" customHeight="1">
      <c r="A239" s="141" t="s">
        <v>646</v>
      </c>
      <c r="B239" s="45" t="s">
        <v>22</v>
      </c>
      <c r="C239" s="45" t="s">
        <v>68</v>
      </c>
      <c r="D239" s="144" t="s">
        <v>643</v>
      </c>
      <c r="E239" s="142"/>
      <c r="F239" s="142"/>
      <c r="G239" s="19">
        <f>G240</f>
        <v>10</v>
      </c>
      <c r="H239" s="19"/>
      <c r="I239" s="20">
        <f t="shared" si="70"/>
        <v>10</v>
      </c>
      <c r="J239" s="19">
        <f t="shared" ref="J239:K242" si="81">J240</f>
        <v>10</v>
      </c>
      <c r="K239" s="19">
        <f t="shared" si="81"/>
        <v>10</v>
      </c>
    </row>
    <row r="240" spans="1:11" ht="12.75" customHeight="1">
      <c r="A240" s="133" t="s">
        <v>133</v>
      </c>
      <c r="B240" s="45" t="s">
        <v>22</v>
      </c>
      <c r="C240" s="45" t="s">
        <v>68</v>
      </c>
      <c r="D240" s="144" t="s">
        <v>644</v>
      </c>
      <c r="E240" s="45"/>
      <c r="F240" s="45"/>
      <c r="G240" s="19">
        <f>G241</f>
        <v>10</v>
      </c>
      <c r="H240" s="19"/>
      <c r="I240" s="20">
        <f t="shared" si="70"/>
        <v>10</v>
      </c>
      <c r="J240" s="19">
        <f t="shared" si="81"/>
        <v>10</v>
      </c>
      <c r="K240" s="19">
        <f t="shared" si="81"/>
        <v>10</v>
      </c>
    </row>
    <row r="241" spans="1:11" ht="25.5">
      <c r="A241" s="133" t="s">
        <v>44</v>
      </c>
      <c r="B241" s="45" t="s">
        <v>22</v>
      </c>
      <c r="C241" s="45" t="s">
        <v>68</v>
      </c>
      <c r="D241" s="144" t="s">
        <v>644</v>
      </c>
      <c r="E241" s="45" t="s">
        <v>45</v>
      </c>
      <c r="F241" s="45"/>
      <c r="G241" s="19">
        <f>G242</f>
        <v>10</v>
      </c>
      <c r="H241" s="19"/>
      <c r="I241" s="20">
        <f t="shared" si="70"/>
        <v>10</v>
      </c>
      <c r="J241" s="19">
        <f t="shared" si="81"/>
        <v>10</v>
      </c>
      <c r="K241" s="19">
        <f t="shared" si="81"/>
        <v>10</v>
      </c>
    </row>
    <row r="242" spans="1:11" ht="38.25">
      <c r="A242" s="133" t="s">
        <v>46</v>
      </c>
      <c r="B242" s="45" t="s">
        <v>22</v>
      </c>
      <c r="C242" s="45" t="s">
        <v>68</v>
      </c>
      <c r="D242" s="144" t="s">
        <v>644</v>
      </c>
      <c r="E242" s="45" t="s">
        <v>53</v>
      </c>
      <c r="F242" s="45"/>
      <c r="G242" s="19">
        <f>G243</f>
        <v>10</v>
      </c>
      <c r="H242" s="19"/>
      <c r="I242" s="20">
        <f t="shared" si="70"/>
        <v>10</v>
      </c>
      <c r="J242" s="19">
        <f t="shared" si="81"/>
        <v>10</v>
      </c>
      <c r="K242" s="19">
        <f t="shared" si="81"/>
        <v>10</v>
      </c>
    </row>
    <row r="243" spans="1:11" ht="12.75" customHeight="1">
      <c r="A243" s="133" t="s">
        <v>16</v>
      </c>
      <c r="B243" s="45" t="s">
        <v>22</v>
      </c>
      <c r="C243" s="45" t="s">
        <v>68</v>
      </c>
      <c r="D243" s="144" t="s">
        <v>644</v>
      </c>
      <c r="E243" s="45" t="s">
        <v>53</v>
      </c>
      <c r="F243" s="45" t="s">
        <v>17</v>
      </c>
      <c r="G243" s="19">
        <v>10</v>
      </c>
      <c r="H243" s="19"/>
      <c r="I243" s="20">
        <f t="shared" si="70"/>
        <v>10</v>
      </c>
      <c r="J243" s="20">
        <v>10</v>
      </c>
      <c r="K243" s="19">
        <v>10</v>
      </c>
    </row>
    <row r="244" spans="1:11" ht="39.75" customHeight="1">
      <c r="A244" s="176" t="s">
        <v>611</v>
      </c>
      <c r="B244" s="45" t="s">
        <v>22</v>
      </c>
      <c r="C244" s="45" t="s">
        <v>68</v>
      </c>
      <c r="D244" s="143" t="s">
        <v>612</v>
      </c>
      <c r="E244" s="142"/>
      <c r="F244" s="142"/>
      <c r="G244" s="79">
        <f t="shared" ref="G244:K248" si="82">G245</f>
        <v>104</v>
      </c>
      <c r="H244" s="79"/>
      <c r="I244" s="20">
        <f t="shared" si="70"/>
        <v>104</v>
      </c>
      <c r="J244" s="79">
        <f t="shared" si="82"/>
        <v>104</v>
      </c>
      <c r="K244" s="79">
        <f t="shared" si="82"/>
        <v>0</v>
      </c>
    </row>
    <row r="245" spans="1:11" ht="41.25" customHeight="1">
      <c r="A245" s="133" t="s">
        <v>535</v>
      </c>
      <c r="B245" s="45" t="s">
        <v>22</v>
      </c>
      <c r="C245" s="45" t="s">
        <v>68</v>
      </c>
      <c r="D245" s="144" t="s">
        <v>622</v>
      </c>
      <c r="E245" s="45"/>
      <c r="F245" s="45"/>
      <c r="G245" s="79">
        <f t="shared" si="82"/>
        <v>104</v>
      </c>
      <c r="H245" s="79"/>
      <c r="I245" s="20">
        <f t="shared" si="70"/>
        <v>104</v>
      </c>
      <c r="J245" s="79">
        <f t="shared" si="82"/>
        <v>104</v>
      </c>
      <c r="K245" s="79">
        <f t="shared" si="82"/>
        <v>0</v>
      </c>
    </row>
    <row r="246" spans="1:11" ht="12.75" customHeight="1">
      <c r="A246" s="133" t="s">
        <v>133</v>
      </c>
      <c r="B246" s="45" t="s">
        <v>22</v>
      </c>
      <c r="C246" s="45" t="s">
        <v>68</v>
      </c>
      <c r="D246" s="144" t="s">
        <v>613</v>
      </c>
      <c r="E246" s="45"/>
      <c r="F246" s="45"/>
      <c r="G246" s="79">
        <f t="shared" si="82"/>
        <v>104</v>
      </c>
      <c r="H246" s="79"/>
      <c r="I246" s="20">
        <f t="shared" si="70"/>
        <v>104</v>
      </c>
      <c r="J246" s="79">
        <f t="shared" si="82"/>
        <v>104</v>
      </c>
      <c r="K246" s="79">
        <f t="shared" si="82"/>
        <v>0</v>
      </c>
    </row>
    <row r="247" spans="1:11" ht="12.75" customHeight="1">
      <c r="A247" s="133" t="s">
        <v>44</v>
      </c>
      <c r="B247" s="45" t="s">
        <v>22</v>
      </c>
      <c r="C247" s="45" t="s">
        <v>68</v>
      </c>
      <c r="D247" s="144" t="s">
        <v>613</v>
      </c>
      <c r="E247" s="45" t="s">
        <v>45</v>
      </c>
      <c r="F247" s="45"/>
      <c r="G247" s="79">
        <f t="shared" si="82"/>
        <v>104</v>
      </c>
      <c r="H247" s="79"/>
      <c r="I247" s="20">
        <f t="shared" si="70"/>
        <v>104</v>
      </c>
      <c r="J247" s="79">
        <f t="shared" si="82"/>
        <v>104</v>
      </c>
      <c r="K247" s="79">
        <f t="shared" si="82"/>
        <v>0</v>
      </c>
    </row>
    <row r="248" spans="1:11" ht="12.75" customHeight="1">
      <c r="A248" s="133" t="s">
        <v>46</v>
      </c>
      <c r="B248" s="45" t="s">
        <v>22</v>
      </c>
      <c r="C248" s="45" t="s">
        <v>68</v>
      </c>
      <c r="D248" s="144" t="s">
        <v>613</v>
      </c>
      <c r="E248" s="45" t="s">
        <v>53</v>
      </c>
      <c r="F248" s="45"/>
      <c r="G248" s="79">
        <f t="shared" si="82"/>
        <v>104</v>
      </c>
      <c r="H248" s="79"/>
      <c r="I248" s="20">
        <f t="shared" si="70"/>
        <v>104</v>
      </c>
      <c r="J248" s="79">
        <f t="shared" si="82"/>
        <v>104</v>
      </c>
      <c r="K248" s="79">
        <f t="shared" si="82"/>
        <v>0</v>
      </c>
    </row>
    <row r="249" spans="1:11" ht="12.75" customHeight="1">
      <c r="A249" s="133" t="s">
        <v>16</v>
      </c>
      <c r="B249" s="45" t="s">
        <v>22</v>
      </c>
      <c r="C249" s="45" t="s">
        <v>68</v>
      </c>
      <c r="D249" s="144" t="s">
        <v>613</v>
      </c>
      <c r="E249" s="45" t="s">
        <v>53</v>
      </c>
      <c r="F249" s="45" t="s">
        <v>17</v>
      </c>
      <c r="G249" s="79">
        <v>104</v>
      </c>
      <c r="H249" s="79"/>
      <c r="I249" s="20">
        <f t="shared" si="70"/>
        <v>104</v>
      </c>
      <c r="J249" s="22">
        <v>104</v>
      </c>
      <c r="K249" s="22"/>
    </row>
    <row r="250" spans="1:11" ht="38.25">
      <c r="A250" s="133" t="s">
        <v>647</v>
      </c>
      <c r="B250" s="45" t="s">
        <v>22</v>
      </c>
      <c r="C250" s="45" t="s">
        <v>68</v>
      </c>
      <c r="D250" s="144" t="s">
        <v>626</v>
      </c>
      <c r="E250" s="45"/>
      <c r="F250" s="45"/>
      <c r="G250" s="79">
        <f>G251+G256+G261+G266+G271</f>
        <v>80</v>
      </c>
      <c r="H250" s="79"/>
      <c r="I250" s="20">
        <f t="shared" si="70"/>
        <v>80</v>
      </c>
      <c r="J250" s="79">
        <f>J251+J256+J261+J266+J271</f>
        <v>14</v>
      </c>
      <c r="K250" s="79">
        <f>K251+K256+K261+K266+K271</f>
        <v>6</v>
      </c>
    </row>
    <row r="251" spans="1:11" ht="53.25" customHeight="1">
      <c r="A251" s="133" t="s">
        <v>648</v>
      </c>
      <c r="B251" s="45" t="s">
        <v>22</v>
      </c>
      <c r="C251" s="45" t="s">
        <v>68</v>
      </c>
      <c r="D251" s="144" t="s">
        <v>627</v>
      </c>
      <c r="E251" s="45"/>
      <c r="F251" s="45"/>
      <c r="G251" s="79">
        <f>G252</f>
        <v>6</v>
      </c>
      <c r="H251" s="79"/>
      <c r="I251" s="20">
        <f t="shared" si="70"/>
        <v>6</v>
      </c>
      <c r="J251" s="79">
        <f t="shared" ref="J251:K254" si="83">J252</f>
        <v>0</v>
      </c>
      <c r="K251" s="79">
        <f t="shared" si="83"/>
        <v>0</v>
      </c>
    </row>
    <row r="252" spans="1:11" ht="12.75" customHeight="1">
      <c r="A252" s="133" t="s">
        <v>133</v>
      </c>
      <c r="B252" s="45" t="s">
        <v>22</v>
      </c>
      <c r="C252" s="45" t="s">
        <v>68</v>
      </c>
      <c r="D252" s="144" t="s">
        <v>628</v>
      </c>
      <c r="E252" s="45"/>
      <c r="F252" s="45"/>
      <c r="G252" s="79">
        <f>G253</f>
        <v>6</v>
      </c>
      <c r="H252" s="79"/>
      <c r="I252" s="20">
        <f t="shared" si="70"/>
        <v>6</v>
      </c>
      <c r="J252" s="79">
        <f t="shared" si="83"/>
        <v>0</v>
      </c>
      <c r="K252" s="79">
        <f t="shared" si="83"/>
        <v>0</v>
      </c>
    </row>
    <row r="253" spans="1:11" ht="25.5">
      <c r="A253" s="133" t="s">
        <v>44</v>
      </c>
      <c r="B253" s="45" t="s">
        <v>22</v>
      </c>
      <c r="C253" s="45" t="s">
        <v>68</v>
      </c>
      <c r="D253" s="144" t="s">
        <v>628</v>
      </c>
      <c r="E253" s="45" t="s">
        <v>45</v>
      </c>
      <c r="F253" s="45"/>
      <c r="G253" s="79">
        <f>G254</f>
        <v>6</v>
      </c>
      <c r="H253" s="79"/>
      <c r="I253" s="20">
        <f t="shared" si="70"/>
        <v>6</v>
      </c>
      <c r="J253" s="79">
        <f t="shared" si="83"/>
        <v>0</v>
      </c>
      <c r="K253" s="79">
        <f t="shared" si="83"/>
        <v>0</v>
      </c>
    </row>
    <row r="254" spans="1:11" ht="38.25">
      <c r="A254" s="133" t="s">
        <v>46</v>
      </c>
      <c r="B254" s="45" t="s">
        <v>22</v>
      </c>
      <c r="C254" s="45" t="s">
        <v>68</v>
      </c>
      <c r="D254" s="144" t="s">
        <v>628</v>
      </c>
      <c r="E254" s="45" t="s">
        <v>53</v>
      </c>
      <c r="F254" s="45"/>
      <c r="G254" s="79">
        <f>G255</f>
        <v>6</v>
      </c>
      <c r="H254" s="79"/>
      <c r="I254" s="20">
        <f t="shared" si="70"/>
        <v>6</v>
      </c>
      <c r="J254" s="79">
        <f t="shared" si="83"/>
        <v>0</v>
      </c>
      <c r="K254" s="79">
        <f t="shared" si="83"/>
        <v>0</v>
      </c>
    </row>
    <row r="255" spans="1:11" ht="12.75" customHeight="1">
      <c r="A255" s="133" t="s">
        <v>16</v>
      </c>
      <c r="B255" s="45" t="s">
        <v>22</v>
      </c>
      <c r="C255" s="45" t="s">
        <v>68</v>
      </c>
      <c r="D255" s="144" t="s">
        <v>628</v>
      </c>
      <c r="E255" s="45" t="s">
        <v>53</v>
      </c>
      <c r="F255" s="45" t="s">
        <v>17</v>
      </c>
      <c r="G255" s="79">
        <v>6</v>
      </c>
      <c r="H255" s="79"/>
      <c r="I255" s="20">
        <f t="shared" si="70"/>
        <v>6</v>
      </c>
      <c r="J255" s="22"/>
      <c r="K255" s="22"/>
    </row>
    <row r="256" spans="1:11" ht="51.75" customHeight="1">
      <c r="A256" s="133" t="s">
        <v>649</v>
      </c>
      <c r="B256" s="45" t="s">
        <v>22</v>
      </c>
      <c r="C256" s="45" t="s">
        <v>68</v>
      </c>
      <c r="D256" s="144" t="s">
        <v>629</v>
      </c>
      <c r="E256" s="45"/>
      <c r="F256" s="45"/>
      <c r="G256" s="79">
        <f t="shared" ref="G256:K259" si="84">G257</f>
        <v>68</v>
      </c>
      <c r="H256" s="79"/>
      <c r="I256" s="20">
        <f t="shared" si="70"/>
        <v>68</v>
      </c>
      <c r="J256" s="79">
        <f t="shared" si="84"/>
        <v>10</v>
      </c>
      <c r="K256" s="79">
        <f t="shared" si="84"/>
        <v>0</v>
      </c>
    </row>
    <row r="257" spans="1:11" ht="12.75" customHeight="1">
      <c r="A257" s="133" t="s">
        <v>133</v>
      </c>
      <c r="B257" s="45" t="s">
        <v>22</v>
      </c>
      <c r="C257" s="45" t="s">
        <v>68</v>
      </c>
      <c r="D257" s="144" t="s">
        <v>630</v>
      </c>
      <c r="E257" s="45"/>
      <c r="F257" s="45"/>
      <c r="G257" s="79">
        <f t="shared" si="84"/>
        <v>68</v>
      </c>
      <c r="H257" s="79"/>
      <c r="I257" s="20">
        <f t="shared" si="70"/>
        <v>68</v>
      </c>
      <c r="J257" s="79">
        <f t="shared" si="84"/>
        <v>10</v>
      </c>
      <c r="K257" s="79">
        <f t="shared" si="84"/>
        <v>0</v>
      </c>
    </row>
    <row r="258" spans="1:11" ht="12.75" customHeight="1">
      <c r="A258" s="133" t="s">
        <v>44</v>
      </c>
      <c r="B258" s="45" t="s">
        <v>22</v>
      </c>
      <c r="C258" s="45" t="s">
        <v>68</v>
      </c>
      <c r="D258" s="144" t="s">
        <v>630</v>
      </c>
      <c r="E258" s="45" t="s">
        <v>45</v>
      </c>
      <c r="F258" s="45"/>
      <c r="G258" s="79">
        <f t="shared" si="84"/>
        <v>68</v>
      </c>
      <c r="H258" s="79"/>
      <c r="I258" s="20">
        <f t="shared" si="70"/>
        <v>68</v>
      </c>
      <c r="J258" s="79">
        <f t="shared" si="84"/>
        <v>10</v>
      </c>
      <c r="K258" s="79">
        <f t="shared" si="84"/>
        <v>0</v>
      </c>
    </row>
    <row r="259" spans="1:11" ht="12.75" customHeight="1">
      <c r="A259" s="133" t="s">
        <v>46</v>
      </c>
      <c r="B259" s="45" t="s">
        <v>22</v>
      </c>
      <c r="C259" s="45" t="s">
        <v>68</v>
      </c>
      <c r="D259" s="144" t="s">
        <v>630</v>
      </c>
      <c r="E259" s="45" t="s">
        <v>53</v>
      </c>
      <c r="F259" s="45"/>
      <c r="G259" s="79">
        <f t="shared" si="84"/>
        <v>68</v>
      </c>
      <c r="H259" s="79"/>
      <c r="I259" s="20">
        <f t="shared" si="70"/>
        <v>68</v>
      </c>
      <c r="J259" s="79">
        <f t="shared" si="84"/>
        <v>10</v>
      </c>
      <c r="K259" s="79">
        <f t="shared" si="84"/>
        <v>0</v>
      </c>
    </row>
    <row r="260" spans="1:11" ht="12.75" customHeight="1">
      <c r="A260" s="133" t="s">
        <v>16</v>
      </c>
      <c r="B260" s="45" t="s">
        <v>22</v>
      </c>
      <c r="C260" s="45" t="s">
        <v>68</v>
      </c>
      <c r="D260" s="144" t="s">
        <v>630</v>
      </c>
      <c r="E260" s="45" t="s">
        <v>53</v>
      </c>
      <c r="F260" s="45" t="s">
        <v>17</v>
      </c>
      <c r="G260" s="79">
        <v>68</v>
      </c>
      <c r="H260" s="79"/>
      <c r="I260" s="20">
        <f t="shared" si="70"/>
        <v>68</v>
      </c>
      <c r="J260" s="22">
        <v>10</v>
      </c>
      <c r="K260" s="22"/>
    </row>
    <row r="261" spans="1:11" ht="51">
      <c r="A261" s="133" t="s">
        <v>650</v>
      </c>
      <c r="B261" s="45" t="s">
        <v>22</v>
      </c>
      <c r="C261" s="45" t="s">
        <v>68</v>
      </c>
      <c r="D261" s="144" t="s">
        <v>631</v>
      </c>
      <c r="E261" s="45"/>
      <c r="F261" s="45"/>
      <c r="G261" s="79">
        <f t="shared" ref="G261:K264" si="85">G262</f>
        <v>4</v>
      </c>
      <c r="H261" s="79"/>
      <c r="I261" s="20">
        <f t="shared" si="70"/>
        <v>4</v>
      </c>
      <c r="J261" s="79">
        <f t="shared" si="85"/>
        <v>2</v>
      </c>
      <c r="K261" s="79">
        <f t="shared" si="85"/>
        <v>4</v>
      </c>
    </row>
    <row r="262" spans="1:11" ht="12.75" customHeight="1">
      <c r="A262" s="133" t="s">
        <v>133</v>
      </c>
      <c r="B262" s="45" t="s">
        <v>22</v>
      </c>
      <c r="C262" s="45" t="s">
        <v>68</v>
      </c>
      <c r="D262" s="144" t="s">
        <v>632</v>
      </c>
      <c r="E262" s="45"/>
      <c r="F262" s="45"/>
      <c r="G262" s="79">
        <f t="shared" si="85"/>
        <v>4</v>
      </c>
      <c r="H262" s="79"/>
      <c r="I262" s="20">
        <f t="shared" si="70"/>
        <v>4</v>
      </c>
      <c r="J262" s="79">
        <f t="shared" si="85"/>
        <v>2</v>
      </c>
      <c r="K262" s="79">
        <f t="shared" si="85"/>
        <v>4</v>
      </c>
    </row>
    <row r="263" spans="1:11" ht="25.5">
      <c r="A263" s="133" t="s">
        <v>44</v>
      </c>
      <c r="B263" s="45" t="s">
        <v>22</v>
      </c>
      <c r="C263" s="45" t="s">
        <v>68</v>
      </c>
      <c r="D263" s="144" t="s">
        <v>632</v>
      </c>
      <c r="E263" s="45" t="s">
        <v>45</v>
      </c>
      <c r="F263" s="45"/>
      <c r="G263" s="79">
        <f t="shared" si="85"/>
        <v>4</v>
      </c>
      <c r="H263" s="79"/>
      <c r="I263" s="20">
        <f t="shared" si="70"/>
        <v>4</v>
      </c>
      <c r="J263" s="79">
        <f t="shared" si="85"/>
        <v>2</v>
      </c>
      <c r="K263" s="79">
        <f t="shared" si="85"/>
        <v>4</v>
      </c>
    </row>
    <row r="264" spans="1:11" ht="38.25">
      <c r="A264" s="133" t="s">
        <v>46</v>
      </c>
      <c r="B264" s="45" t="s">
        <v>22</v>
      </c>
      <c r="C264" s="45" t="s">
        <v>68</v>
      </c>
      <c r="D264" s="144" t="s">
        <v>632</v>
      </c>
      <c r="E264" s="45" t="s">
        <v>53</v>
      </c>
      <c r="F264" s="45"/>
      <c r="G264" s="79">
        <f t="shared" si="85"/>
        <v>4</v>
      </c>
      <c r="H264" s="79"/>
      <c r="I264" s="20">
        <f t="shared" si="70"/>
        <v>4</v>
      </c>
      <c r="J264" s="79">
        <f t="shared" si="85"/>
        <v>2</v>
      </c>
      <c r="K264" s="79">
        <f t="shared" si="85"/>
        <v>4</v>
      </c>
    </row>
    <row r="265" spans="1:11" ht="12.75" customHeight="1">
      <c r="A265" s="133" t="s">
        <v>16</v>
      </c>
      <c r="B265" s="45" t="s">
        <v>22</v>
      </c>
      <c r="C265" s="45" t="s">
        <v>68</v>
      </c>
      <c r="D265" s="144" t="s">
        <v>632</v>
      </c>
      <c r="E265" s="45" t="s">
        <v>53</v>
      </c>
      <c r="F265" s="45" t="s">
        <v>17</v>
      </c>
      <c r="G265" s="79">
        <v>4</v>
      </c>
      <c r="H265" s="79"/>
      <c r="I265" s="20">
        <f t="shared" si="70"/>
        <v>4</v>
      </c>
      <c r="J265" s="22">
        <v>2</v>
      </c>
      <c r="K265" s="22">
        <v>4</v>
      </c>
    </row>
    <row r="266" spans="1:11" ht="38.25">
      <c r="A266" s="133" t="s">
        <v>651</v>
      </c>
      <c r="B266" s="45" t="s">
        <v>22</v>
      </c>
      <c r="C266" s="45" t="s">
        <v>68</v>
      </c>
      <c r="D266" s="144" t="s">
        <v>633</v>
      </c>
      <c r="E266" s="45"/>
      <c r="F266" s="45"/>
      <c r="G266" s="79">
        <f>G267</f>
        <v>1</v>
      </c>
      <c r="H266" s="79"/>
      <c r="I266" s="20">
        <f t="shared" si="70"/>
        <v>1</v>
      </c>
      <c r="J266" s="79">
        <f t="shared" ref="J266:K269" si="86">J267</f>
        <v>1</v>
      </c>
      <c r="K266" s="79">
        <f t="shared" si="86"/>
        <v>1</v>
      </c>
    </row>
    <row r="267" spans="1:11" ht="12.75" customHeight="1">
      <c r="A267" s="133" t="s">
        <v>133</v>
      </c>
      <c r="B267" s="45" t="s">
        <v>22</v>
      </c>
      <c r="C267" s="45" t="s">
        <v>68</v>
      </c>
      <c r="D267" s="144" t="s">
        <v>634</v>
      </c>
      <c r="E267" s="45"/>
      <c r="F267" s="45"/>
      <c r="G267" s="79">
        <f>G268</f>
        <v>1</v>
      </c>
      <c r="H267" s="79"/>
      <c r="I267" s="20">
        <f t="shared" si="70"/>
        <v>1</v>
      </c>
      <c r="J267" s="79">
        <f t="shared" si="86"/>
        <v>1</v>
      </c>
      <c r="K267" s="79">
        <f t="shared" si="86"/>
        <v>1</v>
      </c>
    </row>
    <row r="268" spans="1:11" ht="25.5">
      <c r="A268" s="133" t="s">
        <v>44</v>
      </c>
      <c r="B268" s="45" t="s">
        <v>22</v>
      </c>
      <c r="C268" s="45" t="s">
        <v>68</v>
      </c>
      <c r="D268" s="144" t="s">
        <v>634</v>
      </c>
      <c r="E268" s="45" t="s">
        <v>45</v>
      </c>
      <c r="F268" s="45"/>
      <c r="G268" s="79">
        <f>G269</f>
        <v>1</v>
      </c>
      <c r="H268" s="79"/>
      <c r="I268" s="20">
        <f t="shared" si="70"/>
        <v>1</v>
      </c>
      <c r="J268" s="79">
        <f t="shared" si="86"/>
        <v>1</v>
      </c>
      <c r="K268" s="79">
        <f t="shared" si="86"/>
        <v>1</v>
      </c>
    </row>
    <row r="269" spans="1:11" ht="38.25">
      <c r="A269" s="133" t="s">
        <v>46</v>
      </c>
      <c r="B269" s="45" t="s">
        <v>22</v>
      </c>
      <c r="C269" s="45" t="s">
        <v>68</v>
      </c>
      <c r="D269" s="144" t="s">
        <v>634</v>
      </c>
      <c r="E269" s="45" t="s">
        <v>53</v>
      </c>
      <c r="F269" s="45"/>
      <c r="G269" s="79">
        <f>G270</f>
        <v>1</v>
      </c>
      <c r="H269" s="79"/>
      <c r="I269" s="20">
        <f t="shared" si="70"/>
        <v>1</v>
      </c>
      <c r="J269" s="79">
        <f t="shared" si="86"/>
        <v>1</v>
      </c>
      <c r="K269" s="79">
        <f t="shared" si="86"/>
        <v>1</v>
      </c>
    </row>
    <row r="270" spans="1:11" ht="12.75" customHeight="1">
      <c r="A270" s="133" t="s">
        <v>16</v>
      </c>
      <c r="B270" s="45" t="s">
        <v>22</v>
      </c>
      <c r="C270" s="45" t="s">
        <v>68</v>
      </c>
      <c r="D270" s="144" t="s">
        <v>634</v>
      </c>
      <c r="E270" s="45" t="s">
        <v>53</v>
      </c>
      <c r="F270" s="45" t="s">
        <v>17</v>
      </c>
      <c r="G270" s="79">
        <v>1</v>
      </c>
      <c r="H270" s="79"/>
      <c r="I270" s="20">
        <f t="shared" si="70"/>
        <v>1</v>
      </c>
      <c r="J270" s="22">
        <v>1</v>
      </c>
      <c r="K270" s="22">
        <v>1</v>
      </c>
    </row>
    <row r="271" spans="1:11" ht="51">
      <c r="A271" s="133" t="s">
        <v>625</v>
      </c>
      <c r="B271" s="45" t="s">
        <v>22</v>
      </c>
      <c r="C271" s="45" t="s">
        <v>68</v>
      </c>
      <c r="D271" s="144" t="s">
        <v>636</v>
      </c>
      <c r="E271" s="45"/>
      <c r="F271" s="45"/>
      <c r="G271" s="79">
        <f>G272</f>
        <v>1</v>
      </c>
      <c r="H271" s="79"/>
      <c r="I271" s="20">
        <f t="shared" si="70"/>
        <v>1</v>
      </c>
      <c r="J271" s="79">
        <f t="shared" ref="J271:K274" si="87">J272</f>
        <v>1</v>
      </c>
      <c r="K271" s="79">
        <f t="shared" si="87"/>
        <v>1</v>
      </c>
    </row>
    <row r="272" spans="1:11" ht="12.75" customHeight="1">
      <c r="A272" s="133" t="s">
        <v>133</v>
      </c>
      <c r="B272" s="45" t="s">
        <v>22</v>
      </c>
      <c r="C272" s="45" t="s">
        <v>68</v>
      </c>
      <c r="D272" s="144" t="s">
        <v>635</v>
      </c>
      <c r="E272" s="45"/>
      <c r="F272" s="45"/>
      <c r="G272" s="79">
        <f>G273</f>
        <v>1</v>
      </c>
      <c r="H272" s="79"/>
      <c r="I272" s="20">
        <f t="shared" si="70"/>
        <v>1</v>
      </c>
      <c r="J272" s="79">
        <f t="shared" si="87"/>
        <v>1</v>
      </c>
      <c r="K272" s="79">
        <f t="shared" si="87"/>
        <v>1</v>
      </c>
    </row>
    <row r="273" spans="1:11" ht="25.5">
      <c r="A273" s="133" t="s">
        <v>44</v>
      </c>
      <c r="B273" s="45" t="s">
        <v>22</v>
      </c>
      <c r="C273" s="45" t="s">
        <v>68</v>
      </c>
      <c r="D273" s="144" t="s">
        <v>635</v>
      </c>
      <c r="E273" s="45" t="s">
        <v>45</v>
      </c>
      <c r="F273" s="45"/>
      <c r="G273" s="79">
        <f>G274</f>
        <v>1</v>
      </c>
      <c r="H273" s="79"/>
      <c r="I273" s="20">
        <f t="shared" si="70"/>
        <v>1</v>
      </c>
      <c r="J273" s="79">
        <f t="shared" si="87"/>
        <v>1</v>
      </c>
      <c r="K273" s="79">
        <f t="shared" si="87"/>
        <v>1</v>
      </c>
    </row>
    <row r="274" spans="1:11" ht="38.25">
      <c r="A274" s="133" t="s">
        <v>46</v>
      </c>
      <c r="B274" s="45" t="s">
        <v>22</v>
      </c>
      <c r="C274" s="45" t="s">
        <v>68</v>
      </c>
      <c r="D274" s="144" t="s">
        <v>635</v>
      </c>
      <c r="E274" s="45" t="s">
        <v>53</v>
      </c>
      <c r="F274" s="45"/>
      <c r="G274" s="79">
        <f>G275</f>
        <v>1</v>
      </c>
      <c r="H274" s="79"/>
      <c r="I274" s="20">
        <f t="shared" si="70"/>
        <v>1</v>
      </c>
      <c r="J274" s="79">
        <f t="shared" si="87"/>
        <v>1</v>
      </c>
      <c r="K274" s="79">
        <f t="shared" si="87"/>
        <v>1</v>
      </c>
    </row>
    <row r="275" spans="1:11" ht="12.75" customHeight="1">
      <c r="A275" s="133" t="s">
        <v>16</v>
      </c>
      <c r="B275" s="45" t="s">
        <v>22</v>
      </c>
      <c r="C275" s="45" t="s">
        <v>68</v>
      </c>
      <c r="D275" s="144" t="s">
        <v>635</v>
      </c>
      <c r="E275" s="45" t="s">
        <v>53</v>
      </c>
      <c r="F275" s="45" t="s">
        <v>17</v>
      </c>
      <c r="G275" s="79">
        <v>1</v>
      </c>
      <c r="H275" s="79"/>
      <c r="I275" s="20">
        <f t="shared" si="70"/>
        <v>1</v>
      </c>
      <c r="J275" s="22">
        <v>1</v>
      </c>
      <c r="K275" s="22">
        <v>1</v>
      </c>
    </row>
    <row r="276" spans="1:11" ht="15" customHeight="1">
      <c r="A276" s="32" t="s">
        <v>115</v>
      </c>
      <c r="B276" s="40" t="s">
        <v>116</v>
      </c>
      <c r="C276" s="40"/>
      <c r="D276" s="33"/>
      <c r="E276" s="40"/>
      <c r="F276" s="40"/>
      <c r="G276" s="15">
        <f t="shared" ref="G276:K276" si="88">G278</f>
        <v>1258.4000000000001</v>
      </c>
      <c r="H276" s="15">
        <f t="shared" si="88"/>
        <v>1.7</v>
      </c>
      <c r="I276" s="12">
        <f t="shared" si="70"/>
        <v>1260.1000000000001</v>
      </c>
      <c r="J276" s="15">
        <f t="shared" si="88"/>
        <v>1386.9</v>
      </c>
      <c r="K276" s="15">
        <f t="shared" si="88"/>
        <v>1517.7</v>
      </c>
    </row>
    <row r="277" spans="1:11">
      <c r="A277" s="32" t="s">
        <v>19</v>
      </c>
      <c r="B277" s="40" t="s">
        <v>116</v>
      </c>
      <c r="C277" s="40"/>
      <c r="D277" s="33"/>
      <c r="E277" s="40"/>
      <c r="F277" s="40"/>
      <c r="G277" s="15">
        <f t="shared" ref="G277:K277" si="89">G284+G289</f>
        <v>1258.4000000000001</v>
      </c>
      <c r="H277" s="15">
        <f t="shared" si="89"/>
        <v>1.7</v>
      </c>
      <c r="I277" s="12">
        <f t="shared" ref="I277:I340" si="90">G277+H277</f>
        <v>1260.1000000000001</v>
      </c>
      <c r="J277" s="15">
        <f t="shared" si="89"/>
        <v>1386.9</v>
      </c>
      <c r="K277" s="15">
        <f t="shared" si="89"/>
        <v>1517.7</v>
      </c>
    </row>
    <row r="278" spans="1:11" ht="24">
      <c r="A278" s="32" t="s">
        <v>117</v>
      </c>
      <c r="B278" s="40" t="s">
        <v>116</v>
      </c>
      <c r="C278" s="40" t="s">
        <v>118</v>
      </c>
      <c r="D278" s="33"/>
      <c r="E278" s="40"/>
      <c r="F278" s="40"/>
      <c r="G278" s="15">
        <f t="shared" ref="G278:K278" si="91">G279+G285</f>
        <v>1258.4000000000001</v>
      </c>
      <c r="H278" s="15">
        <f t="shared" si="91"/>
        <v>1.7</v>
      </c>
      <c r="I278" s="12">
        <f t="shared" si="90"/>
        <v>1260.1000000000001</v>
      </c>
      <c r="J278" s="15">
        <f t="shared" si="91"/>
        <v>1386.9</v>
      </c>
      <c r="K278" s="15">
        <f t="shared" si="91"/>
        <v>1517.7</v>
      </c>
    </row>
    <row r="279" spans="1:11" ht="24" hidden="1">
      <c r="A279" s="39" t="s">
        <v>25</v>
      </c>
      <c r="B279" s="40" t="s">
        <v>116</v>
      </c>
      <c r="C279" s="40" t="s">
        <v>118</v>
      </c>
      <c r="D279" s="11" t="s">
        <v>119</v>
      </c>
      <c r="E279" s="40"/>
      <c r="F279" s="40"/>
      <c r="G279" s="15">
        <f t="shared" ref="G279:J281" si="92">G280</f>
        <v>0</v>
      </c>
      <c r="H279" s="15"/>
      <c r="I279" s="20">
        <f t="shared" si="90"/>
        <v>0</v>
      </c>
      <c r="J279" s="15">
        <f t="shared" si="92"/>
        <v>0</v>
      </c>
      <c r="K279" s="26"/>
    </row>
    <row r="280" spans="1:11" ht="48" hidden="1">
      <c r="A280" s="41" t="s">
        <v>120</v>
      </c>
      <c r="B280" s="42" t="s">
        <v>116</v>
      </c>
      <c r="C280" s="42" t="s">
        <v>118</v>
      </c>
      <c r="D280" s="31" t="s">
        <v>121</v>
      </c>
      <c r="E280" s="42"/>
      <c r="F280" s="42"/>
      <c r="G280" s="16">
        <f t="shared" si="92"/>
        <v>0</v>
      </c>
      <c r="H280" s="16"/>
      <c r="I280" s="20">
        <f t="shared" si="90"/>
        <v>0</v>
      </c>
      <c r="J280" s="16">
        <f t="shared" si="92"/>
        <v>0</v>
      </c>
      <c r="K280" s="26"/>
    </row>
    <row r="281" spans="1:11" hidden="1">
      <c r="A281" s="41" t="s">
        <v>122</v>
      </c>
      <c r="B281" s="42" t="s">
        <v>116</v>
      </c>
      <c r="C281" s="42" t="s">
        <v>118</v>
      </c>
      <c r="D281" s="31" t="s">
        <v>121</v>
      </c>
      <c r="E281" s="42" t="s">
        <v>123</v>
      </c>
      <c r="F281" s="42"/>
      <c r="G281" s="16">
        <f t="shared" si="92"/>
        <v>0</v>
      </c>
      <c r="H281" s="16"/>
      <c r="I281" s="20">
        <f t="shared" si="90"/>
        <v>0</v>
      </c>
      <c r="J281" s="16">
        <f t="shared" si="92"/>
        <v>0</v>
      </c>
      <c r="K281" s="26"/>
    </row>
    <row r="282" spans="1:11" hidden="1">
      <c r="A282" s="41" t="s">
        <v>124</v>
      </c>
      <c r="B282" s="42" t="s">
        <v>116</v>
      </c>
      <c r="C282" s="42" t="s">
        <v>118</v>
      </c>
      <c r="D282" s="31" t="s">
        <v>121</v>
      </c>
      <c r="E282" s="42" t="s">
        <v>125</v>
      </c>
      <c r="F282" s="42"/>
      <c r="G282" s="16">
        <f>G283+G284</f>
        <v>0</v>
      </c>
      <c r="H282" s="16"/>
      <c r="I282" s="20">
        <f t="shared" si="90"/>
        <v>0</v>
      </c>
      <c r="J282" s="16">
        <f>J283+J284</f>
        <v>0</v>
      </c>
      <c r="K282" s="26"/>
    </row>
    <row r="283" spans="1:11" hidden="1">
      <c r="A283" s="41" t="s">
        <v>18</v>
      </c>
      <c r="B283" s="42" t="s">
        <v>116</v>
      </c>
      <c r="C283" s="42" t="s">
        <v>118</v>
      </c>
      <c r="D283" s="31" t="s">
        <v>121</v>
      </c>
      <c r="E283" s="42" t="s">
        <v>125</v>
      </c>
      <c r="F283" s="42" t="s">
        <v>10</v>
      </c>
      <c r="G283" s="26"/>
      <c r="H283" s="26"/>
      <c r="I283" s="20">
        <f t="shared" si="90"/>
        <v>0</v>
      </c>
      <c r="J283" s="20"/>
      <c r="K283" s="26"/>
    </row>
    <row r="284" spans="1:11" hidden="1">
      <c r="A284" s="41" t="s">
        <v>19</v>
      </c>
      <c r="B284" s="42" t="s">
        <v>116</v>
      </c>
      <c r="C284" s="42" t="s">
        <v>118</v>
      </c>
      <c r="D284" s="31" t="s">
        <v>121</v>
      </c>
      <c r="E284" s="42" t="s">
        <v>125</v>
      </c>
      <c r="F284" s="42" t="s">
        <v>11</v>
      </c>
      <c r="G284" s="26"/>
      <c r="H284" s="26"/>
      <c r="I284" s="20">
        <f t="shared" si="90"/>
        <v>0</v>
      </c>
      <c r="J284" s="20"/>
      <c r="K284" s="26"/>
    </row>
    <row r="285" spans="1:11" ht="24" customHeight="1">
      <c r="A285" s="39" t="s">
        <v>25</v>
      </c>
      <c r="B285" s="40" t="s">
        <v>116</v>
      </c>
      <c r="C285" s="40" t="s">
        <v>118</v>
      </c>
      <c r="D285" s="11" t="s">
        <v>26</v>
      </c>
      <c r="E285" s="40"/>
      <c r="F285" s="40"/>
      <c r="G285" s="16">
        <f t="shared" ref="G285:K288" si="93">G286</f>
        <v>1258.4000000000001</v>
      </c>
      <c r="H285" s="16">
        <f t="shared" si="93"/>
        <v>1.7</v>
      </c>
      <c r="I285" s="20">
        <f t="shared" si="90"/>
        <v>1260.1000000000001</v>
      </c>
      <c r="J285" s="16">
        <f t="shared" si="93"/>
        <v>1386.9</v>
      </c>
      <c r="K285" s="16">
        <f t="shared" si="93"/>
        <v>1517.7</v>
      </c>
    </row>
    <row r="286" spans="1:11" ht="48.75" customHeight="1">
      <c r="A286" s="41" t="s">
        <v>120</v>
      </c>
      <c r="B286" s="42" t="s">
        <v>116</v>
      </c>
      <c r="C286" s="42" t="s">
        <v>118</v>
      </c>
      <c r="D286" s="31" t="s">
        <v>126</v>
      </c>
      <c r="E286" s="42"/>
      <c r="F286" s="42"/>
      <c r="G286" s="16">
        <f>G287</f>
        <v>1258.4000000000001</v>
      </c>
      <c r="H286" s="16">
        <f>H287</f>
        <v>1.7</v>
      </c>
      <c r="I286" s="20">
        <f t="shared" si="90"/>
        <v>1260.1000000000001</v>
      </c>
      <c r="J286" s="16">
        <f t="shared" si="93"/>
        <v>1386.9</v>
      </c>
      <c r="K286" s="16">
        <f t="shared" si="93"/>
        <v>1517.7</v>
      </c>
    </row>
    <row r="287" spans="1:11">
      <c r="A287" s="41" t="s">
        <v>122</v>
      </c>
      <c r="B287" s="42" t="s">
        <v>116</v>
      </c>
      <c r="C287" s="42" t="s">
        <v>118</v>
      </c>
      <c r="D287" s="31" t="s">
        <v>126</v>
      </c>
      <c r="E287" s="42" t="s">
        <v>123</v>
      </c>
      <c r="F287" s="42"/>
      <c r="G287" s="16">
        <f t="shared" si="93"/>
        <v>1258.4000000000001</v>
      </c>
      <c r="H287" s="16">
        <f t="shared" si="93"/>
        <v>1.7</v>
      </c>
      <c r="I287" s="20">
        <f t="shared" si="90"/>
        <v>1260.1000000000001</v>
      </c>
      <c r="J287" s="16">
        <f t="shared" si="93"/>
        <v>1386.9</v>
      </c>
      <c r="K287" s="16">
        <f t="shared" si="93"/>
        <v>1517.7</v>
      </c>
    </row>
    <row r="288" spans="1:11">
      <c r="A288" s="41" t="s">
        <v>124</v>
      </c>
      <c r="B288" s="42" t="s">
        <v>116</v>
      </c>
      <c r="C288" s="42" t="s">
        <v>118</v>
      </c>
      <c r="D288" s="31" t="s">
        <v>126</v>
      </c>
      <c r="E288" s="42" t="s">
        <v>125</v>
      </c>
      <c r="F288" s="42"/>
      <c r="G288" s="16">
        <f t="shared" si="93"/>
        <v>1258.4000000000001</v>
      </c>
      <c r="H288" s="16">
        <f t="shared" si="93"/>
        <v>1.7</v>
      </c>
      <c r="I288" s="20">
        <f t="shared" si="90"/>
        <v>1260.1000000000001</v>
      </c>
      <c r="J288" s="16">
        <f t="shared" si="93"/>
        <v>1386.9</v>
      </c>
      <c r="K288" s="16">
        <f t="shared" si="93"/>
        <v>1517.7</v>
      </c>
    </row>
    <row r="289" spans="1:11">
      <c r="A289" s="41" t="s">
        <v>19</v>
      </c>
      <c r="B289" s="42" t="s">
        <v>116</v>
      </c>
      <c r="C289" s="42" t="s">
        <v>118</v>
      </c>
      <c r="D289" s="31" t="s">
        <v>126</v>
      </c>
      <c r="E289" s="42" t="s">
        <v>125</v>
      </c>
      <c r="F289" s="42" t="s">
        <v>11</v>
      </c>
      <c r="G289" s="19">
        <v>1258.4000000000001</v>
      </c>
      <c r="H289" s="19">
        <v>1.7</v>
      </c>
      <c r="I289" s="20">
        <f t="shared" si="90"/>
        <v>1260.1000000000001</v>
      </c>
      <c r="J289" s="20">
        <v>1386.9</v>
      </c>
      <c r="K289" s="19">
        <v>1517.7</v>
      </c>
    </row>
    <row r="290" spans="1:11" ht="37.5" customHeight="1">
      <c r="A290" s="39" t="s">
        <v>127</v>
      </c>
      <c r="B290" s="40" t="s">
        <v>128</v>
      </c>
      <c r="C290" s="40"/>
      <c r="D290" s="33"/>
      <c r="E290" s="40"/>
      <c r="F290" s="40"/>
      <c r="G290" s="15">
        <f t="shared" ref="G290:K290" si="94">G293</f>
        <v>2479.4</v>
      </c>
      <c r="H290" s="15"/>
      <c r="I290" s="12">
        <f t="shared" si="90"/>
        <v>2479.4</v>
      </c>
      <c r="J290" s="15">
        <f t="shared" si="94"/>
        <v>2227</v>
      </c>
      <c r="K290" s="15">
        <f t="shared" si="94"/>
        <v>2132</v>
      </c>
    </row>
    <row r="291" spans="1:11">
      <c r="A291" s="10" t="s">
        <v>16</v>
      </c>
      <c r="B291" s="42" t="s">
        <v>128</v>
      </c>
      <c r="C291" s="42"/>
      <c r="D291" s="31"/>
      <c r="E291" s="42"/>
      <c r="F291" s="42" t="s">
        <v>17</v>
      </c>
      <c r="G291" s="16">
        <f>G298+G303+G316+G319+G322+G311+G306+G326+G329</f>
        <v>2479.4</v>
      </c>
      <c r="H291" s="16"/>
      <c r="I291" s="20">
        <f t="shared" si="90"/>
        <v>2479.4</v>
      </c>
      <c r="J291" s="16">
        <f t="shared" ref="J291:K291" si="95">J298+J303+J316+J319+J322+J311+J306+J326+J329</f>
        <v>2227</v>
      </c>
      <c r="K291" s="16">
        <f t="shared" si="95"/>
        <v>2132</v>
      </c>
    </row>
    <row r="292" spans="1:11" hidden="1">
      <c r="A292" s="10" t="s">
        <v>18</v>
      </c>
      <c r="B292" s="42" t="s">
        <v>128</v>
      </c>
      <c r="C292" s="42"/>
      <c r="D292" s="31"/>
      <c r="E292" s="42"/>
      <c r="F292" s="42" t="s">
        <v>10</v>
      </c>
      <c r="G292" s="26"/>
      <c r="H292" s="26"/>
      <c r="I292" s="20">
        <f t="shared" si="90"/>
        <v>0</v>
      </c>
      <c r="J292" s="12" t="e">
        <f>E292+#REF!</f>
        <v>#REF!</v>
      </c>
      <c r="K292" s="26"/>
    </row>
    <row r="293" spans="1:11" ht="51.75" customHeight="1">
      <c r="A293" s="39" t="s">
        <v>129</v>
      </c>
      <c r="B293" s="42" t="s">
        <v>128</v>
      </c>
      <c r="C293" s="42" t="s">
        <v>130</v>
      </c>
      <c r="D293" s="31"/>
      <c r="E293" s="42"/>
      <c r="F293" s="42"/>
      <c r="G293" s="16">
        <f t="shared" ref="G293:K293" si="96">G294+G299+G312+G307</f>
        <v>2479.4</v>
      </c>
      <c r="H293" s="16"/>
      <c r="I293" s="20">
        <f t="shared" si="90"/>
        <v>2479.4</v>
      </c>
      <c r="J293" s="16">
        <f t="shared" si="96"/>
        <v>2227</v>
      </c>
      <c r="K293" s="16">
        <f t="shared" si="96"/>
        <v>2132</v>
      </c>
    </row>
    <row r="294" spans="1:11" ht="60" hidden="1" customHeight="1">
      <c r="A294" s="34" t="s">
        <v>131</v>
      </c>
      <c r="B294" s="18" t="s">
        <v>128</v>
      </c>
      <c r="C294" s="18" t="s">
        <v>130</v>
      </c>
      <c r="D294" s="36" t="s">
        <v>132</v>
      </c>
      <c r="E294" s="43"/>
      <c r="F294" s="43"/>
      <c r="G294" s="16">
        <f t="shared" ref="G294:J297" si="97">G295</f>
        <v>0</v>
      </c>
      <c r="H294" s="16"/>
      <c r="I294" s="20">
        <f t="shared" si="90"/>
        <v>0</v>
      </c>
      <c r="J294" s="16">
        <f t="shared" si="97"/>
        <v>0</v>
      </c>
      <c r="K294" s="26"/>
    </row>
    <row r="295" spans="1:11" hidden="1">
      <c r="A295" s="17" t="s">
        <v>133</v>
      </c>
      <c r="B295" s="18" t="s">
        <v>128</v>
      </c>
      <c r="C295" s="18" t="s">
        <v>130</v>
      </c>
      <c r="D295" s="36" t="s">
        <v>134</v>
      </c>
      <c r="E295" s="42"/>
      <c r="F295" s="42"/>
      <c r="G295" s="16">
        <f t="shared" si="97"/>
        <v>0</v>
      </c>
      <c r="H295" s="16"/>
      <c r="I295" s="20">
        <f t="shared" si="90"/>
        <v>0</v>
      </c>
      <c r="J295" s="16">
        <f t="shared" si="97"/>
        <v>0</v>
      </c>
      <c r="K295" s="26"/>
    </row>
    <row r="296" spans="1:11" ht="26.25" hidden="1" customHeight="1">
      <c r="A296" s="17" t="s">
        <v>44</v>
      </c>
      <c r="B296" s="18" t="s">
        <v>128</v>
      </c>
      <c r="C296" s="18" t="s">
        <v>130</v>
      </c>
      <c r="D296" s="36" t="s">
        <v>134</v>
      </c>
      <c r="E296" s="42" t="s">
        <v>45</v>
      </c>
      <c r="F296" s="42"/>
      <c r="G296" s="16">
        <f t="shared" si="97"/>
        <v>0</v>
      </c>
      <c r="H296" s="16"/>
      <c r="I296" s="20">
        <f t="shared" si="90"/>
        <v>0</v>
      </c>
      <c r="J296" s="16">
        <f t="shared" si="97"/>
        <v>0</v>
      </c>
      <c r="K296" s="26"/>
    </row>
    <row r="297" spans="1:11" ht="36" hidden="1">
      <c r="A297" s="17" t="s">
        <v>46</v>
      </c>
      <c r="B297" s="18" t="s">
        <v>128</v>
      </c>
      <c r="C297" s="18" t="s">
        <v>130</v>
      </c>
      <c r="D297" s="36" t="s">
        <v>134</v>
      </c>
      <c r="E297" s="42" t="s">
        <v>53</v>
      </c>
      <c r="F297" s="42"/>
      <c r="G297" s="16">
        <f t="shared" si="97"/>
        <v>0</v>
      </c>
      <c r="H297" s="16"/>
      <c r="I297" s="20">
        <f t="shared" si="90"/>
        <v>0</v>
      </c>
      <c r="J297" s="16">
        <f t="shared" si="97"/>
        <v>0</v>
      </c>
      <c r="K297" s="26"/>
    </row>
    <row r="298" spans="1:11" hidden="1">
      <c r="A298" s="17" t="s">
        <v>16</v>
      </c>
      <c r="B298" s="18" t="s">
        <v>128</v>
      </c>
      <c r="C298" s="18" t="s">
        <v>130</v>
      </c>
      <c r="D298" s="36" t="s">
        <v>134</v>
      </c>
      <c r="E298" s="42" t="s">
        <v>53</v>
      </c>
      <c r="F298" s="42" t="s">
        <v>17</v>
      </c>
      <c r="G298" s="19"/>
      <c r="H298" s="19"/>
      <c r="I298" s="20">
        <f t="shared" si="90"/>
        <v>0</v>
      </c>
      <c r="J298" s="20"/>
      <c r="K298" s="26"/>
    </row>
    <row r="299" spans="1:11" ht="60" hidden="1">
      <c r="A299" s="13" t="s">
        <v>135</v>
      </c>
      <c r="B299" s="42" t="s">
        <v>128</v>
      </c>
      <c r="C299" s="42" t="s">
        <v>130</v>
      </c>
      <c r="D299" s="31" t="s">
        <v>136</v>
      </c>
      <c r="E299" s="42"/>
      <c r="F299" s="42"/>
      <c r="G299" s="16">
        <f t="shared" ref="G299:K299" si="98">G300</f>
        <v>0</v>
      </c>
      <c r="H299" s="16"/>
      <c r="I299" s="20">
        <f t="shared" si="90"/>
        <v>0</v>
      </c>
      <c r="J299" s="16">
        <f t="shared" si="98"/>
        <v>0</v>
      </c>
      <c r="K299" s="16">
        <f t="shared" si="98"/>
        <v>0</v>
      </c>
    </row>
    <row r="300" spans="1:11" ht="15.75" hidden="1" customHeight="1">
      <c r="A300" s="17" t="s">
        <v>133</v>
      </c>
      <c r="B300" s="43" t="s">
        <v>128</v>
      </c>
      <c r="C300" s="43" t="s">
        <v>130</v>
      </c>
      <c r="D300" s="36" t="s">
        <v>137</v>
      </c>
      <c r="E300" s="43"/>
      <c r="F300" s="43"/>
      <c r="G300" s="37">
        <f t="shared" ref="G300:K300" si="99">G301+G304</f>
        <v>0</v>
      </c>
      <c r="H300" s="37"/>
      <c r="I300" s="20">
        <f t="shared" si="90"/>
        <v>0</v>
      </c>
      <c r="J300" s="37">
        <f t="shared" si="99"/>
        <v>0</v>
      </c>
      <c r="K300" s="37">
        <f t="shared" si="99"/>
        <v>0</v>
      </c>
    </row>
    <row r="301" spans="1:11" ht="27.75" hidden="1" customHeight="1">
      <c r="A301" s="17" t="s">
        <v>44</v>
      </c>
      <c r="B301" s="42" t="s">
        <v>128</v>
      </c>
      <c r="C301" s="42" t="s">
        <v>130</v>
      </c>
      <c r="D301" s="36" t="s">
        <v>137</v>
      </c>
      <c r="E301" s="42" t="s">
        <v>45</v>
      </c>
      <c r="F301" s="42"/>
      <c r="G301" s="16">
        <f t="shared" ref="G301:K302" si="100">G302</f>
        <v>0</v>
      </c>
      <c r="H301" s="16"/>
      <c r="I301" s="20">
        <f t="shared" si="90"/>
        <v>0</v>
      </c>
      <c r="J301" s="16">
        <f t="shared" si="100"/>
        <v>0</v>
      </c>
      <c r="K301" s="16">
        <f t="shared" si="100"/>
        <v>0</v>
      </c>
    </row>
    <row r="302" spans="1:11" ht="36" hidden="1">
      <c r="A302" s="17" t="s">
        <v>46</v>
      </c>
      <c r="B302" s="42" t="s">
        <v>128</v>
      </c>
      <c r="C302" s="42" t="s">
        <v>130</v>
      </c>
      <c r="D302" s="36" t="s">
        <v>137</v>
      </c>
      <c r="E302" s="42" t="s">
        <v>53</v>
      </c>
      <c r="F302" s="42"/>
      <c r="G302" s="16">
        <f t="shared" si="100"/>
        <v>0</v>
      </c>
      <c r="H302" s="16"/>
      <c r="I302" s="20">
        <f t="shared" si="90"/>
        <v>0</v>
      </c>
      <c r="J302" s="16">
        <f t="shared" si="100"/>
        <v>0</v>
      </c>
      <c r="K302" s="16">
        <f t="shared" si="100"/>
        <v>0</v>
      </c>
    </row>
    <row r="303" spans="1:11" hidden="1">
      <c r="A303" s="17" t="s">
        <v>16</v>
      </c>
      <c r="B303" s="42" t="s">
        <v>128</v>
      </c>
      <c r="C303" s="42" t="s">
        <v>130</v>
      </c>
      <c r="D303" s="36" t="s">
        <v>137</v>
      </c>
      <c r="E303" s="42" t="s">
        <v>53</v>
      </c>
      <c r="F303" s="42" t="s">
        <v>17</v>
      </c>
      <c r="G303" s="16"/>
      <c r="H303" s="16"/>
      <c r="I303" s="20">
        <f t="shared" si="90"/>
        <v>0</v>
      </c>
      <c r="J303" s="20"/>
      <c r="K303" s="26"/>
    </row>
    <row r="304" spans="1:11" ht="27.75" hidden="1" customHeight="1">
      <c r="A304" s="44" t="s">
        <v>73</v>
      </c>
      <c r="B304" s="45" t="s">
        <v>128</v>
      </c>
      <c r="C304" s="45" t="s">
        <v>130</v>
      </c>
      <c r="D304" s="46" t="s">
        <v>137</v>
      </c>
      <c r="E304" s="45" t="s">
        <v>74</v>
      </c>
      <c r="F304" s="45"/>
      <c r="G304" s="16">
        <f t="shared" ref="G304:K305" si="101">G305</f>
        <v>0</v>
      </c>
      <c r="H304" s="16"/>
      <c r="I304" s="20">
        <f t="shared" si="90"/>
        <v>0</v>
      </c>
      <c r="J304" s="16">
        <f t="shared" si="101"/>
        <v>0</v>
      </c>
      <c r="K304" s="16">
        <f t="shared" si="101"/>
        <v>0</v>
      </c>
    </row>
    <row r="305" spans="1:11" ht="24.75" hidden="1" customHeight="1">
      <c r="A305" s="44" t="s">
        <v>75</v>
      </c>
      <c r="B305" s="45" t="s">
        <v>128</v>
      </c>
      <c r="C305" s="45" t="s">
        <v>130</v>
      </c>
      <c r="D305" s="46" t="s">
        <v>137</v>
      </c>
      <c r="E305" s="45" t="s">
        <v>76</v>
      </c>
      <c r="F305" s="45"/>
      <c r="G305" s="16">
        <f t="shared" si="101"/>
        <v>0</v>
      </c>
      <c r="H305" s="16"/>
      <c r="I305" s="20">
        <f t="shared" si="90"/>
        <v>0</v>
      </c>
      <c r="J305" s="16">
        <f t="shared" si="101"/>
        <v>0</v>
      </c>
      <c r="K305" s="16">
        <f t="shared" si="101"/>
        <v>0</v>
      </c>
    </row>
    <row r="306" spans="1:11" hidden="1">
      <c r="A306" s="23" t="s">
        <v>16</v>
      </c>
      <c r="B306" s="45" t="s">
        <v>128</v>
      </c>
      <c r="C306" s="45" t="s">
        <v>130</v>
      </c>
      <c r="D306" s="46" t="s">
        <v>137</v>
      </c>
      <c r="E306" s="45" t="s">
        <v>76</v>
      </c>
      <c r="F306" s="45" t="s">
        <v>17</v>
      </c>
      <c r="G306" s="16"/>
      <c r="H306" s="16"/>
      <c r="I306" s="20">
        <f t="shared" si="90"/>
        <v>0</v>
      </c>
      <c r="J306" s="20"/>
      <c r="K306" s="26"/>
    </row>
    <row r="307" spans="1:11" ht="63.75" hidden="1">
      <c r="A307" s="47" t="s">
        <v>138</v>
      </c>
      <c r="B307" s="42" t="s">
        <v>128</v>
      </c>
      <c r="C307" s="42" t="s">
        <v>130</v>
      </c>
      <c r="D307" s="36" t="s">
        <v>139</v>
      </c>
      <c r="E307" s="42"/>
      <c r="F307" s="42"/>
      <c r="G307" s="16">
        <f>G309</f>
        <v>0</v>
      </c>
      <c r="H307" s="16"/>
      <c r="I307" s="20">
        <f t="shared" si="90"/>
        <v>0</v>
      </c>
      <c r="J307" s="16">
        <f>J309</f>
        <v>0</v>
      </c>
      <c r="K307" s="26"/>
    </row>
    <row r="308" spans="1:11" hidden="1">
      <c r="A308" s="23" t="s">
        <v>133</v>
      </c>
      <c r="B308" s="42" t="s">
        <v>128</v>
      </c>
      <c r="C308" s="42" t="s">
        <v>130</v>
      </c>
      <c r="D308" s="36" t="s">
        <v>140</v>
      </c>
      <c r="E308" s="42"/>
      <c r="F308" s="42"/>
      <c r="G308" s="16">
        <f t="shared" ref="G308:J310" si="102">G309</f>
        <v>0</v>
      </c>
      <c r="H308" s="16"/>
      <c r="I308" s="20">
        <f t="shared" si="90"/>
        <v>0</v>
      </c>
      <c r="J308" s="16">
        <f t="shared" si="102"/>
        <v>0</v>
      </c>
      <c r="K308" s="26"/>
    </row>
    <row r="309" spans="1:11" ht="25.5" hidden="1">
      <c r="A309" s="23" t="s">
        <v>44</v>
      </c>
      <c r="B309" s="42" t="s">
        <v>128</v>
      </c>
      <c r="C309" s="42" t="s">
        <v>130</v>
      </c>
      <c r="D309" s="36" t="s">
        <v>140</v>
      </c>
      <c r="E309" s="42" t="s">
        <v>45</v>
      </c>
      <c r="F309" s="42"/>
      <c r="G309" s="16">
        <f t="shared" si="102"/>
        <v>0</v>
      </c>
      <c r="H309" s="16"/>
      <c r="I309" s="20">
        <f t="shared" si="90"/>
        <v>0</v>
      </c>
      <c r="J309" s="16">
        <f t="shared" si="102"/>
        <v>0</v>
      </c>
      <c r="K309" s="26"/>
    </row>
    <row r="310" spans="1:11" ht="38.25" hidden="1">
      <c r="A310" s="23" t="s">
        <v>46</v>
      </c>
      <c r="B310" s="42" t="s">
        <v>128</v>
      </c>
      <c r="C310" s="42" t="s">
        <v>130</v>
      </c>
      <c r="D310" s="36" t="s">
        <v>140</v>
      </c>
      <c r="E310" s="42" t="s">
        <v>53</v>
      </c>
      <c r="F310" s="42"/>
      <c r="G310" s="16">
        <f t="shared" si="102"/>
        <v>0</v>
      </c>
      <c r="H310" s="16"/>
      <c r="I310" s="20">
        <f t="shared" si="90"/>
        <v>0</v>
      </c>
      <c r="J310" s="16">
        <f t="shared" si="102"/>
        <v>0</v>
      </c>
      <c r="K310" s="26"/>
    </row>
    <row r="311" spans="1:11" hidden="1">
      <c r="A311" s="23" t="s">
        <v>16</v>
      </c>
      <c r="B311" s="42" t="s">
        <v>128</v>
      </c>
      <c r="C311" s="42" t="s">
        <v>130</v>
      </c>
      <c r="D311" s="36" t="s">
        <v>140</v>
      </c>
      <c r="E311" s="42" t="s">
        <v>53</v>
      </c>
      <c r="F311" s="42" t="s">
        <v>17</v>
      </c>
      <c r="G311" s="16"/>
      <c r="H311" s="16"/>
      <c r="I311" s="20">
        <f t="shared" si="90"/>
        <v>0</v>
      </c>
      <c r="J311" s="20"/>
      <c r="K311" s="26"/>
    </row>
    <row r="312" spans="1:11" ht="24">
      <c r="A312" s="13" t="s">
        <v>25</v>
      </c>
      <c r="B312" s="42" t="s">
        <v>128</v>
      </c>
      <c r="C312" s="42" t="s">
        <v>130</v>
      </c>
      <c r="D312" s="31" t="s">
        <v>26</v>
      </c>
      <c r="E312" s="42"/>
      <c r="F312" s="42"/>
      <c r="G312" s="16">
        <f>G313+G323</f>
        <v>2479.4</v>
      </c>
      <c r="H312" s="16">
        <f>H313+H323</f>
        <v>0</v>
      </c>
      <c r="I312" s="20">
        <f t="shared" si="90"/>
        <v>2479.4</v>
      </c>
      <c r="J312" s="16">
        <f t="shared" ref="J312:K312" si="103">J313+J323</f>
        <v>2227</v>
      </c>
      <c r="K312" s="16">
        <f t="shared" si="103"/>
        <v>2132</v>
      </c>
    </row>
    <row r="313" spans="1:11" ht="36.75" customHeight="1">
      <c r="A313" s="48" t="s">
        <v>141</v>
      </c>
      <c r="B313" s="43" t="s">
        <v>128</v>
      </c>
      <c r="C313" s="43" t="s">
        <v>130</v>
      </c>
      <c r="D313" s="31" t="s">
        <v>142</v>
      </c>
      <c r="E313" s="43"/>
      <c r="F313" s="43"/>
      <c r="G313" s="16">
        <f t="shared" ref="G313:K313" si="104">G314+G317+G320</f>
        <v>2389.4</v>
      </c>
      <c r="H313" s="16">
        <f t="shared" si="104"/>
        <v>0</v>
      </c>
      <c r="I313" s="20">
        <f t="shared" si="90"/>
        <v>2389.4</v>
      </c>
      <c r="J313" s="16">
        <f t="shared" si="104"/>
        <v>2187</v>
      </c>
      <c r="K313" s="16">
        <f t="shared" si="104"/>
        <v>2092</v>
      </c>
    </row>
    <row r="314" spans="1:11" ht="72.75" customHeight="1">
      <c r="A314" s="17" t="s">
        <v>29</v>
      </c>
      <c r="B314" s="42" t="s">
        <v>128</v>
      </c>
      <c r="C314" s="42" t="s">
        <v>130</v>
      </c>
      <c r="D314" s="31" t="s">
        <v>142</v>
      </c>
      <c r="E314" s="42" t="s">
        <v>30</v>
      </c>
      <c r="F314" s="42"/>
      <c r="G314" s="16">
        <f t="shared" ref="G314:K315" si="105">G315</f>
        <v>2188.1</v>
      </c>
      <c r="H314" s="16">
        <f t="shared" si="105"/>
        <v>0</v>
      </c>
      <c r="I314" s="20">
        <f t="shared" si="90"/>
        <v>2188.1</v>
      </c>
      <c r="J314" s="16">
        <f t="shared" si="105"/>
        <v>1992</v>
      </c>
      <c r="K314" s="16">
        <f t="shared" si="105"/>
        <v>1992</v>
      </c>
    </row>
    <row r="315" spans="1:11" ht="27.75" customHeight="1">
      <c r="A315" s="17" t="s">
        <v>143</v>
      </c>
      <c r="B315" s="42" t="s">
        <v>128</v>
      </c>
      <c r="C315" s="42" t="s">
        <v>130</v>
      </c>
      <c r="D315" s="31" t="s">
        <v>142</v>
      </c>
      <c r="E315" s="42" t="s">
        <v>144</v>
      </c>
      <c r="F315" s="42"/>
      <c r="G315" s="16">
        <f t="shared" si="105"/>
        <v>2188.1</v>
      </c>
      <c r="H315" s="16">
        <f t="shared" si="105"/>
        <v>0</v>
      </c>
      <c r="I315" s="20">
        <f t="shared" si="90"/>
        <v>2188.1</v>
      </c>
      <c r="J315" s="16">
        <f t="shared" si="105"/>
        <v>1992</v>
      </c>
      <c r="K315" s="16">
        <f t="shared" si="105"/>
        <v>1992</v>
      </c>
    </row>
    <row r="316" spans="1:11">
      <c r="A316" s="17" t="s">
        <v>16</v>
      </c>
      <c r="B316" s="42" t="s">
        <v>128</v>
      </c>
      <c r="C316" s="42" t="s">
        <v>130</v>
      </c>
      <c r="D316" s="31" t="s">
        <v>142</v>
      </c>
      <c r="E316" s="42" t="s">
        <v>144</v>
      </c>
      <c r="F316" s="42" t="s">
        <v>17</v>
      </c>
      <c r="G316" s="79">
        <v>2188.1</v>
      </c>
      <c r="H316" s="79">
        <v>0</v>
      </c>
      <c r="I316" s="20">
        <f t="shared" si="90"/>
        <v>2188.1</v>
      </c>
      <c r="J316" s="22">
        <v>1992</v>
      </c>
      <c r="K316" s="22">
        <v>1992</v>
      </c>
    </row>
    <row r="317" spans="1:11" ht="27.75" customHeight="1">
      <c r="A317" s="17" t="s">
        <v>44</v>
      </c>
      <c r="B317" s="42" t="s">
        <v>128</v>
      </c>
      <c r="C317" s="42" t="s">
        <v>130</v>
      </c>
      <c r="D317" s="31" t="s">
        <v>142</v>
      </c>
      <c r="E317" s="42" t="s">
        <v>45</v>
      </c>
      <c r="F317" s="42"/>
      <c r="G317" s="16">
        <f t="shared" ref="G317:K318" si="106">G318</f>
        <v>196.3</v>
      </c>
      <c r="H317" s="16">
        <f t="shared" si="106"/>
        <v>0</v>
      </c>
      <c r="I317" s="20">
        <f t="shared" si="90"/>
        <v>196.3</v>
      </c>
      <c r="J317" s="16">
        <f>J318</f>
        <v>195</v>
      </c>
      <c r="K317" s="16">
        <f t="shared" ref="K317" si="107">K318</f>
        <v>100</v>
      </c>
    </row>
    <row r="318" spans="1:11" ht="27.75" customHeight="1">
      <c r="A318" s="17" t="s">
        <v>46</v>
      </c>
      <c r="B318" s="42" t="s">
        <v>128</v>
      </c>
      <c r="C318" s="42" t="s">
        <v>130</v>
      </c>
      <c r="D318" s="31" t="s">
        <v>142</v>
      </c>
      <c r="E318" s="42" t="s">
        <v>53</v>
      </c>
      <c r="F318" s="42"/>
      <c r="G318" s="16">
        <f t="shared" si="106"/>
        <v>196.3</v>
      </c>
      <c r="H318" s="16">
        <f t="shared" si="106"/>
        <v>0</v>
      </c>
      <c r="I318" s="20">
        <f t="shared" si="90"/>
        <v>196.3</v>
      </c>
      <c r="J318" s="16">
        <f t="shared" si="106"/>
        <v>195</v>
      </c>
      <c r="K318" s="16">
        <f t="shared" si="106"/>
        <v>100</v>
      </c>
    </row>
    <row r="319" spans="1:11">
      <c r="A319" s="17" t="s">
        <v>16</v>
      </c>
      <c r="B319" s="42" t="s">
        <v>128</v>
      </c>
      <c r="C319" s="42" t="s">
        <v>130</v>
      </c>
      <c r="D319" s="31" t="s">
        <v>142</v>
      </c>
      <c r="E319" s="42" t="s">
        <v>53</v>
      </c>
      <c r="F319" s="42" t="s">
        <v>17</v>
      </c>
      <c r="G319" s="79">
        <v>196.3</v>
      </c>
      <c r="H319" s="79">
        <v>0</v>
      </c>
      <c r="I319" s="20">
        <f t="shared" si="90"/>
        <v>196.3</v>
      </c>
      <c r="J319" s="22">
        <v>195</v>
      </c>
      <c r="K319" s="22">
        <v>100</v>
      </c>
    </row>
    <row r="320" spans="1:11">
      <c r="A320" s="17" t="s">
        <v>56</v>
      </c>
      <c r="B320" s="42" t="s">
        <v>128</v>
      </c>
      <c r="C320" s="42" t="s">
        <v>130</v>
      </c>
      <c r="D320" s="31" t="s">
        <v>142</v>
      </c>
      <c r="E320" s="42" t="s">
        <v>57</v>
      </c>
      <c r="F320" s="42"/>
      <c r="G320" s="16">
        <f t="shared" ref="G320:K321" si="108">G321</f>
        <v>5</v>
      </c>
      <c r="H320" s="16"/>
      <c r="I320" s="20">
        <f t="shared" si="90"/>
        <v>5</v>
      </c>
      <c r="J320" s="16">
        <f t="shared" si="108"/>
        <v>0</v>
      </c>
      <c r="K320" s="16">
        <f t="shared" si="108"/>
        <v>0</v>
      </c>
    </row>
    <row r="321" spans="1:17" ht="14.25" customHeight="1">
      <c r="A321" s="17" t="s">
        <v>79</v>
      </c>
      <c r="B321" s="42" t="s">
        <v>128</v>
      </c>
      <c r="C321" s="42" t="s">
        <v>130</v>
      </c>
      <c r="D321" s="31" t="s">
        <v>142</v>
      </c>
      <c r="E321" s="42" t="s">
        <v>80</v>
      </c>
      <c r="F321" s="42"/>
      <c r="G321" s="16">
        <f t="shared" si="108"/>
        <v>5</v>
      </c>
      <c r="H321" s="16"/>
      <c r="I321" s="20">
        <f t="shared" si="90"/>
        <v>5</v>
      </c>
      <c r="J321" s="16">
        <f t="shared" si="108"/>
        <v>0</v>
      </c>
      <c r="K321" s="16">
        <f t="shared" si="108"/>
        <v>0</v>
      </c>
    </row>
    <row r="322" spans="1:17">
      <c r="A322" s="17" t="s">
        <v>81</v>
      </c>
      <c r="B322" s="42" t="s">
        <v>128</v>
      </c>
      <c r="C322" s="42" t="s">
        <v>130</v>
      </c>
      <c r="D322" s="31" t="s">
        <v>142</v>
      </c>
      <c r="E322" s="42" t="s">
        <v>80</v>
      </c>
      <c r="F322" s="42" t="s">
        <v>17</v>
      </c>
      <c r="G322" s="19">
        <v>5</v>
      </c>
      <c r="H322" s="19"/>
      <c r="I322" s="20">
        <f t="shared" si="90"/>
        <v>5</v>
      </c>
      <c r="J322" s="20"/>
      <c r="K322" s="19"/>
    </row>
    <row r="323" spans="1:17" ht="75" customHeight="1">
      <c r="A323" s="64" t="s">
        <v>228</v>
      </c>
      <c r="B323" s="42" t="s">
        <v>128</v>
      </c>
      <c r="C323" s="42" t="s">
        <v>130</v>
      </c>
      <c r="D323" s="9" t="s">
        <v>229</v>
      </c>
      <c r="E323" s="18"/>
      <c r="F323" s="18"/>
      <c r="G323" s="16">
        <f t="shared" ref="G323:K323" si="109">G327+G324</f>
        <v>90</v>
      </c>
      <c r="H323" s="16"/>
      <c r="I323" s="20">
        <f t="shared" si="90"/>
        <v>90</v>
      </c>
      <c r="J323" s="16">
        <f t="shared" si="109"/>
        <v>40</v>
      </c>
      <c r="K323" s="16">
        <f t="shared" si="109"/>
        <v>40</v>
      </c>
    </row>
    <row r="324" spans="1:17" ht="25.5" customHeight="1">
      <c r="A324" s="27" t="s">
        <v>186</v>
      </c>
      <c r="B324" s="42" t="s">
        <v>128</v>
      </c>
      <c r="C324" s="42" t="s">
        <v>130</v>
      </c>
      <c r="D324" s="9" t="s">
        <v>229</v>
      </c>
      <c r="E324" s="18" t="s">
        <v>45</v>
      </c>
      <c r="F324" s="18"/>
      <c r="G324" s="16">
        <f t="shared" ref="G324:K325" si="110">G325</f>
        <v>30</v>
      </c>
      <c r="H324" s="16"/>
      <c r="I324" s="20">
        <f t="shared" si="90"/>
        <v>30</v>
      </c>
      <c r="J324" s="16">
        <f t="shared" si="110"/>
        <v>40</v>
      </c>
      <c r="K324" s="16">
        <f t="shared" si="110"/>
        <v>40</v>
      </c>
    </row>
    <row r="325" spans="1:17" ht="26.25" customHeight="1">
      <c r="A325" s="27" t="s">
        <v>174</v>
      </c>
      <c r="B325" s="42" t="s">
        <v>128</v>
      </c>
      <c r="C325" s="42" t="s">
        <v>130</v>
      </c>
      <c r="D325" s="9" t="s">
        <v>229</v>
      </c>
      <c r="E325" s="18" t="s">
        <v>53</v>
      </c>
      <c r="F325" s="18"/>
      <c r="G325" s="16">
        <f t="shared" si="110"/>
        <v>30</v>
      </c>
      <c r="H325" s="16"/>
      <c r="I325" s="20">
        <f t="shared" si="90"/>
        <v>30</v>
      </c>
      <c r="J325" s="16">
        <f t="shared" si="110"/>
        <v>40</v>
      </c>
      <c r="K325" s="16">
        <f t="shared" si="110"/>
        <v>40</v>
      </c>
    </row>
    <row r="326" spans="1:17">
      <c r="A326" s="49" t="s">
        <v>16</v>
      </c>
      <c r="B326" s="42" t="s">
        <v>128</v>
      </c>
      <c r="C326" s="42" t="s">
        <v>130</v>
      </c>
      <c r="D326" s="9" t="s">
        <v>229</v>
      </c>
      <c r="E326" s="18" t="s">
        <v>53</v>
      </c>
      <c r="F326" s="18" t="s">
        <v>17</v>
      </c>
      <c r="G326" s="79">
        <v>30</v>
      </c>
      <c r="H326" s="79"/>
      <c r="I326" s="20">
        <f t="shared" si="90"/>
        <v>30</v>
      </c>
      <c r="J326" s="22">
        <v>40</v>
      </c>
      <c r="K326" s="22">
        <v>40</v>
      </c>
    </row>
    <row r="327" spans="1:17">
      <c r="A327" s="41" t="s">
        <v>122</v>
      </c>
      <c r="B327" s="42" t="s">
        <v>128</v>
      </c>
      <c r="C327" s="42" t="s">
        <v>130</v>
      </c>
      <c r="D327" s="9" t="s">
        <v>229</v>
      </c>
      <c r="E327" s="18" t="s">
        <v>123</v>
      </c>
      <c r="F327" s="18"/>
      <c r="G327" s="16">
        <f t="shared" ref="G327:K328" si="111">G328</f>
        <v>60</v>
      </c>
      <c r="H327" s="16"/>
      <c r="I327" s="20">
        <f t="shared" si="90"/>
        <v>60</v>
      </c>
      <c r="J327" s="16">
        <f t="shared" si="111"/>
        <v>0</v>
      </c>
      <c r="K327" s="16">
        <f t="shared" si="111"/>
        <v>0</v>
      </c>
    </row>
    <row r="328" spans="1:17">
      <c r="A328" s="41" t="s">
        <v>161</v>
      </c>
      <c r="B328" s="42" t="s">
        <v>128</v>
      </c>
      <c r="C328" s="42" t="s">
        <v>130</v>
      </c>
      <c r="D328" s="9" t="s">
        <v>229</v>
      </c>
      <c r="E328" s="18" t="s">
        <v>162</v>
      </c>
      <c r="F328" s="18"/>
      <c r="G328" s="16">
        <f t="shared" si="111"/>
        <v>60</v>
      </c>
      <c r="H328" s="16"/>
      <c r="I328" s="20">
        <f t="shared" si="90"/>
        <v>60</v>
      </c>
      <c r="J328" s="16">
        <f t="shared" si="111"/>
        <v>0</v>
      </c>
      <c r="K328" s="16">
        <f t="shared" si="111"/>
        <v>0</v>
      </c>
    </row>
    <row r="329" spans="1:17">
      <c r="A329" s="17" t="s">
        <v>16</v>
      </c>
      <c r="B329" s="42" t="s">
        <v>128</v>
      </c>
      <c r="C329" s="42" t="s">
        <v>130</v>
      </c>
      <c r="D329" s="9" t="s">
        <v>229</v>
      </c>
      <c r="E329" s="18" t="s">
        <v>162</v>
      </c>
      <c r="F329" s="18" t="s">
        <v>17</v>
      </c>
      <c r="G329" s="79">
        <v>60</v>
      </c>
      <c r="H329" s="79"/>
      <c r="I329" s="20">
        <f t="shared" si="90"/>
        <v>60</v>
      </c>
      <c r="J329" s="22"/>
      <c r="K329" s="22"/>
      <c r="O329" s="136"/>
      <c r="P329" s="136"/>
      <c r="Q329" s="136"/>
    </row>
    <row r="330" spans="1:17" ht="15" customHeight="1">
      <c r="A330" s="13" t="s">
        <v>145</v>
      </c>
      <c r="B330" s="14" t="s">
        <v>146</v>
      </c>
      <c r="C330" s="14"/>
      <c r="D330" s="14"/>
      <c r="E330" s="14"/>
      <c r="F330" s="14"/>
      <c r="G330" s="15">
        <f t="shared" ref="G330:J330" si="112">G331+G332+G333</f>
        <v>26263.100000000002</v>
      </c>
      <c r="H330" s="15">
        <f t="shared" si="112"/>
        <v>670</v>
      </c>
      <c r="I330" s="12">
        <f t="shared" si="90"/>
        <v>26933.100000000002</v>
      </c>
      <c r="J330" s="15">
        <f t="shared" si="112"/>
        <v>23682.9</v>
      </c>
      <c r="K330" s="15">
        <f>K331+K332+K333</f>
        <v>24167.300000000003</v>
      </c>
      <c r="L330" s="136">
        <f>G334+G340+G348+G354+G432</f>
        <v>26263.1</v>
      </c>
      <c r="M330" s="136">
        <f t="shared" ref="M330:N330" si="113">J334+J340+J348+J354+J432</f>
        <v>23682.9</v>
      </c>
      <c r="N330" s="136">
        <f t="shared" si="113"/>
        <v>24167.300000000003</v>
      </c>
    </row>
    <row r="331" spans="1:17">
      <c r="A331" s="10" t="s">
        <v>16</v>
      </c>
      <c r="B331" s="14" t="s">
        <v>146</v>
      </c>
      <c r="C331" s="14"/>
      <c r="D331" s="14"/>
      <c r="E331" s="14"/>
      <c r="F331" s="14" t="s">
        <v>17</v>
      </c>
      <c r="G331" s="15">
        <f>G353+G371+G379+G383+G398+G438+G443+G374+G359+G392+G344+G347+G403+G406+G410+G427+G431+G414+0</f>
        <v>19557.900000000001</v>
      </c>
      <c r="H331" s="15">
        <f>H353+H371+H379+H383+H398+H438+H443+H374+H359+H392+H344+H347+H403+H406+H410+H427+H431+H414</f>
        <v>670</v>
      </c>
      <c r="I331" s="12">
        <f t="shared" si="90"/>
        <v>20227.900000000001</v>
      </c>
      <c r="J331" s="15">
        <f t="shared" ref="J331:K331" si="114">J353+J371+J379+J383+J398+J438+J443+J374+J359+J392+J344+J347+J403+J406+J410+J427+J431+J414</f>
        <v>16373.5</v>
      </c>
      <c r="K331" s="15">
        <f t="shared" si="114"/>
        <v>16857.900000000001</v>
      </c>
      <c r="L331" s="136"/>
    </row>
    <row r="332" spans="1:17">
      <c r="A332" s="10" t="s">
        <v>18</v>
      </c>
      <c r="B332" s="14" t="s">
        <v>146</v>
      </c>
      <c r="C332" s="14"/>
      <c r="D332" s="14"/>
      <c r="E332" s="14"/>
      <c r="F332" s="14" t="s">
        <v>10</v>
      </c>
      <c r="G332" s="15">
        <f>G387++G339+G418+G393+G447</f>
        <v>6705.2</v>
      </c>
      <c r="H332" s="15">
        <f t="shared" ref="H332:I332" si="115">H387++H339+H418+H393+H447</f>
        <v>0</v>
      </c>
      <c r="I332" s="15">
        <f t="shared" si="115"/>
        <v>6705.2</v>
      </c>
      <c r="J332" s="15">
        <f t="shared" ref="J332:K332" si="116">J387++J339+J418</f>
        <v>7309.4</v>
      </c>
      <c r="K332" s="15">
        <f t="shared" si="116"/>
        <v>7309.4</v>
      </c>
    </row>
    <row r="333" spans="1:17">
      <c r="A333" s="10" t="s">
        <v>19</v>
      </c>
      <c r="B333" s="14" t="s">
        <v>146</v>
      </c>
      <c r="C333" s="14"/>
      <c r="D333" s="14"/>
      <c r="E333" s="14"/>
      <c r="F333" s="14" t="s">
        <v>11</v>
      </c>
      <c r="G333" s="15"/>
      <c r="H333" s="15"/>
      <c r="I333" s="20">
        <f t="shared" si="90"/>
        <v>0</v>
      </c>
      <c r="J333" s="12"/>
      <c r="K333" s="26"/>
    </row>
    <row r="334" spans="1:17">
      <c r="A334" s="132" t="s">
        <v>526</v>
      </c>
      <c r="B334" s="14" t="s">
        <v>146</v>
      </c>
      <c r="C334" s="14" t="s">
        <v>527</v>
      </c>
      <c r="D334" s="14"/>
      <c r="E334" s="14"/>
      <c r="F334" s="14"/>
      <c r="G334" s="15">
        <f>G335</f>
        <v>309.39999999999998</v>
      </c>
      <c r="H334" s="15"/>
      <c r="I334" s="12">
        <f t="shared" si="90"/>
        <v>309.39999999999998</v>
      </c>
      <c r="J334" s="15">
        <f t="shared" ref="G334:K338" si="117">J335</f>
        <v>309.39999999999998</v>
      </c>
      <c r="K334" s="15">
        <f t="shared" si="117"/>
        <v>309.39999999999998</v>
      </c>
    </row>
    <row r="335" spans="1:17" ht="25.5">
      <c r="A335" s="132" t="s">
        <v>25</v>
      </c>
      <c r="B335" s="18" t="s">
        <v>146</v>
      </c>
      <c r="C335" s="18" t="s">
        <v>527</v>
      </c>
      <c r="D335" s="134" t="s">
        <v>528</v>
      </c>
      <c r="E335" s="134"/>
      <c r="F335" s="134"/>
      <c r="G335" s="16">
        <f t="shared" si="117"/>
        <v>309.39999999999998</v>
      </c>
      <c r="H335" s="16"/>
      <c r="I335" s="20">
        <f t="shared" si="90"/>
        <v>309.39999999999998</v>
      </c>
      <c r="J335" s="16">
        <f t="shared" si="117"/>
        <v>309.39999999999998</v>
      </c>
      <c r="K335" s="16">
        <f t="shared" si="117"/>
        <v>309.39999999999998</v>
      </c>
    </row>
    <row r="336" spans="1:17" ht="38.25">
      <c r="A336" s="133" t="s">
        <v>616</v>
      </c>
      <c r="B336" s="18" t="s">
        <v>146</v>
      </c>
      <c r="C336" s="18" t="s">
        <v>527</v>
      </c>
      <c r="D336" s="167" t="s">
        <v>617</v>
      </c>
      <c r="E336" s="167"/>
      <c r="F336" s="167"/>
      <c r="G336" s="160">
        <f>G337</f>
        <v>309.39999999999998</v>
      </c>
      <c r="H336" s="160"/>
      <c r="I336" s="20">
        <f t="shared" si="90"/>
        <v>309.39999999999998</v>
      </c>
      <c r="J336" s="160">
        <f t="shared" si="117"/>
        <v>309.39999999999998</v>
      </c>
      <c r="K336" s="160">
        <f t="shared" si="117"/>
        <v>309.39999999999998</v>
      </c>
    </row>
    <row r="337" spans="1:11" ht="25.5">
      <c r="A337" s="133" t="s">
        <v>44</v>
      </c>
      <c r="B337" s="18" t="s">
        <v>146</v>
      </c>
      <c r="C337" s="18" t="s">
        <v>527</v>
      </c>
      <c r="D337" s="167" t="s">
        <v>617</v>
      </c>
      <c r="E337" s="167" t="s">
        <v>45</v>
      </c>
      <c r="F337" s="167"/>
      <c r="G337" s="160">
        <f>G338</f>
        <v>309.39999999999998</v>
      </c>
      <c r="H337" s="160"/>
      <c r="I337" s="20">
        <f t="shared" si="90"/>
        <v>309.39999999999998</v>
      </c>
      <c r="J337" s="160">
        <f t="shared" si="117"/>
        <v>309.39999999999998</v>
      </c>
      <c r="K337" s="160">
        <f t="shared" si="117"/>
        <v>309.39999999999998</v>
      </c>
    </row>
    <row r="338" spans="1:11" ht="38.25">
      <c r="A338" s="133" t="s">
        <v>46</v>
      </c>
      <c r="B338" s="18" t="s">
        <v>146</v>
      </c>
      <c r="C338" s="18" t="s">
        <v>527</v>
      </c>
      <c r="D338" s="167" t="s">
        <v>617</v>
      </c>
      <c r="E338" s="167" t="s">
        <v>53</v>
      </c>
      <c r="F338" s="167"/>
      <c r="G338" s="160">
        <f>G339</f>
        <v>309.39999999999998</v>
      </c>
      <c r="H338" s="160"/>
      <c r="I338" s="20">
        <f t="shared" si="90"/>
        <v>309.39999999999998</v>
      </c>
      <c r="J338" s="160">
        <f t="shared" si="117"/>
        <v>309.39999999999998</v>
      </c>
      <c r="K338" s="160">
        <f t="shared" si="117"/>
        <v>309.39999999999998</v>
      </c>
    </row>
    <row r="339" spans="1:11">
      <c r="A339" s="133" t="s">
        <v>18</v>
      </c>
      <c r="B339" s="18" t="s">
        <v>146</v>
      </c>
      <c r="C339" s="18" t="s">
        <v>527</v>
      </c>
      <c r="D339" s="167" t="s">
        <v>617</v>
      </c>
      <c r="E339" s="167" t="s">
        <v>53</v>
      </c>
      <c r="F339" s="167" t="s">
        <v>10</v>
      </c>
      <c r="G339" s="160">
        <v>309.39999999999998</v>
      </c>
      <c r="H339" s="160"/>
      <c r="I339" s="20">
        <f t="shared" si="90"/>
        <v>309.39999999999998</v>
      </c>
      <c r="J339" s="160">
        <v>309.39999999999998</v>
      </c>
      <c r="K339" s="160">
        <v>309.39999999999998</v>
      </c>
    </row>
    <row r="340" spans="1:11">
      <c r="A340" s="137" t="s">
        <v>531</v>
      </c>
      <c r="B340" s="137" t="s">
        <v>146</v>
      </c>
      <c r="C340" s="138" t="s">
        <v>533</v>
      </c>
      <c r="D340" s="139"/>
      <c r="E340" s="139"/>
      <c r="F340" s="139"/>
      <c r="G340" s="19">
        <f>G341</f>
        <v>76</v>
      </c>
      <c r="H340" s="19"/>
      <c r="I340" s="20">
        <f t="shared" si="90"/>
        <v>76</v>
      </c>
      <c r="J340" s="19">
        <f t="shared" ref="J340:K343" si="118">J341</f>
        <v>76</v>
      </c>
      <c r="K340" s="19">
        <f t="shared" si="118"/>
        <v>76</v>
      </c>
    </row>
    <row r="341" spans="1:11" ht="49.5" customHeight="1">
      <c r="A341" s="127" t="s">
        <v>532</v>
      </c>
      <c r="B341" s="127" t="s">
        <v>146</v>
      </c>
      <c r="C341" s="140" t="s">
        <v>533</v>
      </c>
      <c r="D341" s="62" t="s">
        <v>534</v>
      </c>
      <c r="E341" s="139"/>
      <c r="F341" s="139"/>
      <c r="G341" s="19">
        <f>G342+G345</f>
        <v>76</v>
      </c>
      <c r="H341" s="19"/>
      <c r="I341" s="20">
        <f t="shared" ref="I341:I405" si="119">G341+H341</f>
        <v>76</v>
      </c>
      <c r="J341" s="19">
        <f t="shared" ref="J341:K341" si="120">J342+J345</f>
        <v>76</v>
      </c>
      <c r="K341" s="19">
        <f t="shared" si="120"/>
        <v>76</v>
      </c>
    </row>
    <row r="342" spans="1:11" ht="25.5">
      <c r="A342" s="50" t="s">
        <v>44</v>
      </c>
      <c r="B342" s="127" t="s">
        <v>146</v>
      </c>
      <c r="C342" s="140" t="s">
        <v>533</v>
      </c>
      <c r="D342" s="62" t="s">
        <v>534</v>
      </c>
      <c r="E342" s="62" t="s">
        <v>45</v>
      </c>
      <c r="F342" s="62"/>
      <c r="G342" s="19">
        <f>G343</f>
        <v>76</v>
      </c>
      <c r="H342" s="19"/>
      <c r="I342" s="20">
        <f t="shared" si="119"/>
        <v>76</v>
      </c>
      <c r="J342" s="19">
        <f t="shared" si="118"/>
        <v>76</v>
      </c>
      <c r="K342" s="19">
        <f t="shared" si="118"/>
        <v>76</v>
      </c>
    </row>
    <row r="343" spans="1:11" ht="25.5">
      <c r="A343" s="50" t="s">
        <v>155</v>
      </c>
      <c r="B343" s="127" t="s">
        <v>146</v>
      </c>
      <c r="C343" s="140" t="s">
        <v>533</v>
      </c>
      <c r="D343" s="62" t="s">
        <v>534</v>
      </c>
      <c r="E343" s="62" t="s">
        <v>47</v>
      </c>
      <c r="F343" s="62"/>
      <c r="G343" s="19">
        <f>G344</f>
        <v>76</v>
      </c>
      <c r="H343" s="19"/>
      <c r="I343" s="20">
        <f t="shared" si="119"/>
        <v>76</v>
      </c>
      <c r="J343" s="19">
        <f t="shared" si="118"/>
        <v>76</v>
      </c>
      <c r="K343" s="19">
        <f t="shared" si="118"/>
        <v>76</v>
      </c>
    </row>
    <row r="344" spans="1:11">
      <c r="A344" s="51" t="s">
        <v>16</v>
      </c>
      <c r="B344" s="127" t="s">
        <v>146</v>
      </c>
      <c r="C344" s="140" t="s">
        <v>533</v>
      </c>
      <c r="D344" s="62" t="s">
        <v>534</v>
      </c>
      <c r="E344" s="62" t="s">
        <v>47</v>
      </c>
      <c r="F344" s="62" t="s">
        <v>17</v>
      </c>
      <c r="G344" s="123">
        <v>76</v>
      </c>
      <c r="H344" s="123"/>
      <c r="I344" s="20">
        <f t="shared" si="119"/>
        <v>76</v>
      </c>
      <c r="J344" s="123">
        <v>76</v>
      </c>
      <c r="K344" s="123">
        <v>76</v>
      </c>
    </row>
    <row r="345" spans="1:11" hidden="1">
      <c r="A345" s="133" t="s">
        <v>56</v>
      </c>
      <c r="B345" s="127" t="s">
        <v>146</v>
      </c>
      <c r="C345" s="140" t="s">
        <v>533</v>
      </c>
      <c r="D345" s="62" t="s">
        <v>534</v>
      </c>
      <c r="E345" s="62" t="s">
        <v>57</v>
      </c>
      <c r="F345" s="62"/>
      <c r="G345" s="19">
        <f>G346</f>
        <v>0</v>
      </c>
      <c r="H345" s="19"/>
      <c r="I345" s="20">
        <f t="shared" si="119"/>
        <v>0</v>
      </c>
      <c r="J345" s="19">
        <f t="shared" ref="J345:K346" si="121">J346</f>
        <v>0</v>
      </c>
      <c r="K345" s="19">
        <f t="shared" si="121"/>
        <v>0</v>
      </c>
    </row>
    <row r="346" spans="1:11" hidden="1">
      <c r="A346" s="133" t="s">
        <v>79</v>
      </c>
      <c r="B346" s="127" t="s">
        <v>146</v>
      </c>
      <c r="C346" s="140" t="s">
        <v>533</v>
      </c>
      <c r="D346" s="62" t="s">
        <v>534</v>
      </c>
      <c r="E346" s="62" t="s">
        <v>80</v>
      </c>
      <c r="F346" s="62"/>
      <c r="G346" s="19">
        <f>G347</f>
        <v>0</v>
      </c>
      <c r="H346" s="19"/>
      <c r="I346" s="20">
        <f t="shared" si="119"/>
        <v>0</v>
      </c>
      <c r="J346" s="19">
        <f t="shared" si="121"/>
        <v>0</v>
      </c>
      <c r="K346" s="19">
        <f t="shared" si="121"/>
        <v>0</v>
      </c>
    </row>
    <row r="347" spans="1:11" hidden="1">
      <c r="A347" s="51" t="s">
        <v>16</v>
      </c>
      <c r="B347" s="127" t="s">
        <v>146</v>
      </c>
      <c r="C347" s="140" t="s">
        <v>533</v>
      </c>
      <c r="D347" s="62" t="s">
        <v>534</v>
      </c>
      <c r="E347" s="62" t="s">
        <v>80</v>
      </c>
      <c r="F347" s="62" t="s">
        <v>17</v>
      </c>
      <c r="G347" s="19"/>
      <c r="H347" s="19"/>
      <c r="I347" s="20">
        <f t="shared" si="119"/>
        <v>0</v>
      </c>
      <c r="J347" s="20"/>
      <c r="K347" s="19"/>
    </row>
    <row r="348" spans="1:11">
      <c r="A348" s="13" t="s">
        <v>147</v>
      </c>
      <c r="B348" s="14" t="s">
        <v>146</v>
      </c>
      <c r="C348" s="14" t="s">
        <v>148</v>
      </c>
      <c r="D348" s="14"/>
      <c r="E348" s="14"/>
      <c r="F348" s="14"/>
      <c r="G348" s="15">
        <f t="shared" ref="G348:K352" si="122">G349</f>
        <v>3211.9</v>
      </c>
      <c r="H348" s="15"/>
      <c r="I348" s="12">
        <f t="shared" si="119"/>
        <v>3211.9</v>
      </c>
      <c r="J348" s="15">
        <f t="shared" si="122"/>
        <v>2500</v>
      </c>
      <c r="K348" s="15">
        <f t="shared" si="122"/>
        <v>2500</v>
      </c>
    </row>
    <row r="349" spans="1:11" ht="24">
      <c r="A349" s="13" t="s">
        <v>25</v>
      </c>
      <c r="B349" s="18" t="s">
        <v>146</v>
      </c>
      <c r="C349" s="18" t="s">
        <v>148</v>
      </c>
      <c r="D349" s="18" t="s">
        <v>26</v>
      </c>
      <c r="E349" s="18"/>
      <c r="F349" s="18"/>
      <c r="G349" s="16">
        <f t="shared" si="122"/>
        <v>3211.9</v>
      </c>
      <c r="H349" s="16"/>
      <c r="I349" s="20">
        <f t="shared" si="119"/>
        <v>3211.9</v>
      </c>
      <c r="J349" s="16">
        <f t="shared" si="122"/>
        <v>2500</v>
      </c>
      <c r="K349" s="16">
        <f t="shared" si="122"/>
        <v>2500</v>
      </c>
    </row>
    <row r="350" spans="1:11" ht="24">
      <c r="A350" s="49" t="s">
        <v>149</v>
      </c>
      <c r="B350" s="18" t="s">
        <v>146</v>
      </c>
      <c r="C350" s="18" t="s">
        <v>148</v>
      </c>
      <c r="D350" s="31" t="s">
        <v>150</v>
      </c>
      <c r="E350" s="18"/>
      <c r="F350" s="18"/>
      <c r="G350" s="16">
        <f t="shared" si="122"/>
        <v>3211.9</v>
      </c>
      <c r="H350" s="16"/>
      <c r="I350" s="20">
        <f t="shared" si="119"/>
        <v>3211.9</v>
      </c>
      <c r="J350" s="16">
        <f t="shared" si="122"/>
        <v>2500</v>
      </c>
      <c r="K350" s="16">
        <f t="shared" si="122"/>
        <v>2500</v>
      </c>
    </row>
    <row r="351" spans="1:11" ht="26.25" customHeight="1">
      <c r="A351" s="17" t="s">
        <v>44</v>
      </c>
      <c r="B351" s="18" t="s">
        <v>146</v>
      </c>
      <c r="C351" s="18" t="s">
        <v>148</v>
      </c>
      <c r="D351" s="31" t="s">
        <v>150</v>
      </c>
      <c r="E351" s="42" t="s">
        <v>45</v>
      </c>
      <c r="F351" s="42"/>
      <c r="G351" s="16">
        <f t="shared" si="122"/>
        <v>3211.9</v>
      </c>
      <c r="H351" s="16"/>
      <c r="I351" s="20">
        <f t="shared" si="119"/>
        <v>3211.9</v>
      </c>
      <c r="J351" s="16">
        <f t="shared" si="122"/>
        <v>2500</v>
      </c>
      <c r="K351" s="16">
        <f t="shared" si="122"/>
        <v>2500</v>
      </c>
    </row>
    <row r="352" spans="1:11" ht="37.5" customHeight="1">
      <c r="A352" s="17" t="s">
        <v>46</v>
      </c>
      <c r="B352" s="18" t="s">
        <v>146</v>
      </c>
      <c r="C352" s="18" t="s">
        <v>148</v>
      </c>
      <c r="D352" s="31" t="s">
        <v>150</v>
      </c>
      <c r="E352" s="42" t="s">
        <v>53</v>
      </c>
      <c r="F352" s="42"/>
      <c r="G352" s="16">
        <f t="shared" si="122"/>
        <v>3211.9</v>
      </c>
      <c r="H352" s="16"/>
      <c r="I352" s="20">
        <f t="shared" si="119"/>
        <v>3211.9</v>
      </c>
      <c r="J352" s="16">
        <f t="shared" si="122"/>
        <v>2500</v>
      </c>
      <c r="K352" s="16">
        <f t="shared" si="122"/>
        <v>2500</v>
      </c>
    </row>
    <row r="353" spans="1:11">
      <c r="A353" s="17" t="s">
        <v>16</v>
      </c>
      <c r="B353" s="18" t="s">
        <v>146</v>
      </c>
      <c r="C353" s="18" t="s">
        <v>148</v>
      </c>
      <c r="D353" s="31" t="s">
        <v>150</v>
      </c>
      <c r="E353" s="42" t="s">
        <v>53</v>
      </c>
      <c r="F353" s="42" t="s">
        <v>17</v>
      </c>
      <c r="G353" s="79">
        <v>3211.9</v>
      </c>
      <c r="H353" s="79"/>
      <c r="I353" s="20">
        <f t="shared" si="119"/>
        <v>3211.9</v>
      </c>
      <c r="J353" s="22">
        <v>2500</v>
      </c>
      <c r="K353" s="22">
        <v>2500</v>
      </c>
    </row>
    <row r="354" spans="1:11">
      <c r="A354" s="32" t="s">
        <v>151</v>
      </c>
      <c r="B354" s="33" t="s">
        <v>146</v>
      </c>
      <c r="C354" s="33" t="s">
        <v>152</v>
      </c>
      <c r="D354" s="33"/>
      <c r="E354" s="33"/>
      <c r="F354" s="33"/>
      <c r="G354" s="15">
        <f>G366+G355+G399</f>
        <v>22443.8</v>
      </c>
      <c r="H354" s="15">
        <f>H366+H355+H399</f>
        <v>670</v>
      </c>
      <c r="I354" s="20">
        <f t="shared" si="119"/>
        <v>23113.8</v>
      </c>
      <c r="J354" s="15">
        <f t="shared" ref="J354:K354" si="123">J366+J355+J399</f>
        <v>20692.5</v>
      </c>
      <c r="K354" s="15">
        <f t="shared" si="123"/>
        <v>21176.9</v>
      </c>
    </row>
    <row r="355" spans="1:11" ht="27.75" hidden="1" customHeight="1">
      <c r="A355" s="13" t="s">
        <v>25</v>
      </c>
      <c r="B355" s="33" t="s">
        <v>146</v>
      </c>
      <c r="C355" s="33" t="s">
        <v>152</v>
      </c>
      <c r="D355" s="33" t="s">
        <v>26</v>
      </c>
      <c r="E355" s="33"/>
      <c r="F355" s="33"/>
      <c r="G355" s="15">
        <f t="shared" ref="G355:K358" si="124">G356</f>
        <v>0</v>
      </c>
      <c r="H355" s="15"/>
      <c r="I355" s="20">
        <f t="shared" si="119"/>
        <v>0</v>
      </c>
      <c r="J355" s="15">
        <f t="shared" si="124"/>
        <v>0</v>
      </c>
      <c r="K355" s="15">
        <f t="shared" si="124"/>
        <v>0</v>
      </c>
    </row>
    <row r="356" spans="1:11" ht="24" hidden="1" customHeight="1">
      <c r="A356" s="69" t="s">
        <v>153</v>
      </c>
      <c r="B356" s="33" t="s">
        <v>146</v>
      </c>
      <c r="C356" s="33" t="s">
        <v>152</v>
      </c>
      <c r="D356" s="42" t="s">
        <v>154</v>
      </c>
      <c r="E356" s="42"/>
      <c r="F356" s="42"/>
      <c r="G356" s="16">
        <f t="shared" si="124"/>
        <v>0</v>
      </c>
      <c r="H356" s="16"/>
      <c r="I356" s="20">
        <f t="shared" si="119"/>
        <v>0</v>
      </c>
      <c r="J356" s="16">
        <f t="shared" si="124"/>
        <v>0</v>
      </c>
      <c r="K356" s="16">
        <f t="shared" si="124"/>
        <v>0</v>
      </c>
    </row>
    <row r="357" spans="1:11" ht="24.75" hidden="1" customHeight="1">
      <c r="A357" s="41" t="s">
        <v>44</v>
      </c>
      <c r="B357" s="33" t="s">
        <v>146</v>
      </c>
      <c r="C357" s="33" t="s">
        <v>152</v>
      </c>
      <c r="D357" s="42" t="s">
        <v>154</v>
      </c>
      <c r="E357" s="42">
        <v>200</v>
      </c>
      <c r="F357" s="42"/>
      <c r="G357" s="16">
        <f t="shared" si="124"/>
        <v>0</v>
      </c>
      <c r="H357" s="16"/>
      <c r="I357" s="20">
        <f t="shared" si="119"/>
        <v>0</v>
      </c>
      <c r="J357" s="16">
        <f t="shared" si="124"/>
        <v>0</v>
      </c>
      <c r="K357" s="16">
        <f t="shared" si="124"/>
        <v>0</v>
      </c>
    </row>
    <row r="358" spans="1:11" ht="27.75" hidden="1" customHeight="1">
      <c r="A358" s="41" t="s">
        <v>155</v>
      </c>
      <c r="B358" s="33" t="s">
        <v>146</v>
      </c>
      <c r="C358" s="33" t="s">
        <v>152</v>
      </c>
      <c r="D358" s="42" t="s">
        <v>154</v>
      </c>
      <c r="E358" s="42">
        <v>240</v>
      </c>
      <c r="F358" s="42"/>
      <c r="G358" s="16">
        <f t="shared" si="124"/>
        <v>0</v>
      </c>
      <c r="H358" s="16"/>
      <c r="I358" s="20">
        <f t="shared" si="119"/>
        <v>0</v>
      </c>
      <c r="J358" s="16">
        <f t="shared" si="124"/>
        <v>0</v>
      </c>
      <c r="K358" s="16">
        <f t="shared" si="124"/>
        <v>0</v>
      </c>
    </row>
    <row r="359" spans="1:11" ht="13.5" hidden="1" customHeight="1">
      <c r="A359" s="70" t="s">
        <v>16</v>
      </c>
      <c r="B359" s="33" t="s">
        <v>146</v>
      </c>
      <c r="C359" s="33" t="s">
        <v>152</v>
      </c>
      <c r="D359" s="42" t="s">
        <v>154</v>
      </c>
      <c r="E359" s="42">
        <v>240</v>
      </c>
      <c r="F359" s="42">
        <v>1</v>
      </c>
      <c r="G359" s="16"/>
      <c r="H359" s="16"/>
      <c r="I359" s="20">
        <f t="shared" si="119"/>
        <v>0</v>
      </c>
      <c r="J359" s="16"/>
      <c r="K359" s="19"/>
    </row>
    <row r="360" spans="1:11" ht="50.25" hidden="1" customHeight="1">
      <c r="A360" s="34" t="s">
        <v>156</v>
      </c>
      <c r="B360" s="31" t="s">
        <v>146</v>
      </c>
      <c r="C360" s="31" t="s">
        <v>152</v>
      </c>
      <c r="D360" s="36" t="s">
        <v>157</v>
      </c>
      <c r="E360" s="35"/>
      <c r="F360" s="35"/>
      <c r="G360" s="16">
        <f>G361</f>
        <v>0</v>
      </c>
      <c r="H360" s="16"/>
      <c r="I360" s="20">
        <f t="shared" si="119"/>
        <v>0</v>
      </c>
      <c r="J360" s="20" t="e">
        <f>E360+#REF!</f>
        <v>#REF!</v>
      </c>
      <c r="K360" s="26"/>
    </row>
    <row r="361" spans="1:11" ht="48" hidden="1">
      <c r="A361" s="17" t="s">
        <v>158</v>
      </c>
      <c r="B361" s="31" t="s">
        <v>146</v>
      </c>
      <c r="C361" s="31" t="s">
        <v>152</v>
      </c>
      <c r="D361" s="31" t="s">
        <v>159</v>
      </c>
      <c r="E361" s="18"/>
      <c r="F361" s="18"/>
      <c r="G361" s="16">
        <f>G362</f>
        <v>0</v>
      </c>
      <c r="H361" s="16"/>
      <c r="I361" s="20">
        <f t="shared" si="119"/>
        <v>0</v>
      </c>
      <c r="J361" s="20" t="e">
        <f>E361+#REF!</f>
        <v>#REF!</v>
      </c>
      <c r="K361" s="26"/>
    </row>
    <row r="362" spans="1:11" hidden="1">
      <c r="A362" s="17" t="s">
        <v>133</v>
      </c>
      <c r="B362" s="31" t="s">
        <v>146</v>
      </c>
      <c r="C362" s="31" t="s">
        <v>152</v>
      </c>
      <c r="D362" s="31" t="s">
        <v>160</v>
      </c>
      <c r="E362" s="18"/>
      <c r="F362" s="18"/>
      <c r="G362" s="16">
        <f>G363</f>
        <v>0</v>
      </c>
      <c r="H362" s="16"/>
      <c r="I362" s="20">
        <f t="shared" si="119"/>
        <v>0</v>
      </c>
      <c r="J362" s="20" t="e">
        <f>E362+#REF!</f>
        <v>#REF!</v>
      </c>
      <c r="K362" s="26"/>
    </row>
    <row r="363" spans="1:11" hidden="1">
      <c r="A363" s="49" t="s">
        <v>122</v>
      </c>
      <c r="B363" s="31" t="s">
        <v>146</v>
      </c>
      <c r="C363" s="31" t="s">
        <v>152</v>
      </c>
      <c r="D363" s="31" t="s">
        <v>160</v>
      </c>
      <c r="E363" s="18" t="s">
        <v>123</v>
      </c>
      <c r="F363" s="18"/>
      <c r="G363" s="16">
        <f>G364</f>
        <v>0</v>
      </c>
      <c r="H363" s="16"/>
      <c r="I363" s="20">
        <f t="shared" si="119"/>
        <v>0</v>
      </c>
      <c r="J363" s="20" t="e">
        <f>E363+#REF!</f>
        <v>#REF!</v>
      </c>
      <c r="K363" s="26"/>
    </row>
    <row r="364" spans="1:11" hidden="1">
      <c r="A364" s="49" t="s">
        <v>161</v>
      </c>
      <c r="B364" s="31" t="s">
        <v>146</v>
      </c>
      <c r="C364" s="31" t="s">
        <v>152</v>
      </c>
      <c r="D364" s="31" t="s">
        <v>160</v>
      </c>
      <c r="E364" s="18" t="s">
        <v>162</v>
      </c>
      <c r="F364" s="18"/>
      <c r="G364" s="16">
        <f>G365</f>
        <v>0</v>
      </c>
      <c r="H364" s="16"/>
      <c r="I364" s="20">
        <f t="shared" si="119"/>
        <v>0</v>
      </c>
      <c r="J364" s="20" t="e">
        <f>E364+#REF!</f>
        <v>#REF!</v>
      </c>
      <c r="K364" s="26"/>
    </row>
    <row r="365" spans="1:11" hidden="1">
      <c r="A365" s="49" t="s">
        <v>16</v>
      </c>
      <c r="B365" s="31" t="s">
        <v>146</v>
      </c>
      <c r="C365" s="31" t="s">
        <v>152</v>
      </c>
      <c r="D365" s="31" t="s">
        <v>160</v>
      </c>
      <c r="E365" s="18" t="s">
        <v>162</v>
      </c>
      <c r="F365" s="18" t="s">
        <v>17</v>
      </c>
      <c r="G365" s="16"/>
      <c r="H365" s="16"/>
      <c r="I365" s="20">
        <f t="shared" si="119"/>
        <v>0</v>
      </c>
      <c r="J365" s="20" t="e">
        <f>E365+#REF!</f>
        <v>#REF!</v>
      </c>
      <c r="K365" s="26"/>
    </row>
    <row r="366" spans="1:11" ht="84">
      <c r="A366" s="13" t="s">
        <v>525</v>
      </c>
      <c r="B366" s="33" t="s">
        <v>146</v>
      </c>
      <c r="C366" s="33" t="s">
        <v>152</v>
      </c>
      <c r="D366" s="26">
        <v>6100000000</v>
      </c>
      <c r="E366" s="33"/>
      <c r="F366" s="33"/>
      <c r="G366" s="15">
        <f>G367+G375+G394</f>
        <v>22143.8</v>
      </c>
      <c r="H366" s="15">
        <f>H367+H375+H394</f>
        <v>670</v>
      </c>
      <c r="I366" s="12">
        <f t="shared" si="119"/>
        <v>22813.8</v>
      </c>
      <c r="J366" s="15">
        <f t="shared" ref="J366:K366" si="125">J367+J375+J394</f>
        <v>0</v>
      </c>
      <c r="K366" s="15">
        <f t="shared" si="125"/>
        <v>0</v>
      </c>
    </row>
    <row r="367" spans="1:11" ht="35.25" customHeight="1">
      <c r="A367" s="52" t="s">
        <v>163</v>
      </c>
      <c r="B367" s="31" t="s">
        <v>146</v>
      </c>
      <c r="C367" s="31" t="s">
        <v>152</v>
      </c>
      <c r="D367" s="53" t="s">
        <v>164</v>
      </c>
      <c r="E367" s="31"/>
      <c r="F367" s="31"/>
      <c r="G367" s="16">
        <f>G368</f>
        <v>9236.7999999999993</v>
      </c>
      <c r="H367" s="16">
        <f>H368</f>
        <v>750</v>
      </c>
      <c r="I367" s="20">
        <f t="shared" si="119"/>
        <v>9986.7999999999993</v>
      </c>
      <c r="J367" s="16">
        <f t="shared" ref="J367:K367" si="126">J368</f>
        <v>0</v>
      </c>
      <c r="K367" s="16">
        <f t="shared" si="126"/>
        <v>0</v>
      </c>
    </row>
    <row r="368" spans="1:11" ht="15.75" customHeight="1">
      <c r="A368" s="54" t="s">
        <v>133</v>
      </c>
      <c r="B368" s="31" t="s">
        <v>146</v>
      </c>
      <c r="C368" s="31" t="s">
        <v>152</v>
      </c>
      <c r="D368" s="26">
        <v>6100182130</v>
      </c>
      <c r="E368" s="31"/>
      <c r="F368" s="31"/>
      <c r="G368" s="16">
        <f>G369+G372</f>
        <v>9236.7999999999993</v>
      </c>
      <c r="H368" s="16">
        <f>H369+H372</f>
        <v>750</v>
      </c>
      <c r="I368" s="20">
        <f t="shared" si="119"/>
        <v>9986.7999999999993</v>
      </c>
      <c r="J368" s="16">
        <f t="shared" ref="J368:K368" si="127">J369+J372</f>
        <v>0</v>
      </c>
      <c r="K368" s="16">
        <f t="shared" si="127"/>
        <v>0</v>
      </c>
    </row>
    <row r="369" spans="1:11" ht="26.25" customHeight="1">
      <c r="A369" s="27" t="s">
        <v>165</v>
      </c>
      <c r="B369" s="31" t="s">
        <v>146</v>
      </c>
      <c r="C369" s="31" t="s">
        <v>152</v>
      </c>
      <c r="D369" s="26">
        <v>6100182130</v>
      </c>
      <c r="E369" s="31" t="s">
        <v>45</v>
      </c>
      <c r="F369" s="31"/>
      <c r="G369" s="16">
        <f t="shared" ref="G369:K370" si="128">G370</f>
        <v>3000</v>
      </c>
      <c r="H369" s="16">
        <f t="shared" si="128"/>
        <v>750</v>
      </c>
      <c r="I369" s="20">
        <f t="shared" si="119"/>
        <v>3750</v>
      </c>
      <c r="J369" s="16">
        <f t="shared" si="128"/>
        <v>0</v>
      </c>
      <c r="K369" s="16">
        <f t="shared" si="128"/>
        <v>0</v>
      </c>
    </row>
    <row r="370" spans="1:11" ht="21.75" customHeight="1">
      <c r="A370" s="27" t="s">
        <v>155</v>
      </c>
      <c r="B370" s="31" t="s">
        <v>146</v>
      </c>
      <c r="C370" s="31" t="s">
        <v>152</v>
      </c>
      <c r="D370" s="26">
        <v>6100182130</v>
      </c>
      <c r="E370" s="31" t="s">
        <v>53</v>
      </c>
      <c r="F370" s="31"/>
      <c r="G370" s="16">
        <f t="shared" si="128"/>
        <v>3000</v>
      </c>
      <c r="H370" s="16">
        <f t="shared" si="128"/>
        <v>750</v>
      </c>
      <c r="I370" s="20">
        <f t="shared" si="119"/>
        <v>3750</v>
      </c>
      <c r="J370" s="16">
        <f t="shared" si="128"/>
        <v>0</v>
      </c>
      <c r="K370" s="16">
        <f t="shared" si="128"/>
        <v>0</v>
      </c>
    </row>
    <row r="371" spans="1:11">
      <c r="A371" s="49" t="s">
        <v>81</v>
      </c>
      <c r="B371" s="31" t="s">
        <v>146</v>
      </c>
      <c r="C371" s="31" t="s">
        <v>152</v>
      </c>
      <c r="D371" s="26">
        <v>6100182130</v>
      </c>
      <c r="E371" s="31" t="s">
        <v>53</v>
      </c>
      <c r="F371" s="31" t="s">
        <v>17</v>
      </c>
      <c r="G371" s="130">
        <v>3000</v>
      </c>
      <c r="H371" s="130">
        <f>'[2]поправки  2024-2026 гг  (окт)'!$I$307</f>
        <v>750</v>
      </c>
      <c r="I371" s="20">
        <f t="shared" si="119"/>
        <v>3750</v>
      </c>
      <c r="J371" s="19"/>
      <c r="K371" s="19"/>
    </row>
    <row r="372" spans="1:11" ht="14.25" customHeight="1">
      <c r="A372" s="55" t="s">
        <v>122</v>
      </c>
      <c r="B372" s="31" t="s">
        <v>146</v>
      </c>
      <c r="C372" s="31" t="s">
        <v>152</v>
      </c>
      <c r="D372" s="26">
        <v>6100182130</v>
      </c>
      <c r="E372" s="31" t="s">
        <v>123</v>
      </c>
      <c r="F372" s="31"/>
      <c r="G372" s="16">
        <f t="shared" ref="G372:K373" si="129">G373</f>
        <v>6236.8</v>
      </c>
      <c r="H372" s="16">
        <f t="shared" si="129"/>
        <v>0</v>
      </c>
      <c r="I372" s="20">
        <f t="shared" si="119"/>
        <v>6236.8</v>
      </c>
      <c r="J372" s="16">
        <f t="shared" si="129"/>
        <v>0</v>
      </c>
      <c r="K372" s="16">
        <f t="shared" si="129"/>
        <v>0</v>
      </c>
    </row>
    <row r="373" spans="1:11" ht="14.25" customHeight="1">
      <c r="A373" s="55" t="s">
        <v>161</v>
      </c>
      <c r="B373" s="31" t="s">
        <v>146</v>
      </c>
      <c r="C373" s="31" t="s">
        <v>152</v>
      </c>
      <c r="D373" s="26">
        <v>6100182130</v>
      </c>
      <c r="E373" s="31" t="s">
        <v>162</v>
      </c>
      <c r="F373" s="31"/>
      <c r="G373" s="16">
        <f t="shared" si="129"/>
        <v>6236.8</v>
      </c>
      <c r="H373" s="16">
        <f t="shared" si="129"/>
        <v>0</v>
      </c>
      <c r="I373" s="20">
        <f t="shared" si="119"/>
        <v>6236.8</v>
      </c>
      <c r="J373" s="16">
        <f t="shared" si="129"/>
        <v>0</v>
      </c>
      <c r="K373" s="16">
        <f t="shared" si="129"/>
        <v>0</v>
      </c>
    </row>
    <row r="374" spans="1:11">
      <c r="A374" s="55" t="s">
        <v>16</v>
      </c>
      <c r="B374" s="31" t="s">
        <v>146</v>
      </c>
      <c r="C374" s="31" t="s">
        <v>152</v>
      </c>
      <c r="D374" s="26">
        <v>6100182130</v>
      </c>
      <c r="E374" s="31" t="s">
        <v>162</v>
      </c>
      <c r="F374" s="31" t="s">
        <v>17</v>
      </c>
      <c r="G374" s="182">
        <v>6236.8</v>
      </c>
      <c r="H374" s="182">
        <v>0</v>
      </c>
      <c r="I374" s="20">
        <f t="shared" si="119"/>
        <v>6236.8</v>
      </c>
      <c r="J374" s="26"/>
      <c r="K374" s="26"/>
    </row>
    <row r="375" spans="1:11" ht="33" customHeight="1">
      <c r="A375" s="49" t="s">
        <v>166</v>
      </c>
      <c r="B375" s="31" t="s">
        <v>146</v>
      </c>
      <c r="C375" s="31" t="s">
        <v>152</v>
      </c>
      <c r="D375" s="26">
        <v>6100200000</v>
      </c>
      <c r="E375" s="31"/>
      <c r="F375" s="31"/>
      <c r="G375" s="16">
        <f>G376+G380+G384+G388</f>
        <v>12866</v>
      </c>
      <c r="H375" s="16">
        <f>H376+H380+H384+H388</f>
        <v>-80</v>
      </c>
      <c r="I375" s="20">
        <f t="shared" si="119"/>
        <v>12786</v>
      </c>
      <c r="J375" s="16">
        <f t="shared" ref="J375:K375" si="130">J376+J380+J384+J388</f>
        <v>0</v>
      </c>
      <c r="K375" s="16">
        <f t="shared" si="130"/>
        <v>0</v>
      </c>
    </row>
    <row r="376" spans="1:11" ht="14.25" customHeight="1">
      <c r="A376" s="49" t="s">
        <v>133</v>
      </c>
      <c r="B376" s="31" t="s">
        <v>146</v>
      </c>
      <c r="C376" s="31" t="s">
        <v>152</v>
      </c>
      <c r="D376" s="26">
        <v>6100282130</v>
      </c>
      <c r="E376" s="31"/>
      <c r="F376" s="31"/>
      <c r="G376" s="16">
        <f>G377</f>
        <v>6416.5</v>
      </c>
      <c r="H376" s="16">
        <f>H377</f>
        <v>-80</v>
      </c>
      <c r="I376" s="20">
        <f t="shared" si="119"/>
        <v>6336.5</v>
      </c>
      <c r="J376" s="16">
        <f t="shared" ref="G376:K378" si="131">J377</f>
        <v>0</v>
      </c>
      <c r="K376" s="16">
        <f t="shared" si="131"/>
        <v>0</v>
      </c>
    </row>
    <row r="377" spans="1:11" ht="27" customHeight="1">
      <c r="A377" s="27" t="s">
        <v>165</v>
      </c>
      <c r="B377" s="31" t="s">
        <v>146</v>
      </c>
      <c r="C377" s="31" t="s">
        <v>152</v>
      </c>
      <c r="D377" s="26">
        <v>6100282130</v>
      </c>
      <c r="E377" s="31" t="s">
        <v>45</v>
      </c>
      <c r="F377" s="31"/>
      <c r="G377" s="16">
        <f t="shared" si="131"/>
        <v>6416.5</v>
      </c>
      <c r="H377" s="16">
        <f t="shared" si="131"/>
        <v>-80</v>
      </c>
      <c r="I377" s="20">
        <f t="shared" si="119"/>
        <v>6336.5</v>
      </c>
      <c r="J377" s="16">
        <f t="shared" si="131"/>
        <v>0</v>
      </c>
      <c r="K377" s="16">
        <f t="shared" si="131"/>
        <v>0</v>
      </c>
    </row>
    <row r="378" spans="1:11" ht="21.75" customHeight="1">
      <c r="A378" s="27" t="s">
        <v>155</v>
      </c>
      <c r="B378" s="31" t="s">
        <v>146</v>
      </c>
      <c r="C378" s="31" t="s">
        <v>152</v>
      </c>
      <c r="D378" s="26">
        <v>6100282130</v>
      </c>
      <c r="E378" s="31" t="s">
        <v>53</v>
      </c>
      <c r="F378" s="31"/>
      <c r="G378" s="16">
        <f t="shared" si="131"/>
        <v>6416.5</v>
      </c>
      <c r="H378" s="16">
        <f t="shared" si="131"/>
        <v>-80</v>
      </c>
      <c r="I378" s="20">
        <f t="shared" si="119"/>
        <v>6336.5</v>
      </c>
      <c r="J378" s="16">
        <f t="shared" si="131"/>
        <v>0</v>
      </c>
      <c r="K378" s="16">
        <f t="shared" si="131"/>
        <v>0</v>
      </c>
    </row>
    <row r="379" spans="1:11">
      <c r="A379" s="49" t="s">
        <v>81</v>
      </c>
      <c r="B379" s="31" t="s">
        <v>146</v>
      </c>
      <c r="C379" s="31" t="s">
        <v>152</v>
      </c>
      <c r="D379" s="26">
        <v>6100282130</v>
      </c>
      <c r="E379" s="31" t="s">
        <v>53</v>
      </c>
      <c r="F379" s="31" t="s">
        <v>17</v>
      </c>
      <c r="G379" s="160">
        <v>6416.5</v>
      </c>
      <c r="H379" s="160">
        <v>-80</v>
      </c>
      <c r="I379" s="20">
        <f t="shared" si="119"/>
        <v>6336.5</v>
      </c>
      <c r="J379" s="26"/>
      <c r="K379" s="26"/>
    </row>
    <row r="380" spans="1:11" ht="24" hidden="1" customHeight="1">
      <c r="A380" s="49" t="s">
        <v>167</v>
      </c>
      <c r="B380" s="31" t="s">
        <v>146</v>
      </c>
      <c r="C380" s="31" t="s">
        <v>152</v>
      </c>
      <c r="D380" s="31" t="s">
        <v>168</v>
      </c>
      <c r="E380" s="31"/>
      <c r="F380" s="31"/>
      <c r="G380" s="16">
        <f t="shared" ref="G380:K382" si="132">G381</f>
        <v>0</v>
      </c>
      <c r="H380" s="16">
        <f t="shared" si="132"/>
        <v>0</v>
      </c>
      <c r="I380" s="20">
        <f t="shared" si="119"/>
        <v>0</v>
      </c>
      <c r="J380" s="16">
        <f t="shared" si="132"/>
        <v>0</v>
      </c>
      <c r="K380" s="16">
        <f t="shared" si="132"/>
        <v>0</v>
      </c>
    </row>
    <row r="381" spans="1:11" ht="21.75" hidden="1" customHeight="1">
      <c r="A381" s="27" t="s">
        <v>165</v>
      </c>
      <c r="B381" s="31" t="s">
        <v>146</v>
      </c>
      <c r="C381" s="31" t="s">
        <v>152</v>
      </c>
      <c r="D381" s="31" t="s">
        <v>168</v>
      </c>
      <c r="E381" s="31" t="s">
        <v>45</v>
      </c>
      <c r="F381" s="31"/>
      <c r="G381" s="16">
        <f t="shared" si="132"/>
        <v>0</v>
      </c>
      <c r="H381" s="16">
        <f t="shared" si="132"/>
        <v>0</v>
      </c>
      <c r="I381" s="20">
        <f t="shared" si="119"/>
        <v>0</v>
      </c>
      <c r="J381" s="16">
        <f t="shared" si="132"/>
        <v>0</v>
      </c>
      <c r="K381" s="16">
        <f t="shared" si="132"/>
        <v>0</v>
      </c>
    </row>
    <row r="382" spans="1:11" ht="24" hidden="1">
      <c r="A382" s="27" t="s">
        <v>155</v>
      </c>
      <c r="B382" s="31" t="s">
        <v>146</v>
      </c>
      <c r="C382" s="31" t="s">
        <v>152</v>
      </c>
      <c r="D382" s="31" t="s">
        <v>168</v>
      </c>
      <c r="E382" s="31" t="s">
        <v>53</v>
      </c>
      <c r="F382" s="31"/>
      <c r="G382" s="16">
        <f t="shared" si="132"/>
        <v>0</v>
      </c>
      <c r="H382" s="16">
        <f t="shared" si="132"/>
        <v>0</v>
      </c>
      <c r="I382" s="20">
        <f t="shared" si="119"/>
        <v>0</v>
      </c>
      <c r="J382" s="16">
        <f t="shared" si="132"/>
        <v>0</v>
      </c>
      <c r="K382" s="16">
        <f t="shared" si="132"/>
        <v>0</v>
      </c>
    </row>
    <row r="383" spans="1:11" hidden="1">
      <c r="A383" s="49" t="s">
        <v>16</v>
      </c>
      <c r="B383" s="31" t="s">
        <v>146</v>
      </c>
      <c r="C383" s="31" t="s">
        <v>152</v>
      </c>
      <c r="D383" s="31" t="s">
        <v>168</v>
      </c>
      <c r="E383" s="31" t="s">
        <v>53</v>
      </c>
      <c r="F383" s="31" t="s">
        <v>17</v>
      </c>
      <c r="G383" s="19">
        <v>0</v>
      </c>
      <c r="H383" s="19">
        <v>0</v>
      </c>
      <c r="I383" s="20">
        <f t="shared" si="119"/>
        <v>0</v>
      </c>
      <c r="J383" s="20"/>
      <c r="K383" s="26"/>
    </row>
    <row r="384" spans="1:11" ht="36" hidden="1">
      <c r="A384" s="49" t="s">
        <v>169</v>
      </c>
      <c r="B384" s="31" t="s">
        <v>146</v>
      </c>
      <c r="C384" s="31" t="s">
        <v>152</v>
      </c>
      <c r="D384" s="31" t="s">
        <v>170</v>
      </c>
      <c r="E384" s="31"/>
      <c r="F384" s="31"/>
      <c r="G384" s="16">
        <f t="shared" ref="G384:K386" si="133">G385</f>
        <v>0</v>
      </c>
      <c r="H384" s="16">
        <f t="shared" si="133"/>
        <v>0</v>
      </c>
      <c r="I384" s="20">
        <f t="shared" si="119"/>
        <v>0</v>
      </c>
      <c r="J384" s="16">
        <f t="shared" si="133"/>
        <v>0</v>
      </c>
      <c r="K384" s="16">
        <f t="shared" si="133"/>
        <v>0</v>
      </c>
    </row>
    <row r="385" spans="1:11" ht="26.25" hidden="1" customHeight="1">
      <c r="A385" s="27" t="s">
        <v>165</v>
      </c>
      <c r="B385" s="31" t="s">
        <v>146</v>
      </c>
      <c r="C385" s="31" t="s">
        <v>152</v>
      </c>
      <c r="D385" s="31" t="s">
        <v>170</v>
      </c>
      <c r="E385" s="31" t="s">
        <v>45</v>
      </c>
      <c r="F385" s="31"/>
      <c r="G385" s="16">
        <f t="shared" si="133"/>
        <v>0</v>
      </c>
      <c r="H385" s="16">
        <f t="shared" si="133"/>
        <v>0</v>
      </c>
      <c r="I385" s="20">
        <f t="shared" si="119"/>
        <v>0</v>
      </c>
      <c r="J385" s="16">
        <f t="shared" si="133"/>
        <v>0</v>
      </c>
      <c r="K385" s="16">
        <f t="shared" si="133"/>
        <v>0</v>
      </c>
    </row>
    <row r="386" spans="1:11" ht="24" hidden="1">
      <c r="A386" s="27" t="s">
        <v>155</v>
      </c>
      <c r="B386" s="31" t="s">
        <v>146</v>
      </c>
      <c r="C386" s="31" t="s">
        <v>152</v>
      </c>
      <c r="D386" s="31" t="s">
        <v>170</v>
      </c>
      <c r="E386" s="31" t="s">
        <v>53</v>
      </c>
      <c r="F386" s="31"/>
      <c r="G386" s="16">
        <f t="shared" si="133"/>
        <v>0</v>
      </c>
      <c r="H386" s="16">
        <f t="shared" si="133"/>
        <v>0</v>
      </c>
      <c r="I386" s="20">
        <f t="shared" si="119"/>
        <v>0</v>
      </c>
      <c r="J386" s="16">
        <f t="shared" si="133"/>
        <v>0</v>
      </c>
      <c r="K386" s="16">
        <f t="shared" si="133"/>
        <v>0</v>
      </c>
    </row>
    <row r="387" spans="1:11" ht="15.75" hidden="1" customHeight="1">
      <c r="A387" s="27" t="s">
        <v>18</v>
      </c>
      <c r="B387" s="31" t="s">
        <v>146</v>
      </c>
      <c r="C387" s="31" t="s">
        <v>152</v>
      </c>
      <c r="D387" s="31" t="s">
        <v>170</v>
      </c>
      <c r="E387" s="31" t="s">
        <v>53</v>
      </c>
      <c r="F387" s="31" t="s">
        <v>10</v>
      </c>
      <c r="G387" s="16">
        <v>0</v>
      </c>
      <c r="H387" s="16">
        <v>0</v>
      </c>
      <c r="I387" s="20">
        <f t="shared" si="119"/>
        <v>0</v>
      </c>
      <c r="J387" s="20"/>
      <c r="K387" s="19"/>
    </row>
    <row r="388" spans="1:11" ht="35.25" customHeight="1">
      <c r="A388" s="49" t="s">
        <v>169</v>
      </c>
      <c r="B388" s="31" t="s">
        <v>146</v>
      </c>
      <c r="C388" s="31" t="s">
        <v>152</v>
      </c>
      <c r="D388" s="144" t="s">
        <v>694</v>
      </c>
      <c r="E388" s="31"/>
      <c r="F388" s="31"/>
      <c r="G388" s="16">
        <f t="shared" ref="G388:J391" si="134">G389</f>
        <v>6449.5</v>
      </c>
      <c r="H388" s="16">
        <f t="shared" si="134"/>
        <v>0</v>
      </c>
      <c r="I388" s="20">
        <f t="shared" si="119"/>
        <v>6449.5</v>
      </c>
      <c r="J388" s="16">
        <f t="shared" si="134"/>
        <v>0</v>
      </c>
      <c r="K388" s="26"/>
    </row>
    <row r="389" spans="1:11" ht="0.75" customHeight="1">
      <c r="A389" s="55" t="s">
        <v>133</v>
      </c>
      <c r="B389" s="31" t="s">
        <v>146</v>
      </c>
      <c r="C389" s="31" t="s">
        <v>152</v>
      </c>
      <c r="D389" s="144" t="s">
        <v>694</v>
      </c>
      <c r="E389" s="31"/>
      <c r="F389" s="31"/>
      <c r="G389" s="16">
        <f t="shared" si="134"/>
        <v>6449.5</v>
      </c>
      <c r="H389" s="16">
        <f t="shared" si="134"/>
        <v>0</v>
      </c>
      <c r="I389" s="20">
        <f t="shared" si="119"/>
        <v>6449.5</v>
      </c>
      <c r="J389" s="16">
        <f t="shared" si="134"/>
        <v>0</v>
      </c>
      <c r="K389" s="26"/>
    </row>
    <row r="390" spans="1:11" ht="24" customHeight="1">
      <c r="A390" s="44" t="s">
        <v>165</v>
      </c>
      <c r="B390" s="31" t="s">
        <v>146</v>
      </c>
      <c r="C390" s="31" t="s">
        <v>152</v>
      </c>
      <c r="D390" s="144" t="s">
        <v>694</v>
      </c>
      <c r="E390" s="31" t="s">
        <v>45</v>
      </c>
      <c r="F390" s="31"/>
      <c r="G390" s="16">
        <f t="shared" si="134"/>
        <v>6449.5</v>
      </c>
      <c r="H390" s="16">
        <f t="shared" si="134"/>
        <v>0</v>
      </c>
      <c r="I390" s="20">
        <f t="shared" si="119"/>
        <v>6449.5</v>
      </c>
      <c r="J390" s="16">
        <f t="shared" si="134"/>
        <v>0</v>
      </c>
      <c r="K390" s="26"/>
    </row>
    <row r="391" spans="1:11" ht="27.75" customHeight="1">
      <c r="A391" s="44" t="s">
        <v>174</v>
      </c>
      <c r="B391" s="31" t="s">
        <v>146</v>
      </c>
      <c r="C391" s="31" t="s">
        <v>152</v>
      </c>
      <c r="D391" s="144" t="s">
        <v>694</v>
      </c>
      <c r="E391" s="31" t="s">
        <v>53</v>
      </c>
      <c r="F391" s="31"/>
      <c r="G391" s="16">
        <f>G392+G393</f>
        <v>6449.5</v>
      </c>
      <c r="H391" s="16">
        <f>H392+H393</f>
        <v>0</v>
      </c>
      <c r="I391" s="20">
        <f t="shared" si="119"/>
        <v>6449.5</v>
      </c>
      <c r="J391" s="16">
        <f t="shared" si="134"/>
        <v>0</v>
      </c>
      <c r="K391" s="26"/>
    </row>
    <row r="392" spans="1:11" ht="19.5" customHeight="1">
      <c r="A392" s="55" t="s">
        <v>175</v>
      </c>
      <c r="B392" s="31" t="s">
        <v>146</v>
      </c>
      <c r="C392" s="31" t="s">
        <v>152</v>
      </c>
      <c r="D392" s="144" t="s">
        <v>694</v>
      </c>
      <c r="E392" s="31" t="s">
        <v>53</v>
      </c>
      <c r="F392" s="31" t="s">
        <v>17</v>
      </c>
      <c r="G392" s="16">
        <v>70.7</v>
      </c>
      <c r="H392" s="16">
        <v>0</v>
      </c>
      <c r="I392" s="20">
        <f t="shared" si="119"/>
        <v>70.7</v>
      </c>
      <c r="J392" s="20"/>
      <c r="K392" s="26"/>
    </row>
    <row r="393" spans="1:11" ht="19.5" customHeight="1">
      <c r="A393" s="27" t="s">
        <v>18</v>
      </c>
      <c r="B393" s="31" t="s">
        <v>146</v>
      </c>
      <c r="C393" s="31" t="s">
        <v>152</v>
      </c>
      <c r="D393" s="144" t="s">
        <v>694</v>
      </c>
      <c r="E393" s="31" t="s">
        <v>53</v>
      </c>
      <c r="F393" s="31" t="s">
        <v>10</v>
      </c>
      <c r="G393" s="16">
        <v>6378.8</v>
      </c>
      <c r="H393" s="16">
        <v>0</v>
      </c>
      <c r="I393" s="20">
        <f t="shared" si="119"/>
        <v>6378.8</v>
      </c>
      <c r="J393" s="20"/>
      <c r="K393" s="26"/>
    </row>
    <row r="394" spans="1:11" s="57" customFormat="1" ht="36.75" customHeight="1">
      <c r="A394" s="49" t="s">
        <v>176</v>
      </c>
      <c r="B394" s="31" t="s">
        <v>146</v>
      </c>
      <c r="C394" s="31" t="s">
        <v>152</v>
      </c>
      <c r="D394" s="31" t="s">
        <v>177</v>
      </c>
      <c r="E394" s="31"/>
      <c r="F394" s="31"/>
      <c r="G394" s="16">
        <f t="shared" ref="G394:K397" si="135">G395</f>
        <v>41</v>
      </c>
      <c r="H394" s="16"/>
      <c r="I394" s="20">
        <f t="shared" si="119"/>
        <v>41</v>
      </c>
      <c r="J394" s="16">
        <f t="shared" si="135"/>
        <v>0</v>
      </c>
      <c r="K394" s="16">
        <f t="shared" si="135"/>
        <v>0</v>
      </c>
    </row>
    <row r="395" spans="1:11">
      <c r="A395" s="54" t="s">
        <v>133</v>
      </c>
      <c r="B395" s="31" t="s">
        <v>146</v>
      </c>
      <c r="C395" s="31" t="s">
        <v>152</v>
      </c>
      <c r="D395" s="31" t="s">
        <v>178</v>
      </c>
      <c r="E395" s="31"/>
      <c r="F395" s="31"/>
      <c r="G395" s="16">
        <f t="shared" si="135"/>
        <v>41</v>
      </c>
      <c r="H395" s="16"/>
      <c r="I395" s="20">
        <f t="shared" si="119"/>
        <v>41</v>
      </c>
      <c r="J395" s="16">
        <f t="shared" si="135"/>
        <v>0</v>
      </c>
      <c r="K395" s="16">
        <f t="shared" si="135"/>
        <v>0</v>
      </c>
    </row>
    <row r="396" spans="1:11" ht="24.75" customHeight="1">
      <c r="A396" s="27" t="s">
        <v>165</v>
      </c>
      <c r="B396" s="31" t="s">
        <v>146</v>
      </c>
      <c r="C396" s="31" t="s">
        <v>152</v>
      </c>
      <c r="D396" s="31" t="s">
        <v>178</v>
      </c>
      <c r="E396" s="31" t="s">
        <v>45</v>
      </c>
      <c r="F396" s="31"/>
      <c r="G396" s="16">
        <f t="shared" si="135"/>
        <v>41</v>
      </c>
      <c r="H396" s="16"/>
      <c r="I396" s="20">
        <f t="shared" si="119"/>
        <v>41</v>
      </c>
      <c r="J396" s="16">
        <f t="shared" si="135"/>
        <v>0</v>
      </c>
      <c r="K396" s="16">
        <f t="shared" si="135"/>
        <v>0</v>
      </c>
    </row>
    <row r="397" spans="1:11" ht="24.75" customHeight="1">
      <c r="A397" s="27" t="s">
        <v>155</v>
      </c>
      <c r="B397" s="31" t="s">
        <v>146</v>
      </c>
      <c r="C397" s="31" t="s">
        <v>152</v>
      </c>
      <c r="D397" s="31" t="s">
        <v>178</v>
      </c>
      <c r="E397" s="31" t="s">
        <v>53</v>
      </c>
      <c r="F397" s="31"/>
      <c r="G397" s="16">
        <f t="shared" si="135"/>
        <v>41</v>
      </c>
      <c r="H397" s="16"/>
      <c r="I397" s="20">
        <f t="shared" si="119"/>
        <v>41</v>
      </c>
      <c r="J397" s="16">
        <f t="shared" si="135"/>
        <v>0</v>
      </c>
      <c r="K397" s="16">
        <f t="shared" si="135"/>
        <v>0</v>
      </c>
    </row>
    <row r="398" spans="1:11">
      <c r="A398" s="49" t="s">
        <v>16</v>
      </c>
      <c r="B398" s="31" t="s">
        <v>146</v>
      </c>
      <c r="C398" s="31" t="s">
        <v>152</v>
      </c>
      <c r="D398" s="31" t="s">
        <v>178</v>
      </c>
      <c r="E398" s="31" t="s">
        <v>53</v>
      </c>
      <c r="F398" s="31" t="s">
        <v>17</v>
      </c>
      <c r="G398" s="16">
        <v>41</v>
      </c>
      <c r="H398" s="16"/>
      <c r="I398" s="20">
        <f t="shared" si="119"/>
        <v>41</v>
      </c>
      <c r="J398" s="20"/>
      <c r="K398" s="19"/>
    </row>
    <row r="399" spans="1:11" ht="25.5">
      <c r="A399" s="132" t="s">
        <v>25</v>
      </c>
      <c r="B399" s="144" t="s">
        <v>146</v>
      </c>
      <c r="C399" s="144" t="s">
        <v>152</v>
      </c>
      <c r="D399" s="144" t="s">
        <v>26</v>
      </c>
      <c r="E399" s="143"/>
      <c r="F399" s="143"/>
      <c r="G399" s="16">
        <f>G400+G407+G424+G428+G411+G415</f>
        <v>300</v>
      </c>
      <c r="H399" s="16"/>
      <c r="I399" s="20">
        <f t="shared" si="119"/>
        <v>300</v>
      </c>
      <c r="J399" s="16">
        <f>J400+J407+J424+J428+J411+J415</f>
        <v>20692.5</v>
      </c>
      <c r="K399" s="16">
        <f t="shared" ref="K399" si="136">K400+K407+K424+K428+K411+K415</f>
        <v>21176.9</v>
      </c>
    </row>
    <row r="400" spans="1:11" ht="25.5">
      <c r="A400" s="161" t="s">
        <v>583</v>
      </c>
      <c r="B400" s="144" t="s">
        <v>146</v>
      </c>
      <c r="C400" s="144" t="s">
        <v>152</v>
      </c>
      <c r="D400" s="144" t="s">
        <v>588</v>
      </c>
      <c r="E400" s="144"/>
      <c r="F400" s="144"/>
      <c r="G400" s="16">
        <f>G401+G404</f>
        <v>0</v>
      </c>
      <c r="H400" s="16"/>
      <c r="I400" s="20">
        <f t="shared" si="119"/>
        <v>0</v>
      </c>
      <c r="J400" s="16">
        <f>J401+J404</f>
        <v>7081</v>
      </c>
      <c r="K400" s="16">
        <f t="shared" ref="K400" si="137">K401+K404</f>
        <v>7081</v>
      </c>
    </row>
    <row r="401" spans="1:11" ht="25.5">
      <c r="A401" s="152" t="s">
        <v>165</v>
      </c>
      <c r="B401" s="144" t="s">
        <v>146</v>
      </c>
      <c r="C401" s="144" t="s">
        <v>152</v>
      </c>
      <c r="D401" s="144" t="s">
        <v>588</v>
      </c>
      <c r="E401" s="144" t="s">
        <v>45</v>
      </c>
      <c r="F401" s="144"/>
      <c r="G401" s="16">
        <f t="shared" ref="G401:G402" si="138">G402+G405</f>
        <v>0</v>
      </c>
      <c r="H401" s="16"/>
      <c r="I401" s="20">
        <f t="shared" si="119"/>
        <v>0</v>
      </c>
      <c r="J401" s="16">
        <f t="shared" ref="J401:K402" si="139">J402</f>
        <v>3000</v>
      </c>
      <c r="K401" s="16">
        <f t="shared" si="139"/>
        <v>3000</v>
      </c>
    </row>
    <row r="402" spans="1:11" ht="25.5">
      <c r="A402" s="152" t="s">
        <v>174</v>
      </c>
      <c r="B402" s="144" t="s">
        <v>146</v>
      </c>
      <c r="C402" s="144" t="s">
        <v>152</v>
      </c>
      <c r="D402" s="144" t="s">
        <v>588</v>
      </c>
      <c r="E402" s="144" t="s">
        <v>45</v>
      </c>
      <c r="F402" s="144"/>
      <c r="G402" s="16">
        <f t="shared" si="138"/>
        <v>0</v>
      </c>
      <c r="H402" s="16"/>
      <c r="I402" s="20">
        <f t="shared" si="119"/>
        <v>0</v>
      </c>
      <c r="J402" s="16">
        <f t="shared" si="139"/>
        <v>3000</v>
      </c>
      <c r="K402" s="16">
        <f t="shared" si="139"/>
        <v>3000</v>
      </c>
    </row>
    <row r="403" spans="1:11">
      <c r="A403" s="135" t="s">
        <v>175</v>
      </c>
      <c r="B403" s="144" t="s">
        <v>146</v>
      </c>
      <c r="C403" s="144" t="s">
        <v>152</v>
      </c>
      <c r="D403" s="144" t="s">
        <v>588</v>
      </c>
      <c r="E403" s="143" t="s">
        <v>53</v>
      </c>
      <c r="F403" s="143" t="s">
        <v>17</v>
      </c>
      <c r="G403" s="16"/>
      <c r="H403" s="16"/>
      <c r="I403" s="20">
        <f t="shared" si="119"/>
        <v>0</v>
      </c>
      <c r="J403" s="19">
        <v>3000</v>
      </c>
      <c r="K403" s="19">
        <v>3000</v>
      </c>
    </row>
    <row r="404" spans="1:11">
      <c r="A404" s="55" t="s">
        <v>122</v>
      </c>
      <c r="B404" s="31" t="s">
        <v>146</v>
      </c>
      <c r="C404" s="31" t="s">
        <v>152</v>
      </c>
      <c r="D404" s="179">
        <v>6500082132</v>
      </c>
      <c r="E404" s="31" t="s">
        <v>123</v>
      </c>
      <c r="F404" s="31"/>
      <c r="G404" s="16">
        <f>G405</f>
        <v>0</v>
      </c>
      <c r="H404" s="16"/>
      <c r="I404" s="20">
        <f t="shared" si="119"/>
        <v>0</v>
      </c>
      <c r="J404" s="16">
        <f t="shared" ref="J404:K405" si="140">J405</f>
        <v>4081</v>
      </c>
      <c r="K404" s="16">
        <f t="shared" si="140"/>
        <v>4081</v>
      </c>
    </row>
    <row r="405" spans="1:11">
      <c r="A405" s="55" t="s">
        <v>161</v>
      </c>
      <c r="B405" s="31" t="s">
        <v>146</v>
      </c>
      <c r="C405" s="31" t="s">
        <v>152</v>
      </c>
      <c r="D405" s="179">
        <v>6500082132</v>
      </c>
      <c r="E405" s="31" t="s">
        <v>162</v>
      </c>
      <c r="F405" s="31"/>
      <c r="G405" s="16">
        <f>G406</f>
        <v>0</v>
      </c>
      <c r="H405" s="16"/>
      <c r="I405" s="20">
        <f t="shared" si="119"/>
        <v>0</v>
      </c>
      <c r="J405" s="16">
        <f t="shared" si="140"/>
        <v>4081</v>
      </c>
      <c r="K405" s="16">
        <f t="shared" si="140"/>
        <v>4081</v>
      </c>
    </row>
    <row r="406" spans="1:11">
      <c r="A406" s="55" t="s">
        <v>16</v>
      </c>
      <c r="B406" s="31" t="s">
        <v>146</v>
      </c>
      <c r="C406" s="31" t="s">
        <v>152</v>
      </c>
      <c r="D406" s="179">
        <v>6500082132</v>
      </c>
      <c r="E406" s="31" t="s">
        <v>162</v>
      </c>
      <c r="F406" s="31" t="s">
        <v>17</v>
      </c>
      <c r="G406" s="16"/>
      <c r="H406" s="16"/>
      <c r="I406" s="20">
        <f t="shared" ref="I406:I473" si="141">G406+H406</f>
        <v>0</v>
      </c>
      <c r="J406" s="20">
        <v>4081</v>
      </c>
      <c r="K406" s="19">
        <v>4081</v>
      </c>
    </row>
    <row r="407" spans="1:11" ht="25.5">
      <c r="A407" s="135" t="s">
        <v>584</v>
      </c>
      <c r="B407" s="144" t="s">
        <v>146</v>
      </c>
      <c r="C407" s="144" t="s">
        <v>152</v>
      </c>
      <c r="D407" s="144" t="s">
        <v>154</v>
      </c>
      <c r="E407" s="143"/>
      <c r="F407" s="143"/>
      <c r="G407" s="16">
        <f>G408</f>
        <v>0</v>
      </c>
      <c r="H407" s="16"/>
      <c r="I407" s="20">
        <f t="shared" si="141"/>
        <v>0</v>
      </c>
      <c r="J407" s="16">
        <f t="shared" ref="J407:K409" si="142">J408</f>
        <v>6199.8</v>
      </c>
      <c r="K407" s="16">
        <f t="shared" si="142"/>
        <v>6684.2</v>
      </c>
    </row>
    <row r="408" spans="1:11" ht="25.5">
      <c r="A408" s="152" t="s">
        <v>165</v>
      </c>
      <c r="B408" s="144" t="s">
        <v>146</v>
      </c>
      <c r="C408" s="144" t="s">
        <v>152</v>
      </c>
      <c r="D408" s="144" t="s">
        <v>154</v>
      </c>
      <c r="E408" s="144" t="s">
        <v>45</v>
      </c>
      <c r="F408" s="143"/>
      <c r="G408" s="16">
        <f>G409</f>
        <v>0</v>
      </c>
      <c r="H408" s="16"/>
      <c r="I408" s="20">
        <f t="shared" si="141"/>
        <v>0</v>
      </c>
      <c r="J408" s="16">
        <f t="shared" si="142"/>
        <v>6199.8</v>
      </c>
      <c r="K408" s="16">
        <f t="shared" si="142"/>
        <v>6684.2</v>
      </c>
    </row>
    <row r="409" spans="1:11" ht="25.5">
      <c r="A409" s="152" t="s">
        <v>174</v>
      </c>
      <c r="B409" s="144" t="s">
        <v>146</v>
      </c>
      <c r="C409" s="144" t="s">
        <v>152</v>
      </c>
      <c r="D409" s="144" t="s">
        <v>154</v>
      </c>
      <c r="E409" s="144" t="s">
        <v>53</v>
      </c>
      <c r="F409" s="143"/>
      <c r="G409" s="16">
        <f>G410</f>
        <v>0</v>
      </c>
      <c r="H409" s="16"/>
      <c r="I409" s="20">
        <f t="shared" si="141"/>
        <v>0</v>
      </c>
      <c r="J409" s="16">
        <f t="shared" si="142"/>
        <v>6199.8</v>
      </c>
      <c r="K409" s="16">
        <f t="shared" si="142"/>
        <v>6684.2</v>
      </c>
    </row>
    <row r="410" spans="1:11">
      <c r="A410" s="135" t="s">
        <v>16</v>
      </c>
      <c r="B410" s="144" t="s">
        <v>146</v>
      </c>
      <c r="C410" s="144" t="s">
        <v>152</v>
      </c>
      <c r="D410" s="144" t="s">
        <v>154</v>
      </c>
      <c r="E410" s="144" t="s">
        <v>53</v>
      </c>
      <c r="F410" s="143" t="s">
        <v>17</v>
      </c>
      <c r="G410" s="16"/>
      <c r="H410" s="16"/>
      <c r="I410" s="20">
        <f t="shared" si="141"/>
        <v>0</v>
      </c>
      <c r="J410" s="26">
        <v>6199.8</v>
      </c>
      <c r="K410" s="19">
        <v>6684.2</v>
      </c>
    </row>
    <row r="411" spans="1:11" ht="38.25">
      <c r="A411" s="135" t="s">
        <v>585</v>
      </c>
      <c r="B411" s="144" t="s">
        <v>146</v>
      </c>
      <c r="C411" s="144" t="s">
        <v>152</v>
      </c>
      <c r="D411" s="144" t="s">
        <v>614</v>
      </c>
      <c r="E411" s="144"/>
      <c r="F411" s="143"/>
      <c r="G411" s="16">
        <f>G412</f>
        <v>0</v>
      </c>
      <c r="H411" s="16"/>
      <c r="I411" s="20">
        <f t="shared" si="141"/>
        <v>0</v>
      </c>
      <c r="J411" s="16">
        <f t="shared" ref="J411:K413" si="143">J412</f>
        <v>70.7</v>
      </c>
      <c r="K411" s="16">
        <f t="shared" si="143"/>
        <v>70.7</v>
      </c>
    </row>
    <row r="412" spans="1:11" ht="25.5">
      <c r="A412" s="152" t="s">
        <v>165</v>
      </c>
      <c r="B412" s="144" t="s">
        <v>146</v>
      </c>
      <c r="C412" s="144" t="s">
        <v>152</v>
      </c>
      <c r="D412" s="144" t="s">
        <v>614</v>
      </c>
      <c r="E412" s="144" t="s">
        <v>45</v>
      </c>
      <c r="F412" s="143"/>
      <c r="G412" s="16">
        <f>G413</f>
        <v>0</v>
      </c>
      <c r="H412" s="16"/>
      <c r="I412" s="20">
        <f t="shared" si="141"/>
        <v>0</v>
      </c>
      <c r="J412" s="16">
        <f t="shared" si="143"/>
        <v>70.7</v>
      </c>
      <c r="K412" s="16">
        <f t="shared" si="143"/>
        <v>70.7</v>
      </c>
    </row>
    <row r="413" spans="1:11" ht="25.5">
      <c r="A413" s="162" t="s">
        <v>174</v>
      </c>
      <c r="B413" s="144" t="s">
        <v>146</v>
      </c>
      <c r="C413" s="144" t="s">
        <v>152</v>
      </c>
      <c r="D413" s="144" t="s">
        <v>614</v>
      </c>
      <c r="E413" s="144" t="s">
        <v>53</v>
      </c>
      <c r="F413" s="143"/>
      <c r="G413" s="16">
        <f>G414</f>
        <v>0</v>
      </c>
      <c r="H413" s="16"/>
      <c r="I413" s="20">
        <f t="shared" si="141"/>
        <v>0</v>
      </c>
      <c r="J413" s="16">
        <f t="shared" si="143"/>
        <v>70.7</v>
      </c>
      <c r="K413" s="16">
        <f t="shared" si="143"/>
        <v>70.7</v>
      </c>
    </row>
    <row r="414" spans="1:11">
      <c r="A414" s="135" t="s">
        <v>16</v>
      </c>
      <c r="B414" s="144" t="s">
        <v>146</v>
      </c>
      <c r="C414" s="144" t="s">
        <v>152</v>
      </c>
      <c r="D414" s="144" t="s">
        <v>614</v>
      </c>
      <c r="E414" s="144" t="s">
        <v>53</v>
      </c>
      <c r="F414" s="143" t="s">
        <v>17</v>
      </c>
      <c r="G414" s="16"/>
      <c r="H414" s="16"/>
      <c r="I414" s="20">
        <f t="shared" si="141"/>
        <v>0</v>
      </c>
      <c r="J414" s="20">
        <v>70.7</v>
      </c>
      <c r="K414" s="19">
        <v>70.7</v>
      </c>
    </row>
    <row r="415" spans="1:11" ht="38.25">
      <c r="A415" s="135" t="s">
        <v>586</v>
      </c>
      <c r="B415" s="144" t="s">
        <v>146</v>
      </c>
      <c r="C415" s="144" t="s">
        <v>152</v>
      </c>
      <c r="D415" s="144" t="s">
        <v>615</v>
      </c>
      <c r="E415" s="144"/>
      <c r="F415" s="143"/>
      <c r="G415" s="16">
        <f>G416</f>
        <v>0</v>
      </c>
      <c r="H415" s="16"/>
      <c r="I415" s="20">
        <f t="shared" si="141"/>
        <v>0</v>
      </c>
      <c r="J415" s="16">
        <f t="shared" ref="J415:K417" si="144">J416</f>
        <v>7000</v>
      </c>
      <c r="K415" s="16">
        <f t="shared" si="144"/>
        <v>7000</v>
      </c>
    </row>
    <row r="416" spans="1:11" ht="25.5">
      <c r="A416" s="152" t="s">
        <v>165</v>
      </c>
      <c r="B416" s="144" t="s">
        <v>146</v>
      </c>
      <c r="C416" s="144" t="s">
        <v>152</v>
      </c>
      <c r="D416" s="144" t="s">
        <v>615</v>
      </c>
      <c r="E416" s="144" t="s">
        <v>45</v>
      </c>
      <c r="F416" s="143"/>
      <c r="G416" s="16">
        <f>G417</f>
        <v>0</v>
      </c>
      <c r="H416" s="16"/>
      <c r="I416" s="20">
        <f t="shared" si="141"/>
        <v>0</v>
      </c>
      <c r="J416" s="16">
        <f t="shared" si="144"/>
        <v>7000</v>
      </c>
      <c r="K416" s="16">
        <f t="shared" si="144"/>
        <v>7000</v>
      </c>
    </row>
    <row r="417" spans="1:11" ht="25.5">
      <c r="A417" s="152" t="s">
        <v>174</v>
      </c>
      <c r="B417" s="144" t="s">
        <v>146</v>
      </c>
      <c r="C417" s="144" t="s">
        <v>152</v>
      </c>
      <c r="D417" s="144" t="s">
        <v>615</v>
      </c>
      <c r="E417" s="144" t="s">
        <v>53</v>
      </c>
      <c r="F417" s="143"/>
      <c r="G417" s="16">
        <f>G418</f>
        <v>0</v>
      </c>
      <c r="H417" s="16"/>
      <c r="I417" s="20">
        <f t="shared" si="141"/>
        <v>0</v>
      </c>
      <c r="J417" s="16">
        <f t="shared" si="144"/>
        <v>7000</v>
      </c>
      <c r="K417" s="16">
        <f t="shared" si="144"/>
        <v>7000</v>
      </c>
    </row>
    <row r="418" spans="1:11">
      <c r="A418" s="135" t="s">
        <v>110</v>
      </c>
      <c r="B418" s="144" t="s">
        <v>146</v>
      </c>
      <c r="C418" s="144" t="s">
        <v>152</v>
      </c>
      <c r="D418" s="144" t="s">
        <v>615</v>
      </c>
      <c r="E418" s="144" t="s">
        <v>53</v>
      </c>
      <c r="F418" s="143" t="s">
        <v>10</v>
      </c>
      <c r="G418" s="16"/>
      <c r="H418" s="16"/>
      <c r="I418" s="20">
        <f t="shared" si="141"/>
        <v>0</v>
      </c>
      <c r="J418" s="20">
        <v>7000</v>
      </c>
      <c r="K418" s="19">
        <v>7000</v>
      </c>
    </row>
    <row r="419" spans="1:11" ht="102" hidden="1">
      <c r="A419" s="56" t="s">
        <v>171</v>
      </c>
      <c r="B419" s="144" t="s">
        <v>146</v>
      </c>
      <c r="C419" s="144" t="s">
        <v>152</v>
      </c>
      <c r="D419" s="144" t="s">
        <v>172</v>
      </c>
      <c r="E419" s="144"/>
      <c r="F419" s="143"/>
      <c r="G419" s="16">
        <f>G420</f>
        <v>0</v>
      </c>
      <c r="H419" s="16"/>
      <c r="I419" s="20">
        <f t="shared" si="141"/>
        <v>0</v>
      </c>
      <c r="J419" s="16">
        <f t="shared" ref="J419:K422" si="145">J420</f>
        <v>0</v>
      </c>
      <c r="K419" s="16">
        <f t="shared" si="145"/>
        <v>0</v>
      </c>
    </row>
    <row r="420" spans="1:11" hidden="1">
      <c r="A420" s="135" t="s">
        <v>133</v>
      </c>
      <c r="B420" s="144" t="s">
        <v>146</v>
      </c>
      <c r="C420" s="144" t="s">
        <v>152</v>
      </c>
      <c r="D420" s="144" t="s">
        <v>173</v>
      </c>
      <c r="E420" s="144"/>
      <c r="F420" s="143"/>
      <c r="G420" s="16">
        <f>G421</f>
        <v>0</v>
      </c>
      <c r="H420" s="16"/>
      <c r="I420" s="20">
        <f t="shared" si="141"/>
        <v>0</v>
      </c>
      <c r="J420" s="16">
        <f t="shared" si="145"/>
        <v>0</v>
      </c>
      <c r="K420" s="16">
        <f t="shared" si="145"/>
        <v>0</v>
      </c>
    </row>
    <row r="421" spans="1:11" ht="25.5" hidden="1">
      <c r="A421" s="152" t="s">
        <v>165</v>
      </c>
      <c r="B421" s="144" t="s">
        <v>146</v>
      </c>
      <c r="C421" s="144" t="s">
        <v>152</v>
      </c>
      <c r="D421" s="144" t="s">
        <v>173</v>
      </c>
      <c r="E421" s="144" t="s">
        <v>45</v>
      </c>
      <c r="F421" s="143"/>
      <c r="G421" s="16">
        <f>G422</f>
        <v>0</v>
      </c>
      <c r="H421" s="16"/>
      <c r="I421" s="20">
        <f t="shared" si="141"/>
        <v>0</v>
      </c>
      <c r="J421" s="16">
        <f t="shared" si="145"/>
        <v>0</v>
      </c>
      <c r="K421" s="16">
        <f t="shared" si="145"/>
        <v>0</v>
      </c>
    </row>
    <row r="422" spans="1:11" ht="25.5" hidden="1">
      <c r="A422" s="152" t="s">
        <v>174</v>
      </c>
      <c r="B422" s="144" t="s">
        <v>146</v>
      </c>
      <c r="C422" s="144" t="s">
        <v>152</v>
      </c>
      <c r="D422" s="144" t="s">
        <v>173</v>
      </c>
      <c r="E422" s="144" t="s">
        <v>53</v>
      </c>
      <c r="F422" s="143"/>
      <c r="G422" s="16">
        <f>G423</f>
        <v>0</v>
      </c>
      <c r="H422" s="16"/>
      <c r="I422" s="20">
        <f t="shared" si="141"/>
        <v>0</v>
      </c>
      <c r="J422" s="16">
        <f t="shared" si="145"/>
        <v>0</v>
      </c>
      <c r="K422" s="16">
        <f t="shared" si="145"/>
        <v>0</v>
      </c>
    </row>
    <row r="423" spans="1:11" hidden="1">
      <c r="A423" s="135" t="s">
        <v>175</v>
      </c>
      <c r="B423" s="144" t="s">
        <v>146</v>
      </c>
      <c r="C423" s="144" t="s">
        <v>152</v>
      </c>
      <c r="D423" s="144" t="s">
        <v>173</v>
      </c>
      <c r="E423" s="144" t="s">
        <v>53</v>
      </c>
      <c r="F423" s="143" t="s">
        <v>17</v>
      </c>
      <c r="G423" s="16"/>
      <c r="H423" s="16"/>
      <c r="I423" s="20">
        <f t="shared" si="141"/>
        <v>0</v>
      </c>
      <c r="J423" s="20"/>
      <c r="K423" s="19"/>
    </row>
    <row r="424" spans="1:11" ht="38.25">
      <c r="A424" s="135" t="s">
        <v>587</v>
      </c>
      <c r="B424" s="144" t="s">
        <v>146</v>
      </c>
      <c r="C424" s="144" t="s">
        <v>152</v>
      </c>
      <c r="D424" s="144" t="s">
        <v>589</v>
      </c>
      <c r="E424" s="143"/>
      <c r="F424" s="143"/>
      <c r="G424" s="16">
        <f>G425</f>
        <v>0</v>
      </c>
      <c r="H424" s="16"/>
      <c r="I424" s="20">
        <f t="shared" si="141"/>
        <v>0</v>
      </c>
      <c r="J424" s="16">
        <f t="shared" ref="J424:K426" si="146">J425</f>
        <v>41</v>
      </c>
      <c r="K424" s="16">
        <f t="shared" si="146"/>
        <v>41</v>
      </c>
    </row>
    <row r="425" spans="1:11" ht="25.5">
      <c r="A425" s="152" t="s">
        <v>165</v>
      </c>
      <c r="B425" s="144" t="s">
        <v>146</v>
      </c>
      <c r="C425" s="144" t="s">
        <v>152</v>
      </c>
      <c r="D425" s="144" t="s">
        <v>589</v>
      </c>
      <c r="E425" s="143" t="s">
        <v>45</v>
      </c>
      <c r="F425" s="143"/>
      <c r="G425" s="16">
        <f t="shared" ref="G425:G426" si="147">G426</f>
        <v>0</v>
      </c>
      <c r="H425" s="16"/>
      <c r="I425" s="20">
        <f t="shared" si="141"/>
        <v>0</v>
      </c>
      <c r="J425" s="16">
        <f t="shared" si="146"/>
        <v>41</v>
      </c>
      <c r="K425" s="16">
        <f t="shared" si="146"/>
        <v>41</v>
      </c>
    </row>
    <row r="426" spans="1:11" ht="25.5">
      <c r="A426" s="152" t="s">
        <v>174</v>
      </c>
      <c r="B426" s="144" t="s">
        <v>146</v>
      </c>
      <c r="C426" s="144" t="s">
        <v>152</v>
      </c>
      <c r="D426" s="144" t="s">
        <v>589</v>
      </c>
      <c r="E426" s="143" t="s">
        <v>53</v>
      </c>
      <c r="F426" s="143"/>
      <c r="G426" s="16">
        <f t="shared" si="147"/>
        <v>0</v>
      </c>
      <c r="H426" s="16"/>
      <c r="I426" s="20">
        <f t="shared" si="141"/>
        <v>0</v>
      </c>
      <c r="J426" s="16">
        <f t="shared" si="146"/>
        <v>41</v>
      </c>
      <c r="K426" s="16">
        <f t="shared" si="146"/>
        <v>41</v>
      </c>
    </row>
    <row r="427" spans="1:11">
      <c r="A427" s="135" t="s">
        <v>175</v>
      </c>
      <c r="B427" s="144" t="s">
        <v>146</v>
      </c>
      <c r="C427" s="144" t="s">
        <v>152</v>
      </c>
      <c r="D427" s="144" t="s">
        <v>589</v>
      </c>
      <c r="E427" s="143" t="s">
        <v>53</v>
      </c>
      <c r="F427" s="143" t="s">
        <v>17</v>
      </c>
      <c r="G427" s="16"/>
      <c r="H427" s="16"/>
      <c r="I427" s="20">
        <f t="shared" si="141"/>
        <v>0</v>
      </c>
      <c r="J427" s="20">
        <v>41</v>
      </c>
      <c r="K427" s="19">
        <v>41</v>
      </c>
    </row>
    <row r="428" spans="1:11" ht="25.5" customHeight="1">
      <c r="A428" s="163" t="s">
        <v>153</v>
      </c>
      <c r="B428" s="45" t="s">
        <v>146</v>
      </c>
      <c r="C428" s="45" t="s">
        <v>152</v>
      </c>
      <c r="D428" s="45" t="s">
        <v>154</v>
      </c>
      <c r="E428" s="45"/>
      <c r="F428" s="45"/>
      <c r="G428" s="16">
        <f>G429</f>
        <v>300</v>
      </c>
      <c r="H428" s="16"/>
      <c r="I428" s="20">
        <f t="shared" si="141"/>
        <v>300</v>
      </c>
      <c r="J428" s="16">
        <f t="shared" ref="J428:K430" si="148">J429</f>
        <v>300</v>
      </c>
      <c r="K428" s="16">
        <f t="shared" si="148"/>
        <v>300</v>
      </c>
    </row>
    <row r="429" spans="1:11" ht="25.5">
      <c r="A429" s="50" t="s">
        <v>44</v>
      </c>
      <c r="B429" s="45" t="s">
        <v>146</v>
      </c>
      <c r="C429" s="45" t="s">
        <v>152</v>
      </c>
      <c r="D429" s="45" t="s">
        <v>154</v>
      </c>
      <c r="E429" s="45">
        <v>200</v>
      </c>
      <c r="F429" s="45"/>
      <c r="G429" s="16">
        <f>G430</f>
        <v>300</v>
      </c>
      <c r="H429" s="16"/>
      <c r="I429" s="20">
        <f t="shared" si="141"/>
        <v>300</v>
      </c>
      <c r="J429" s="16">
        <f t="shared" si="148"/>
        <v>300</v>
      </c>
      <c r="K429" s="16">
        <f t="shared" si="148"/>
        <v>300</v>
      </c>
    </row>
    <row r="430" spans="1:11" ht="25.5">
      <c r="A430" s="50" t="s">
        <v>155</v>
      </c>
      <c r="B430" s="45" t="s">
        <v>146</v>
      </c>
      <c r="C430" s="45" t="s">
        <v>152</v>
      </c>
      <c r="D430" s="45" t="s">
        <v>154</v>
      </c>
      <c r="E430" s="45">
        <v>240</v>
      </c>
      <c r="F430" s="45"/>
      <c r="G430" s="16">
        <f>G431</f>
        <v>300</v>
      </c>
      <c r="H430" s="16"/>
      <c r="I430" s="20">
        <f t="shared" si="141"/>
        <v>300</v>
      </c>
      <c r="J430" s="16">
        <f t="shared" si="148"/>
        <v>300</v>
      </c>
      <c r="K430" s="16">
        <f t="shared" si="148"/>
        <v>300</v>
      </c>
    </row>
    <row r="431" spans="1:11">
      <c r="A431" s="51" t="s">
        <v>16</v>
      </c>
      <c r="B431" s="45" t="s">
        <v>146</v>
      </c>
      <c r="C431" s="45" t="s">
        <v>152</v>
      </c>
      <c r="D431" s="45" t="s">
        <v>154</v>
      </c>
      <c r="E431" s="45">
        <v>240</v>
      </c>
      <c r="F431" s="45">
        <v>1</v>
      </c>
      <c r="G431" s="16">
        <v>300</v>
      </c>
      <c r="H431" s="16"/>
      <c r="I431" s="20">
        <f t="shared" si="141"/>
        <v>300</v>
      </c>
      <c r="J431" s="20">
        <v>300</v>
      </c>
      <c r="K431" s="19">
        <v>300</v>
      </c>
    </row>
    <row r="432" spans="1:11" ht="24">
      <c r="A432" s="13" t="s">
        <v>179</v>
      </c>
      <c r="B432" s="14" t="s">
        <v>146</v>
      </c>
      <c r="C432" s="14" t="s">
        <v>180</v>
      </c>
      <c r="D432" s="14"/>
      <c r="E432" s="14"/>
      <c r="F432" s="14"/>
      <c r="G432" s="15">
        <f t="shared" ref="G432:K432" si="149">G433+G439</f>
        <v>222</v>
      </c>
      <c r="H432" s="15">
        <f t="shared" si="149"/>
        <v>0</v>
      </c>
      <c r="I432" s="12">
        <f t="shared" si="141"/>
        <v>222</v>
      </c>
      <c r="J432" s="15">
        <f t="shared" si="149"/>
        <v>105</v>
      </c>
      <c r="K432" s="15">
        <f t="shared" si="149"/>
        <v>105</v>
      </c>
    </row>
    <row r="433" spans="1:14" ht="48" hidden="1">
      <c r="A433" s="17" t="s">
        <v>181</v>
      </c>
      <c r="B433" s="18" t="s">
        <v>146</v>
      </c>
      <c r="C433" s="18" t="s">
        <v>180</v>
      </c>
      <c r="D433" s="31" t="s">
        <v>182</v>
      </c>
      <c r="E433" s="18"/>
      <c r="F433" s="18"/>
      <c r="G433" s="16">
        <f>G436</f>
        <v>0</v>
      </c>
      <c r="H433" s="16">
        <f>H436</f>
        <v>0</v>
      </c>
      <c r="I433" s="20">
        <f t="shared" si="141"/>
        <v>0</v>
      </c>
      <c r="J433" s="16">
        <f>J436</f>
        <v>0</v>
      </c>
      <c r="K433" s="26"/>
    </row>
    <row r="434" spans="1:14" ht="35.25" hidden="1" customHeight="1">
      <c r="A434" s="17" t="s">
        <v>183</v>
      </c>
      <c r="B434" s="18" t="s">
        <v>146</v>
      </c>
      <c r="C434" s="18" t="s">
        <v>180</v>
      </c>
      <c r="D434" s="31" t="s">
        <v>184</v>
      </c>
      <c r="E434" s="18"/>
      <c r="F434" s="18"/>
      <c r="G434" s="16">
        <f t="shared" ref="G434:J437" si="150">G435</f>
        <v>0</v>
      </c>
      <c r="H434" s="16">
        <f t="shared" si="150"/>
        <v>0</v>
      </c>
      <c r="I434" s="20">
        <f t="shared" si="141"/>
        <v>0</v>
      </c>
      <c r="J434" s="16">
        <f t="shared" si="150"/>
        <v>0</v>
      </c>
      <c r="K434" s="26"/>
    </row>
    <row r="435" spans="1:14" hidden="1">
      <c r="A435" s="17" t="s">
        <v>133</v>
      </c>
      <c r="B435" s="18" t="s">
        <v>146</v>
      </c>
      <c r="C435" s="18" t="s">
        <v>180</v>
      </c>
      <c r="D435" s="31" t="s">
        <v>185</v>
      </c>
      <c r="E435" s="18"/>
      <c r="F435" s="18"/>
      <c r="G435" s="16">
        <f t="shared" si="150"/>
        <v>0</v>
      </c>
      <c r="H435" s="16">
        <f t="shared" si="150"/>
        <v>0</v>
      </c>
      <c r="I435" s="20">
        <f t="shared" si="141"/>
        <v>0</v>
      </c>
      <c r="J435" s="16">
        <f t="shared" si="150"/>
        <v>0</v>
      </c>
      <c r="K435" s="26"/>
    </row>
    <row r="436" spans="1:14" ht="25.5" hidden="1" customHeight="1">
      <c r="A436" s="27" t="s">
        <v>186</v>
      </c>
      <c r="B436" s="18" t="s">
        <v>146</v>
      </c>
      <c r="C436" s="18" t="s">
        <v>180</v>
      </c>
      <c r="D436" s="31" t="s">
        <v>185</v>
      </c>
      <c r="E436" s="18" t="s">
        <v>45</v>
      </c>
      <c r="F436" s="35"/>
      <c r="G436" s="37">
        <f t="shared" si="150"/>
        <v>0</v>
      </c>
      <c r="H436" s="37">
        <f t="shared" si="150"/>
        <v>0</v>
      </c>
      <c r="I436" s="20">
        <f t="shared" si="141"/>
        <v>0</v>
      </c>
      <c r="J436" s="37">
        <f t="shared" si="150"/>
        <v>0</v>
      </c>
      <c r="K436" s="26"/>
    </row>
    <row r="437" spans="1:14" ht="24" hidden="1" customHeight="1">
      <c r="A437" s="27" t="s">
        <v>155</v>
      </c>
      <c r="B437" s="18" t="s">
        <v>146</v>
      </c>
      <c r="C437" s="18" t="s">
        <v>180</v>
      </c>
      <c r="D437" s="31" t="s">
        <v>185</v>
      </c>
      <c r="E437" s="18" t="s">
        <v>53</v>
      </c>
      <c r="F437" s="35"/>
      <c r="G437" s="37">
        <f t="shared" si="150"/>
        <v>0</v>
      </c>
      <c r="H437" s="37">
        <f t="shared" si="150"/>
        <v>0</v>
      </c>
      <c r="I437" s="20">
        <f t="shared" si="141"/>
        <v>0</v>
      </c>
      <c r="J437" s="37">
        <f t="shared" si="150"/>
        <v>0</v>
      </c>
      <c r="K437" s="26"/>
    </row>
    <row r="438" spans="1:14" hidden="1">
      <c r="A438" s="17" t="s">
        <v>16</v>
      </c>
      <c r="B438" s="18" t="s">
        <v>146</v>
      </c>
      <c r="C438" s="18" t="s">
        <v>180</v>
      </c>
      <c r="D438" s="31" t="s">
        <v>185</v>
      </c>
      <c r="E438" s="18" t="s">
        <v>53</v>
      </c>
      <c r="F438" s="18" t="s">
        <v>17</v>
      </c>
      <c r="G438" s="19"/>
      <c r="H438" s="19"/>
      <c r="I438" s="20">
        <f t="shared" si="141"/>
        <v>0</v>
      </c>
      <c r="J438" s="20"/>
      <c r="K438" s="26"/>
    </row>
    <row r="439" spans="1:14" ht="27" customHeight="1">
      <c r="A439" s="13" t="s">
        <v>25</v>
      </c>
      <c r="B439" s="14" t="s">
        <v>146</v>
      </c>
      <c r="C439" s="14" t="s">
        <v>180</v>
      </c>
      <c r="D439" s="14" t="s">
        <v>187</v>
      </c>
      <c r="E439" s="14"/>
      <c r="F439" s="14"/>
      <c r="G439" s="16">
        <f t="shared" ref="G439:K439" si="151">G440+G444</f>
        <v>222</v>
      </c>
      <c r="H439" s="16">
        <f t="shared" si="151"/>
        <v>0</v>
      </c>
      <c r="I439" s="20">
        <f t="shared" si="141"/>
        <v>222</v>
      </c>
      <c r="J439" s="16">
        <f t="shared" si="151"/>
        <v>105</v>
      </c>
      <c r="K439" s="16">
        <f t="shared" si="151"/>
        <v>105</v>
      </c>
    </row>
    <row r="440" spans="1:14" ht="24">
      <c r="A440" s="49" t="s">
        <v>188</v>
      </c>
      <c r="B440" s="18" t="s">
        <v>146</v>
      </c>
      <c r="C440" s="18" t="s">
        <v>180</v>
      </c>
      <c r="D440" s="31" t="s">
        <v>189</v>
      </c>
      <c r="E440" s="18"/>
      <c r="F440" s="18"/>
      <c r="G440" s="16">
        <f t="shared" ref="G440:K442" si="152">G441</f>
        <v>205</v>
      </c>
      <c r="H440" s="16">
        <f t="shared" si="152"/>
        <v>0</v>
      </c>
      <c r="I440" s="20">
        <f t="shared" si="141"/>
        <v>205</v>
      </c>
      <c r="J440" s="16">
        <f t="shared" si="152"/>
        <v>105</v>
      </c>
      <c r="K440" s="16">
        <f t="shared" si="152"/>
        <v>105</v>
      </c>
    </row>
    <row r="441" spans="1:14" ht="27" customHeight="1">
      <c r="A441" s="27" t="s">
        <v>165</v>
      </c>
      <c r="B441" s="18" t="s">
        <v>146</v>
      </c>
      <c r="C441" s="18" t="s">
        <v>180</v>
      </c>
      <c r="D441" s="31" t="s">
        <v>189</v>
      </c>
      <c r="E441" s="18" t="s">
        <v>45</v>
      </c>
      <c r="F441" s="18"/>
      <c r="G441" s="16">
        <f t="shared" si="152"/>
        <v>205</v>
      </c>
      <c r="H441" s="16">
        <f t="shared" si="152"/>
        <v>0</v>
      </c>
      <c r="I441" s="20">
        <f t="shared" si="141"/>
        <v>205</v>
      </c>
      <c r="J441" s="16">
        <f t="shared" si="152"/>
        <v>105</v>
      </c>
      <c r="K441" s="16">
        <f t="shared" si="152"/>
        <v>105</v>
      </c>
    </row>
    <row r="442" spans="1:14" ht="24" customHeight="1">
      <c r="A442" s="27" t="s">
        <v>174</v>
      </c>
      <c r="B442" s="18" t="s">
        <v>146</v>
      </c>
      <c r="C442" s="18" t="s">
        <v>180</v>
      </c>
      <c r="D442" s="31" t="s">
        <v>189</v>
      </c>
      <c r="E442" s="18" t="s">
        <v>53</v>
      </c>
      <c r="F442" s="18"/>
      <c r="G442" s="16">
        <f t="shared" si="152"/>
        <v>205</v>
      </c>
      <c r="H442" s="16">
        <f t="shared" si="152"/>
        <v>0</v>
      </c>
      <c r="I442" s="20">
        <f t="shared" si="141"/>
        <v>205</v>
      </c>
      <c r="J442" s="16">
        <f t="shared" si="152"/>
        <v>105</v>
      </c>
      <c r="K442" s="16">
        <f t="shared" si="152"/>
        <v>105</v>
      </c>
    </row>
    <row r="443" spans="1:14">
      <c r="A443" s="49" t="s">
        <v>16</v>
      </c>
      <c r="B443" s="18" t="s">
        <v>146</v>
      </c>
      <c r="C443" s="18" t="s">
        <v>180</v>
      </c>
      <c r="D443" s="31" t="s">
        <v>189</v>
      </c>
      <c r="E443" s="18" t="s">
        <v>53</v>
      </c>
      <c r="F443" s="18" t="s">
        <v>17</v>
      </c>
      <c r="G443" s="19">
        <v>205</v>
      </c>
      <c r="H443" s="19"/>
      <c r="I443" s="20">
        <f t="shared" si="141"/>
        <v>205</v>
      </c>
      <c r="J443" s="20">
        <v>105</v>
      </c>
      <c r="K443" s="19">
        <v>105</v>
      </c>
    </row>
    <row r="444" spans="1:14" ht="76.5">
      <c r="A444" s="211" t="s">
        <v>695</v>
      </c>
      <c r="B444" s="18" t="s">
        <v>146</v>
      </c>
      <c r="C444" s="18" t="s">
        <v>180</v>
      </c>
      <c r="D444" s="38" t="s">
        <v>696</v>
      </c>
      <c r="E444" s="24"/>
      <c r="F444" s="24"/>
      <c r="G444" s="16">
        <f t="shared" ref="G444:H446" si="153">G445</f>
        <v>17</v>
      </c>
      <c r="H444" s="16">
        <f t="shared" si="153"/>
        <v>0</v>
      </c>
      <c r="I444" s="20">
        <f t="shared" si="141"/>
        <v>17</v>
      </c>
      <c r="J444" s="16">
        <f t="shared" ref="J444:J446" si="154">J445</f>
        <v>0</v>
      </c>
      <c r="K444" s="26"/>
    </row>
    <row r="445" spans="1:14" ht="25.5">
      <c r="A445" s="44" t="s">
        <v>186</v>
      </c>
      <c r="B445" s="18" t="s">
        <v>146</v>
      </c>
      <c r="C445" s="18" t="s">
        <v>180</v>
      </c>
      <c r="D445" s="38" t="s">
        <v>696</v>
      </c>
      <c r="E445" s="24" t="s">
        <v>45</v>
      </c>
      <c r="F445" s="24"/>
      <c r="G445" s="16">
        <f t="shared" si="153"/>
        <v>17</v>
      </c>
      <c r="H445" s="16">
        <f t="shared" si="153"/>
        <v>0</v>
      </c>
      <c r="I445" s="20">
        <f t="shared" si="141"/>
        <v>17</v>
      </c>
      <c r="J445" s="16">
        <f t="shared" si="154"/>
        <v>0</v>
      </c>
      <c r="K445" s="26"/>
    </row>
    <row r="446" spans="1:14" ht="25.5">
      <c r="A446" s="44" t="s">
        <v>174</v>
      </c>
      <c r="B446" s="18" t="s">
        <v>146</v>
      </c>
      <c r="C446" s="18" t="s">
        <v>180</v>
      </c>
      <c r="D446" s="38" t="s">
        <v>696</v>
      </c>
      <c r="E446" s="24" t="s">
        <v>53</v>
      </c>
      <c r="F446" s="24"/>
      <c r="G446" s="16">
        <f t="shared" si="153"/>
        <v>17</v>
      </c>
      <c r="H446" s="16">
        <f>H447</f>
        <v>0</v>
      </c>
      <c r="I446" s="20">
        <f t="shared" si="141"/>
        <v>17</v>
      </c>
      <c r="J446" s="16">
        <f t="shared" si="154"/>
        <v>0</v>
      </c>
      <c r="K446" s="26"/>
    </row>
    <row r="447" spans="1:14">
      <c r="A447" s="23" t="s">
        <v>110</v>
      </c>
      <c r="B447" s="18" t="s">
        <v>146</v>
      </c>
      <c r="C447" s="18" t="s">
        <v>180</v>
      </c>
      <c r="D447" s="38" t="s">
        <v>696</v>
      </c>
      <c r="E447" s="24" t="s">
        <v>53</v>
      </c>
      <c r="F447" s="24" t="s">
        <v>10</v>
      </c>
      <c r="G447" s="19">
        <v>17</v>
      </c>
      <c r="H447" s="19">
        <v>0</v>
      </c>
      <c r="I447" s="20">
        <f t="shared" si="141"/>
        <v>17</v>
      </c>
      <c r="J447" s="20"/>
      <c r="K447" s="26"/>
    </row>
    <row r="448" spans="1:14" ht="23.25" customHeight="1">
      <c r="A448" s="58" t="s">
        <v>192</v>
      </c>
      <c r="B448" s="14" t="s">
        <v>193</v>
      </c>
      <c r="C448" s="14"/>
      <c r="D448" s="14"/>
      <c r="E448" s="14"/>
      <c r="F448" s="14"/>
      <c r="G448" s="15">
        <f>G449+G450+G451+G452</f>
        <v>23962</v>
      </c>
      <c r="H448" s="15">
        <f>H449+H450+H451+H452</f>
        <v>0</v>
      </c>
      <c r="I448" s="12">
        <f t="shared" si="141"/>
        <v>23962</v>
      </c>
      <c r="J448" s="15">
        <f t="shared" ref="J448:K448" si="155">J449+J450+J451+J452</f>
        <v>795.6</v>
      </c>
      <c r="K448" s="15">
        <f t="shared" si="155"/>
        <v>770.5</v>
      </c>
      <c r="L448" s="136">
        <f>G453+G491+G463</f>
        <v>3149.1</v>
      </c>
      <c r="M448" s="136">
        <f>J453+J491+J463</f>
        <v>795.6</v>
      </c>
      <c r="N448" s="136">
        <f>K453+K491+K463</f>
        <v>770.5</v>
      </c>
    </row>
    <row r="449" spans="1:11">
      <c r="A449" s="10" t="s">
        <v>16</v>
      </c>
      <c r="B449" s="14" t="s">
        <v>193</v>
      </c>
      <c r="C449" s="14"/>
      <c r="D449" s="14"/>
      <c r="E449" s="14"/>
      <c r="F449" s="14" t="s">
        <v>17</v>
      </c>
      <c r="G449" s="15">
        <f>G458+G467+G485+G517+G524+G531+G536+G474+G477+G498+G502+G482+G514+G521+G528+G490+G542</f>
        <v>5368</v>
      </c>
      <c r="H449" s="15">
        <f>H458+H467+H485+H517+H524+H531+H536+H474+H477+H498+H502+H482+H514+H521+H528+H490+H542</f>
        <v>0</v>
      </c>
      <c r="I449" s="12">
        <f t="shared" si="141"/>
        <v>5368</v>
      </c>
      <c r="J449" s="15">
        <f>J458+J467+J485+J517+J524+J531+J536+J474+J477+J498+J502+J482+J514+J521+J528+J490+J542</f>
        <v>795.6</v>
      </c>
      <c r="K449" s="15">
        <f>K458+K467+K485+K517+K524+K531+K536+K474+K477+K498+K502+K482+K514+K521+K528+K490+K542</f>
        <v>770.5</v>
      </c>
    </row>
    <row r="450" spans="1:11">
      <c r="A450" s="10" t="s">
        <v>18</v>
      </c>
      <c r="B450" s="14" t="s">
        <v>193</v>
      </c>
      <c r="C450" s="14"/>
      <c r="D450" s="14"/>
      <c r="E450" s="14"/>
      <c r="F450" s="14" t="s">
        <v>10</v>
      </c>
      <c r="G450" s="15">
        <f>G503+G510+G547+G462</f>
        <v>2811</v>
      </c>
      <c r="H450" s="15">
        <f>H503+H510+H547+H462</f>
        <v>0</v>
      </c>
      <c r="I450" s="12">
        <f t="shared" si="141"/>
        <v>2811</v>
      </c>
      <c r="J450" s="15">
        <f t="shared" ref="J450:K450" si="156">J503+J510+J547</f>
        <v>0</v>
      </c>
      <c r="K450" s="15">
        <f t="shared" si="156"/>
        <v>0</v>
      </c>
    </row>
    <row r="451" spans="1:11">
      <c r="A451" s="10" t="s">
        <v>19</v>
      </c>
      <c r="B451" s="14" t="s">
        <v>193</v>
      </c>
      <c r="C451" s="14"/>
      <c r="D451" s="14"/>
      <c r="E451" s="14"/>
      <c r="F451" s="14" t="s">
        <v>11</v>
      </c>
      <c r="G451" s="15">
        <f>G504+G551</f>
        <v>15783</v>
      </c>
      <c r="H451" s="15">
        <f>H504+H551</f>
        <v>0</v>
      </c>
      <c r="I451" s="12">
        <f t="shared" si="141"/>
        <v>15783</v>
      </c>
      <c r="J451" s="15">
        <f t="shared" ref="J451:K451" si="157">J504+J551</f>
        <v>0</v>
      </c>
      <c r="K451" s="15">
        <f t="shared" si="157"/>
        <v>0</v>
      </c>
    </row>
    <row r="452" spans="1:11" hidden="1">
      <c r="A452" s="10" t="s">
        <v>20</v>
      </c>
      <c r="B452" s="14" t="s">
        <v>193</v>
      </c>
      <c r="C452" s="14"/>
      <c r="D452" s="14"/>
      <c r="E452" s="14"/>
      <c r="F452" s="14" t="s">
        <v>12</v>
      </c>
      <c r="G452" s="15">
        <f t="shared" ref="G452:K452" si="158">G505</f>
        <v>0</v>
      </c>
      <c r="H452" s="15"/>
      <c r="I452" s="12">
        <f t="shared" si="141"/>
        <v>0</v>
      </c>
      <c r="J452" s="15">
        <f t="shared" si="158"/>
        <v>0</v>
      </c>
      <c r="K452" s="15">
        <f t="shared" si="158"/>
        <v>0</v>
      </c>
    </row>
    <row r="453" spans="1:11">
      <c r="A453" s="58" t="s">
        <v>194</v>
      </c>
      <c r="B453" s="14" t="s">
        <v>193</v>
      </c>
      <c r="C453" s="14" t="s">
        <v>195</v>
      </c>
      <c r="D453" s="11"/>
      <c r="E453" s="14"/>
      <c r="F453" s="14"/>
      <c r="G453" s="15">
        <f>G454</f>
        <v>1908.5</v>
      </c>
      <c r="H453" s="15">
        <f>H454</f>
        <v>0</v>
      </c>
      <c r="I453" s="12">
        <f t="shared" si="141"/>
        <v>1908.5</v>
      </c>
      <c r="J453" s="15">
        <f t="shared" ref="G453:K457" si="159">J454</f>
        <v>181.1</v>
      </c>
      <c r="K453" s="15">
        <f t="shared" si="159"/>
        <v>181.1</v>
      </c>
    </row>
    <row r="454" spans="1:11" ht="26.25" customHeight="1">
      <c r="A454" s="13" t="s">
        <v>25</v>
      </c>
      <c r="B454" s="14" t="s">
        <v>193</v>
      </c>
      <c r="C454" s="14" t="s">
        <v>195</v>
      </c>
      <c r="D454" s="11" t="s">
        <v>26</v>
      </c>
      <c r="E454" s="14"/>
      <c r="F454" s="14"/>
      <c r="G454" s="16">
        <f>G455+G459</f>
        <v>1908.5</v>
      </c>
      <c r="H454" s="16">
        <f>H455+H459</f>
        <v>0</v>
      </c>
      <c r="I454" s="20">
        <f t="shared" si="141"/>
        <v>1908.5</v>
      </c>
      <c r="J454" s="16">
        <f t="shared" si="159"/>
        <v>181.1</v>
      </c>
      <c r="K454" s="16">
        <f t="shared" si="159"/>
        <v>181.1</v>
      </c>
    </row>
    <row r="455" spans="1:11" ht="35.25" customHeight="1">
      <c r="A455" s="59" t="s">
        <v>196</v>
      </c>
      <c r="B455" s="18" t="s">
        <v>193</v>
      </c>
      <c r="C455" s="18" t="s">
        <v>195</v>
      </c>
      <c r="D455" s="9" t="s">
        <v>197</v>
      </c>
      <c r="E455" s="18"/>
      <c r="F455" s="18"/>
      <c r="G455" s="16">
        <f t="shared" si="159"/>
        <v>658.5</v>
      </c>
      <c r="H455" s="16">
        <f t="shared" si="159"/>
        <v>0</v>
      </c>
      <c r="I455" s="20">
        <f t="shared" si="141"/>
        <v>658.5</v>
      </c>
      <c r="J455" s="16">
        <f t="shared" si="159"/>
        <v>181.1</v>
      </c>
      <c r="K455" s="16">
        <f t="shared" si="159"/>
        <v>181.1</v>
      </c>
    </row>
    <row r="456" spans="1:11" ht="22.5" customHeight="1">
      <c r="A456" s="27" t="s">
        <v>186</v>
      </c>
      <c r="B456" s="18" t="s">
        <v>193</v>
      </c>
      <c r="C456" s="18" t="s">
        <v>195</v>
      </c>
      <c r="D456" s="9" t="s">
        <v>197</v>
      </c>
      <c r="E456" s="18" t="s">
        <v>45</v>
      </c>
      <c r="F456" s="18"/>
      <c r="G456" s="16">
        <f t="shared" si="159"/>
        <v>658.5</v>
      </c>
      <c r="H456" s="16">
        <f t="shared" si="159"/>
        <v>0</v>
      </c>
      <c r="I456" s="20">
        <f t="shared" si="141"/>
        <v>658.5</v>
      </c>
      <c r="J456" s="16">
        <f t="shared" si="159"/>
        <v>181.1</v>
      </c>
      <c r="K456" s="16">
        <f t="shared" si="159"/>
        <v>181.1</v>
      </c>
    </row>
    <row r="457" spans="1:11" ht="27" customHeight="1">
      <c r="A457" s="27" t="s">
        <v>174</v>
      </c>
      <c r="B457" s="18" t="s">
        <v>193</v>
      </c>
      <c r="C457" s="18" t="s">
        <v>195</v>
      </c>
      <c r="D457" s="9" t="s">
        <v>197</v>
      </c>
      <c r="E457" s="18" t="s">
        <v>53</v>
      </c>
      <c r="F457" s="18"/>
      <c r="G457" s="16">
        <f t="shared" si="159"/>
        <v>658.5</v>
      </c>
      <c r="H457" s="16">
        <f t="shared" si="159"/>
        <v>0</v>
      </c>
      <c r="I457" s="20">
        <f t="shared" si="141"/>
        <v>658.5</v>
      </c>
      <c r="J457" s="16">
        <f t="shared" si="159"/>
        <v>181.1</v>
      </c>
      <c r="K457" s="16">
        <f t="shared" si="159"/>
        <v>181.1</v>
      </c>
    </row>
    <row r="458" spans="1:11">
      <c r="A458" s="49" t="s">
        <v>16</v>
      </c>
      <c r="B458" s="18" t="s">
        <v>193</v>
      </c>
      <c r="C458" s="18" t="s">
        <v>195</v>
      </c>
      <c r="D458" s="9" t="s">
        <v>197</v>
      </c>
      <c r="E458" s="18" t="s">
        <v>53</v>
      </c>
      <c r="F458" s="18" t="s">
        <v>17</v>
      </c>
      <c r="G458" s="79">
        <v>658.5</v>
      </c>
      <c r="H458" s="79">
        <v>0</v>
      </c>
      <c r="I458" s="20">
        <f t="shared" si="141"/>
        <v>658.5</v>
      </c>
      <c r="J458" s="22">
        <v>181.1</v>
      </c>
      <c r="K458" s="22">
        <v>181.1</v>
      </c>
    </row>
    <row r="459" spans="1:11" ht="48">
      <c r="A459" s="205" t="s">
        <v>692</v>
      </c>
      <c r="B459" s="204" t="s">
        <v>193</v>
      </c>
      <c r="C459" s="204" t="s">
        <v>195</v>
      </c>
      <c r="D459" s="204" t="s">
        <v>693</v>
      </c>
      <c r="E459" s="204"/>
      <c r="F459" s="204"/>
      <c r="G459" s="20">
        <f t="shared" ref="G459:H461" si="160">G460</f>
        <v>1250</v>
      </c>
      <c r="H459" s="20">
        <f t="shared" si="160"/>
        <v>0</v>
      </c>
      <c r="I459" s="20">
        <f t="shared" si="141"/>
        <v>1250</v>
      </c>
      <c r="J459" s="22"/>
      <c r="K459" s="22"/>
    </row>
    <row r="460" spans="1:11" ht="48">
      <c r="A460" s="206" t="s">
        <v>444</v>
      </c>
      <c r="B460" s="204" t="s">
        <v>193</v>
      </c>
      <c r="C460" s="204" t="s">
        <v>195</v>
      </c>
      <c r="D460" s="204" t="s">
        <v>693</v>
      </c>
      <c r="E460" s="204" t="s">
        <v>211</v>
      </c>
      <c r="F460" s="204"/>
      <c r="G460" s="20">
        <f t="shared" si="160"/>
        <v>1250</v>
      </c>
      <c r="H460" s="20">
        <f t="shared" si="160"/>
        <v>0</v>
      </c>
      <c r="I460" s="20">
        <f t="shared" si="141"/>
        <v>1250</v>
      </c>
      <c r="J460" s="22"/>
      <c r="K460" s="22"/>
    </row>
    <row r="461" spans="1:11">
      <c r="A461" s="207" t="s">
        <v>212</v>
      </c>
      <c r="B461" s="204" t="s">
        <v>193</v>
      </c>
      <c r="C461" s="204" t="s">
        <v>195</v>
      </c>
      <c r="D461" s="204" t="s">
        <v>693</v>
      </c>
      <c r="E461" s="204" t="s">
        <v>443</v>
      </c>
      <c r="F461" s="204"/>
      <c r="G461" s="20">
        <f t="shared" si="160"/>
        <v>1250</v>
      </c>
      <c r="H461" s="20">
        <f t="shared" si="160"/>
        <v>0</v>
      </c>
      <c r="I461" s="20">
        <f t="shared" si="141"/>
        <v>1250</v>
      </c>
      <c r="J461" s="22"/>
      <c r="K461" s="22"/>
    </row>
    <row r="462" spans="1:11">
      <c r="A462" s="208" t="s">
        <v>18</v>
      </c>
      <c r="B462" s="204" t="s">
        <v>193</v>
      </c>
      <c r="C462" s="204" t="s">
        <v>195</v>
      </c>
      <c r="D462" s="204" t="s">
        <v>693</v>
      </c>
      <c r="E462" s="204" t="s">
        <v>443</v>
      </c>
      <c r="F462" s="204" t="s">
        <v>10</v>
      </c>
      <c r="G462" s="20">
        <v>1250</v>
      </c>
      <c r="H462" s="79"/>
      <c r="I462" s="20">
        <f t="shared" si="141"/>
        <v>1250</v>
      </c>
      <c r="J462" s="22"/>
      <c r="K462" s="22"/>
    </row>
    <row r="463" spans="1:11" ht="14.25" customHeight="1">
      <c r="A463" s="58" t="s">
        <v>198</v>
      </c>
      <c r="B463" s="14" t="s">
        <v>193</v>
      </c>
      <c r="C463" s="14" t="s">
        <v>199</v>
      </c>
      <c r="D463" s="14"/>
      <c r="E463" s="14"/>
      <c r="F463" s="14"/>
      <c r="G463" s="15">
        <f>G468+G478+G490</f>
        <v>110</v>
      </c>
      <c r="H463" s="15"/>
      <c r="I463" s="12">
        <f t="shared" si="141"/>
        <v>110</v>
      </c>
      <c r="J463" s="15">
        <f t="shared" ref="J463:K463" si="161">J468+J478+J490</f>
        <v>85</v>
      </c>
      <c r="K463" s="15">
        <f t="shared" si="161"/>
        <v>60</v>
      </c>
    </row>
    <row r="464" spans="1:11" ht="24" hidden="1">
      <c r="A464" s="60" t="s">
        <v>200</v>
      </c>
      <c r="B464" s="18" t="s">
        <v>193</v>
      </c>
      <c r="C464" s="18" t="s">
        <v>199</v>
      </c>
      <c r="D464" s="9" t="s">
        <v>201</v>
      </c>
      <c r="E464" s="18"/>
      <c r="F464" s="18"/>
      <c r="G464" s="16">
        <f t="shared" ref="G464:J466" si="162">G465</f>
        <v>0</v>
      </c>
      <c r="H464" s="16"/>
      <c r="I464" s="20">
        <f t="shared" si="141"/>
        <v>0</v>
      </c>
      <c r="J464" s="16">
        <f t="shared" si="162"/>
        <v>0</v>
      </c>
      <c r="K464" s="26"/>
    </row>
    <row r="465" spans="1:11" ht="24.75" hidden="1" customHeight="1">
      <c r="A465" s="27" t="s">
        <v>186</v>
      </c>
      <c r="B465" s="18" t="s">
        <v>193</v>
      </c>
      <c r="C465" s="18" t="s">
        <v>199</v>
      </c>
      <c r="D465" s="9" t="s">
        <v>201</v>
      </c>
      <c r="E465" s="18" t="s">
        <v>45</v>
      </c>
      <c r="F465" s="18"/>
      <c r="G465" s="16">
        <f t="shared" si="162"/>
        <v>0</v>
      </c>
      <c r="H465" s="16"/>
      <c r="I465" s="20">
        <f t="shared" si="141"/>
        <v>0</v>
      </c>
      <c r="J465" s="16">
        <f t="shared" si="162"/>
        <v>0</v>
      </c>
      <c r="K465" s="26"/>
    </row>
    <row r="466" spans="1:11" ht="27" hidden="1" customHeight="1">
      <c r="A466" s="27" t="s">
        <v>155</v>
      </c>
      <c r="B466" s="18" t="s">
        <v>193</v>
      </c>
      <c r="C466" s="18" t="s">
        <v>199</v>
      </c>
      <c r="D466" s="9" t="s">
        <v>201</v>
      </c>
      <c r="E466" s="18" t="s">
        <v>53</v>
      </c>
      <c r="F466" s="18"/>
      <c r="G466" s="16">
        <f t="shared" si="162"/>
        <v>0</v>
      </c>
      <c r="H466" s="16"/>
      <c r="I466" s="20">
        <f t="shared" si="141"/>
        <v>0</v>
      </c>
      <c r="J466" s="16">
        <f t="shared" si="162"/>
        <v>0</v>
      </c>
      <c r="K466" s="26"/>
    </row>
    <row r="467" spans="1:11" ht="12" hidden="1" customHeight="1">
      <c r="A467" s="17" t="s">
        <v>16</v>
      </c>
      <c r="B467" s="18" t="s">
        <v>193</v>
      </c>
      <c r="C467" s="18" t="s">
        <v>199</v>
      </c>
      <c r="D467" s="9" t="s">
        <v>201</v>
      </c>
      <c r="E467" s="18" t="s">
        <v>53</v>
      </c>
      <c r="F467" s="18" t="s">
        <v>17</v>
      </c>
      <c r="G467" s="16"/>
      <c r="H467" s="16"/>
      <c r="I467" s="20">
        <f t="shared" si="141"/>
        <v>0</v>
      </c>
      <c r="J467" s="16"/>
      <c r="K467" s="26"/>
    </row>
    <row r="468" spans="1:11" ht="28.5" hidden="1" customHeight="1">
      <c r="A468" s="47" t="s">
        <v>202</v>
      </c>
      <c r="B468" s="61" t="s">
        <v>193</v>
      </c>
      <c r="C468" s="61" t="s">
        <v>199</v>
      </c>
      <c r="D468" s="24" t="s">
        <v>203</v>
      </c>
      <c r="E468" s="61"/>
      <c r="F468" s="61"/>
      <c r="G468" s="16">
        <f t="shared" ref="G468:K469" si="163">G469</f>
        <v>0</v>
      </c>
      <c r="H468" s="16"/>
      <c r="I468" s="20">
        <f t="shared" si="141"/>
        <v>0</v>
      </c>
      <c r="J468" s="16">
        <f t="shared" si="163"/>
        <v>0</v>
      </c>
      <c r="K468" s="16">
        <f t="shared" si="163"/>
        <v>0</v>
      </c>
    </row>
    <row r="469" spans="1:11" ht="41.25" hidden="1" customHeight="1">
      <c r="A469" s="47" t="s">
        <v>204</v>
      </c>
      <c r="B469" s="61" t="s">
        <v>193</v>
      </c>
      <c r="C469" s="61" t="s">
        <v>199</v>
      </c>
      <c r="D469" s="24" t="s">
        <v>205</v>
      </c>
      <c r="E469" s="61"/>
      <c r="F469" s="61"/>
      <c r="G469" s="16">
        <f t="shared" si="163"/>
        <v>0</v>
      </c>
      <c r="H469" s="16"/>
      <c r="I469" s="20">
        <f t="shared" si="141"/>
        <v>0</v>
      </c>
      <c r="J469" s="16">
        <f t="shared" si="163"/>
        <v>0</v>
      </c>
      <c r="K469" s="16">
        <f t="shared" si="163"/>
        <v>0</v>
      </c>
    </row>
    <row r="470" spans="1:11" ht="89.25" hidden="1" customHeight="1">
      <c r="A470" s="23" t="s">
        <v>206</v>
      </c>
      <c r="B470" s="24" t="s">
        <v>193</v>
      </c>
      <c r="C470" s="24" t="s">
        <v>199</v>
      </c>
      <c r="D470" s="62" t="s">
        <v>207</v>
      </c>
      <c r="E470" s="24"/>
      <c r="F470" s="24"/>
      <c r="G470" s="16">
        <f>G471</f>
        <v>0</v>
      </c>
      <c r="H470" s="16"/>
      <c r="I470" s="20">
        <f t="shared" si="141"/>
        <v>0</v>
      </c>
      <c r="J470" s="16">
        <f t="shared" ref="J470:K470" si="164">J471+J475</f>
        <v>0</v>
      </c>
      <c r="K470" s="16">
        <f t="shared" si="164"/>
        <v>0</v>
      </c>
    </row>
    <row r="471" spans="1:11" ht="15" hidden="1" customHeight="1">
      <c r="A471" s="23" t="s">
        <v>208</v>
      </c>
      <c r="B471" s="24" t="s">
        <v>193</v>
      </c>
      <c r="C471" s="24" t="s">
        <v>199</v>
      </c>
      <c r="D471" s="62" t="s">
        <v>209</v>
      </c>
      <c r="E471" s="24"/>
      <c r="F471" s="24"/>
      <c r="G471" s="16">
        <f>G472+G475</f>
        <v>0</v>
      </c>
      <c r="H471" s="16"/>
      <c r="I471" s="20">
        <f t="shared" si="141"/>
        <v>0</v>
      </c>
      <c r="J471" s="16">
        <f t="shared" ref="G471:K473" si="165">J472</f>
        <v>0</v>
      </c>
      <c r="K471" s="16">
        <f t="shared" si="165"/>
        <v>0</v>
      </c>
    </row>
    <row r="472" spans="1:11" ht="24.75" hidden="1" customHeight="1">
      <c r="A472" s="44" t="s">
        <v>186</v>
      </c>
      <c r="B472" s="24" t="s">
        <v>193</v>
      </c>
      <c r="C472" s="24" t="s">
        <v>199</v>
      </c>
      <c r="D472" s="62" t="s">
        <v>209</v>
      </c>
      <c r="E472" s="24" t="s">
        <v>45</v>
      </c>
      <c r="F472" s="24"/>
      <c r="G472" s="16">
        <f t="shared" si="165"/>
        <v>0</v>
      </c>
      <c r="H472" s="16"/>
      <c r="I472" s="20">
        <f t="shared" si="141"/>
        <v>0</v>
      </c>
      <c r="J472" s="16">
        <f t="shared" si="165"/>
        <v>0</v>
      </c>
      <c r="K472" s="16">
        <f t="shared" si="165"/>
        <v>0</v>
      </c>
    </row>
    <row r="473" spans="1:11" ht="22.5" hidden="1" customHeight="1">
      <c r="A473" s="44" t="s">
        <v>174</v>
      </c>
      <c r="B473" s="24" t="s">
        <v>193</v>
      </c>
      <c r="C473" s="24" t="s">
        <v>199</v>
      </c>
      <c r="D473" s="62" t="s">
        <v>209</v>
      </c>
      <c r="E473" s="24" t="s">
        <v>53</v>
      </c>
      <c r="F473" s="24"/>
      <c r="G473" s="16">
        <f t="shared" si="165"/>
        <v>0</v>
      </c>
      <c r="H473" s="16"/>
      <c r="I473" s="20">
        <f t="shared" si="141"/>
        <v>0</v>
      </c>
      <c r="J473" s="16">
        <f t="shared" si="165"/>
        <v>0</v>
      </c>
      <c r="K473" s="16">
        <f t="shared" si="165"/>
        <v>0</v>
      </c>
    </row>
    <row r="474" spans="1:11" ht="12" hidden="1" customHeight="1">
      <c r="A474" s="23" t="s">
        <v>16</v>
      </c>
      <c r="B474" s="24" t="s">
        <v>193</v>
      </c>
      <c r="C474" s="24" t="s">
        <v>199</v>
      </c>
      <c r="D474" s="62" t="s">
        <v>209</v>
      </c>
      <c r="E474" s="24" t="s">
        <v>53</v>
      </c>
      <c r="F474" s="24" t="s">
        <v>17</v>
      </c>
      <c r="G474" s="16"/>
      <c r="H474" s="16"/>
      <c r="I474" s="20">
        <f t="shared" ref="I474:I537" si="166">G474+H474</f>
        <v>0</v>
      </c>
      <c r="J474" s="16"/>
      <c r="K474" s="26"/>
    </row>
    <row r="475" spans="1:11" ht="36.75" hidden="1" customHeight="1">
      <c r="A475" s="51" t="s">
        <v>210</v>
      </c>
      <c r="B475" s="24" t="s">
        <v>193</v>
      </c>
      <c r="C475" s="24" t="s">
        <v>199</v>
      </c>
      <c r="D475" s="62" t="s">
        <v>209</v>
      </c>
      <c r="E475" s="24" t="s">
        <v>211</v>
      </c>
      <c r="F475" s="24"/>
      <c r="G475" s="16">
        <f t="shared" ref="G475:K476" si="167">G476</f>
        <v>0</v>
      </c>
      <c r="H475" s="16"/>
      <c r="I475" s="20">
        <f t="shared" si="166"/>
        <v>0</v>
      </c>
      <c r="J475" s="16">
        <f t="shared" si="167"/>
        <v>0</v>
      </c>
      <c r="K475" s="16">
        <f t="shared" si="167"/>
        <v>0</v>
      </c>
    </row>
    <row r="476" spans="1:11" hidden="1">
      <c r="A476" s="51" t="s">
        <v>212</v>
      </c>
      <c r="B476" s="24" t="s">
        <v>193</v>
      </c>
      <c r="C476" s="24" t="s">
        <v>199</v>
      </c>
      <c r="D476" s="62" t="s">
        <v>209</v>
      </c>
      <c r="E476" s="24" t="s">
        <v>213</v>
      </c>
      <c r="F476" s="24"/>
      <c r="G476" s="16">
        <f t="shared" si="167"/>
        <v>0</v>
      </c>
      <c r="H476" s="16"/>
      <c r="I476" s="20">
        <f t="shared" si="166"/>
        <v>0</v>
      </c>
      <c r="J476" s="16">
        <f t="shared" si="167"/>
        <v>0</v>
      </c>
      <c r="K476" s="16">
        <f t="shared" si="167"/>
        <v>0</v>
      </c>
    </row>
    <row r="477" spans="1:11" ht="12" hidden="1" customHeight="1">
      <c r="A477" s="23" t="s">
        <v>16</v>
      </c>
      <c r="B477" s="24" t="s">
        <v>193</v>
      </c>
      <c r="C477" s="24" t="s">
        <v>199</v>
      </c>
      <c r="D477" s="62" t="s">
        <v>209</v>
      </c>
      <c r="E477" s="24" t="s">
        <v>213</v>
      </c>
      <c r="F477" s="24" t="s">
        <v>17</v>
      </c>
      <c r="G477" s="16">
        <v>0</v>
      </c>
      <c r="H477" s="16"/>
      <c r="I477" s="20">
        <f t="shared" si="166"/>
        <v>0</v>
      </c>
      <c r="J477" s="16"/>
      <c r="K477" s="26"/>
    </row>
    <row r="478" spans="1:11" ht="12" hidden="1" customHeight="1">
      <c r="A478" s="13" t="s">
        <v>25</v>
      </c>
      <c r="B478" s="14" t="s">
        <v>193</v>
      </c>
      <c r="C478" s="14" t="s">
        <v>199</v>
      </c>
      <c r="D478" s="11" t="s">
        <v>26</v>
      </c>
      <c r="E478" s="14"/>
      <c r="F478" s="14"/>
      <c r="G478" s="16">
        <f t="shared" ref="G478:K478" si="168">G479</f>
        <v>0</v>
      </c>
      <c r="H478" s="16"/>
      <c r="I478" s="20">
        <f t="shared" si="166"/>
        <v>0</v>
      </c>
      <c r="J478" s="16">
        <f t="shared" si="168"/>
        <v>0</v>
      </c>
      <c r="K478" s="16">
        <f t="shared" si="168"/>
        <v>0</v>
      </c>
    </row>
    <row r="479" spans="1:11" ht="25.5" hidden="1" customHeight="1">
      <c r="A479" s="60" t="s">
        <v>214</v>
      </c>
      <c r="B479" s="18" t="s">
        <v>193</v>
      </c>
      <c r="C479" s="18" t="s">
        <v>199</v>
      </c>
      <c r="D479" s="9" t="s">
        <v>215</v>
      </c>
      <c r="E479" s="18"/>
      <c r="F479" s="18"/>
      <c r="G479" s="16">
        <f t="shared" ref="G479:K479" si="169">G480+G483</f>
        <v>0</v>
      </c>
      <c r="H479" s="16"/>
      <c r="I479" s="20">
        <f t="shared" si="166"/>
        <v>0</v>
      </c>
      <c r="J479" s="16">
        <f t="shared" si="169"/>
        <v>0</v>
      </c>
      <c r="K479" s="16">
        <f t="shared" si="169"/>
        <v>0</v>
      </c>
    </row>
    <row r="480" spans="1:11" ht="25.5" hidden="1" customHeight="1">
      <c r="A480" s="27" t="s">
        <v>186</v>
      </c>
      <c r="B480" s="18" t="s">
        <v>193</v>
      </c>
      <c r="C480" s="18" t="s">
        <v>199</v>
      </c>
      <c r="D480" s="9" t="s">
        <v>215</v>
      </c>
      <c r="E480" s="18" t="s">
        <v>45</v>
      </c>
      <c r="F480" s="18"/>
      <c r="G480" s="16">
        <f t="shared" ref="G480:K481" si="170">G481</f>
        <v>0</v>
      </c>
      <c r="H480" s="16"/>
      <c r="I480" s="20">
        <f t="shared" si="166"/>
        <v>0</v>
      </c>
      <c r="J480" s="16">
        <f t="shared" si="170"/>
        <v>0</v>
      </c>
      <c r="K480" s="16">
        <f t="shared" si="170"/>
        <v>0</v>
      </c>
    </row>
    <row r="481" spans="1:11" ht="21.75" hidden="1" customHeight="1">
      <c r="A481" s="27" t="s">
        <v>155</v>
      </c>
      <c r="B481" s="18" t="s">
        <v>193</v>
      </c>
      <c r="C481" s="18" t="s">
        <v>199</v>
      </c>
      <c r="D481" s="9" t="s">
        <v>215</v>
      </c>
      <c r="E481" s="18" t="s">
        <v>53</v>
      </c>
      <c r="F481" s="18"/>
      <c r="G481" s="16">
        <f t="shared" si="170"/>
        <v>0</v>
      </c>
      <c r="H481" s="16"/>
      <c r="I481" s="20">
        <f t="shared" si="166"/>
        <v>0</v>
      </c>
      <c r="J481" s="16">
        <f t="shared" si="170"/>
        <v>0</v>
      </c>
      <c r="K481" s="16">
        <f t="shared" si="170"/>
        <v>0</v>
      </c>
    </row>
    <row r="482" spans="1:11" ht="9" hidden="1" customHeight="1">
      <c r="A482" s="17" t="s">
        <v>16</v>
      </c>
      <c r="B482" s="18" t="s">
        <v>193</v>
      </c>
      <c r="C482" s="18" t="s">
        <v>199</v>
      </c>
      <c r="D482" s="9" t="s">
        <v>215</v>
      </c>
      <c r="E482" s="18" t="s">
        <v>53</v>
      </c>
      <c r="F482" s="18" t="s">
        <v>17</v>
      </c>
      <c r="G482" s="19"/>
      <c r="H482" s="19"/>
      <c r="I482" s="20">
        <f t="shared" si="166"/>
        <v>0</v>
      </c>
      <c r="J482" s="20"/>
      <c r="K482" s="19"/>
    </row>
    <row r="483" spans="1:11" ht="12" hidden="1" customHeight="1">
      <c r="A483" s="41" t="s">
        <v>122</v>
      </c>
      <c r="B483" s="18" t="s">
        <v>193</v>
      </c>
      <c r="C483" s="18" t="s">
        <v>199</v>
      </c>
      <c r="D483" s="9" t="s">
        <v>215</v>
      </c>
      <c r="E483" s="18" t="s">
        <v>123</v>
      </c>
      <c r="F483" s="18"/>
      <c r="G483" s="16">
        <f t="shared" ref="G483:K484" si="171">G484</f>
        <v>0</v>
      </c>
      <c r="H483" s="16"/>
      <c r="I483" s="20">
        <f t="shared" si="166"/>
        <v>0</v>
      </c>
      <c r="J483" s="16">
        <f t="shared" si="171"/>
        <v>0</v>
      </c>
      <c r="K483" s="16">
        <f t="shared" si="171"/>
        <v>0</v>
      </c>
    </row>
    <row r="484" spans="1:11" ht="12.75" hidden="1" customHeight="1">
      <c r="A484" s="41" t="s">
        <v>161</v>
      </c>
      <c r="B484" s="18" t="s">
        <v>193</v>
      </c>
      <c r="C484" s="18" t="s">
        <v>199</v>
      </c>
      <c r="D484" s="9" t="s">
        <v>215</v>
      </c>
      <c r="E484" s="18" t="s">
        <v>162</v>
      </c>
      <c r="F484" s="18"/>
      <c r="G484" s="16">
        <f t="shared" si="171"/>
        <v>0</v>
      </c>
      <c r="H484" s="16"/>
      <c r="I484" s="20">
        <f t="shared" si="166"/>
        <v>0</v>
      </c>
      <c r="J484" s="16">
        <f t="shared" si="171"/>
        <v>0</v>
      </c>
      <c r="K484" s="16">
        <f t="shared" si="171"/>
        <v>0</v>
      </c>
    </row>
    <row r="485" spans="1:11" ht="10.5" hidden="1" customHeight="1">
      <c r="A485" s="41" t="s">
        <v>16</v>
      </c>
      <c r="B485" s="18" t="s">
        <v>193</v>
      </c>
      <c r="C485" s="18" t="s">
        <v>199</v>
      </c>
      <c r="D485" s="9" t="s">
        <v>215</v>
      </c>
      <c r="E485" s="18" t="s">
        <v>162</v>
      </c>
      <c r="F485" s="18" t="s">
        <v>17</v>
      </c>
      <c r="G485" s="19"/>
      <c r="H485" s="19"/>
      <c r="I485" s="20">
        <f t="shared" si="166"/>
        <v>0</v>
      </c>
      <c r="J485" s="20"/>
      <c r="K485" s="19"/>
    </row>
    <row r="486" spans="1:11" ht="53.25" customHeight="1">
      <c r="A486" s="180" t="s">
        <v>652</v>
      </c>
      <c r="B486" s="18" t="s">
        <v>193</v>
      </c>
      <c r="C486" s="18" t="s">
        <v>199</v>
      </c>
      <c r="D486" s="167" t="s">
        <v>637</v>
      </c>
      <c r="E486" s="167"/>
      <c r="F486" s="167"/>
      <c r="G486" s="160">
        <f t="shared" ref="G486:K489" si="172">G487</f>
        <v>110</v>
      </c>
      <c r="H486" s="160"/>
      <c r="I486" s="20">
        <f t="shared" si="166"/>
        <v>110</v>
      </c>
      <c r="J486" s="160">
        <f t="shared" si="172"/>
        <v>85</v>
      </c>
      <c r="K486" s="160">
        <f t="shared" si="172"/>
        <v>60</v>
      </c>
    </row>
    <row r="487" spans="1:11">
      <c r="A487" s="180" t="s">
        <v>133</v>
      </c>
      <c r="B487" s="18" t="s">
        <v>193</v>
      </c>
      <c r="C487" s="18" t="s">
        <v>199</v>
      </c>
      <c r="D487" s="167" t="s">
        <v>638</v>
      </c>
      <c r="E487" s="167"/>
      <c r="F487" s="167"/>
      <c r="G487" s="160">
        <f t="shared" si="172"/>
        <v>110</v>
      </c>
      <c r="H487" s="160"/>
      <c r="I487" s="20">
        <f t="shared" si="166"/>
        <v>110</v>
      </c>
      <c r="J487" s="160">
        <f t="shared" si="172"/>
        <v>85</v>
      </c>
      <c r="K487" s="160">
        <f t="shared" si="172"/>
        <v>60</v>
      </c>
    </row>
    <row r="488" spans="1:11" ht="25.5">
      <c r="A488" s="152" t="s">
        <v>44</v>
      </c>
      <c r="B488" s="18" t="s">
        <v>193</v>
      </c>
      <c r="C488" s="18" t="s">
        <v>199</v>
      </c>
      <c r="D488" s="167" t="s">
        <v>638</v>
      </c>
      <c r="E488" s="167" t="s">
        <v>45</v>
      </c>
      <c r="F488" s="167"/>
      <c r="G488" s="160">
        <f t="shared" si="172"/>
        <v>110</v>
      </c>
      <c r="H488" s="160"/>
      <c r="I488" s="20">
        <f t="shared" si="166"/>
        <v>110</v>
      </c>
      <c r="J488" s="160">
        <f t="shared" si="172"/>
        <v>85</v>
      </c>
      <c r="K488" s="160">
        <f t="shared" si="172"/>
        <v>60</v>
      </c>
    </row>
    <row r="489" spans="1:11" ht="25.5">
      <c r="A489" s="152" t="s">
        <v>174</v>
      </c>
      <c r="B489" s="18" t="s">
        <v>193</v>
      </c>
      <c r="C489" s="18" t="s">
        <v>199</v>
      </c>
      <c r="D489" s="167" t="s">
        <v>638</v>
      </c>
      <c r="E489" s="167" t="s">
        <v>53</v>
      </c>
      <c r="F489" s="167"/>
      <c r="G489" s="160">
        <f t="shared" si="172"/>
        <v>110</v>
      </c>
      <c r="H489" s="160"/>
      <c r="I489" s="20">
        <f t="shared" si="166"/>
        <v>110</v>
      </c>
      <c r="J489" s="160">
        <f t="shared" si="172"/>
        <v>85</v>
      </c>
      <c r="K489" s="160">
        <f t="shared" si="172"/>
        <v>60</v>
      </c>
    </row>
    <row r="490" spans="1:11">
      <c r="A490" s="133" t="s">
        <v>16</v>
      </c>
      <c r="B490" s="18" t="s">
        <v>193</v>
      </c>
      <c r="C490" s="18" t="s">
        <v>199</v>
      </c>
      <c r="D490" s="167" t="s">
        <v>638</v>
      </c>
      <c r="E490" s="167" t="s">
        <v>53</v>
      </c>
      <c r="F490" s="167" t="s">
        <v>17</v>
      </c>
      <c r="G490" s="160">
        <v>110</v>
      </c>
      <c r="H490" s="160"/>
      <c r="I490" s="20">
        <f t="shared" si="166"/>
        <v>110</v>
      </c>
      <c r="J490" s="160">
        <v>85</v>
      </c>
      <c r="K490" s="160">
        <v>60</v>
      </c>
    </row>
    <row r="491" spans="1:11">
      <c r="A491" s="63" t="s">
        <v>216</v>
      </c>
      <c r="B491" s="14" t="s">
        <v>193</v>
      </c>
      <c r="C491" s="14" t="s">
        <v>217</v>
      </c>
      <c r="D491" s="11"/>
      <c r="E491" s="14"/>
      <c r="F491" s="14"/>
      <c r="G491" s="15">
        <f>G492+G506+G532</f>
        <v>1130.5999999999999</v>
      </c>
      <c r="H491" s="15">
        <f>H492+H506+H532</f>
        <v>0</v>
      </c>
      <c r="I491" s="12">
        <f t="shared" si="166"/>
        <v>1130.5999999999999</v>
      </c>
      <c r="J491" s="15">
        <f>J492+J506+J532</f>
        <v>529.5</v>
      </c>
      <c r="K491" s="15">
        <f t="shared" ref="K491" si="173">K492+K506+K532</f>
        <v>529.4</v>
      </c>
    </row>
    <row r="492" spans="1:11" ht="26.25" hidden="1" customHeight="1">
      <c r="A492" s="47" t="s">
        <v>202</v>
      </c>
      <c r="B492" s="18" t="s">
        <v>193</v>
      </c>
      <c r="C492" s="18" t="s">
        <v>217</v>
      </c>
      <c r="D492" s="24" t="s">
        <v>203</v>
      </c>
      <c r="E492" s="18"/>
      <c r="F492" s="18"/>
      <c r="G492" s="16">
        <f t="shared" ref="G492:K493" si="174">G493</f>
        <v>0</v>
      </c>
      <c r="H492" s="16"/>
      <c r="I492" s="12">
        <f t="shared" si="166"/>
        <v>0</v>
      </c>
      <c r="J492" s="16">
        <f t="shared" si="174"/>
        <v>0</v>
      </c>
      <c r="K492" s="16">
        <f t="shared" si="174"/>
        <v>0</v>
      </c>
    </row>
    <row r="493" spans="1:11" ht="38.25" hidden="1">
      <c r="A493" s="47" t="s">
        <v>204</v>
      </c>
      <c r="B493" s="18" t="s">
        <v>193</v>
      </c>
      <c r="C493" s="18" t="s">
        <v>217</v>
      </c>
      <c r="D493" s="24" t="s">
        <v>205</v>
      </c>
      <c r="E493" s="18"/>
      <c r="F493" s="18"/>
      <c r="G493" s="16">
        <f t="shared" si="174"/>
        <v>0</v>
      </c>
      <c r="H493" s="16"/>
      <c r="I493" s="12">
        <f t="shared" si="166"/>
        <v>0</v>
      </c>
      <c r="J493" s="16">
        <f t="shared" si="174"/>
        <v>0</v>
      </c>
      <c r="K493" s="16">
        <f t="shared" si="174"/>
        <v>0</v>
      </c>
    </row>
    <row r="494" spans="1:11" ht="38.25" hidden="1">
      <c r="A494" s="47" t="s">
        <v>218</v>
      </c>
      <c r="B494" s="18" t="s">
        <v>193</v>
      </c>
      <c r="C494" s="18" t="s">
        <v>217</v>
      </c>
      <c r="D494" s="24" t="s">
        <v>219</v>
      </c>
      <c r="E494" s="18"/>
      <c r="F494" s="18"/>
      <c r="G494" s="16">
        <f t="shared" ref="G494:K494" si="175">G495+G499</f>
        <v>0</v>
      </c>
      <c r="H494" s="16"/>
      <c r="I494" s="12">
        <f t="shared" si="166"/>
        <v>0</v>
      </c>
      <c r="J494" s="16">
        <f t="shared" si="175"/>
        <v>0</v>
      </c>
      <c r="K494" s="16">
        <f t="shared" si="175"/>
        <v>0</v>
      </c>
    </row>
    <row r="495" spans="1:11" ht="15.75" hidden="1" customHeight="1">
      <c r="A495" s="47" t="s">
        <v>133</v>
      </c>
      <c r="B495" s="18" t="s">
        <v>193</v>
      </c>
      <c r="C495" s="18" t="s">
        <v>217</v>
      </c>
      <c r="D495" s="24" t="s">
        <v>220</v>
      </c>
      <c r="E495" s="18"/>
      <c r="F495" s="18"/>
      <c r="G495" s="16">
        <f t="shared" ref="G495:K497" si="176">G496</f>
        <v>0</v>
      </c>
      <c r="H495" s="16"/>
      <c r="I495" s="12">
        <f t="shared" si="166"/>
        <v>0</v>
      </c>
      <c r="J495" s="16">
        <f t="shared" si="176"/>
        <v>0</v>
      </c>
      <c r="K495" s="16">
        <f t="shared" si="176"/>
        <v>0</v>
      </c>
    </row>
    <row r="496" spans="1:11" ht="27" hidden="1" customHeight="1">
      <c r="A496" s="44" t="s">
        <v>44</v>
      </c>
      <c r="B496" s="18" t="s">
        <v>193</v>
      </c>
      <c r="C496" s="18" t="s">
        <v>217</v>
      </c>
      <c r="D496" s="24" t="s">
        <v>220</v>
      </c>
      <c r="E496" s="18" t="s">
        <v>45</v>
      </c>
      <c r="F496" s="18"/>
      <c r="G496" s="16">
        <f t="shared" si="176"/>
        <v>0</v>
      </c>
      <c r="H496" s="16"/>
      <c r="I496" s="12">
        <f t="shared" si="166"/>
        <v>0</v>
      </c>
      <c r="J496" s="16">
        <f t="shared" si="176"/>
        <v>0</v>
      </c>
      <c r="K496" s="16">
        <f t="shared" si="176"/>
        <v>0</v>
      </c>
    </row>
    <row r="497" spans="1:11" ht="24.75" hidden="1" customHeight="1">
      <c r="A497" s="44" t="s">
        <v>174</v>
      </c>
      <c r="B497" s="18" t="s">
        <v>193</v>
      </c>
      <c r="C497" s="18" t="s">
        <v>217</v>
      </c>
      <c r="D497" s="24" t="s">
        <v>220</v>
      </c>
      <c r="E497" s="18" t="s">
        <v>53</v>
      </c>
      <c r="F497" s="18"/>
      <c r="G497" s="16">
        <f t="shared" si="176"/>
        <v>0</v>
      </c>
      <c r="H497" s="16"/>
      <c r="I497" s="12">
        <f t="shared" si="166"/>
        <v>0</v>
      </c>
      <c r="J497" s="16">
        <f t="shared" si="176"/>
        <v>0</v>
      </c>
      <c r="K497" s="16">
        <f t="shared" si="176"/>
        <v>0</v>
      </c>
    </row>
    <row r="498" spans="1:11" ht="13.5" hidden="1" customHeight="1">
      <c r="A498" s="23" t="s">
        <v>16</v>
      </c>
      <c r="B498" s="18" t="s">
        <v>193</v>
      </c>
      <c r="C498" s="18" t="s">
        <v>217</v>
      </c>
      <c r="D498" s="24" t="s">
        <v>220</v>
      </c>
      <c r="E498" s="18" t="s">
        <v>53</v>
      </c>
      <c r="F498" s="18" t="s">
        <v>17</v>
      </c>
      <c r="G498" s="16"/>
      <c r="H498" s="16"/>
      <c r="I498" s="12">
        <f t="shared" si="166"/>
        <v>0</v>
      </c>
      <c r="J498" s="16"/>
      <c r="K498" s="26"/>
    </row>
    <row r="499" spans="1:11" ht="16.5" hidden="1" customHeight="1">
      <c r="A499" s="133" t="s">
        <v>569</v>
      </c>
      <c r="B499" s="18" t="s">
        <v>193</v>
      </c>
      <c r="C499" s="18" t="s">
        <v>217</v>
      </c>
      <c r="D499" s="24" t="s">
        <v>220</v>
      </c>
      <c r="E499" s="18"/>
      <c r="F499" s="18"/>
      <c r="G499" s="16"/>
      <c r="H499" s="16"/>
      <c r="I499" s="12">
        <f t="shared" si="166"/>
        <v>0</v>
      </c>
      <c r="J499" s="16">
        <f>J500</f>
        <v>0</v>
      </c>
      <c r="K499" s="26"/>
    </row>
    <row r="500" spans="1:11" ht="24" hidden="1" customHeight="1">
      <c r="A500" s="44" t="s">
        <v>44</v>
      </c>
      <c r="B500" s="18" t="s">
        <v>193</v>
      </c>
      <c r="C500" s="18" t="s">
        <v>217</v>
      </c>
      <c r="D500" s="24" t="s">
        <v>220</v>
      </c>
      <c r="E500" s="18" t="s">
        <v>45</v>
      </c>
      <c r="F500" s="18"/>
      <c r="G500" s="16"/>
      <c r="H500" s="16"/>
      <c r="I500" s="12">
        <f t="shared" si="166"/>
        <v>0</v>
      </c>
      <c r="J500" s="16">
        <f>J501</f>
        <v>0</v>
      </c>
      <c r="K500" s="26"/>
    </row>
    <row r="501" spans="1:11" ht="27" hidden="1" customHeight="1">
      <c r="A501" s="44" t="s">
        <v>174</v>
      </c>
      <c r="B501" s="18" t="s">
        <v>193</v>
      </c>
      <c r="C501" s="18" t="s">
        <v>217</v>
      </c>
      <c r="D501" s="24" t="s">
        <v>220</v>
      </c>
      <c r="E501" s="18" t="s">
        <v>53</v>
      </c>
      <c r="F501" s="18"/>
      <c r="G501" s="16"/>
      <c r="H501" s="16"/>
      <c r="I501" s="12">
        <f t="shared" si="166"/>
        <v>0</v>
      </c>
      <c r="J501" s="16">
        <f>J502+J503+J504+J505</f>
        <v>0</v>
      </c>
      <c r="K501" s="26"/>
    </row>
    <row r="502" spans="1:11" hidden="1">
      <c r="A502" s="23" t="s">
        <v>16</v>
      </c>
      <c r="B502" s="18" t="s">
        <v>193</v>
      </c>
      <c r="C502" s="18" t="s">
        <v>217</v>
      </c>
      <c r="D502" s="24" t="s">
        <v>220</v>
      </c>
      <c r="E502" s="18" t="s">
        <v>53</v>
      </c>
      <c r="F502" s="18" t="s">
        <v>17</v>
      </c>
      <c r="G502" s="16"/>
      <c r="H502" s="16"/>
      <c r="I502" s="12">
        <f t="shared" si="166"/>
        <v>0</v>
      </c>
      <c r="J502" s="16"/>
      <c r="K502" s="26"/>
    </row>
    <row r="503" spans="1:11" hidden="1">
      <c r="A503" s="23" t="s">
        <v>18</v>
      </c>
      <c r="B503" s="18" t="s">
        <v>193</v>
      </c>
      <c r="C503" s="18" t="s">
        <v>217</v>
      </c>
      <c r="D503" s="24" t="s">
        <v>220</v>
      </c>
      <c r="E503" s="18" t="s">
        <v>53</v>
      </c>
      <c r="F503" s="18" t="s">
        <v>10</v>
      </c>
      <c r="G503" s="16"/>
      <c r="H503" s="16"/>
      <c r="I503" s="12">
        <f t="shared" si="166"/>
        <v>0</v>
      </c>
      <c r="J503" s="16"/>
      <c r="K503" s="26"/>
    </row>
    <row r="504" spans="1:11" hidden="1">
      <c r="A504" s="23" t="s">
        <v>19</v>
      </c>
      <c r="B504" s="18" t="s">
        <v>193</v>
      </c>
      <c r="C504" s="18" t="s">
        <v>217</v>
      </c>
      <c r="D504" s="24" t="s">
        <v>222</v>
      </c>
      <c r="E504" s="18" t="s">
        <v>53</v>
      </c>
      <c r="F504" s="18" t="s">
        <v>11</v>
      </c>
      <c r="G504" s="16"/>
      <c r="H504" s="16"/>
      <c r="I504" s="12">
        <f t="shared" si="166"/>
        <v>0</v>
      </c>
      <c r="J504" s="16"/>
      <c r="K504" s="26"/>
    </row>
    <row r="505" spans="1:11" hidden="1">
      <c r="A505" s="23" t="s">
        <v>20</v>
      </c>
      <c r="B505" s="18" t="s">
        <v>193</v>
      </c>
      <c r="C505" s="18" t="s">
        <v>217</v>
      </c>
      <c r="D505" s="24" t="s">
        <v>222</v>
      </c>
      <c r="E505" s="18" t="s">
        <v>53</v>
      </c>
      <c r="F505" s="18" t="s">
        <v>12</v>
      </c>
      <c r="G505" s="16"/>
      <c r="H505" s="16"/>
      <c r="I505" s="12">
        <f t="shared" si="166"/>
        <v>0</v>
      </c>
      <c r="J505" s="16"/>
      <c r="K505" s="26"/>
    </row>
    <row r="506" spans="1:11" ht="27" customHeight="1">
      <c r="A506" s="13" t="s">
        <v>25</v>
      </c>
      <c r="B506" s="14" t="s">
        <v>193</v>
      </c>
      <c r="C506" s="14" t="s">
        <v>217</v>
      </c>
      <c r="D506" s="11" t="s">
        <v>26</v>
      </c>
      <c r="E506" s="14"/>
      <c r="F506" s="14"/>
      <c r="G506" s="15">
        <f>G507+G511+G518+G525</f>
        <v>630.6</v>
      </c>
      <c r="H506" s="15">
        <f>H507+H511+H518+H525</f>
        <v>0</v>
      </c>
      <c r="I506" s="12">
        <f t="shared" si="166"/>
        <v>630.6</v>
      </c>
      <c r="J506" s="15">
        <f t="shared" ref="J506:K506" si="177">J507+J511+J518+J525</f>
        <v>529.5</v>
      </c>
      <c r="K506" s="15">
        <f t="shared" si="177"/>
        <v>529.4</v>
      </c>
    </row>
    <row r="507" spans="1:11" ht="17.25" hidden="1" customHeight="1">
      <c r="A507" s="23" t="s">
        <v>221</v>
      </c>
      <c r="B507" s="18" t="s">
        <v>193</v>
      </c>
      <c r="C507" s="18" t="s">
        <v>217</v>
      </c>
      <c r="D507" s="62" t="s">
        <v>223</v>
      </c>
      <c r="E507" s="18"/>
      <c r="F507" s="18"/>
      <c r="G507" s="16">
        <f t="shared" ref="G507:J509" si="178">G508</f>
        <v>0</v>
      </c>
      <c r="H507" s="16"/>
      <c r="I507" s="20">
        <f t="shared" si="166"/>
        <v>0</v>
      </c>
      <c r="J507" s="16">
        <f t="shared" si="178"/>
        <v>0</v>
      </c>
      <c r="K507" s="26"/>
    </row>
    <row r="508" spans="1:11" ht="25.5" hidden="1" customHeight="1">
      <c r="A508" s="44" t="s">
        <v>186</v>
      </c>
      <c r="B508" s="18" t="s">
        <v>193</v>
      </c>
      <c r="C508" s="18" t="s">
        <v>217</v>
      </c>
      <c r="D508" s="62" t="s">
        <v>223</v>
      </c>
      <c r="E508" s="18" t="s">
        <v>45</v>
      </c>
      <c r="F508" s="18"/>
      <c r="G508" s="16">
        <f t="shared" si="178"/>
        <v>0</v>
      </c>
      <c r="H508" s="16"/>
      <c r="I508" s="20">
        <f t="shared" si="166"/>
        <v>0</v>
      </c>
      <c r="J508" s="16">
        <f t="shared" si="178"/>
        <v>0</v>
      </c>
      <c r="K508" s="26"/>
    </row>
    <row r="509" spans="1:11" ht="29.25" hidden="1" customHeight="1">
      <c r="A509" s="44" t="s">
        <v>155</v>
      </c>
      <c r="B509" s="18" t="s">
        <v>193</v>
      </c>
      <c r="C509" s="18" t="s">
        <v>217</v>
      </c>
      <c r="D509" s="62" t="s">
        <v>223</v>
      </c>
      <c r="E509" s="18" t="s">
        <v>53</v>
      </c>
      <c r="F509" s="18"/>
      <c r="G509" s="16">
        <f t="shared" si="178"/>
        <v>0</v>
      </c>
      <c r="H509" s="16"/>
      <c r="I509" s="20">
        <f t="shared" si="166"/>
        <v>0</v>
      </c>
      <c r="J509" s="16">
        <f t="shared" si="178"/>
        <v>0</v>
      </c>
      <c r="K509" s="26"/>
    </row>
    <row r="510" spans="1:11" hidden="1">
      <c r="A510" s="23" t="s">
        <v>224</v>
      </c>
      <c r="B510" s="18" t="s">
        <v>193</v>
      </c>
      <c r="C510" s="18" t="s">
        <v>217</v>
      </c>
      <c r="D510" s="62" t="s">
        <v>223</v>
      </c>
      <c r="E510" s="18" t="s">
        <v>53</v>
      </c>
      <c r="F510" s="18" t="s">
        <v>10</v>
      </c>
      <c r="G510" s="16"/>
      <c r="H510" s="16"/>
      <c r="I510" s="20">
        <f t="shared" si="166"/>
        <v>0</v>
      </c>
      <c r="J510" s="16"/>
      <c r="K510" s="26"/>
    </row>
    <row r="511" spans="1:11" ht="24" customHeight="1">
      <c r="A511" s="34" t="s">
        <v>522</v>
      </c>
      <c r="B511" s="18" t="s">
        <v>193</v>
      </c>
      <c r="C511" s="18" t="s">
        <v>217</v>
      </c>
      <c r="D511" s="9" t="s">
        <v>225</v>
      </c>
      <c r="E511" s="14"/>
      <c r="F511" s="14"/>
      <c r="G511" s="16">
        <f t="shared" ref="G511:K511" si="179">G515+G512</f>
        <v>137</v>
      </c>
      <c r="H511" s="16"/>
      <c r="I511" s="20">
        <f t="shared" si="166"/>
        <v>137</v>
      </c>
      <c r="J511" s="16">
        <f t="shared" si="179"/>
        <v>137</v>
      </c>
      <c r="K511" s="16">
        <f t="shared" si="179"/>
        <v>137</v>
      </c>
    </row>
    <row r="512" spans="1:11" ht="24.75" customHeight="1">
      <c r="A512" s="27" t="s">
        <v>186</v>
      </c>
      <c r="B512" s="18" t="s">
        <v>193</v>
      </c>
      <c r="C512" s="18" t="s">
        <v>217</v>
      </c>
      <c r="D512" s="9" t="s">
        <v>225</v>
      </c>
      <c r="E512" s="18" t="s">
        <v>45</v>
      </c>
      <c r="F512" s="14"/>
      <c r="G512" s="16">
        <f t="shared" ref="G512:K513" si="180">G513</f>
        <v>50</v>
      </c>
      <c r="H512" s="16"/>
      <c r="I512" s="20">
        <f t="shared" si="166"/>
        <v>50</v>
      </c>
      <c r="J512" s="16">
        <f t="shared" si="180"/>
        <v>50</v>
      </c>
      <c r="K512" s="16">
        <f t="shared" si="180"/>
        <v>50</v>
      </c>
    </row>
    <row r="513" spans="1:11" ht="25.5" customHeight="1">
      <c r="A513" s="27" t="s">
        <v>174</v>
      </c>
      <c r="B513" s="18" t="s">
        <v>193</v>
      </c>
      <c r="C513" s="18" t="s">
        <v>217</v>
      </c>
      <c r="D513" s="9" t="s">
        <v>225</v>
      </c>
      <c r="E513" s="18" t="s">
        <v>53</v>
      </c>
      <c r="F513" s="14"/>
      <c r="G513" s="16">
        <f t="shared" si="180"/>
        <v>50</v>
      </c>
      <c r="H513" s="16"/>
      <c r="I513" s="20">
        <f t="shared" si="166"/>
        <v>50</v>
      </c>
      <c r="J513" s="16">
        <f t="shared" si="180"/>
        <v>50</v>
      </c>
      <c r="K513" s="16">
        <f t="shared" si="180"/>
        <v>50</v>
      </c>
    </row>
    <row r="514" spans="1:11" ht="13.5" customHeight="1">
      <c r="A514" s="49" t="s">
        <v>16</v>
      </c>
      <c r="B514" s="18" t="s">
        <v>193</v>
      </c>
      <c r="C514" s="18" t="s">
        <v>217</v>
      </c>
      <c r="D514" s="9" t="s">
        <v>225</v>
      </c>
      <c r="E514" s="18" t="s">
        <v>53</v>
      </c>
      <c r="F514" s="18" t="s">
        <v>17</v>
      </c>
      <c r="G514" s="79">
        <v>50</v>
      </c>
      <c r="H514" s="79"/>
      <c r="I514" s="20">
        <f t="shared" si="166"/>
        <v>50</v>
      </c>
      <c r="J514" s="22">
        <v>50</v>
      </c>
      <c r="K514" s="22">
        <v>50</v>
      </c>
    </row>
    <row r="515" spans="1:11">
      <c r="A515" s="41" t="s">
        <v>122</v>
      </c>
      <c r="B515" s="18" t="s">
        <v>193</v>
      </c>
      <c r="C515" s="18" t="s">
        <v>217</v>
      </c>
      <c r="D515" s="9" t="s">
        <v>225</v>
      </c>
      <c r="E515" s="18" t="s">
        <v>123</v>
      </c>
      <c r="F515" s="18"/>
      <c r="G515" s="16">
        <f t="shared" ref="G515:K516" si="181">G516</f>
        <v>87</v>
      </c>
      <c r="H515" s="16"/>
      <c r="I515" s="20">
        <f t="shared" si="166"/>
        <v>87</v>
      </c>
      <c r="J515" s="16">
        <f t="shared" si="181"/>
        <v>87</v>
      </c>
      <c r="K515" s="16">
        <f t="shared" si="181"/>
        <v>87</v>
      </c>
    </row>
    <row r="516" spans="1:11" ht="15.75" customHeight="1">
      <c r="A516" s="41" t="s">
        <v>161</v>
      </c>
      <c r="B516" s="18" t="s">
        <v>193</v>
      </c>
      <c r="C516" s="18" t="s">
        <v>217</v>
      </c>
      <c r="D516" s="9" t="s">
        <v>225</v>
      </c>
      <c r="E516" s="18" t="s">
        <v>162</v>
      </c>
      <c r="F516" s="18"/>
      <c r="G516" s="16">
        <f t="shared" si="181"/>
        <v>87</v>
      </c>
      <c r="H516" s="16"/>
      <c r="I516" s="20">
        <f t="shared" si="166"/>
        <v>87</v>
      </c>
      <c r="J516" s="16">
        <f t="shared" si="181"/>
        <v>87</v>
      </c>
      <c r="K516" s="16">
        <f t="shared" si="181"/>
        <v>87</v>
      </c>
    </row>
    <row r="517" spans="1:11">
      <c r="A517" s="17" t="s">
        <v>16</v>
      </c>
      <c r="B517" s="18" t="s">
        <v>193</v>
      </c>
      <c r="C517" s="18" t="s">
        <v>217</v>
      </c>
      <c r="D517" s="9" t="s">
        <v>225</v>
      </c>
      <c r="E517" s="18" t="s">
        <v>162</v>
      </c>
      <c r="F517" s="18" t="s">
        <v>17</v>
      </c>
      <c r="G517" s="79">
        <v>87</v>
      </c>
      <c r="H517" s="79"/>
      <c r="I517" s="20">
        <f t="shared" si="166"/>
        <v>87</v>
      </c>
      <c r="J517" s="22">
        <v>87</v>
      </c>
      <c r="K517" s="22">
        <v>87</v>
      </c>
    </row>
    <row r="518" spans="1:11" ht="75" customHeight="1">
      <c r="A518" s="64" t="s">
        <v>523</v>
      </c>
      <c r="B518" s="18" t="s">
        <v>193</v>
      </c>
      <c r="C518" s="18" t="s">
        <v>217</v>
      </c>
      <c r="D518" s="9" t="s">
        <v>226</v>
      </c>
      <c r="E518" s="18"/>
      <c r="F518" s="18"/>
      <c r="G518" s="16">
        <f t="shared" ref="G518:K518" si="182">G522+G519</f>
        <v>199.5</v>
      </c>
      <c r="H518" s="16">
        <f t="shared" si="182"/>
        <v>0</v>
      </c>
      <c r="I518" s="20">
        <f t="shared" si="166"/>
        <v>199.5</v>
      </c>
      <c r="J518" s="16">
        <f t="shared" si="182"/>
        <v>162.5</v>
      </c>
      <c r="K518" s="16">
        <f t="shared" si="182"/>
        <v>162.4</v>
      </c>
    </row>
    <row r="519" spans="1:11" ht="23.25" customHeight="1">
      <c r="A519" s="27" t="s">
        <v>186</v>
      </c>
      <c r="B519" s="18" t="s">
        <v>193</v>
      </c>
      <c r="C519" s="18" t="s">
        <v>217</v>
      </c>
      <c r="D519" s="9" t="s">
        <v>226</v>
      </c>
      <c r="E519" s="18" t="s">
        <v>45</v>
      </c>
      <c r="F519" s="18"/>
      <c r="G519" s="16">
        <f t="shared" ref="G519:K520" si="183">G520</f>
        <v>87</v>
      </c>
      <c r="H519" s="16">
        <f t="shared" si="183"/>
        <v>0</v>
      </c>
      <c r="I519" s="20">
        <f t="shared" si="166"/>
        <v>87</v>
      </c>
      <c r="J519" s="16">
        <f t="shared" si="183"/>
        <v>50</v>
      </c>
      <c r="K519" s="16">
        <f t="shared" si="183"/>
        <v>50</v>
      </c>
    </row>
    <row r="520" spans="1:11" ht="27.75" customHeight="1">
      <c r="A520" s="27" t="s">
        <v>174</v>
      </c>
      <c r="B520" s="18" t="s">
        <v>193</v>
      </c>
      <c r="C520" s="18" t="s">
        <v>217</v>
      </c>
      <c r="D520" s="9" t="s">
        <v>226</v>
      </c>
      <c r="E520" s="18" t="s">
        <v>53</v>
      </c>
      <c r="F520" s="18"/>
      <c r="G520" s="16">
        <f t="shared" si="183"/>
        <v>87</v>
      </c>
      <c r="H520" s="16">
        <f t="shared" si="183"/>
        <v>0</v>
      </c>
      <c r="I520" s="20">
        <f t="shared" si="166"/>
        <v>87</v>
      </c>
      <c r="J520" s="16">
        <f t="shared" si="183"/>
        <v>50</v>
      </c>
      <c r="K520" s="16">
        <f t="shared" si="183"/>
        <v>50</v>
      </c>
    </row>
    <row r="521" spans="1:11" ht="12.75" customHeight="1">
      <c r="A521" s="49" t="s">
        <v>16</v>
      </c>
      <c r="B521" s="18" t="s">
        <v>193</v>
      </c>
      <c r="C521" s="18" t="s">
        <v>217</v>
      </c>
      <c r="D521" s="9" t="s">
        <v>226</v>
      </c>
      <c r="E521" s="18" t="s">
        <v>53</v>
      </c>
      <c r="F521" s="18" t="s">
        <v>17</v>
      </c>
      <c r="G521" s="160">
        <v>87</v>
      </c>
      <c r="H521" s="160">
        <v>0</v>
      </c>
      <c r="I521" s="20">
        <f t="shared" si="166"/>
        <v>87</v>
      </c>
      <c r="J521" s="22">
        <v>50</v>
      </c>
      <c r="K521" s="22">
        <v>50</v>
      </c>
    </row>
    <row r="522" spans="1:11">
      <c r="A522" s="41" t="s">
        <v>122</v>
      </c>
      <c r="B522" s="18" t="s">
        <v>193</v>
      </c>
      <c r="C522" s="18" t="s">
        <v>217</v>
      </c>
      <c r="D522" s="9" t="s">
        <v>226</v>
      </c>
      <c r="E522" s="18" t="s">
        <v>123</v>
      </c>
      <c r="F522" s="18"/>
      <c r="G522" s="16">
        <f t="shared" ref="G522:K523" si="184">G523</f>
        <v>112.5</v>
      </c>
      <c r="H522" s="16"/>
      <c r="I522" s="20">
        <f t="shared" si="166"/>
        <v>112.5</v>
      </c>
      <c r="J522" s="16">
        <f t="shared" si="184"/>
        <v>112.5</v>
      </c>
      <c r="K522" s="16">
        <f t="shared" si="184"/>
        <v>112.4</v>
      </c>
    </row>
    <row r="523" spans="1:11">
      <c r="A523" s="41" t="s">
        <v>161</v>
      </c>
      <c r="B523" s="18" t="s">
        <v>193</v>
      </c>
      <c r="C523" s="18" t="s">
        <v>217</v>
      </c>
      <c r="D523" s="9" t="s">
        <v>226</v>
      </c>
      <c r="E523" s="18" t="s">
        <v>162</v>
      </c>
      <c r="F523" s="18"/>
      <c r="G523" s="16">
        <f t="shared" si="184"/>
        <v>112.5</v>
      </c>
      <c r="H523" s="16"/>
      <c r="I523" s="20">
        <f t="shared" si="166"/>
        <v>112.5</v>
      </c>
      <c r="J523" s="16">
        <f t="shared" si="184"/>
        <v>112.5</v>
      </c>
      <c r="K523" s="16">
        <f t="shared" si="184"/>
        <v>112.4</v>
      </c>
    </row>
    <row r="524" spans="1:11">
      <c r="A524" s="17" t="s">
        <v>16</v>
      </c>
      <c r="B524" s="18" t="s">
        <v>193</v>
      </c>
      <c r="C524" s="18" t="s">
        <v>217</v>
      </c>
      <c r="D524" s="9" t="s">
        <v>226</v>
      </c>
      <c r="E524" s="18" t="s">
        <v>162</v>
      </c>
      <c r="F524" s="18" t="s">
        <v>17</v>
      </c>
      <c r="G524" s="181">
        <v>112.5</v>
      </c>
      <c r="H524" s="181"/>
      <c r="I524" s="20">
        <f t="shared" si="166"/>
        <v>112.5</v>
      </c>
      <c r="J524" s="19">
        <v>112.5</v>
      </c>
      <c r="K524" s="19">
        <v>112.4</v>
      </c>
    </row>
    <row r="525" spans="1:11" ht="24.75" customHeight="1">
      <c r="A525" s="64" t="s">
        <v>524</v>
      </c>
      <c r="B525" s="18" t="s">
        <v>193</v>
      </c>
      <c r="C525" s="18" t="s">
        <v>217</v>
      </c>
      <c r="D525" s="9" t="s">
        <v>227</v>
      </c>
      <c r="E525" s="18"/>
      <c r="F525" s="18"/>
      <c r="G525" s="16">
        <f t="shared" ref="G525:K525" si="185">G529+G526</f>
        <v>294.10000000000002</v>
      </c>
      <c r="H525" s="16"/>
      <c r="I525" s="20">
        <f t="shared" si="166"/>
        <v>294.10000000000002</v>
      </c>
      <c r="J525" s="16">
        <f t="shared" si="185"/>
        <v>230</v>
      </c>
      <c r="K525" s="16">
        <f t="shared" si="185"/>
        <v>230</v>
      </c>
    </row>
    <row r="526" spans="1:11" ht="24.75" customHeight="1">
      <c r="A526" s="27" t="s">
        <v>186</v>
      </c>
      <c r="B526" s="18" t="s">
        <v>193</v>
      </c>
      <c r="C526" s="18" t="s">
        <v>217</v>
      </c>
      <c r="D526" s="9" t="s">
        <v>227</v>
      </c>
      <c r="E526" s="18" t="s">
        <v>45</v>
      </c>
      <c r="F526" s="18"/>
      <c r="G526" s="16">
        <f t="shared" ref="G526:K527" si="186">G527</f>
        <v>104.1</v>
      </c>
      <c r="H526" s="16"/>
      <c r="I526" s="20">
        <f t="shared" si="166"/>
        <v>104.1</v>
      </c>
      <c r="J526" s="16">
        <f t="shared" si="186"/>
        <v>40</v>
      </c>
      <c r="K526" s="16">
        <f t="shared" si="186"/>
        <v>40</v>
      </c>
    </row>
    <row r="527" spans="1:11" ht="25.5" customHeight="1">
      <c r="A527" s="27" t="s">
        <v>174</v>
      </c>
      <c r="B527" s="18" t="s">
        <v>193</v>
      </c>
      <c r="C527" s="18" t="s">
        <v>217</v>
      </c>
      <c r="D527" s="9" t="s">
        <v>227</v>
      </c>
      <c r="E527" s="18" t="s">
        <v>53</v>
      </c>
      <c r="F527" s="18"/>
      <c r="G527" s="16">
        <f t="shared" si="186"/>
        <v>104.1</v>
      </c>
      <c r="H527" s="16"/>
      <c r="I527" s="20">
        <f t="shared" si="166"/>
        <v>104.1</v>
      </c>
      <c r="J527" s="16">
        <f t="shared" si="186"/>
        <v>40</v>
      </c>
      <c r="K527" s="16">
        <f t="shared" si="186"/>
        <v>40</v>
      </c>
    </row>
    <row r="528" spans="1:11" ht="13.5" customHeight="1">
      <c r="A528" s="49" t="s">
        <v>16</v>
      </c>
      <c r="B528" s="18" t="s">
        <v>193</v>
      </c>
      <c r="C528" s="18" t="s">
        <v>217</v>
      </c>
      <c r="D528" s="9" t="s">
        <v>227</v>
      </c>
      <c r="E528" s="18" t="s">
        <v>53</v>
      </c>
      <c r="F528" s="18" t="s">
        <v>17</v>
      </c>
      <c r="G528" s="160">
        <v>104.1</v>
      </c>
      <c r="H528" s="160"/>
      <c r="I528" s="20">
        <f t="shared" si="166"/>
        <v>104.1</v>
      </c>
      <c r="J528" s="22">
        <v>40</v>
      </c>
      <c r="K528" s="22">
        <v>40</v>
      </c>
    </row>
    <row r="529" spans="1:11">
      <c r="A529" s="41" t="s">
        <v>122</v>
      </c>
      <c r="B529" s="18" t="s">
        <v>193</v>
      </c>
      <c r="C529" s="18" t="s">
        <v>217</v>
      </c>
      <c r="D529" s="9" t="s">
        <v>227</v>
      </c>
      <c r="E529" s="18" t="s">
        <v>123</v>
      </c>
      <c r="F529" s="18"/>
      <c r="G529" s="16">
        <f t="shared" ref="G529:K530" si="187">G530</f>
        <v>190</v>
      </c>
      <c r="H529" s="16"/>
      <c r="I529" s="20">
        <f t="shared" si="166"/>
        <v>190</v>
      </c>
      <c r="J529" s="16">
        <f t="shared" si="187"/>
        <v>190</v>
      </c>
      <c r="K529" s="16">
        <f t="shared" si="187"/>
        <v>190</v>
      </c>
    </row>
    <row r="530" spans="1:11" ht="12.75" customHeight="1">
      <c r="A530" s="41" t="s">
        <v>161</v>
      </c>
      <c r="B530" s="18" t="s">
        <v>193</v>
      </c>
      <c r="C530" s="18" t="s">
        <v>217</v>
      </c>
      <c r="D530" s="9" t="s">
        <v>227</v>
      </c>
      <c r="E530" s="18" t="s">
        <v>162</v>
      </c>
      <c r="F530" s="18"/>
      <c r="G530" s="16">
        <f t="shared" si="187"/>
        <v>190</v>
      </c>
      <c r="H530" s="16"/>
      <c r="I530" s="20">
        <f t="shared" si="166"/>
        <v>190</v>
      </c>
      <c r="J530" s="16">
        <f t="shared" si="187"/>
        <v>190</v>
      </c>
      <c r="K530" s="16">
        <f t="shared" si="187"/>
        <v>190</v>
      </c>
    </row>
    <row r="531" spans="1:11">
      <c r="A531" s="17" t="s">
        <v>16</v>
      </c>
      <c r="B531" s="18" t="s">
        <v>193</v>
      </c>
      <c r="C531" s="18" t="s">
        <v>217</v>
      </c>
      <c r="D531" s="9" t="s">
        <v>227</v>
      </c>
      <c r="E531" s="18" t="s">
        <v>162</v>
      </c>
      <c r="F531" s="18" t="s">
        <v>17</v>
      </c>
      <c r="G531" s="160">
        <v>190</v>
      </c>
      <c r="H531" s="160"/>
      <c r="I531" s="20">
        <f t="shared" si="166"/>
        <v>190</v>
      </c>
      <c r="J531" s="22">
        <v>190</v>
      </c>
      <c r="K531" s="22">
        <v>190</v>
      </c>
    </row>
    <row r="532" spans="1:11" ht="60.75" customHeight="1">
      <c r="A532" s="146" t="s">
        <v>539</v>
      </c>
      <c r="B532" s="29" t="s">
        <v>193</v>
      </c>
      <c r="C532" s="29" t="s">
        <v>217</v>
      </c>
      <c r="D532" s="147" t="s">
        <v>540</v>
      </c>
      <c r="E532" s="29"/>
      <c r="F532" s="29"/>
      <c r="G532" s="16">
        <f>G534</f>
        <v>500</v>
      </c>
      <c r="H532" s="16"/>
      <c r="I532" s="20">
        <f t="shared" si="166"/>
        <v>500</v>
      </c>
      <c r="J532" s="16">
        <f t="shared" ref="J532:K532" si="188">J534</f>
        <v>0</v>
      </c>
      <c r="K532" s="16">
        <f t="shared" si="188"/>
        <v>0</v>
      </c>
    </row>
    <row r="533" spans="1:11" ht="15.75" customHeight="1">
      <c r="A533" s="146" t="s">
        <v>133</v>
      </c>
      <c r="B533" s="29" t="s">
        <v>193</v>
      </c>
      <c r="C533" s="29" t="s">
        <v>217</v>
      </c>
      <c r="D533" s="147" t="s">
        <v>541</v>
      </c>
      <c r="E533" s="29"/>
      <c r="F533" s="29"/>
      <c r="G533" s="16">
        <f>G534</f>
        <v>500</v>
      </c>
      <c r="H533" s="16"/>
      <c r="I533" s="20">
        <f t="shared" si="166"/>
        <v>500</v>
      </c>
      <c r="J533" s="16">
        <f t="shared" ref="J533:K533" si="189">J534</f>
        <v>0</v>
      </c>
      <c r="K533" s="16">
        <f t="shared" si="189"/>
        <v>0</v>
      </c>
    </row>
    <row r="534" spans="1:11" ht="22.5" customHeight="1">
      <c r="A534" s="27" t="s">
        <v>186</v>
      </c>
      <c r="B534" s="24" t="s">
        <v>193</v>
      </c>
      <c r="C534" s="24" t="s">
        <v>217</v>
      </c>
      <c r="D534" s="148" t="s">
        <v>541</v>
      </c>
      <c r="E534" s="24" t="s">
        <v>45</v>
      </c>
      <c r="F534" s="24"/>
      <c r="G534" s="16">
        <f t="shared" ref="G534:K535" si="190">G535</f>
        <v>500</v>
      </c>
      <c r="H534" s="16"/>
      <c r="I534" s="20">
        <f t="shared" si="166"/>
        <v>500</v>
      </c>
      <c r="J534" s="16">
        <f t="shared" si="190"/>
        <v>0</v>
      </c>
      <c r="K534" s="16">
        <f t="shared" si="190"/>
        <v>0</v>
      </c>
    </row>
    <row r="535" spans="1:11" ht="21.75" customHeight="1">
      <c r="A535" s="27" t="s">
        <v>155</v>
      </c>
      <c r="B535" s="24" t="s">
        <v>193</v>
      </c>
      <c r="C535" s="24" t="s">
        <v>217</v>
      </c>
      <c r="D535" s="148" t="s">
        <v>541</v>
      </c>
      <c r="E535" s="24" t="s">
        <v>53</v>
      </c>
      <c r="F535" s="24"/>
      <c r="G535" s="16">
        <f t="shared" si="190"/>
        <v>500</v>
      </c>
      <c r="H535" s="16"/>
      <c r="I535" s="20">
        <f t="shared" si="166"/>
        <v>500</v>
      </c>
      <c r="J535" s="16">
        <f t="shared" si="190"/>
        <v>0</v>
      </c>
      <c r="K535" s="16">
        <f t="shared" si="190"/>
        <v>0</v>
      </c>
    </row>
    <row r="536" spans="1:11">
      <c r="A536" s="17" t="s">
        <v>16</v>
      </c>
      <c r="B536" s="24" t="s">
        <v>193</v>
      </c>
      <c r="C536" s="24" t="s">
        <v>217</v>
      </c>
      <c r="D536" s="148" t="s">
        <v>541</v>
      </c>
      <c r="E536" s="24" t="s">
        <v>53</v>
      </c>
      <c r="F536" s="24" t="s">
        <v>17</v>
      </c>
      <c r="G536" s="19">
        <v>500</v>
      </c>
      <c r="H536" s="19"/>
      <c r="I536" s="20">
        <f t="shared" si="166"/>
        <v>500</v>
      </c>
      <c r="J536" s="20"/>
      <c r="K536" s="26"/>
    </row>
    <row r="537" spans="1:11" ht="25.5">
      <c r="A537" s="189" t="s">
        <v>664</v>
      </c>
      <c r="B537" s="24" t="s">
        <v>193</v>
      </c>
      <c r="C537" s="24" t="s">
        <v>676</v>
      </c>
      <c r="D537" s="167"/>
      <c r="E537" s="167" t="s">
        <v>672</v>
      </c>
      <c r="F537" s="167"/>
      <c r="G537" s="19">
        <f>G538</f>
        <v>20812.900000000001</v>
      </c>
      <c r="H537" s="19">
        <f>H538</f>
        <v>0</v>
      </c>
      <c r="I537" s="20">
        <f t="shared" si="166"/>
        <v>20812.900000000001</v>
      </c>
      <c r="J537" s="20"/>
      <c r="K537" s="26"/>
    </row>
    <row r="538" spans="1:11" ht="38.25">
      <c r="A538" s="133" t="s">
        <v>665</v>
      </c>
      <c r="B538" s="24" t="s">
        <v>193</v>
      </c>
      <c r="C538" s="24" t="s">
        <v>676</v>
      </c>
      <c r="D538" s="167" t="s">
        <v>205</v>
      </c>
      <c r="E538" s="167"/>
      <c r="F538" s="167"/>
      <c r="G538" s="19">
        <f>G539+G543+G548</f>
        <v>20812.900000000001</v>
      </c>
      <c r="H538" s="19">
        <f>H539+H543+H548</f>
        <v>0</v>
      </c>
      <c r="I538" s="20">
        <f t="shared" ref="I538:I601" si="191">G538+H538</f>
        <v>20812.900000000001</v>
      </c>
      <c r="J538" s="19">
        <f t="shared" ref="J538:K538" si="192">J539+J543+J548</f>
        <v>0</v>
      </c>
      <c r="K538" s="19">
        <f t="shared" si="192"/>
        <v>0</v>
      </c>
    </row>
    <row r="539" spans="1:11" ht="51">
      <c r="A539" s="133" t="s">
        <v>666</v>
      </c>
      <c r="B539" s="24" t="s">
        <v>193</v>
      </c>
      <c r="C539" s="24" t="s">
        <v>676</v>
      </c>
      <c r="D539" s="9" t="s">
        <v>207</v>
      </c>
      <c r="E539" s="167"/>
      <c r="F539" s="167"/>
      <c r="G539" s="19">
        <f t="shared" ref="G539:H541" si="193">G540</f>
        <v>3468.9</v>
      </c>
      <c r="H539" s="19">
        <f t="shared" si="193"/>
        <v>0</v>
      </c>
      <c r="I539" s="20">
        <f t="shared" si="191"/>
        <v>3468.9</v>
      </c>
      <c r="J539" s="19">
        <f t="shared" ref="J539:K541" si="194">J540</f>
        <v>0</v>
      </c>
      <c r="K539" s="19">
        <f t="shared" si="194"/>
        <v>0</v>
      </c>
    </row>
    <row r="540" spans="1:11" ht="51">
      <c r="A540" s="133" t="s">
        <v>667</v>
      </c>
      <c r="B540" s="24" t="s">
        <v>193</v>
      </c>
      <c r="C540" s="24" t="s">
        <v>676</v>
      </c>
      <c r="D540" s="9" t="s">
        <v>673</v>
      </c>
      <c r="E540" s="24" t="s">
        <v>211</v>
      </c>
      <c r="F540" s="24"/>
      <c r="G540" s="19">
        <f t="shared" si="193"/>
        <v>3468.9</v>
      </c>
      <c r="H540" s="19">
        <f t="shared" si="193"/>
        <v>0</v>
      </c>
      <c r="I540" s="20">
        <f t="shared" si="191"/>
        <v>3468.9</v>
      </c>
      <c r="J540" s="19">
        <f t="shared" si="194"/>
        <v>0</v>
      </c>
      <c r="K540" s="19">
        <f t="shared" si="194"/>
        <v>0</v>
      </c>
    </row>
    <row r="541" spans="1:11" ht="36">
      <c r="A541" s="27" t="s">
        <v>442</v>
      </c>
      <c r="B541" s="24" t="s">
        <v>193</v>
      </c>
      <c r="C541" s="24" t="s">
        <v>676</v>
      </c>
      <c r="D541" s="9" t="s">
        <v>673</v>
      </c>
      <c r="E541" s="24" t="s">
        <v>443</v>
      </c>
      <c r="F541" s="24"/>
      <c r="G541" s="19">
        <f t="shared" si="193"/>
        <v>3468.9</v>
      </c>
      <c r="H541" s="19">
        <f t="shared" si="193"/>
        <v>0</v>
      </c>
      <c r="I541" s="20">
        <f t="shared" si="191"/>
        <v>3468.9</v>
      </c>
      <c r="J541" s="19">
        <f t="shared" si="194"/>
        <v>0</v>
      </c>
      <c r="K541" s="19">
        <f t="shared" si="194"/>
        <v>0</v>
      </c>
    </row>
    <row r="542" spans="1:11">
      <c r="A542" s="27" t="s">
        <v>212</v>
      </c>
      <c r="B542" s="24" t="s">
        <v>193</v>
      </c>
      <c r="C542" s="24" t="s">
        <v>676</v>
      </c>
      <c r="D542" s="9" t="s">
        <v>673</v>
      </c>
      <c r="E542" s="24" t="s">
        <v>213</v>
      </c>
      <c r="F542" s="24" t="s">
        <v>17</v>
      </c>
      <c r="G542" s="190">
        <v>3468.9</v>
      </c>
      <c r="H542" s="190">
        <v>0</v>
      </c>
      <c r="I542" s="209">
        <f t="shared" si="191"/>
        <v>3468.9</v>
      </c>
      <c r="J542" s="20"/>
      <c r="K542" s="26"/>
    </row>
    <row r="543" spans="1:11">
      <c r="A543" s="66" t="s">
        <v>16</v>
      </c>
      <c r="B543" s="24" t="s">
        <v>193</v>
      </c>
      <c r="C543" s="24" t="s">
        <v>676</v>
      </c>
      <c r="D543" s="148"/>
      <c r="E543" s="24"/>
      <c r="F543" s="24"/>
      <c r="G543" s="19">
        <f t="shared" ref="G543:H546" si="195">G544</f>
        <v>1561</v>
      </c>
      <c r="H543" s="19">
        <f t="shared" si="195"/>
        <v>0</v>
      </c>
      <c r="I543" s="20">
        <f t="shared" si="191"/>
        <v>1561</v>
      </c>
      <c r="J543" s="19">
        <f t="shared" ref="J543:K546" si="196">J544</f>
        <v>0</v>
      </c>
      <c r="K543" s="19">
        <f t="shared" si="196"/>
        <v>0</v>
      </c>
    </row>
    <row r="544" spans="1:11" ht="51">
      <c r="A544" s="133" t="s">
        <v>668</v>
      </c>
      <c r="B544" s="24" t="s">
        <v>193</v>
      </c>
      <c r="C544" s="24" t="s">
        <v>676</v>
      </c>
      <c r="D544" s="9" t="s">
        <v>674</v>
      </c>
      <c r="E544" s="167"/>
      <c r="F544" s="167"/>
      <c r="G544" s="19">
        <f t="shared" si="195"/>
        <v>1561</v>
      </c>
      <c r="H544" s="19">
        <f t="shared" si="195"/>
        <v>0</v>
      </c>
      <c r="I544" s="20">
        <f t="shared" si="191"/>
        <v>1561</v>
      </c>
      <c r="J544" s="19">
        <f t="shared" si="196"/>
        <v>0</v>
      </c>
      <c r="K544" s="19">
        <f t="shared" si="196"/>
        <v>0</v>
      </c>
    </row>
    <row r="545" spans="1:14" ht="36">
      <c r="A545" s="27" t="s">
        <v>442</v>
      </c>
      <c r="B545" s="24" t="s">
        <v>193</v>
      </c>
      <c r="C545" s="24" t="s">
        <v>676</v>
      </c>
      <c r="D545" s="9" t="s">
        <v>674</v>
      </c>
      <c r="E545" s="24" t="s">
        <v>211</v>
      </c>
      <c r="F545" s="24"/>
      <c r="G545" s="19">
        <f t="shared" si="195"/>
        <v>1561</v>
      </c>
      <c r="H545" s="19">
        <f t="shared" si="195"/>
        <v>0</v>
      </c>
      <c r="I545" s="20">
        <f t="shared" si="191"/>
        <v>1561</v>
      </c>
      <c r="J545" s="19">
        <f t="shared" si="196"/>
        <v>0</v>
      </c>
      <c r="K545" s="19">
        <f t="shared" si="196"/>
        <v>0</v>
      </c>
    </row>
    <row r="546" spans="1:14">
      <c r="A546" s="27" t="s">
        <v>212</v>
      </c>
      <c r="B546" s="24" t="s">
        <v>193</v>
      </c>
      <c r="C546" s="24" t="s">
        <v>676</v>
      </c>
      <c r="D546" s="9" t="s">
        <v>674</v>
      </c>
      <c r="E546" s="24" t="s">
        <v>443</v>
      </c>
      <c r="F546" s="24"/>
      <c r="G546" s="19">
        <f t="shared" si="195"/>
        <v>1561</v>
      </c>
      <c r="H546" s="19">
        <f t="shared" si="195"/>
        <v>0</v>
      </c>
      <c r="I546" s="20">
        <f t="shared" si="191"/>
        <v>1561</v>
      </c>
      <c r="J546" s="19">
        <f t="shared" si="196"/>
        <v>0</v>
      </c>
      <c r="K546" s="19">
        <f t="shared" si="196"/>
        <v>0</v>
      </c>
    </row>
    <row r="547" spans="1:14">
      <c r="A547" s="66" t="s">
        <v>669</v>
      </c>
      <c r="B547" s="24" t="s">
        <v>193</v>
      </c>
      <c r="C547" s="24" t="s">
        <v>676</v>
      </c>
      <c r="D547" s="9" t="s">
        <v>674</v>
      </c>
      <c r="E547" s="24" t="s">
        <v>213</v>
      </c>
      <c r="F547" s="24" t="s">
        <v>10</v>
      </c>
      <c r="G547" s="191">
        <v>1561</v>
      </c>
      <c r="H547" s="191">
        <v>0</v>
      </c>
      <c r="I547" s="209">
        <f t="shared" si="191"/>
        <v>1561</v>
      </c>
      <c r="J547" s="20"/>
      <c r="K547" s="26"/>
    </row>
    <row r="548" spans="1:14" ht="63.75">
      <c r="A548" s="133" t="s">
        <v>670</v>
      </c>
      <c r="B548" s="24" t="s">
        <v>193</v>
      </c>
      <c r="C548" s="24" t="s">
        <v>676</v>
      </c>
      <c r="D548" s="9" t="s">
        <v>675</v>
      </c>
      <c r="E548" s="167"/>
      <c r="F548" s="167"/>
      <c r="G548" s="19">
        <f t="shared" ref="G548:H550" si="197">G549</f>
        <v>15783</v>
      </c>
      <c r="H548" s="19">
        <f t="shared" si="197"/>
        <v>0</v>
      </c>
      <c r="I548" s="20">
        <f t="shared" si="191"/>
        <v>15783</v>
      </c>
      <c r="J548" s="19">
        <f t="shared" ref="J548:K550" si="198">J549</f>
        <v>0</v>
      </c>
      <c r="K548" s="19">
        <f t="shared" si="198"/>
        <v>0</v>
      </c>
    </row>
    <row r="549" spans="1:14" ht="36">
      <c r="A549" s="27" t="s">
        <v>442</v>
      </c>
      <c r="B549" s="24" t="s">
        <v>193</v>
      </c>
      <c r="C549" s="24" t="s">
        <v>676</v>
      </c>
      <c r="D549" s="9" t="s">
        <v>675</v>
      </c>
      <c r="E549" s="24" t="s">
        <v>211</v>
      </c>
      <c r="F549" s="24"/>
      <c r="G549" s="19">
        <f t="shared" si="197"/>
        <v>15783</v>
      </c>
      <c r="H549" s="19">
        <f t="shared" si="197"/>
        <v>0</v>
      </c>
      <c r="I549" s="20">
        <f t="shared" si="191"/>
        <v>15783</v>
      </c>
      <c r="J549" s="19">
        <f t="shared" si="198"/>
        <v>0</v>
      </c>
      <c r="K549" s="19">
        <f t="shared" si="198"/>
        <v>0</v>
      </c>
    </row>
    <row r="550" spans="1:14">
      <c r="A550" s="27" t="s">
        <v>212</v>
      </c>
      <c r="B550" s="24" t="s">
        <v>193</v>
      </c>
      <c r="C550" s="24" t="s">
        <v>676</v>
      </c>
      <c r="D550" s="9" t="s">
        <v>675</v>
      </c>
      <c r="E550" s="24" t="s">
        <v>443</v>
      </c>
      <c r="F550" s="24"/>
      <c r="G550" s="19">
        <f t="shared" si="197"/>
        <v>15783</v>
      </c>
      <c r="H550" s="19">
        <f t="shared" si="197"/>
        <v>0</v>
      </c>
      <c r="I550" s="20">
        <f t="shared" si="191"/>
        <v>15783</v>
      </c>
      <c r="J550" s="19">
        <f t="shared" si="198"/>
        <v>0</v>
      </c>
      <c r="K550" s="19">
        <f t="shared" si="198"/>
        <v>0</v>
      </c>
    </row>
    <row r="551" spans="1:14">
      <c r="A551" s="66" t="s">
        <v>671</v>
      </c>
      <c r="B551" s="24" t="s">
        <v>193</v>
      </c>
      <c r="C551" s="24" t="s">
        <v>676</v>
      </c>
      <c r="D551" s="9" t="s">
        <v>675</v>
      </c>
      <c r="E551" s="24" t="s">
        <v>213</v>
      </c>
      <c r="F551" s="24" t="s">
        <v>11</v>
      </c>
      <c r="G551" s="190">
        <v>15783</v>
      </c>
      <c r="H551" s="190">
        <v>0</v>
      </c>
      <c r="I551" s="209">
        <f t="shared" si="191"/>
        <v>15783</v>
      </c>
      <c r="J551" s="20"/>
      <c r="K551" s="26"/>
    </row>
    <row r="552" spans="1:14" ht="21" hidden="1">
      <c r="A552" s="65" t="s">
        <v>231</v>
      </c>
      <c r="B552" s="24" t="s">
        <v>232</v>
      </c>
      <c r="C552" s="24" t="s">
        <v>233</v>
      </c>
      <c r="D552" s="9" t="s">
        <v>234</v>
      </c>
      <c r="E552" s="24"/>
      <c r="F552" s="24"/>
      <c r="G552" s="16">
        <f t="shared" ref="G552:J555" si="199">G553+G554+G555</f>
        <v>0</v>
      </c>
      <c r="H552" s="16"/>
      <c r="I552" s="20">
        <f t="shared" si="191"/>
        <v>0</v>
      </c>
      <c r="J552" s="16">
        <f t="shared" si="199"/>
        <v>0</v>
      </c>
      <c r="K552" s="26"/>
    </row>
    <row r="553" spans="1:14" ht="83.45" hidden="1" customHeight="1">
      <c r="A553" s="66" t="s">
        <v>653</v>
      </c>
      <c r="B553" s="24" t="s">
        <v>232</v>
      </c>
      <c r="C553" s="24" t="s">
        <v>233</v>
      </c>
      <c r="D553" s="9" t="s">
        <v>235</v>
      </c>
      <c r="E553" s="24"/>
      <c r="F553" s="24"/>
      <c r="G553" s="16">
        <f t="shared" si="199"/>
        <v>0</v>
      </c>
      <c r="H553" s="16"/>
      <c r="I553" s="20">
        <f t="shared" si="191"/>
        <v>0</v>
      </c>
      <c r="J553" s="16">
        <f t="shared" si="199"/>
        <v>0</v>
      </c>
      <c r="K553" s="26"/>
    </row>
    <row r="554" spans="1:14" ht="33.75" hidden="1">
      <c r="A554" s="66" t="s">
        <v>236</v>
      </c>
      <c r="B554" s="24" t="s">
        <v>232</v>
      </c>
      <c r="C554" s="24" t="s">
        <v>233</v>
      </c>
      <c r="D554" s="9" t="s">
        <v>237</v>
      </c>
      <c r="E554" s="24" t="s">
        <v>45</v>
      </c>
      <c r="F554" s="24"/>
      <c r="G554" s="16">
        <f t="shared" si="199"/>
        <v>0</v>
      </c>
      <c r="H554" s="16"/>
      <c r="I554" s="20">
        <f t="shared" si="191"/>
        <v>0</v>
      </c>
      <c r="J554" s="16">
        <f t="shared" si="199"/>
        <v>0</v>
      </c>
      <c r="K554" s="26"/>
    </row>
    <row r="555" spans="1:14" hidden="1">
      <c r="A555" s="66" t="s">
        <v>238</v>
      </c>
      <c r="B555" s="24" t="s">
        <v>232</v>
      </c>
      <c r="C555" s="24" t="s">
        <v>233</v>
      </c>
      <c r="D555" s="9" t="s">
        <v>239</v>
      </c>
      <c r="E555" s="24" t="s">
        <v>53</v>
      </c>
      <c r="F555" s="24"/>
      <c r="G555" s="16">
        <f t="shared" si="199"/>
        <v>0</v>
      </c>
      <c r="H555" s="16"/>
      <c r="I555" s="20">
        <f t="shared" si="191"/>
        <v>0</v>
      </c>
      <c r="J555" s="16">
        <f t="shared" si="199"/>
        <v>0</v>
      </c>
      <c r="K555" s="26"/>
    </row>
    <row r="556" spans="1:14" hidden="1">
      <c r="A556" s="66" t="s">
        <v>16</v>
      </c>
      <c r="B556" s="24" t="s">
        <v>232</v>
      </c>
      <c r="C556" s="24" t="s">
        <v>233</v>
      </c>
      <c r="D556" s="9" t="s">
        <v>240</v>
      </c>
      <c r="E556" s="24" t="s">
        <v>53</v>
      </c>
      <c r="F556" s="24" t="s">
        <v>17</v>
      </c>
      <c r="G556" s="19"/>
      <c r="H556" s="19"/>
      <c r="I556" s="20">
        <f t="shared" si="191"/>
        <v>0</v>
      </c>
      <c r="J556" s="20"/>
      <c r="K556" s="26"/>
    </row>
    <row r="557" spans="1:14" hidden="1">
      <c r="A557" s="66" t="s">
        <v>18</v>
      </c>
      <c r="B557" s="24" t="s">
        <v>232</v>
      </c>
      <c r="C557" s="24" t="s">
        <v>233</v>
      </c>
      <c r="D557" s="9" t="s">
        <v>241</v>
      </c>
      <c r="E557" s="24" t="s">
        <v>53</v>
      </c>
      <c r="F557" s="24" t="s">
        <v>10</v>
      </c>
      <c r="G557" s="19"/>
      <c r="H557" s="19"/>
      <c r="I557" s="20">
        <f t="shared" si="191"/>
        <v>0</v>
      </c>
      <c r="J557" s="20"/>
      <c r="K557" s="26"/>
    </row>
    <row r="558" spans="1:14" hidden="1">
      <c r="A558" s="67" t="s">
        <v>242</v>
      </c>
      <c r="B558" s="24" t="s">
        <v>232</v>
      </c>
      <c r="C558" s="24" t="s">
        <v>233</v>
      </c>
      <c r="D558" s="9" t="s">
        <v>243</v>
      </c>
      <c r="E558" s="24" t="s">
        <v>53</v>
      </c>
      <c r="F558" s="24" t="s">
        <v>11</v>
      </c>
      <c r="G558" s="19"/>
      <c r="H558" s="19"/>
      <c r="I558" s="20">
        <f t="shared" si="191"/>
        <v>0</v>
      </c>
      <c r="J558" s="20"/>
      <c r="K558" s="26"/>
    </row>
    <row r="559" spans="1:14">
      <c r="A559" s="13" t="s">
        <v>244</v>
      </c>
      <c r="B559" s="14" t="s">
        <v>245</v>
      </c>
      <c r="C559" s="14"/>
      <c r="D559" s="14"/>
      <c r="E559" s="14"/>
      <c r="F559" s="14"/>
      <c r="G559" s="15">
        <f>G560+G561+G562+G563</f>
        <v>199952.80000000002</v>
      </c>
      <c r="H559" s="15">
        <f>H560+H561+H562+H563</f>
        <v>15882.8</v>
      </c>
      <c r="I559" s="12">
        <f t="shared" si="191"/>
        <v>215835.6</v>
      </c>
      <c r="J559" s="15">
        <f t="shared" ref="J559:K559" si="200">J560+J561+J562+J563</f>
        <v>148264.5</v>
      </c>
      <c r="K559" s="15">
        <f t="shared" si="200"/>
        <v>148481.69999999998</v>
      </c>
      <c r="L559" s="136">
        <f>G564+G619+G811+G893+G955</f>
        <v>199952.80000000002</v>
      </c>
      <c r="M559" s="136">
        <f>J564+J619+J811+J893+J955</f>
        <v>148264.5</v>
      </c>
      <c r="N559" s="136">
        <f>K564+K619+K811+K893+K955</f>
        <v>148481.69999999998</v>
      </c>
    </row>
    <row r="560" spans="1:14">
      <c r="A560" s="13" t="s">
        <v>16</v>
      </c>
      <c r="B560" s="14" t="s">
        <v>245</v>
      </c>
      <c r="C560" s="14"/>
      <c r="D560" s="14"/>
      <c r="E560" s="14"/>
      <c r="F560" s="14" t="s">
        <v>17</v>
      </c>
      <c r="G560" s="15">
        <f>G579++G583+G588+G592+G640+G645+G649+G653+G657+G675+G679+G707+G822+G878+G901+G910+G916+G922+G928+G940+G975+G986+G720+G669+G636+G892+G882+G848+G661+G727+G834+G836+G838+G840+G843+G605+G610+G614+G618+G750+G755+G759+G763+G767+G771+G775+G779+G791+G826+G830+G863+G867+G871+G945+G954+G962+G966</f>
        <v>75948</v>
      </c>
      <c r="H560" s="15">
        <f>H579++H583+H588+H592+H640+H645+H649+H653+H657+H675+H679+H707+H822+H878+H901+H910+H916+H922+H928+H940+H975+H986+H720+H669+H636+H892+H882+H848+H661+H727+H834+H836+H838+H840+H843+H605+H610+H614+H618+H750+H755+H759+H763+H767+H771+H775+H779+H791+H826+H830+H863+H867+H871+H945+H954+H962+H966</f>
        <v>6604.7</v>
      </c>
      <c r="I560" s="15">
        <f t="shared" ref="I560" si="201">I579++I583+I588+I592+I640+I645+I649+I653+I657+I675+I679+I707+I822+I878+I901+I910+I916+I922+I928+I940+I975+I986+I712+I720+I669+I636+I892+I882+I848+I661+I727+I834+I836+I838+I840+I843+I605+I610+I614+I618+I750+I755+I759+I763+I767+I771+I775+I779+I791+I826+I830+I863+I867+I871+I945+I954+I962+I966</f>
        <v>82552.7</v>
      </c>
      <c r="J560" s="15">
        <f>J579++J583+J588+J592+J640+J645+J649+J653+J657+J675+J679+J707+J822+J878+J901+J910+J916+J922+J928+J940+J975+J986+J712+J720+J669+J636+J892+J882+J848+J661+J727+J834+J836+J838+J840+J843+J605+J610+J614+J618+J750+J755+J759+J763+J767+J771+J775+J779+J791+J826+J830+J863+J867+J871+J945+J954</f>
        <v>64177.7</v>
      </c>
      <c r="K560" s="15">
        <f>K579++K583+K588+K592+K640+K645+K649+K653+K657+K675+K679+K707+K822+K878+K901+K910+K916+K922+K928+K940+K975+K986+K712+K720+K669+K636+K892+K882+K848+K661+K727+K834+K836+K838+K840+K843+K605+K610+K614+K618+K750+K755+K759+K763+K767+K771+K775+K779+K791+K826+K830+K863+K867+K871+K945+K954</f>
        <v>68359.799999999988</v>
      </c>
    </row>
    <row r="561" spans="1:14">
      <c r="A561" s="13" t="s">
        <v>18</v>
      </c>
      <c r="B561" s="14" t="s">
        <v>245</v>
      </c>
      <c r="C561" s="14"/>
      <c r="D561" s="14"/>
      <c r="E561" s="14"/>
      <c r="F561" s="14" t="s">
        <v>10</v>
      </c>
      <c r="G561" s="15">
        <f>G571+G665+G683+G696+G905+G575+G626+G721+G716+G670+G584+G854+G883+G888+G849+G597+G783+G787+G792++G692+G818+G859+G983+G797+G810+G687+G805+G731</f>
        <v>111803.1</v>
      </c>
      <c r="H561" s="15">
        <f>H571+H665+H683+H696+H905+H575+H626+H721+H716+H670+H584+H854+H883+H888+H849+H597+H783+H787+H792++H692+H818+H859+H983+H797+H810+H687+H805+H731</f>
        <v>4121.3999999999996</v>
      </c>
      <c r="I561" s="12">
        <f t="shared" si="191"/>
        <v>115924.5</v>
      </c>
      <c r="J561" s="15">
        <f t="shared" ref="J561:K561" si="202">J571+J665+J683+J696+J905+J575+J626+J721+J716+J670+J584+J854+J883+J888+J849+J597+J783+J787+J792++J692+J818+J859+J983+J797+J810+J687+J805</f>
        <v>73354.2</v>
      </c>
      <c r="K561" s="15">
        <f t="shared" si="202"/>
        <v>69301.3</v>
      </c>
    </row>
    <row r="562" spans="1:14">
      <c r="A562" s="13" t="s">
        <v>19</v>
      </c>
      <c r="B562" s="14" t="s">
        <v>245</v>
      </c>
      <c r="C562" s="14"/>
      <c r="D562" s="14"/>
      <c r="E562" s="14"/>
      <c r="F562" s="14" t="s">
        <v>11</v>
      </c>
      <c r="G562" s="15">
        <f>G700+G671+G884+G971+G850+G793+G801+G688+G806+G712</f>
        <v>12201.7</v>
      </c>
      <c r="H562" s="15">
        <f>H700+H671+H884+H971+H850+H793+H801+H688+H806</f>
        <v>5156.7</v>
      </c>
      <c r="I562" s="12">
        <f t="shared" si="191"/>
        <v>17358.400000000001</v>
      </c>
      <c r="J562" s="15">
        <f t="shared" ref="J562:K562" si="203">J700+J671+J884+J971+J850+J793+J801+J688+J806</f>
        <v>10732.6</v>
      </c>
      <c r="K562" s="15">
        <f t="shared" si="203"/>
        <v>10820.599999999999</v>
      </c>
    </row>
    <row r="563" spans="1:14" hidden="1">
      <c r="A563" s="13" t="s">
        <v>20</v>
      </c>
      <c r="B563" s="14" t="s">
        <v>245</v>
      </c>
      <c r="C563" s="14"/>
      <c r="D563" s="14"/>
      <c r="E563" s="14"/>
      <c r="F563" s="14" t="s">
        <v>12</v>
      </c>
      <c r="G563" s="15">
        <f t="shared" ref="G563:K563" si="204">G722</f>
        <v>0</v>
      </c>
      <c r="H563" s="15"/>
      <c r="I563" s="12">
        <f t="shared" si="191"/>
        <v>0</v>
      </c>
      <c r="J563" s="15">
        <f t="shared" si="204"/>
        <v>0</v>
      </c>
      <c r="K563" s="15">
        <f t="shared" si="204"/>
        <v>0</v>
      </c>
    </row>
    <row r="564" spans="1:14">
      <c r="A564" s="13" t="s">
        <v>246</v>
      </c>
      <c r="B564" s="14" t="s">
        <v>245</v>
      </c>
      <c r="C564" s="14" t="s">
        <v>247</v>
      </c>
      <c r="D564" s="14"/>
      <c r="E564" s="14"/>
      <c r="F564" s="14"/>
      <c r="G564" s="15">
        <f>G565+G593</f>
        <v>15928.300000000001</v>
      </c>
      <c r="H564" s="15">
        <f>H565+H593</f>
        <v>1177.7</v>
      </c>
      <c r="I564" s="12">
        <f t="shared" si="191"/>
        <v>17106</v>
      </c>
      <c r="J564" s="15">
        <f t="shared" ref="J564:K564" si="205">J565+J593</f>
        <v>13056.2</v>
      </c>
      <c r="K564" s="15">
        <f t="shared" si="205"/>
        <v>13497.1</v>
      </c>
      <c r="N564" s="136">
        <f>K602+K607+K611+K615</f>
        <v>7281</v>
      </c>
    </row>
    <row r="565" spans="1:14" ht="24" customHeight="1">
      <c r="A565" s="13" t="s">
        <v>248</v>
      </c>
      <c r="B565" s="14" t="s">
        <v>245</v>
      </c>
      <c r="C565" s="14" t="s">
        <v>247</v>
      </c>
      <c r="D565" s="14" t="s">
        <v>249</v>
      </c>
      <c r="E565" s="14"/>
      <c r="F565" s="14"/>
      <c r="G565" s="16">
        <f>G566</f>
        <v>15928.300000000001</v>
      </c>
      <c r="H565" s="16">
        <f>H566</f>
        <v>1177.7</v>
      </c>
      <c r="I565" s="20">
        <f t="shared" si="191"/>
        <v>17106</v>
      </c>
      <c r="J565" s="16">
        <f t="shared" ref="J565:K566" si="206">J566</f>
        <v>0</v>
      </c>
      <c r="K565" s="16">
        <f t="shared" si="206"/>
        <v>0</v>
      </c>
      <c r="L565" s="136">
        <f>G565+G619+G812+G894</f>
        <v>188005.90000000002</v>
      </c>
    </row>
    <row r="566" spans="1:14" ht="37.5" customHeight="1">
      <c r="A566" s="68" t="s">
        <v>250</v>
      </c>
      <c r="B566" s="25" t="s">
        <v>245</v>
      </c>
      <c r="C566" s="25" t="s">
        <v>247</v>
      </c>
      <c r="D566" s="25" t="s">
        <v>251</v>
      </c>
      <c r="E566" s="25"/>
      <c r="F566" s="25"/>
      <c r="G566" s="16">
        <f>G567</f>
        <v>15928.300000000001</v>
      </c>
      <c r="H566" s="16">
        <f>H567</f>
        <v>1177.7</v>
      </c>
      <c r="I566" s="20">
        <f t="shared" si="191"/>
        <v>17106</v>
      </c>
      <c r="J566" s="16">
        <f t="shared" si="206"/>
        <v>0</v>
      </c>
      <c r="K566" s="16">
        <f t="shared" si="206"/>
        <v>0</v>
      </c>
      <c r="N566" s="136">
        <f>G559+G987+G1124+G1248</f>
        <v>219619.94000000003</v>
      </c>
    </row>
    <row r="567" spans="1:14" ht="36" customHeight="1">
      <c r="A567" s="64" t="s">
        <v>252</v>
      </c>
      <c r="B567" s="18" t="s">
        <v>245</v>
      </c>
      <c r="C567" s="18" t="s">
        <v>247</v>
      </c>
      <c r="D567" s="31" t="s">
        <v>253</v>
      </c>
      <c r="E567" s="18"/>
      <c r="F567" s="18"/>
      <c r="G567" s="16">
        <f>G568+G576+G580+G585+G589+G572</f>
        <v>15928.300000000001</v>
      </c>
      <c r="H567" s="16">
        <f>H568+H576+H580+H585+H589+H572</f>
        <v>1177.7</v>
      </c>
      <c r="I567" s="20">
        <f t="shared" si="191"/>
        <v>17106</v>
      </c>
      <c r="J567" s="16">
        <f>J568+J576+J580+J585+J589+J572</f>
        <v>0</v>
      </c>
      <c r="K567" s="16">
        <f>K568+K576+K580+K585+K589+K572</f>
        <v>0</v>
      </c>
    </row>
    <row r="568" spans="1:14" ht="63" customHeight="1">
      <c r="A568" s="64" t="s">
        <v>254</v>
      </c>
      <c r="B568" s="18" t="s">
        <v>245</v>
      </c>
      <c r="C568" s="18" t="s">
        <v>247</v>
      </c>
      <c r="D568" s="31" t="s">
        <v>255</v>
      </c>
      <c r="E568" s="18"/>
      <c r="F568" s="18"/>
      <c r="G568" s="16">
        <f t="shared" ref="G568:K570" si="207">G569</f>
        <v>9126.1</v>
      </c>
      <c r="H568" s="16"/>
      <c r="I568" s="20">
        <f t="shared" si="191"/>
        <v>9126.1</v>
      </c>
      <c r="J568" s="16">
        <f t="shared" si="207"/>
        <v>0</v>
      </c>
      <c r="K568" s="16">
        <f t="shared" si="207"/>
        <v>0</v>
      </c>
    </row>
    <row r="569" spans="1:14" ht="36.75" customHeight="1">
      <c r="A569" s="49" t="s">
        <v>388</v>
      </c>
      <c r="B569" s="18" t="s">
        <v>245</v>
      </c>
      <c r="C569" s="18" t="s">
        <v>247</v>
      </c>
      <c r="D569" s="31" t="s">
        <v>255</v>
      </c>
      <c r="E569" s="18" t="s">
        <v>256</v>
      </c>
      <c r="F569" s="18"/>
      <c r="G569" s="16">
        <f t="shared" si="207"/>
        <v>9126.1</v>
      </c>
      <c r="H569" s="16"/>
      <c r="I569" s="20">
        <f t="shared" si="191"/>
        <v>9126.1</v>
      </c>
      <c r="J569" s="16">
        <f t="shared" si="207"/>
        <v>0</v>
      </c>
      <c r="K569" s="16">
        <f t="shared" si="207"/>
        <v>0</v>
      </c>
    </row>
    <row r="570" spans="1:14">
      <c r="A570" s="49" t="s">
        <v>257</v>
      </c>
      <c r="B570" s="18" t="s">
        <v>245</v>
      </c>
      <c r="C570" s="18" t="s">
        <v>247</v>
      </c>
      <c r="D570" s="31" t="s">
        <v>255</v>
      </c>
      <c r="E570" s="18" t="s">
        <v>258</v>
      </c>
      <c r="F570" s="18"/>
      <c r="G570" s="16">
        <f t="shared" si="207"/>
        <v>9126.1</v>
      </c>
      <c r="H570" s="16"/>
      <c r="I570" s="20">
        <f t="shared" si="191"/>
        <v>9126.1</v>
      </c>
      <c r="J570" s="16">
        <f t="shared" si="207"/>
        <v>0</v>
      </c>
      <c r="K570" s="16">
        <f t="shared" si="207"/>
        <v>0</v>
      </c>
    </row>
    <row r="571" spans="1:14">
      <c r="A571" s="49" t="s">
        <v>18</v>
      </c>
      <c r="B571" s="18" t="s">
        <v>245</v>
      </c>
      <c r="C571" s="18" t="s">
        <v>247</v>
      </c>
      <c r="D571" s="31" t="s">
        <v>255</v>
      </c>
      <c r="E571" s="18" t="s">
        <v>258</v>
      </c>
      <c r="F571" s="18" t="s">
        <v>10</v>
      </c>
      <c r="G571" s="182">
        <v>9126.1</v>
      </c>
      <c r="H571" s="182"/>
      <c r="I571" s="20">
        <f t="shared" si="191"/>
        <v>9126.1</v>
      </c>
      <c r="J571" s="20"/>
      <c r="K571" s="26"/>
    </row>
    <row r="572" spans="1:14" ht="59.25" hidden="1" customHeight="1">
      <c r="A572" s="17" t="s">
        <v>259</v>
      </c>
      <c r="B572" s="18" t="s">
        <v>245</v>
      </c>
      <c r="C572" s="18" t="s">
        <v>247</v>
      </c>
      <c r="D572" s="31" t="s">
        <v>260</v>
      </c>
      <c r="E572" s="18"/>
      <c r="F572" s="18"/>
      <c r="G572" s="16">
        <f t="shared" ref="G572:J574" si="208">G573</f>
        <v>0</v>
      </c>
      <c r="H572" s="16"/>
      <c r="I572" s="20">
        <f t="shared" si="191"/>
        <v>0</v>
      </c>
      <c r="J572" s="16">
        <f t="shared" si="208"/>
        <v>0</v>
      </c>
      <c r="K572" s="26"/>
    </row>
    <row r="573" spans="1:14" ht="36" hidden="1">
      <c r="A573" s="49" t="s">
        <v>261</v>
      </c>
      <c r="B573" s="18" t="s">
        <v>245</v>
      </c>
      <c r="C573" s="18" t="s">
        <v>247</v>
      </c>
      <c r="D573" s="31" t="s">
        <v>260</v>
      </c>
      <c r="E573" s="18" t="s">
        <v>256</v>
      </c>
      <c r="F573" s="18"/>
      <c r="G573" s="16">
        <f t="shared" si="208"/>
        <v>0</v>
      </c>
      <c r="H573" s="16"/>
      <c r="I573" s="20">
        <f t="shared" si="191"/>
        <v>0</v>
      </c>
      <c r="J573" s="16">
        <f t="shared" si="208"/>
        <v>0</v>
      </c>
      <c r="K573" s="26"/>
    </row>
    <row r="574" spans="1:14" hidden="1">
      <c r="A574" s="49" t="s">
        <v>257</v>
      </c>
      <c r="B574" s="18" t="s">
        <v>245</v>
      </c>
      <c r="C574" s="18" t="s">
        <v>247</v>
      </c>
      <c r="D574" s="31" t="s">
        <v>260</v>
      </c>
      <c r="E574" s="18" t="s">
        <v>258</v>
      </c>
      <c r="F574" s="18"/>
      <c r="G574" s="16">
        <f t="shared" si="208"/>
        <v>0</v>
      </c>
      <c r="H574" s="16"/>
      <c r="I574" s="20">
        <f t="shared" si="191"/>
        <v>0</v>
      </c>
      <c r="J574" s="16">
        <f t="shared" si="208"/>
        <v>0</v>
      </c>
      <c r="K574" s="26"/>
    </row>
    <row r="575" spans="1:14" hidden="1">
      <c r="A575" s="49" t="s">
        <v>18</v>
      </c>
      <c r="B575" s="18" t="s">
        <v>245</v>
      </c>
      <c r="C575" s="18" t="s">
        <v>247</v>
      </c>
      <c r="D575" s="31" t="s">
        <v>260</v>
      </c>
      <c r="E575" s="18" t="s">
        <v>258</v>
      </c>
      <c r="F575" s="18" t="s">
        <v>10</v>
      </c>
      <c r="G575" s="19"/>
      <c r="H575" s="19"/>
      <c r="I575" s="20">
        <f t="shared" si="191"/>
        <v>0</v>
      </c>
      <c r="J575" s="20"/>
      <c r="K575" s="26"/>
    </row>
    <row r="576" spans="1:14" ht="25.5" customHeight="1">
      <c r="A576" s="49" t="s">
        <v>262</v>
      </c>
      <c r="B576" s="18" t="s">
        <v>245</v>
      </c>
      <c r="C576" s="18" t="s">
        <v>247</v>
      </c>
      <c r="D576" s="31" t="s">
        <v>263</v>
      </c>
      <c r="E576" s="18" t="s">
        <v>64</v>
      </c>
      <c r="F576" s="18"/>
      <c r="G576" s="16">
        <f t="shared" ref="G576:K578" si="209">G577</f>
        <v>952.2</v>
      </c>
      <c r="H576" s="16">
        <f t="shared" si="209"/>
        <v>0</v>
      </c>
      <c r="I576" s="20">
        <f t="shared" si="191"/>
        <v>952.2</v>
      </c>
      <c r="J576" s="16">
        <f t="shared" si="209"/>
        <v>0</v>
      </c>
      <c r="K576" s="16">
        <f t="shared" si="209"/>
        <v>0</v>
      </c>
    </row>
    <row r="577" spans="1:11" ht="36">
      <c r="A577" s="49" t="s">
        <v>308</v>
      </c>
      <c r="B577" s="18" t="s">
        <v>245</v>
      </c>
      <c r="C577" s="18" t="s">
        <v>247</v>
      </c>
      <c r="D577" s="31" t="s">
        <v>263</v>
      </c>
      <c r="E577" s="18" t="s">
        <v>264</v>
      </c>
      <c r="F577" s="18"/>
      <c r="G577" s="16">
        <f t="shared" si="209"/>
        <v>952.2</v>
      </c>
      <c r="H577" s="16">
        <f t="shared" si="209"/>
        <v>0</v>
      </c>
      <c r="I577" s="20">
        <f t="shared" si="191"/>
        <v>952.2</v>
      </c>
      <c r="J577" s="16">
        <f t="shared" si="209"/>
        <v>0</v>
      </c>
      <c r="K577" s="16">
        <f t="shared" si="209"/>
        <v>0</v>
      </c>
    </row>
    <row r="578" spans="1:11">
      <c r="A578" s="49" t="s">
        <v>257</v>
      </c>
      <c r="B578" s="18" t="s">
        <v>245</v>
      </c>
      <c r="C578" s="18" t="s">
        <v>247</v>
      </c>
      <c r="D578" s="31" t="s">
        <v>263</v>
      </c>
      <c r="E578" s="18" t="s">
        <v>258</v>
      </c>
      <c r="F578" s="18"/>
      <c r="G578" s="16">
        <f t="shared" si="209"/>
        <v>952.2</v>
      </c>
      <c r="H578" s="16">
        <f t="shared" si="209"/>
        <v>0</v>
      </c>
      <c r="I578" s="20">
        <f t="shared" si="191"/>
        <v>952.2</v>
      </c>
      <c r="J578" s="16">
        <f t="shared" si="209"/>
        <v>0</v>
      </c>
      <c r="K578" s="16">
        <f t="shared" si="209"/>
        <v>0</v>
      </c>
    </row>
    <row r="579" spans="1:11">
      <c r="A579" s="49" t="s">
        <v>16</v>
      </c>
      <c r="B579" s="18" t="s">
        <v>245</v>
      </c>
      <c r="C579" s="18" t="s">
        <v>247</v>
      </c>
      <c r="D579" s="31" t="s">
        <v>263</v>
      </c>
      <c r="E579" s="18" t="s">
        <v>258</v>
      </c>
      <c r="F579" s="18" t="s">
        <v>17</v>
      </c>
      <c r="G579" s="19">
        <v>952.2</v>
      </c>
      <c r="H579" s="19">
        <v>0</v>
      </c>
      <c r="I579" s="20">
        <f t="shared" si="191"/>
        <v>952.2</v>
      </c>
      <c r="J579" s="20"/>
      <c r="K579" s="19"/>
    </row>
    <row r="580" spans="1:11" ht="25.5">
      <c r="A580" s="55" t="s">
        <v>265</v>
      </c>
      <c r="B580" s="18" t="s">
        <v>245</v>
      </c>
      <c r="C580" s="18" t="s">
        <v>247</v>
      </c>
      <c r="D580" s="38" t="s">
        <v>266</v>
      </c>
      <c r="E580" s="18"/>
      <c r="F580" s="18"/>
      <c r="G580" s="16">
        <f t="shared" ref="G580:K581" si="210">G581</f>
        <v>4150</v>
      </c>
      <c r="H580" s="16">
        <f t="shared" si="210"/>
        <v>383.3</v>
      </c>
      <c r="I580" s="20">
        <f t="shared" si="191"/>
        <v>4533.3</v>
      </c>
      <c r="J580" s="16">
        <f t="shared" si="210"/>
        <v>0</v>
      </c>
      <c r="K580" s="16">
        <f t="shared" si="210"/>
        <v>0</v>
      </c>
    </row>
    <row r="581" spans="1:11" ht="36.75" customHeight="1">
      <c r="A581" s="55" t="s">
        <v>308</v>
      </c>
      <c r="B581" s="18" t="s">
        <v>245</v>
      </c>
      <c r="C581" s="18" t="s">
        <v>247</v>
      </c>
      <c r="D581" s="38" t="s">
        <v>266</v>
      </c>
      <c r="E581" s="18" t="s">
        <v>256</v>
      </c>
      <c r="F581" s="18"/>
      <c r="G581" s="16">
        <f t="shared" si="210"/>
        <v>4150</v>
      </c>
      <c r="H581" s="16">
        <f t="shared" si="210"/>
        <v>383.3</v>
      </c>
      <c r="I581" s="20">
        <f t="shared" si="191"/>
        <v>4533.3</v>
      </c>
      <c r="J581" s="16">
        <f t="shared" si="210"/>
        <v>0</v>
      </c>
      <c r="K581" s="16">
        <f t="shared" si="210"/>
        <v>0</v>
      </c>
    </row>
    <row r="582" spans="1:11" ht="14.25" customHeight="1">
      <c r="A582" s="55" t="s">
        <v>257</v>
      </c>
      <c r="B582" s="18" t="s">
        <v>245</v>
      </c>
      <c r="C582" s="18" t="s">
        <v>247</v>
      </c>
      <c r="D582" s="38" t="s">
        <v>266</v>
      </c>
      <c r="E582" s="18" t="s">
        <v>258</v>
      </c>
      <c r="F582" s="18"/>
      <c r="G582" s="16">
        <f t="shared" ref="G582:K582" si="211">G583+G584</f>
        <v>4150</v>
      </c>
      <c r="H582" s="16">
        <f t="shared" si="211"/>
        <v>383.3</v>
      </c>
      <c r="I582" s="20">
        <f t="shared" si="191"/>
        <v>4533.3</v>
      </c>
      <c r="J582" s="16">
        <f t="shared" si="211"/>
        <v>0</v>
      </c>
      <c r="K582" s="16">
        <f t="shared" si="211"/>
        <v>0</v>
      </c>
    </row>
    <row r="583" spans="1:11">
      <c r="A583" s="55" t="s">
        <v>16</v>
      </c>
      <c r="B583" s="18" t="s">
        <v>245</v>
      </c>
      <c r="C583" s="18" t="s">
        <v>247</v>
      </c>
      <c r="D583" s="38" t="s">
        <v>266</v>
      </c>
      <c r="E583" s="18" t="s">
        <v>258</v>
      </c>
      <c r="F583" s="18" t="s">
        <v>17</v>
      </c>
      <c r="G583" s="19">
        <v>4150</v>
      </c>
      <c r="H583" s="19">
        <f>'[2]поправки  2024-2026 гг  (окт)'!$I$760</f>
        <v>383.3</v>
      </c>
      <c r="I583" s="20">
        <f t="shared" si="191"/>
        <v>4533.3</v>
      </c>
      <c r="J583" s="20"/>
      <c r="K583" s="19"/>
    </row>
    <row r="584" spans="1:11" hidden="1">
      <c r="A584" s="55" t="s">
        <v>18</v>
      </c>
      <c r="B584" s="18" t="s">
        <v>245</v>
      </c>
      <c r="C584" s="18" t="s">
        <v>247</v>
      </c>
      <c r="D584" s="38" t="s">
        <v>266</v>
      </c>
      <c r="E584" s="18" t="s">
        <v>258</v>
      </c>
      <c r="F584" s="18" t="s">
        <v>10</v>
      </c>
      <c r="G584" s="19"/>
      <c r="H584" s="19"/>
      <c r="I584" s="20">
        <f t="shared" si="191"/>
        <v>0</v>
      </c>
      <c r="J584" s="20"/>
      <c r="K584" s="26"/>
    </row>
    <row r="585" spans="1:11" ht="12" customHeight="1">
      <c r="A585" s="55" t="s">
        <v>267</v>
      </c>
      <c r="B585" s="18" t="s">
        <v>245</v>
      </c>
      <c r="C585" s="18" t="s">
        <v>247</v>
      </c>
      <c r="D585" s="38" t="s">
        <v>268</v>
      </c>
      <c r="E585" s="18"/>
      <c r="F585" s="18"/>
      <c r="G585" s="16">
        <f t="shared" ref="G585:K587" si="212">G586</f>
        <v>1500</v>
      </c>
      <c r="H585" s="16">
        <f t="shared" si="212"/>
        <v>794.4</v>
      </c>
      <c r="I585" s="20">
        <f t="shared" si="191"/>
        <v>2294.4</v>
      </c>
      <c r="J585" s="16">
        <f t="shared" si="212"/>
        <v>0</v>
      </c>
      <c r="K585" s="16">
        <f t="shared" si="212"/>
        <v>0</v>
      </c>
    </row>
    <row r="586" spans="1:11" ht="35.25" customHeight="1">
      <c r="A586" s="55" t="s">
        <v>308</v>
      </c>
      <c r="B586" s="18" t="s">
        <v>245</v>
      </c>
      <c r="C586" s="18" t="s">
        <v>247</v>
      </c>
      <c r="D586" s="38" t="s">
        <v>268</v>
      </c>
      <c r="E586" s="18" t="s">
        <v>256</v>
      </c>
      <c r="F586" s="18"/>
      <c r="G586" s="16">
        <f t="shared" si="212"/>
        <v>1500</v>
      </c>
      <c r="H586" s="16">
        <f t="shared" si="212"/>
        <v>794.4</v>
      </c>
      <c r="I586" s="20">
        <f t="shared" si="191"/>
        <v>2294.4</v>
      </c>
      <c r="J586" s="16">
        <f t="shared" si="212"/>
        <v>0</v>
      </c>
      <c r="K586" s="16">
        <f t="shared" si="212"/>
        <v>0</v>
      </c>
    </row>
    <row r="587" spans="1:11">
      <c r="A587" s="55" t="s">
        <v>257</v>
      </c>
      <c r="B587" s="18" t="s">
        <v>245</v>
      </c>
      <c r="C587" s="18" t="s">
        <v>247</v>
      </c>
      <c r="D587" s="38" t="s">
        <v>268</v>
      </c>
      <c r="E587" s="18" t="s">
        <v>258</v>
      </c>
      <c r="F587" s="18"/>
      <c r="G587" s="16">
        <f t="shared" si="212"/>
        <v>1500</v>
      </c>
      <c r="H587" s="16">
        <f t="shared" si="212"/>
        <v>794.4</v>
      </c>
      <c r="I587" s="20">
        <f t="shared" si="191"/>
        <v>2294.4</v>
      </c>
      <c r="J587" s="16">
        <f t="shared" si="212"/>
        <v>0</v>
      </c>
      <c r="K587" s="16">
        <f t="shared" si="212"/>
        <v>0</v>
      </c>
    </row>
    <row r="588" spans="1:11">
      <c r="A588" s="55" t="s">
        <v>16</v>
      </c>
      <c r="B588" s="18" t="s">
        <v>245</v>
      </c>
      <c r="C588" s="18" t="s">
        <v>247</v>
      </c>
      <c r="D588" s="38" t="s">
        <v>268</v>
      </c>
      <c r="E588" s="18" t="s">
        <v>258</v>
      </c>
      <c r="F588" s="18" t="s">
        <v>17</v>
      </c>
      <c r="G588" s="19">
        <v>1500</v>
      </c>
      <c r="H588" s="19">
        <f>'[2]поправки  2024-2026 гг  (окт)'!$I$765</f>
        <v>794.4</v>
      </c>
      <c r="I588" s="20">
        <f t="shared" si="191"/>
        <v>2294.4</v>
      </c>
      <c r="J588" s="20"/>
      <c r="K588" s="19"/>
    </row>
    <row r="589" spans="1:11" ht="24">
      <c r="A589" s="69" t="s">
        <v>269</v>
      </c>
      <c r="B589" s="18" t="s">
        <v>245</v>
      </c>
      <c r="C589" s="18" t="s">
        <v>247</v>
      </c>
      <c r="D589" s="31" t="s">
        <v>270</v>
      </c>
      <c r="E589" s="18"/>
      <c r="F589" s="18"/>
      <c r="G589" s="16">
        <f t="shared" ref="G589:K591" si="213">G590</f>
        <v>200</v>
      </c>
      <c r="H589" s="16"/>
      <c r="I589" s="20">
        <f t="shared" si="191"/>
        <v>200</v>
      </c>
      <c r="J589" s="16">
        <f t="shared" si="213"/>
        <v>0</v>
      </c>
      <c r="K589" s="16">
        <f t="shared" si="213"/>
        <v>0</v>
      </c>
    </row>
    <row r="590" spans="1:11" ht="38.25" customHeight="1">
      <c r="A590" s="70" t="s">
        <v>261</v>
      </c>
      <c r="B590" s="18" t="s">
        <v>245</v>
      </c>
      <c r="C590" s="18" t="s">
        <v>247</v>
      </c>
      <c r="D590" s="31" t="s">
        <v>270</v>
      </c>
      <c r="E590" s="18" t="s">
        <v>264</v>
      </c>
      <c r="F590" s="18"/>
      <c r="G590" s="16">
        <f t="shared" si="213"/>
        <v>200</v>
      </c>
      <c r="H590" s="16"/>
      <c r="I590" s="20">
        <f t="shared" si="191"/>
        <v>200</v>
      </c>
      <c r="J590" s="16">
        <f t="shared" si="213"/>
        <v>0</v>
      </c>
      <c r="K590" s="16">
        <f t="shared" si="213"/>
        <v>0</v>
      </c>
    </row>
    <row r="591" spans="1:11" ht="15" customHeight="1">
      <c r="A591" s="70" t="s">
        <v>257</v>
      </c>
      <c r="B591" s="18" t="s">
        <v>245</v>
      </c>
      <c r="C591" s="18" t="s">
        <v>247</v>
      </c>
      <c r="D591" s="31" t="s">
        <v>270</v>
      </c>
      <c r="E591" s="18" t="s">
        <v>258</v>
      </c>
      <c r="F591" s="18"/>
      <c r="G591" s="16">
        <f t="shared" si="213"/>
        <v>200</v>
      </c>
      <c r="H591" s="16"/>
      <c r="I591" s="20">
        <f t="shared" si="191"/>
        <v>200</v>
      </c>
      <c r="J591" s="16">
        <f t="shared" si="213"/>
        <v>0</v>
      </c>
      <c r="K591" s="16">
        <f t="shared" si="213"/>
        <v>0</v>
      </c>
    </row>
    <row r="592" spans="1:11">
      <c r="A592" s="70" t="s">
        <v>16</v>
      </c>
      <c r="B592" s="18" t="s">
        <v>245</v>
      </c>
      <c r="C592" s="18" t="s">
        <v>247</v>
      </c>
      <c r="D592" s="31" t="s">
        <v>270</v>
      </c>
      <c r="E592" s="18" t="s">
        <v>258</v>
      </c>
      <c r="F592" s="18" t="s">
        <v>17</v>
      </c>
      <c r="G592" s="19">
        <v>200</v>
      </c>
      <c r="H592" s="19"/>
      <c r="I592" s="20">
        <f t="shared" si="191"/>
        <v>200</v>
      </c>
      <c r="J592" s="20"/>
      <c r="K592" s="19"/>
    </row>
    <row r="593" spans="1:11" ht="27">
      <c r="A593" s="164" t="s">
        <v>25</v>
      </c>
      <c r="B593" s="166" t="s">
        <v>245</v>
      </c>
      <c r="C593" s="166" t="s">
        <v>247</v>
      </c>
      <c r="D593" s="166" t="s">
        <v>251</v>
      </c>
      <c r="E593" s="166"/>
      <c r="F593" s="166"/>
      <c r="G593" s="79">
        <f>G594+G602+G607+G611+G615</f>
        <v>0</v>
      </c>
      <c r="H593" s="79"/>
      <c r="I593" s="20">
        <f t="shared" si="191"/>
        <v>0</v>
      </c>
      <c r="J593" s="79">
        <f>J594+J602+J607+J611+J615</f>
        <v>13056.2</v>
      </c>
      <c r="K593" s="79">
        <f>K594+K602+K607+K611+K615</f>
        <v>13497.1</v>
      </c>
    </row>
    <row r="594" spans="1:11" ht="76.5">
      <c r="A594" s="165" t="s">
        <v>254</v>
      </c>
      <c r="B594" s="167" t="s">
        <v>245</v>
      </c>
      <c r="C594" s="167" t="s">
        <v>247</v>
      </c>
      <c r="D594" s="144" t="s">
        <v>590</v>
      </c>
      <c r="E594" s="167"/>
      <c r="F594" s="167"/>
      <c r="G594" s="79">
        <f>G595+G603+G608+G612+G616</f>
        <v>0</v>
      </c>
      <c r="H594" s="79"/>
      <c r="I594" s="20">
        <f t="shared" si="191"/>
        <v>0</v>
      </c>
      <c r="J594" s="79">
        <f t="shared" ref="J594:K596" si="214">J595</f>
        <v>6375.2</v>
      </c>
      <c r="K594" s="79">
        <f t="shared" si="214"/>
        <v>6216.1</v>
      </c>
    </row>
    <row r="595" spans="1:11" ht="38.25">
      <c r="A595" s="135" t="s">
        <v>388</v>
      </c>
      <c r="B595" s="167" t="s">
        <v>245</v>
      </c>
      <c r="C595" s="167" t="s">
        <v>247</v>
      </c>
      <c r="D595" s="144" t="s">
        <v>590</v>
      </c>
      <c r="E595" s="167" t="s">
        <v>256</v>
      </c>
      <c r="F595" s="167"/>
      <c r="G595" s="79">
        <f>G596+G604+G609+G613+G617</f>
        <v>0</v>
      </c>
      <c r="H595" s="79"/>
      <c r="I595" s="20">
        <f t="shared" si="191"/>
        <v>0</v>
      </c>
      <c r="J595" s="79">
        <f t="shared" si="214"/>
        <v>6375.2</v>
      </c>
      <c r="K595" s="79">
        <f t="shared" si="214"/>
        <v>6216.1</v>
      </c>
    </row>
    <row r="596" spans="1:11">
      <c r="A596" s="135" t="s">
        <v>257</v>
      </c>
      <c r="B596" s="167" t="s">
        <v>245</v>
      </c>
      <c r="C596" s="167" t="s">
        <v>247</v>
      </c>
      <c r="D596" s="144" t="s">
        <v>590</v>
      </c>
      <c r="E596" s="167" t="s">
        <v>258</v>
      </c>
      <c r="F596" s="167"/>
      <c r="G596" s="79">
        <f>G597+G605+G610+G614+G618</f>
        <v>0</v>
      </c>
      <c r="H596" s="79"/>
      <c r="I596" s="20">
        <f t="shared" si="191"/>
        <v>0</v>
      </c>
      <c r="J596" s="79">
        <f t="shared" si="214"/>
        <v>6375.2</v>
      </c>
      <c r="K596" s="79">
        <f t="shared" si="214"/>
        <v>6216.1</v>
      </c>
    </row>
    <row r="597" spans="1:11">
      <c r="A597" s="135" t="s">
        <v>18</v>
      </c>
      <c r="B597" s="167" t="s">
        <v>245</v>
      </c>
      <c r="C597" s="167" t="s">
        <v>247</v>
      </c>
      <c r="D597" s="144" t="s">
        <v>590</v>
      </c>
      <c r="E597" s="167" t="s">
        <v>258</v>
      </c>
      <c r="F597" s="167" t="s">
        <v>10</v>
      </c>
      <c r="G597" s="79"/>
      <c r="H597" s="79"/>
      <c r="I597" s="20">
        <f t="shared" si="191"/>
        <v>0</v>
      </c>
      <c r="J597" s="184">
        <v>6375.2</v>
      </c>
      <c r="K597" s="184">
        <v>6216.1</v>
      </c>
    </row>
    <row r="598" spans="1:11" ht="63.75" hidden="1">
      <c r="A598" s="157" t="s">
        <v>259</v>
      </c>
      <c r="B598" s="167" t="s">
        <v>245</v>
      </c>
      <c r="C598" s="167" t="s">
        <v>247</v>
      </c>
      <c r="D598" s="144" t="s">
        <v>260</v>
      </c>
      <c r="E598" s="167"/>
      <c r="F598" s="167"/>
      <c r="G598" s="79"/>
      <c r="H598" s="79"/>
      <c r="I598" s="20">
        <f t="shared" si="191"/>
        <v>0</v>
      </c>
      <c r="J598" s="22"/>
      <c r="K598" s="22"/>
    </row>
    <row r="599" spans="1:11" ht="51" hidden="1">
      <c r="A599" s="135" t="s">
        <v>261</v>
      </c>
      <c r="B599" s="167" t="s">
        <v>245</v>
      </c>
      <c r="C599" s="167" t="s">
        <v>247</v>
      </c>
      <c r="D599" s="144" t="s">
        <v>260</v>
      </c>
      <c r="E599" s="167" t="s">
        <v>256</v>
      </c>
      <c r="F599" s="167"/>
      <c r="G599" s="79"/>
      <c r="H599" s="79"/>
      <c r="I599" s="20">
        <f t="shared" si="191"/>
        <v>0</v>
      </c>
      <c r="J599" s="22"/>
      <c r="K599" s="22"/>
    </row>
    <row r="600" spans="1:11" hidden="1">
      <c r="A600" s="135" t="s">
        <v>257</v>
      </c>
      <c r="B600" s="167" t="s">
        <v>245</v>
      </c>
      <c r="C600" s="167" t="s">
        <v>247</v>
      </c>
      <c r="D600" s="144" t="s">
        <v>260</v>
      </c>
      <c r="E600" s="167" t="s">
        <v>258</v>
      </c>
      <c r="F600" s="167"/>
      <c r="G600" s="79"/>
      <c r="H600" s="79"/>
      <c r="I600" s="20">
        <f t="shared" si="191"/>
        <v>0</v>
      </c>
      <c r="J600" s="22"/>
      <c r="K600" s="22"/>
    </row>
    <row r="601" spans="1:11" hidden="1">
      <c r="A601" s="135" t="s">
        <v>18</v>
      </c>
      <c r="B601" s="167" t="s">
        <v>245</v>
      </c>
      <c r="C601" s="167" t="s">
        <v>247</v>
      </c>
      <c r="D601" s="144" t="s">
        <v>260</v>
      </c>
      <c r="E601" s="167" t="s">
        <v>258</v>
      </c>
      <c r="F601" s="167" t="s">
        <v>10</v>
      </c>
      <c r="G601" s="79"/>
      <c r="H601" s="79"/>
      <c r="I601" s="20">
        <f t="shared" si="191"/>
        <v>0</v>
      </c>
      <c r="J601" s="22"/>
      <c r="K601" s="22"/>
    </row>
    <row r="602" spans="1:11" ht="25.5">
      <c r="A602" s="135" t="s">
        <v>265</v>
      </c>
      <c r="B602" s="167" t="s">
        <v>245</v>
      </c>
      <c r="C602" s="167" t="s">
        <v>247</v>
      </c>
      <c r="D602" s="144" t="s">
        <v>591</v>
      </c>
      <c r="E602" s="167"/>
      <c r="F602" s="167"/>
      <c r="G602" s="79">
        <f t="shared" ref="G602:K603" si="215">G603</f>
        <v>0</v>
      </c>
      <c r="H602" s="79"/>
      <c r="I602" s="20">
        <f t="shared" ref="I602:I665" si="216">G602+H602</f>
        <v>0</v>
      </c>
      <c r="J602" s="79">
        <f t="shared" si="215"/>
        <v>4250</v>
      </c>
      <c r="K602" s="79">
        <f t="shared" si="215"/>
        <v>4952</v>
      </c>
    </row>
    <row r="603" spans="1:11" ht="38.25">
      <c r="A603" s="135" t="s">
        <v>308</v>
      </c>
      <c r="B603" s="167" t="s">
        <v>245</v>
      </c>
      <c r="C603" s="167" t="s">
        <v>247</v>
      </c>
      <c r="D603" s="144" t="s">
        <v>591</v>
      </c>
      <c r="E603" s="167" t="s">
        <v>256</v>
      </c>
      <c r="F603" s="167"/>
      <c r="G603" s="79">
        <f t="shared" si="215"/>
        <v>0</v>
      </c>
      <c r="H603" s="79"/>
      <c r="I603" s="20">
        <f t="shared" si="216"/>
        <v>0</v>
      </c>
      <c r="J603" s="79">
        <f t="shared" si="215"/>
        <v>4250</v>
      </c>
      <c r="K603" s="79">
        <f t="shared" si="215"/>
        <v>4952</v>
      </c>
    </row>
    <row r="604" spans="1:11">
      <c r="A604" s="135" t="s">
        <v>257</v>
      </c>
      <c r="B604" s="167" t="s">
        <v>245</v>
      </c>
      <c r="C604" s="167" t="s">
        <v>247</v>
      </c>
      <c r="D604" s="144" t="s">
        <v>591</v>
      </c>
      <c r="E604" s="167" t="s">
        <v>258</v>
      </c>
      <c r="F604" s="167"/>
      <c r="G604" s="79">
        <f>G605</f>
        <v>0</v>
      </c>
      <c r="H604" s="79"/>
      <c r="I604" s="20">
        <f t="shared" si="216"/>
        <v>0</v>
      </c>
      <c r="J604" s="79">
        <f>J605+J606</f>
        <v>4250</v>
      </c>
      <c r="K604" s="79">
        <f>K605+K606</f>
        <v>4952</v>
      </c>
    </row>
    <row r="605" spans="1:11">
      <c r="A605" s="135" t="s">
        <v>16</v>
      </c>
      <c r="B605" s="167" t="s">
        <v>245</v>
      </c>
      <c r="C605" s="167" t="s">
        <v>247</v>
      </c>
      <c r="D605" s="144" t="s">
        <v>591</v>
      </c>
      <c r="E605" s="167" t="s">
        <v>258</v>
      </c>
      <c r="F605" s="167" t="s">
        <v>17</v>
      </c>
      <c r="G605" s="79"/>
      <c r="H605" s="79"/>
      <c r="I605" s="20">
        <f t="shared" si="216"/>
        <v>0</v>
      </c>
      <c r="J605" s="22">
        <v>4250</v>
      </c>
      <c r="K605" s="22">
        <v>4952</v>
      </c>
    </row>
    <row r="606" spans="1:11" hidden="1">
      <c r="A606" s="135" t="s">
        <v>18</v>
      </c>
      <c r="B606" s="167" t="s">
        <v>245</v>
      </c>
      <c r="C606" s="167" t="s">
        <v>247</v>
      </c>
      <c r="D606" s="144" t="s">
        <v>591</v>
      </c>
      <c r="E606" s="167" t="s">
        <v>258</v>
      </c>
      <c r="F606" s="167" t="s">
        <v>10</v>
      </c>
      <c r="G606" s="79"/>
      <c r="H606" s="79"/>
      <c r="I606" s="20">
        <f t="shared" si="216"/>
        <v>0</v>
      </c>
      <c r="J606" s="22"/>
      <c r="K606" s="22"/>
    </row>
    <row r="607" spans="1:11" ht="21.75" customHeight="1">
      <c r="A607" s="135" t="s">
        <v>267</v>
      </c>
      <c r="B607" s="167" t="s">
        <v>245</v>
      </c>
      <c r="C607" s="167" t="s">
        <v>247</v>
      </c>
      <c r="D607" s="144" t="s">
        <v>592</v>
      </c>
      <c r="E607" s="167"/>
      <c r="F607" s="167"/>
      <c r="G607" s="79">
        <f t="shared" ref="G607:K609" si="217">G608</f>
        <v>0</v>
      </c>
      <c r="H607" s="79"/>
      <c r="I607" s="20">
        <f t="shared" si="216"/>
        <v>0</v>
      </c>
      <c r="J607" s="79">
        <f t="shared" si="217"/>
        <v>1445</v>
      </c>
      <c r="K607" s="79">
        <f t="shared" si="217"/>
        <v>1343</v>
      </c>
    </row>
    <row r="608" spans="1:11" ht="38.25">
      <c r="A608" s="135" t="s">
        <v>308</v>
      </c>
      <c r="B608" s="167" t="s">
        <v>245</v>
      </c>
      <c r="C608" s="167" t="s">
        <v>247</v>
      </c>
      <c r="D608" s="144" t="s">
        <v>592</v>
      </c>
      <c r="E608" s="167" t="s">
        <v>256</v>
      </c>
      <c r="F608" s="167"/>
      <c r="G608" s="79">
        <f t="shared" si="217"/>
        <v>0</v>
      </c>
      <c r="H608" s="79"/>
      <c r="I608" s="20">
        <f t="shared" si="216"/>
        <v>0</v>
      </c>
      <c r="J608" s="79">
        <f t="shared" si="217"/>
        <v>1445</v>
      </c>
      <c r="K608" s="79">
        <f t="shared" si="217"/>
        <v>1343</v>
      </c>
    </row>
    <row r="609" spans="1:11">
      <c r="A609" s="135" t="s">
        <v>257</v>
      </c>
      <c r="B609" s="167" t="s">
        <v>245</v>
      </c>
      <c r="C609" s="167" t="s">
        <v>247</v>
      </c>
      <c r="D609" s="144" t="s">
        <v>592</v>
      </c>
      <c r="E609" s="167" t="s">
        <v>258</v>
      </c>
      <c r="F609" s="167"/>
      <c r="G609" s="79">
        <f t="shared" si="217"/>
        <v>0</v>
      </c>
      <c r="H609" s="79"/>
      <c r="I609" s="20">
        <f t="shared" si="216"/>
        <v>0</v>
      </c>
      <c r="J609" s="79">
        <f t="shared" si="217"/>
        <v>1445</v>
      </c>
      <c r="K609" s="79">
        <f t="shared" si="217"/>
        <v>1343</v>
      </c>
    </row>
    <row r="610" spans="1:11">
      <c r="A610" s="135" t="s">
        <v>16</v>
      </c>
      <c r="B610" s="167" t="s">
        <v>245</v>
      </c>
      <c r="C610" s="167" t="s">
        <v>247</v>
      </c>
      <c r="D610" s="144" t="s">
        <v>592</v>
      </c>
      <c r="E610" s="167" t="s">
        <v>258</v>
      </c>
      <c r="F610" s="167" t="s">
        <v>17</v>
      </c>
      <c r="G610" s="79"/>
      <c r="H610" s="79"/>
      <c r="I610" s="20">
        <f t="shared" si="216"/>
        <v>0</v>
      </c>
      <c r="J610" s="22">
        <v>1445</v>
      </c>
      <c r="K610" s="22">
        <v>1343</v>
      </c>
    </row>
    <row r="611" spans="1:11" ht="25.5">
      <c r="A611" s="135" t="s">
        <v>262</v>
      </c>
      <c r="B611" s="167" t="s">
        <v>245</v>
      </c>
      <c r="C611" s="167" t="s">
        <v>247</v>
      </c>
      <c r="D611" s="144" t="s">
        <v>354</v>
      </c>
      <c r="E611" s="167" t="s">
        <v>64</v>
      </c>
      <c r="F611" s="167"/>
      <c r="G611" s="79">
        <f t="shared" ref="G611:K613" si="218">G612</f>
        <v>0</v>
      </c>
      <c r="H611" s="79"/>
      <c r="I611" s="20">
        <f t="shared" si="216"/>
        <v>0</v>
      </c>
      <c r="J611" s="79">
        <f t="shared" si="218"/>
        <v>765</v>
      </c>
      <c r="K611" s="79">
        <f t="shared" si="218"/>
        <v>765</v>
      </c>
    </row>
    <row r="612" spans="1:11" ht="38.25">
      <c r="A612" s="135" t="s">
        <v>308</v>
      </c>
      <c r="B612" s="167" t="s">
        <v>245</v>
      </c>
      <c r="C612" s="167" t="s">
        <v>247</v>
      </c>
      <c r="D612" s="144" t="s">
        <v>354</v>
      </c>
      <c r="E612" s="167" t="s">
        <v>264</v>
      </c>
      <c r="F612" s="167"/>
      <c r="G612" s="79">
        <f t="shared" si="218"/>
        <v>0</v>
      </c>
      <c r="H612" s="79"/>
      <c r="I612" s="20">
        <f t="shared" si="216"/>
        <v>0</v>
      </c>
      <c r="J612" s="79">
        <f t="shared" si="218"/>
        <v>765</v>
      </c>
      <c r="K612" s="79">
        <f t="shared" si="218"/>
        <v>765</v>
      </c>
    </row>
    <row r="613" spans="1:11">
      <c r="A613" s="135" t="s">
        <v>257</v>
      </c>
      <c r="B613" s="167" t="s">
        <v>245</v>
      </c>
      <c r="C613" s="167" t="s">
        <v>247</v>
      </c>
      <c r="D613" s="144" t="s">
        <v>354</v>
      </c>
      <c r="E613" s="167" t="s">
        <v>258</v>
      </c>
      <c r="F613" s="167"/>
      <c r="G613" s="79">
        <f t="shared" si="218"/>
        <v>0</v>
      </c>
      <c r="H613" s="79"/>
      <c r="I613" s="20">
        <f t="shared" si="216"/>
        <v>0</v>
      </c>
      <c r="J613" s="79">
        <f t="shared" si="218"/>
        <v>765</v>
      </c>
      <c r="K613" s="79">
        <f t="shared" si="218"/>
        <v>765</v>
      </c>
    </row>
    <row r="614" spans="1:11">
      <c r="A614" s="135" t="s">
        <v>16</v>
      </c>
      <c r="B614" s="167" t="s">
        <v>245</v>
      </c>
      <c r="C614" s="167" t="s">
        <v>247</v>
      </c>
      <c r="D614" s="144" t="s">
        <v>354</v>
      </c>
      <c r="E614" s="167" t="s">
        <v>258</v>
      </c>
      <c r="F614" s="167" t="s">
        <v>17</v>
      </c>
      <c r="G614" s="79"/>
      <c r="H614" s="79"/>
      <c r="I614" s="20">
        <f t="shared" si="216"/>
        <v>0</v>
      </c>
      <c r="J614" s="22">
        <v>765</v>
      </c>
      <c r="K614" s="22">
        <v>765</v>
      </c>
    </row>
    <row r="615" spans="1:11" ht="25.5">
      <c r="A615" s="163" t="s">
        <v>269</v>
      </c>
      <c r="B615" s="167" t="s">
        <v>245</v>
      </c>
      <c r="C615" s="167" t="s">
        <v>247</v>
      </c>
      <c r="D615" s="144" t="s">
        <v>593</v>
      </c>
      <c r="E615" s="167"/>
      <c r="F615" s="167"/>
      <c r="G615" s="79">
        <f>G616</f>
        <v>0</v>
      </c>
      <c r="H615" s="79"/>
      <c r="I615" s="20">
        <f t="shared" si="216"/>
        <v>0</v>
      </c>
      <c r="J615" s="79">
        <f>J616</f>
        <v>221</v>
      </c>
      <c r="K615" s="79">
        <f>K616</f>
        <v>221</v>
      </c>
    </row>
    <row r="616" spans="1:11" ht="39.75" customHeight="1">
      <c r="A616" s="51" t="s">
        <v>261</v>
      </c>
      <c r="B616" s="167" t="s">
        <v>245</v>
      </c>
      <c r="C616" s="167" t="s">
        <v>247</v>
      </c>
      <c r="D616" s="144" t="s">
        <v>593</v>
      </c>
      <c r="E616" s="167" t="s">
        <v>264</v>
      </c>
      <c r="F616" s="167"/>
      <c r="G616" s="79">
        <f>G617</f>
        <v>0</v>
      </c>
      <c r="H616" s="79"/>
      <c r="I616" s="20">
        <f t="shared" si="216"/>
        <v>0</v>
      </c>
      <c r="J616" s="79">
        <f t="shared" ref="J616:K616" si="219">J617</f>
        <v>221</v>
      </c>
      <c r="K616" s="79">
        <f t="shared" si="219"/>
        <v>221</v>
      </c>
    </row>
    <row r="617" spans="1:11">
      <c r="A617" s="51" t="s">
        <v>257</v>
      </c>
      <c r="B617" s="167" t="s">
        <v>245</v>
      </c>
      <c r="C617" s="167" t="s">
        <v>247</v>
      </c>
      <c r="D617" s="144" t="s">
        <v>593</v>
      </c>
      <c r="E617" s="167" t="s">
        <v>258</v>
      </c>
      <c r="F617" s="167"/>
      <c r="G617" s="79">
        <f>G618</f>
        <v>0</v>
      </c>
      <c r="H617" s="79"/>
      <c r="I617" s="20">
        <f t="shared" si="216"/>
        <v>0</v>
      </c>
      <c r="J617" s="79">
        <f>J618</f>
        <v>221</v>
      </c>
      <c r="K617" s="79">
        <f>K618</f>
        <v>221</v>
      </c>
    </row>
    <row r="618" spans="1:11">
      <c r="A618" s="51" t="s">
        <v>16</v>
      </c>
      <c r="B618" s="167" t="s">
        <v>245</v>
      </c>
      <c r="C618" s="167" t="s">
        <v>247</v>
      </c>
      <c r="D618" s="144" t="s">
        <v>593</v>
      </c>
      <c r="E618" s="167" t="s">
        <v>258</v>
      </c>
      <c r="F618" s="167" t="s">
        <v>17</v>
      </c>
      <c r="G618" s="79"/>
      <c r="H618" s="79"/>
      <c r="I618" s="20">
        <f t="shared" si="216"/>
        <v>0</v>
      </c>
      <c r="J618" s="22">
        <v>221</v>
      </c>
      <c r="K618" s="22">
        <v>221</v>
      </c>
    </row>
    <row r="619" spans="1:11">
      <c r="A619" s="13" t="s">
        <v>271</v>
      </c>
      <c r="B619" s="14" t="s">
        <v>245</v>
      </c>
      <c r="C619" s="14" t="s">
        <v>272</v>
      </c>
      <c r="D619" s="14"/>
      <c r="E619" s="14"/>
      <c r="F619" s="14"/>
      <c r="G619" s="15">
        <f>G620+G708+G723+G732</f>
        <v>165463.40000000002</v>
      </c>
      <c r="H619" s="15">
        <f>H620+H708+H723+H732</f>
        <v>13797.7</v>
      </c>
      <c r="I619" s="12">
        <f t="shared" si="216"/>
        <v>179261.10000000003</v>
      </c>
      <c r="J619" s="15">
        <f>J620+J708+J723+J732</f>
        <v>118229.5</v>
      </c>
      <c r="K619" s="15">
        <f>K620+K708+K723+K732</f>
        <v>118095.79999999999</v>
      </c>
    </row>
    <row r="620" spans="1:11" ht="27" customHeight="1">
      <c r="A620" s="13" t="s">
        <v>248</v>
      </c>
      <c r="B620" s="14" t="s">
        <v>245</v>
      </c>
      <c r="C620" s="14" t="s">
        <v>272</v>
      </c>
      <c r="D620" s="14" t="s">
        <v>249</v>
      </c>
      <c r="E620" s="14"/>
      <c r="F620" s="25"/>
      <c r="G620" s="16">
        <f t="shared" ref="G620:K621" si="220">G621</f>
        <v>165463.40000000002</v>
      </c>
      <c r="H620" s="16">
        <f t="shared" si="220"/>
        <v>13797.7</v>
      </c>
      <c r="I620" s="20">
        <f t="shared" si="216"/>
        <v>179261.10000000003</v>
      </c>
      <c r="J620" s="16">
        <f t="shared" si="220"/>
        <v>0</v>
      </c>
      <c r="K620" s="16">
        <f t="shared" si="220"/>
        <v>0</v>
      </c>
    </row>
    <row r="621" spans="1:11" ht="36.75" customHeight="1">
      <c r="A621" s="13" t="s">
        <v>273</v>
      </c>
      <c r="B621" s="14" t="s">
        <v>245</v>
      </c>
      <c r="C621" s="14" t="s">
        <v>272</v>
      </c>
      <c r="D621" s="33" t="s">
        <v>251</v>
      </c>
      <c r="E621" s="14"/>
      <c r="F621" s="25"/>
      <c r="G621" s="16">
        <f>G622</f>
        <v>165463.40000000002</v>
      </c>
      <c r="H621" s="16">
        <f>H622</f>
        <v>13797.7</v>
      </c>
      <c r="I621" s="20">
        <f t="shared" si="216"/>
        <v>179261.10000000003</v>
      </c>
      <c r="J621" s="16">
        <f t="shared" si="220"/>
        <v>0</v>
      </c>
      <c r="K621" s="16">
        <f t="shared" si="220"/>
        <v>0</v>
      </c>
    </row>
    <row r="622" spans="1:11" ht="48" customHeight="1">
      <c r="A622" s="34" t="s">
        <v>570</v>
      </c>
      <c r="B622" s="35" t="s">
        <v>245</v>
      </c>
      <c r="C622" s="35" t="s">
        <v>272</v>
      </c>
      <c r="D622" s="36" t="s">
        <v>274</v>
      </c>
      <c r="E622" s="35"/>
      <c r="F622" s="35"/>
      <c r="G622" s="16">
        <f>G623+G627+G637+G641+G646+G650+G654+G662+G672+G676+G680+G693+G633+G697+G666+G658+G689+G684+G728</f>
        <v>165463.40000000002</v>
      </c>
      <c r="H622" s="16">
        <f>H623+H627+H637+H641+H646+H650+H654+H662+H672+H676+H680+H693+H633+H697+H666+H658+H689+H684+H728</f>
        <v>13797.7</v>
      </c>
      <c r="I622" s="20">
        <f t="shared" si="216"/>
        <v>179261.10000000003</v>
      </c>
      <c r="J622" s="16">
        <f t="shared" ref="J622:K622" si="221">J623+J627+J637+J641+J646+J650+J654+J662+J672+J676+J680+J693+J633+J697+J666+J658+J689+J684</f>
        <v>0</v>
      </c>
      <c r="K622" s="16">
        <f t="shared" si="221"/>
        <v>0</v>
      </c>
    </row>
    <row r="623" spans="1:11" ht="50.25" customHeight="1">
      <c r="A623" s="17" t="s">
        <v>259</v>
      </c>
      <c r="B623" s="18" t="s">
        <v>245</v>
      </c>
      <c r="C623" s="18" t="s">
        <v>272</v>
      </c>
      <c r="D623" s="31" t="s">
        <v>275</v>
      </c>
      <c r="E623" s="18"/>
      <c r="F623" s="18"/>
      <c r="G623" s="16">
        <f t="shared" ref="G623:J625" si="222">G624</f>
        <v>0</v>
      </c>
      <c r="H623" s="16"/>
      <c r="I623" s="20">
        <f t="shared" si="216"/>
        <v>0</v>
      </c>
      <c r="J623" s="16">
        <f t="shared" si="222"/>
        <v>0</v>
      </c>
      <c r="K623" s="26"/>
    </row>
    <row r="624" spans="1:11" ht="36" customHeight="1">
      <c r="A624" s="49" t="s">
        <v>261</v>
      </c>
      <c r="B624" s="18" t="s">
        <v>245</v>
      </c>
      <c r="C624" s="18" t="s">
        <v>272</v>
      </c>
      <c r="D624" s="31" t="s">
        <v>275</v>
      </c>
      <c r="E624" s="18" t="s">
        <v>256</v>
      </c>
      <c r="F624" s="18"/>
      <c r="G624" s="16">
        <f t="shared" si="222"/>
        <v>0</v>
      </c>
      <c r="H624" s="16"/>
      <c r="I624" s="20">
        <f t="shared" si="216"/>
        <v>0</v>
      </c>
      <c r="J624" s="16">
        <f t="shared" si="222"/>
        <v>0</v>
      </c>
      <c r="K624" s="26"/>
    </row>
    <row r="625" spans="1:11">
      <c r="A625" s="49" t="s">
        <v>257</v>
      </c>
      <c r="B625" s="18" t="s">
        <v>245</v>
      </c>
      <c r="C625" s="18" t="s">
        <v>272</v>
      </c>
      <c r="D625" s="31" t="s">
        <v>275</v>
      </c>
      <c r="E625" s="18" t="s">
        <v>258</v>
      </c>
      <c r="F625" s="18"/>
      <c r="G625" s="16">
        <f t="shared" si="222"/>
        <v>0</v>
      </c>
      <c r="H625" s="16"/>
      <c r="I625" s="20">
        <f t="shared" si="216"/>
        <v>0</v>
      </c>
      <c r="J625" s="16">
        <f t="shared" si="222"/>
        <v>0</v>
      </c>
      <c r="K625" s="26"/>
    </row>
    <row r="626" spans="1:11">
      <c r="A626" s="49" t="s">
        <v>18</v>
      </c>
      <c r="B626" s="18" t="s">
        <v>245</v>
      </c>
      <c r="C626" s="18" t="s">
        <v>272</v>
      </c>
      <c r="D626" s="31" t="s">
        <v>275</v>
      </c>
      <c r="E626" s="18" t="s">
        <v>258</v>
      </c>
      <c r="F626" s="18" t="s">
        <v>10</v>
      </c>
      <c r="G626" s="19"/>
      <c r="H626" s="19"/>
      <c r="I626" s="20">
        <f t="shared" si="216"/>
        <v>0</v>
      </c>
      <c r="J626" s="20"/>
      <c r="K626" s="26"/>
    </row>
    <row r="627" spans="1:11" s="75" customFormat="1" ht="61.5" hidden="1" customHeight="1">
      <c r="A627" s="71" t="s">
        <v>276</v>
      </c>
      <c r="B627" s="72" t="s">
        <v>245</v>
      </c>
      <c r="C627" s="72" t="s">
        <v>272</v>
      </c>
      <c r="D627" s="73" t="s">
        <v>277</v>
      </c>
      <c r="E627" s="72"/>
      <c r="F627" s="72"/>
      <c r="G627" s="74">
        <f>G628</f>
        <v>0</v>
      </c>
      <c r="H627" s="74"/>
      <c r="I627" s="20">
        <f t="shared" si="216"/>
        <v>0</v>
      </c>
      <c r="J627" s="74">
        <f>J628</f>
        <v>0</v>
      </c>
      <c r="K627" s="128"/>
    </row>
    <row r="628" spans="1:11" ht="36" hidden="1">
      <c r="A628" s="49" t="s">
        <v>261</v>
      </c>
      <c r="B628" s="18" t="s">
        <v>245</v>
      </c>
      <c r="C628" s="18" t="s">
        <v>272</v>
      </c>
      <c r="D628" s="31" t="s">
        <v>277</v>
      </c>
      <c r="E628" s="18" t="s">
        <v>256</v>
      </c>
      <c r="F628" s="18"/>
      <c r="G628" s="16">
        <f>G629</f>
        <v>0</v>
      </c>
      <c r="H628" s="16"/>
      <c r="I628" s="20">
        <f t="shared" si="216"/>
        <v>0</v>
      </c>
      <c r="J628" s="16">
        <f>J629</f>
        <v>0</v>
      </c>
      <c r="K628" s="26"/>
    </row>
    <row r="629" spans="1:11" hidden="1">
      <c r="A629" s="49" t="s">
        <v>257</v>
      </c>
      <c r="B629" s="18" t="s">
        <v>245</v>
      </c>
      <c r="C629" s="18" t="s">
        <v>272</v>
      </c>
      <c r="D629" s="31" t="s">
        <v>277</v>
      </c>
      <c r="E629" s="18" t="s">
        <v>258</v>
      </c>
      <c r="F629" s="18"/>
      <c r="G629" s="16">
        <f>G630+G631+G632</f>
        <v>0</v>
      </c>
      <c r="H629" s="16"/>
      <c r="I629" s="20">
        <f t="shared" si="216"/>
        <v>0</v>
      </c>
      <c r="J629" s="16">
        <f>J630+J631+J632</f>
        <v>0</v>
      </c>
      <c r="K629" s="26"/>
    </row>
    <row r="630" spans="1:11" hidden="1">
      <c r="A630" s="49" t="s">
        <v>16</v>
      </c>
      <c r="B630" s="18" t="s">
        <v>245</v>
      </c>
      <c r="C630" s="18" t="s">
        <v>272</v>
      </c>
      <c r="D630" s="31" t="s">
        <v>277</v>
      </c>
      <c r="E630" s="18" t="s">
        <v>258</v>
      </c>
      <c r="F630" s="18" t="s">
        <v>17</v>
      </c>
      <c r="G630" s="19"/>
      <c r="H630" s="19"/>
      <c r="I630" s="20">
        <f t="shared" si="216"/>
        <v>0</v>
      </c>
      <c r="J630" s="20"/>
      <c r="K630" s="26"/>
    </row>
    <row r="631" spans="1:11" hidden="1">
      <c r="A631" s="49" t="s">
        <v>18</v>
      </c>
      <c r="B631" s="18" t="s">
        <v>245</v>
      </c>
      <c r="C631" s="18" t="s">
        <v>272</v>
      </c>
      <c r="D631" s="31" t="s">
        <v>277</v>
      </c>
      <c r="E631" s="18" t="s">
        <v>258</v>
      </c>
      <c r="F631" s="18" t="s">
        <v>10</v>
      </c>
      <c r="G631" s="19"/>
      <c r="H631" s="19"/>
      <c r="I631" s="20">
        <f t="shared" si="216"/>
        <v>0</v>
      </c>
      <c r="J631" s="20"/>
      <c r="K631" s="26"/>
    </row>
    <row r="632" spans="1:11" hidden="1">
      <c r="A632" s="49" t="s">
        <v>19</v>
      </c>
      <c r="B632" s="18" t="s">
        <v>245</v>
      </c>
      <c r="C632" s="18" t="s">
        <v>272</v>
      </c>
      <c r="D632" s="31" t="s">
        <v>277</v>
      </c>
      <c r="E632" s="18" t="s">
        <v>258</v>
      </c>
      <c r="F632" s="18" t="s">
        <v>11</v>
      </c>
      <c r="G632" s="19"/>
      <c r="H632" s="19"/>
      <c r="I632" s="20">
        <f t="shared" si="216"/>
        <v>0</v>
      </c>
      <c r="J632" s="20"/>
      <c r="K632" s="26"/>
    </row>
    <row r="633" spans="1:11" ht="38.25">
      <c r="A633" s="76" t="s">
        <v>82</v>
      </c>
      <c r="B633" s="18" t="s">
        <v>245</v>
      </c>
      <c r="C633" s="18" t="s">
        <v>272</v>
      </c>
      <c r="D633" s="38" t="s">
        <v>581</v>
      </c>
      <c r="E633" s="18"/>
      <c r="F633" s="18"/>
      <c r="G633" s="16">
        <f t="shared" ref="G633:K635" si="223">G634</f>
        <v>0</v>
      </c>
      <c r="H633" s="16">
        <f t="shared" si="223"/>
        <v>120</v>
      </c>
      <c r="I633" s="20">
        <f t="shared" si="216"/>
        <v>120</v>
      </c>
      <c r="J633" s="16">
        <f t="shared" si="223"/>
        <v>0</v>
      </c>
      <c r="K633" s="16">
        <f t="shared" si="223"/>
        <v>0</v>
      </c>
    </row>
    <row r="634" spans="1:11" ht="38.25">
      <c r="A634" s="55" t="s">
        <v>388</v>
      </c>
      <c r="B634" s="18" t="s">
        <v>245</v>
      </c>
      <c r="C634" s="18" t="s">
        <v>272</v>
      </c>
      <c r="D634" s="38" t="s">
        <v>581</v>
      </c>
      <c r="E634" s="18" t="s">
        <v>256</v>
      </c>
      <c r="F634" s="18"/>
      <c r="G634" s="16">
        <f t="shared" si="223"/>
        <v>0</v>
      </c>
      <c r="H634" s="16">
        <f t="shared" si="223"/>
        <v>120</v>
      </c>
      <c r="I634" s="20">
        <f t="shared" si="216"/>
        <v>120</v>
      </c>
      <c r="J634" s="16">
        <f t="shared" si="223"/>
        <v>0</v>
      </c>
      <c r="K634" s="16">
        <f t="shared" si="223"/>
        <v>0</v>
      </c>
    </row>
    <row r="635" spans="1:11" ht="11.25" customHeight="1">
      <c r="A635" s="55" t="s">
        <v>257</v>
      </c>
      <c r="B635" s="18" t="s">
        <v>245</v>
      </c>
      <c r="C635" s="18" t="s">
        <v>272</v>
      </c>
      <c r="D635" s="38" t="s">
        <v>581</v>
      </c>
      <c r="E635" s="18" t="s">
        <v>258</v>
      </c>
      <c r="F635" s="18"/>
      <c r="G635" s="16">
        <f t="shared" si="223"/>
        <v>0</v>
      </c>
      <c r="H635" s="16">
        <f t="shared" si="223"/>
        <v>120</v>
      </c>
      <c r="I635" s="20">
        <f t="shared" si="216"/>
        <v>120</v>
      </c>
      <c r="J635" s="16">
        <f t="shared" si="223"/>
        <v>0</v>
      </c>
      <c r="K635" s="16">
        <f t="shared" si="223"/>
        <v>0</v>
      </c>
    </row>
    <row r="636" spans="1:11">
      <c r="A636" s="23" t="s">
        <v>278</v>
      </c>
      <c r="B636" s="18" t="s">
        <v>245</v>
      </c>
      <c r="C636" s="18" t="s">
        <v>272</v>
      </c>
      <c r="D636" s="38" t="s">
        <v>581</v>
      </c>
      <c r="E636" s="18" t="s">
        <v>258</v>
      </c>
      <c r="F636" s="18" t="s">
        <v>17</v>
      </c>
      <c r="G636" s="19"/>
      <c r="H636" s="19">
        <v>120</v>
      </c>
      <c r="I636" s="20">
        <f t="shared" si="216"/>
        <v>120</v>
      </c>
      <c r="J636" s="20"/>
      <c r="K636" s="26"/>
    </row>
    <row r="637" spans="1:11" ht="37.5" customHeight="1">
      <c r="A637" s="34" t="s">
        <v>279</v>
      </c>
      <c r="B637" s="35" t="s">
        <v>245</v>
      </c>
      <c r="C637" s="35" t="s">
        <v>272</v>
      </c>
      <c r="D637" s="36" t="s">
        <v>280</v>
      </c>
      <c r="E637" s="35"/>
      <c r="F637" s="35"/>
      <c r="G637" s="16">
        <f t="shared" ref="G637:K639" si="224">G638</f>
        <v>215.3</v>
      </c>
      <c r="H637" s="16">
        <f t="shared" si="224"/>
        <v>0</v>
      </c>
      <c r="I637" s="20">
        <f t="shared" si="216"/>
        <v>215.3</v>
      </c>
      <c r="J637" s="16">
        <f t="shared" si="224"/>
        <v>0</v>
      </c>
      <c r="K637" s="16">
        <f t="shared" si="224"/>
        <v>0</v>
      </c>
    </row>
    <row r="638" spans="1:11" ht="24.75" customHeight="1">
      <c r="A638" s="17" t="s">
        <v>44</v>
      </c>
      <c r="B638" s="18" t="s">
        <v>245</v>
      </c>
      <c r="C638" s="18" t="s">
        <v>272</v>
      </c>
      <c r="D638" s="36" t="s">
        <v>280</v>
      </c>
      <c r="E638" s="18" t="s">
        <v>45</v>
      </c>
      <c r="F638" s="18"/>
      <c r="G638" s="16">
        <f t="shared" si="224"/>
        <v>215.3</v>
      </c>
      <c r="H638" s="16">
        <f t="shared" si="224"/>
        <v>0</v>
      </c>
      <c r="I638" s="20">
        <f t="shared" si="216"/>
        <v>215.3</v>
      </c>
      <c r="J638" s="16">
        <f t="shared" si="224"/>
        <v>0</v>
      </c>
      <c r="K638" s="16">
        <f t="shared" si="224"/>
        <v>0</v>
      </c>
    </row>
    <row r="639" spans="1:11" ht="39.75" customHeight="1">
      <c r="A639" s="17" t="s">
        <v>46</v>
      </c>
      <c r="B639" s="18" t="s">
        <v>245</v>
      </c>
      <c r="C639" s="18" t="s">
        <v>272</v>
      </c>
      <c r="D639" s="36" t="s">
        <v>280</v>
      </c>
      <c r="E639" s="18" t="s">
        <v>53</v>
      </c>
      <c r="F639" s="18"/>
      <c r="G639" s="16">
        <f t="shared" si="224"/>
        <v>215.3</v>
      </c>
      <c r="H639" s="16">
        <f t="shared" si="224"/>
        <v>0</v>
      </c>
      <c r="I639" s="20">
        <f t="shared" si="216"/>
        <v>215.3</v>
      </c>
      <c r="J639" s="16">
        <f t="shared" si="224"/>
        <v>0</v>
      </c>
      <c r="K639" s="16">
        <f t="shared" si="224"/>
        <v>0</v>
      </c>
    </row>
    <row r="640" spans="1:11">
      <c r="A640" s="17" t="s">
        <v>16</v>
      </c>
      <c r="B640" s="18" t="s">
        <v>245</v>
      </c>
      <c r="C640" s="18" t="s">
        <v>272</v>
      </c>
      <c r="D640" s="36" t="s">
        <v>280</v>
      </c>
      <c r="E640" s="18" t="s">
        <v>53</v>
      </c>
      <c r="F640" s="18" t="s">
        <v>17</v>
      </c>
      <c r="G640" s="19">
        <v>215.3</v>
      </c>
      <c r="H640" s="19">
        <f>'[3]поправки  2024-2026 гг  (2)'!$I$821</f>
        <v>0</v>
      </c>
      <c r="I640" s="20">
        <f t="shared" si="216"/>
        <v>215.3</v>
      </c>
      <c r="J640" s="20"/>
      <c r="K640" s="19"/>
    </row>
    <row r="641" spans="1:11" ht="38.25" customHeight="1">
      <c r="A641" s="77" t="s">
        <v>571</v>
      </c>
      <c r="B641" s="18" t="s">
        <v>245</v>
      </c>
      <c r="C641" s="18" t="s">
        <v>272</v>
      </c>
      <c r="D641" s="31" t="s">
        <v>281</v>
      </c>
      <c r="E641" s="18"/>
      <c r="F641" s="35"/>
      <c r="G641" s="16">
        <f t="shared" ref="G641:K644" si="225">G642</f>
        <v>6381.4</v>
      </c>
      <c r="H641" s="16">
        <f t="shared" si="225"/>
        <v>206.1</v>
      </c>
      <c r="I641" s="20">
        <f t="shared" si="216"/>
        <v>6587.5</v>
      </c>
      <c r="J641" s="16">
        <f t="shared" si="225"/>
        <v>0</v>
      </c>
      <c r="K641" s="16">
        <f t="shared" si="225"/>
        <v>0</v>
      </c>
    </row>
    <row r="642" spans="1:11" ht="27" customHeight="1">
      <c r="A642" s="49" t="s">
        <v>282</v>
      </c>
      <c r="B642" s="35" t="s">
        <v>245</v>
      </c>
      <c r="C642" s="35" t="s">
        <v>272</v>
      </c>
      <c r="D642" s="31" t="s">
        <v>281</v>
      </c>
      <c r="E642" s="35"/>
      <c r="F642" s="35"/>
      <c r="G642" s="16">
        <f t="shared" si="225"/>
        <v>6381.4</v>
      </c>
      <c r="H642" s="16">
        <f t="shared" si="225"/>
        <v>206.1</v>
      </c>
      <c r="I642" s="20">
        <f t="shared" si="216"/>
        <v>6587.5</v>
      </c>
      <c r="J642" s="16">
        <f t="shared" si="225"/>
        <v>0</v>
      </c>
      <c r="K642" s="16">
        <f t="shared" si="225"/>
        <v>0</v>
      </c>
    </row>
    <row r="643" spans="1:11" ht="36.75" customHeight="1">
      <c r="A643" s="49" t="s">
        <v>261</v>
      </c>
      <c r="B643" s="18" t="s">
        <v>245</v>
      </c>
      <c r="C643" s="18" t="s">
        <v>272</v>
      </c>
      <c r="D643" s="31" t="s">
        <v>281</v>
      </c>
      <c r="E643" s="18" t="s">
        <v>256</v>
      </c>
      <c r="F643" s="18"/>
      <c r="G643" s="16">
        <f t="shared" si="225"/>
        <v>6381.4</v>
      </c>
      <c r="H643" s="16">
        <f t="shared" si="225"/>
        <v>206.1</v>
      </c>
      <c r="I643" s="20">
        <f t="shared" si="216"/>
        <v>6587.5</v>
      </c>
      <c r="J643" s="16">
        <f t="shared" si="225"/>
        <v>0</v>
      </c>
      <c r="K643" s="16">
        <f t="shared" si="225"/>
        <v>0</v>
      </c>
    </row>
    <row r="644" spans="1:11" ht="14.25" customHeight="1">
      <c r="A644" s="49" t="s">
        <v>257</v>
      </c>
      <c r="B644" s="18" t="s">
        <v>245</v>
      </c>
      <c r="C644" s="18" t="s">
        <v>272</v>
      </c>
      <c r="D644" s="31" t="s">
        <v>281</v>
      </c>
      <c r="E644" s="18" t="s">
        <v>258</v>
      </c>
      <c r="F644" s="18"/>
      <c r="G644" s="16">
        <f t="shared" si="225"/>
        <v>6381.4</v>
      </c>
      <c r="H644" s="16">
        <f t="shared" si="225"/>
        <v>206.1</v>
      </c>
      <c r="I644" s="20">
        <f t="shared" si="216"/>
        <v>6587.5</v>
      </c>
      <c r="J644" s="16">
        <f t="shared" si="225"/>
        <v>0</v>
      </c>
      <c r="K644" s="16">
        <f t="shared" si="225"/>
        <v>0</v>
      </c>
    </row>
    <row r="645" spans="1:11">
      <c r="A645" s="49" t="s">
        <v>16</v>
      </c>
      <c r="B645" s="18" t="s">
        <v>245</v>
      </c>
      <c r="C645" s="18" t="s">
        <v>272</v>
      </c>
      <c r="D645" s="31" t="s">
        <v>281</v>
      </c>
      <c r="E645" s="18" t="s">
        <v>258</v>
      </c>
      <c r="F645" s="18" t="s">
        <v>17</v>
      </c>
      <c r="G645" s="19">
        <v>6381.4</v>
      </c>
      <c r="H645" s="19">
        <f>'[2]поправки  2024-2026 гг  (окт)'!$I$826</f>
        <v>206.1</v>
      </c>
      <c r="I645" s="20">
        <f t="shared" si="216"/>
        <v>6587.5</v>
      </c>
      <c r="J645" s="20"/>
      <c r="K645" s="19"/>
    </row>
    <row r="646" spans="1:11" ht="27" customHeight="1">
      <c r="A646" s="55" t="s">
        <v>265</v>
      </c>
      <c r="B646" s="18" t="s">
        <v>245</v>
      </c>
      <c r="C646" s="18" t="s">
        <v>272</v>
      </c>
      <c r="D646" s="38" t="s">
        <v>283</v>
      </c>
      <c r="E646" s="18"/>
      <c r="F646" s="18"/>
      <c r="G646" s="16">
        <f t="shared" ref="G646:K648" si="226">G647</f>
        <v>28487.9</v>
      </c>
      <c r="H646" s="16">
        <f t="shared" si="226"/>
        <v>3128.1</v>
      </c>
      <c r="I646" s="20">
        <f t="shared" si="216"/>
        <v>31616</v>
      </c>
      <c r="J646" s="16">
        <f t="shared" si="226"/>
        <v>0</v>
      </c>
      <c r="K646" s="16">
        <f t="shared" si="226"/>
        <v>0</v>
      </c>
    </row>
    <row r="647" spans="1:11" ht="38.25" customHeight="1">
      <c r="A647" s="55" t="s">
        <v>308</v>
      </c>
      <c r="B647" s="18" t="s">
        <v>245</v>
      </c>
      <c r="C647" s="18" t="s">
        <v>272</v>
      </c>
      <c r="D647" s="38" t="s">
        <v>283</v>
      </c>
      <c r="E647" s="18" t="s">
        <v>256</v>
      </c>
      <c r="F647" s="18"/>
      <c r="G647" s="16">
        <f t="shared" si="226"/>
        <v>28487.9</v>
      </c>
      <c r="H647" s="16">
        <f t="shared" si="226"/>
        <v>3128.1</v>
      </c>
      <c r="I647" s="20">
        <f t="shared" si="216"/>
        <v>31616</v>
      </c>
      <c r="J647" s="16">
        <f t="shared" si="226"/>
        <v>0</v>
      </c>
      <c r="K647" s="16">
        <f t="shared" si="226"/>
        <v>0</v>
      </c>
    </row>
    <row r="648" spans="1:11" ht="11.25" customHeight="1">
      <c r="A648" s="55" t="s">
        <v>257</v>
      </c>
      <c r="B648" s="18" t="s">
        <v>245</v>
      </c>
      <c r="C648" s="18" t="s">
        <v>272</v>
      </c>
      <c r="D648" s="38" t="s">
        <v>283</v>
      </c>
      <c r="E648" s="18" t="s">
        <v>258</v>
      </c>
      <c r="F648" s="18"/>
      <c r="G648" s="16">
        <f t="shared" si="226"/>
        <v>28487.9</v>
      </c>
      <c r="H648" s="16">
        <f t="shared" si="226"/>
        <v>3128.1</v>
      </c>
      <c r="I648" s="20">
        <f t="shared" si="216"/>
        <v>31616</v>
      </c>
      <c r="J648" s="16">
        <f t="shared" si="226"/>
        <v>0</v>
      </c>
      <c r="K648" s="16">
        <f t="shared" si="226"/>
        <v>0</v>
      </c>
    </row>
    <row r="649" spans="1:11">
      <c r="A649" s="55" t="s">
        <v>16</v>
      </c>
      <c r="B649" s="18" t="s">
        <v>245</v>
      </c>
      <c r="C649" s="18" t="s">
        <v>272</v>
      </c>
      <c r="D649" s="38" t="s">
        <v>283</v>
      </c>
      <c r="E649" s="18" t="s">
        <v>258</v>
      </c>
      <c r="F649" s="18" t="s">
        <v>17</v>
      </c>
      <c r="G649" s="20">
        <v>28487.9</v>
      </c>
      <c r="H649" s="20">
        <f>'[2]поправки  2024-2026 гг  (окт)'!$I$830</f>
        <v>3128.1</v>
      </c>
      <c r="I649" s="20">
        <f t="shared" si="216"/>
        <v>31616</v>
      </c>
      <c r="J649" s="21"/>
      <c r="K649" s="19"/>
    </row>
    <row r="650" spans="1:11" ht="16.5" customHeight="1">
      <c r="A650" s="49" t="s">
        <v>267</v>
      </c>
      <c r="B650" s="18" t="s">
        <v>245</v>
      </c>
      <c r="C650" s="18" t="s">
        <v>272</v>
      </c>
      <c r="D650" s="31" t="s">
        <v>284</v>
      </c>
      <c r="E650" s="18"/>
      <c r="F650" s="18"/>
      <c r="G650" s="16">
        <f t="shared" ref="G650:K652" si="227">G651</f>
        <v>11300</v>
      </c>
      <c r="H650" s="16">
        <f t="shared" si="227"/>
        <v>940.3</v>
      </c>
      <c r="I650" s="20">
        <f t="shared" si="216"/>
        <v>12240.3</v>
      </c>
      <c r="J650" s="16">
        <f t="shared" si="227"/>
        <v>0</v>
      </c>
      <c r="K650" s="16">
        <f t="shared" si="227"/>
        <v>0</v>
      </c>
    </row>
    <row r="651" spans="1:11" ht="41.25" customHeight="1">
      <c r="A651" s="49" t="s">
        <v>308</v>
      </c>
      <c r="B651" s="18" t="s">
        <v>245</v>
      </c>
      <c r="C651" s="18" t="s">
        <v>272</v>
      </c>
      <c r="D651" s="31" t="s">
        <v>284</v>
      </c>
      <c r="E651" s="18" t="s">
        <v>256</v>
      </c>
      <c r="F651" s="18"/>
      <c r="G651" s="16">
        <f t="shared" si="227"/>
        <v>11300</v>
      </c>
      <c r="H651" s="16">
        <f t="shared" si="227"/>
        <v>940.3</v>
      </c>
      <c r="I651" s="20">
        <f t="shared" si="216"/>
        <v>12240.3</v>
      </c>
      <c r="J651" s="16">
        <f t="shared" si="227"/>
        <v>0</v>
      </c>
      <c r="K651" s="16">
        <f t="shared" si="227"/>
        <v>0</v>
      </c>
    </row>
    <row r="652" spans="1:11" ht="17.25" customHeight="1">
      <c r="A652" s="49" t="s">
        <v>257</v>
      </c>
      <c r="B652" s="18" t="s">
        <v>245</v>
      </c>
      <c r="C652" s="18" t="s">
        <v>272</v>
      </c>
      <c r="D652" s="31" t="s">
        <v>284</v>
      </c>
      <c r="E652" s="18" t="s">
        <v>258</v>
      </c>
      <c r="F652" s="18"/>
      <c r="G652" s="16">
        <f t="shared" si="227"/>
        <v>11300</v>
      </c>
      <c r="H652" s="16">
        <f t="shared" si="227"/>
        <v>940.3</v>
      </c>
      <c r="I652" s="20">
        <f t="shared" si="216"/>
        <v>12240.3</v>
      </c>
      <c r="J652" s="16">
        <f t="shared" si="227"/>
        <v>0</v>
      </c>
      <c r="K652" s="16">
        <f t="shared" si="227"/>
        <v>0</v>
      </c>
    </row>
    <row r="653" spans="1:11">
      <c r="A653" s="49" t="s">
        <v>16</v>
      </c>
      <c r="B653" s="18" t="s">
        <v>245</v>
      </c>
      <c r="C653" s="18" t="s">
        <v>272</v>
      </c>
      <c r="D653" s="31" t="s">
        <v>284</v>
      </c>
      <c r="E653" s="18" t="s">
        <v>258</v>
      </c>
      <c r="F653" s="18" t="s">
        <v>17</v>
      </c>
      <c r="G653" s="20">
        <v>11300</v>
      </c>
      <c r="H653" s="20">
        <f>'[2]поправки  2024-2026 гг  (окт)'!$I$834</f>
        <v>940.3</v>
      </c>
      <c r="I653" s="20">
        <f t="shared" si="216"/>
        <v>12240.3</v>
      </c>
      <c r="J653" s="19"/>
      <c r="K653" s="19"/>
    </row>
    <row r="654" spans="1:11" ht="25.5" customHeight="1">
      <c r="A654" s="70" t="s">
        <v>285</v>
      </c>
      <c r="B654" s="35" t="s">
        <v>245</v>
      </c>
      <c r="C654" s="35" t="s">
        <v>272</v>
      </c>
      <c r="D654" s="31" t="s">
        <v>286</v>
      </c>
      <c r="E654" s="18" t="s">
        <v>64</v>
      </c>
      <c r="F654" s="18"/>
      <c r="G654" s="16">
        <f t="shared" ref="G654:K656" si="228">G655</f>
        <v>163.4</v>
      </c>
      <c r="H654" s="16">
        <f t="shared" si="228"/>
        <v>-9.6999999999999993</v>
      </c>
      <c r="I654" s="20">
        <f t="shared" si="216"/>
        <v>153.70000000000002</v>
      </c>
      <c r="J654" s="16">
        <f t="shared" si="228"/>
        <v>0</v>
      </c>
      <c r="K654" s="16">
        <f t="shared" si="228"/>
        <v>0</v>
      </c>
    </row>
    <row r="655" spans="1:11" ht="38.25" customHeight="1">
      <c r="A655" s="70" t="s">
        <v>261</v>
      </c>
      <c r="B655" s="18" t="s">
        <v>245</v>
      </c>
      <c r="C655" s="18" t="s">
        <v>272</v>
      </c>
      <c r="D655" s="31" t="s">
        <v>286</v>
      </c>
      <c r="E655" s="18" t="s">
        <v>256</v>
      </c>
      <c r="F655" s="18"/>
      <c r="G655" s="16">
        <f t="shared" si="228"/>
        <v>163.4</v>
      </c>
      <c r="H655" s="16">
        <f t="shared" si="228"/>
        <v>-9.6999999999999993</v>
      </c>
      <c r="I655" s="20">
        <f t="shared" si="216"/>
        <v>153.70000000000002</v>
      </c>
      <c r="J655" s="16">
        <f t="shared" si="228"/>
        <v>0</v>
      </c>
      <c r="K655" s="16">
        <f t="shared" si="228"/>
        <v>0</v>
      </c>
    </row>
    <row r="656" spans="1:11" ht="12" customHeight="1">
      <c r="A656" s="70" t="s">
        <v>257</v>
      </c>
      <c r="B656" s="18" t="s">
        <v>245</v>
      </c>
      <c r="C656" s="18" t="s">
        <v>272</v>
      </c>
      <c r="D656" s="31" t="s">
        <v>286</v>
      </c>
      <c r="E656" s="18" t="s">
        <v>258</v>
      </c>
      <c r="F656" s="18"/>
      <c r="G656" s="16">
        <f t="shared" si="228"/>
        <v>163.4</v>
      </c>
      <c r="H656" s="16">
        <f t="shared" si="228"/>
        <v>-9.6999999999999993</v>
      </c>
      <c r="I656" s="20">
        <f t="shared" si="216"/>
        <v>153.70000000000002</v>
      </c>
      <c r="J656" s="16">
        <f t="shared" si="228"/>
        <v>0</v>
      </c>
      <c r="K656" s="16">
        <f t="shared" si="228"/>
        <v>0</v>
      </c>
    </row>
    <row r="657" spans="1:11">
      <c r="A657" s="70" t="s">
        <v>16</v>
      </c>
      <c r="B657" s="18" t="s">
        <v>245</v>
      </c>
      <c r="C657" s="18" t="s">
        <v>272</v>
      </c>
      <c r="D657" s="31" t="s">
        <v>286</v>
      </c>
      <c r="E657" s="18" t="s">
        <v>258</v>
      </c>
      <c r="F657" s="18" t="s">
        <v>17</v>
      </c>
      <c r="G657" s="19">
        <v>163.4</v>
      </c>
      <c r="H657" s="19">
        <f>'[2]поправки  2024-2026 гг  (окт)'!$I$838</f>
        <v>-9.6999999999999993</v>
      </c>
      <c r="I657" s="20">
        <f t="shared" si="216"/>
        <v>153.70000000000002</v>
      </c>
      <c r="J657" s="20"/>
      <c r="K657" s="19"/>
    </row>
    <row r="658" spans="1:11" ht="50.25" customHeight="1">
      <c r="A658" s="51" t="s">
        <v>572</v>
      </c>
      <c r="B658" s="134" t="s">
        <v>245</v>
      </c>
      <c r="C658" s="134" t="s">
        <v>272</v>
      </c>
      <c r="D658" s="144" t="s">
        <v>536</v>
      </c>
      <c r="E658" s="134"/>
      <c r="F658" s="134"/>
      <c r="G658" s="19">
        <f t="shared" ref="G658:H660" si="229">G659</f>
        <v>236.4</v>
      </c>
      <c r="H658" s="19">
        <f t="shared" si="229"/>
        <v>9.6999999999999993</v>
      </c>
      <c r="I658" s="20">
        <f t="shared" si="216"/>
        <v>246.1</v>
      </c>
      <c r="J658" s="19">
        <f t="shared" ref="J658:K660" si="230">J659</f>
        <v>0</v>
      </c>
      <c r="K658" s="19">
        <f t="shared" si="230"/>
        <v>0</v>
      </c>
    </row>
    <row r="659" spans="1:11" ht="38.25" customHeight="1">
      <c r="A659" s="51" t="s">
        <v>261</v>
      </c>
      <c r="B659" s="134" t="s">
        <v>245</v>
      </c>
      <c r="C659" s="134" t="s">
        <v>272</v>
      </c>
      <c r="D659" s="144" t="s">
        <v>536</v>
      </c>
      <c r="E659" s="134" t="s">
        <v>256</v>
      </c>
      <c r="F659" s="134"/>
      <c r="G659" s="19">
        <f t="shared" si="229"/>
        <v>236.4</v>
      </c>
      <c r="H659" s="19">
        <f t="shared" si="229"/>
        <v>9.6999999999999993</v>
      </c>
      <c r="I659" s="20">
        <f t="shared" si="216"/>
        <v>246.1</v>
      </c>
      <c r="J659" s="19">
        <f t="shared" si="230"/>
        <v>0</v>
      </c>
      <c r="K659" s="19">
        <f t="shared" si="230"/>
        <v>0</v>
      </c>
    </row>
    <row r="660" spans="1:11">
      <c r="A660" s="51" t="s">
        <v>257</v>
      </c>
      <c r="B660" s="134" t="s">
        <v>245</v>
      </c>
      <c r="C660" s="134" t="s">
        <v>272</v>
      </c>
      <c r="D660" s="144" t="s">
        <v>536</v>
      </c>
      <c r="E660" s="134" t="s">
        <v>258</v>
      </c>
      <c r="F660" s="134"/>
      <c r="G660" s="19">
        <f t="shared" si="229"/>
        <v>236.4</v>
      </c>
      <c r="H660" s="19">
        <f t="shared" si="229"/>
        <v>9.6999999999999993</v>
      </c>
      <c r="I660" s="20">
        <f t="shared" si="216"/>
        <v>246.1</v>
      </c>
      <c r="J660" s="19">
        <f t="shared" si="230"/>
        <v>0</v>
      </c>
      <c r="K660" s="19">
        <f t="shared" si="230"/>
        <v>0</v>
      </c>
    </row>
    <row r="661" spans="1:11">
      <c r="A661" s="51" t="s">
        <v>16</v>
      </c>
      <c r="B661" s="134" t="s">
        <v>245</v>
      </c>
      <c r="C661" s="134" t="s">
        <v>272</v>
      </c>
      <c r="D661" s="144" t="s">
        <v>536</v>
      </c>
      <c r="E661" s="134" t="s">
        <v>258</v>
      </c>
      <c r="F661" s="134" t="s">
        <v>17</v>
      </c>
      <c r="G661" s="19">
        <v>236.4</v>
      </c>
      <c r="H661" s="19">
        <f>'[2]поправки  2024-2026 гг  (окт)'!$I$842</f>
        <v>9.6999999999999993</v>
      </c>
      <c r="I661" s="20">
        <f t="shared" si="216"/>
        <v>246.1</v>
      </c>
      <c r="J661" s="20"/>
      <c r="K661" s="19"/>
    </row>
    <row r="662" spans="1:11" ht="48" customHeight="1">
      <c r="A662" s="27" t="s">
        <v>287</v>
      </c>
      <c r="B662" s="18" t="s">
        <v>245</v>
      </c>
      <c r="C662" s="18" t="s">
        <v>272</v>
      </c>
      <c r="D662" s="31" t="s">
        <v>288</v>
      </c>
      <c r="E662" s="18"/>
      <c r="F662" s="18"/>
      <c r="G662" s="16">
        <f t="shared" ref="G662:K664" si="231">G663</f>
        <v>1741.7</v>
      </c>
      <c r="H662" s="16"/>
      <c r="I662" s="20">
        <f t="shared" si="216"/>
        <v>1741.7</v>
      </c>
      <c r="J662" s="16">
        <f t="shared" si="231"/>
        <v>0</v>
      </c>
      <c r="K662" s="16">
        <f t="shared" si="231"/>
        <v>0</v>
      </c>
    </row>
    <row r="663" spans="1:11" ht="38.25" customHeight="1">
      <c r="A663" s="49" t="s">
        <v>308</v>
      </c>
      <c r="B663" s="18" t="s">
        <v>245</v>
      </c>
      <c r="C663" s="18" t="s">
        <v>272</v>
      </c>
      <c r="D663" s="31" t="s">
        <v>288</v>
      </c>
      <c r="E663" s="18" t="s">
        <v>256</v>
      </c>
      <c r="F663" s="18"/>
      <c r="G663" s="16">
        <f t="shared" si="231"/>
        <v>1741.7</v>
      </c>
      <c r="H663" s="16"/>
      <c r="I663" s="20">
        <f t="shared" si="216"/>
        <v>1741.7</v>
      </c>
      <c r="J663" s="16">
        <f t="shared" si="231"/>
        <v>0</v>
      </c>
      <c r="K663" s="16">
        <f t="shared" si="231"/>
        <v>0</v>
      </c>
    </row>
    <row r="664" spans="1:11" ht="15.75" customHeight="1">
      <c r="A664" s="49" t="s">
        <v>257</v>
      </c>
      <c r="B664" s="18" t="s">
        <v>245</v>
      </c>
      <c r="C664" s="18" t="s">
        <v>272</v>
      </c>
      <c r="D664" s="31" t="s">
        <v>288</v>
      </c>
      <c r="E664" s="18" t="s">
        <v>258</v>
      </c>
      <c r="F664" s="18"/>
      <c r="G664" s="16">
        <f t="shared" si="231"/>
        <v>1741.7</v>
      </c>
      <c r="H664" s="16"/>
      <c r="I664" s="20">
        <f t="shared" si="216"/>
        <v>1741.7</v>
      </c>
      <c r="J664" s="16">
        <f t="shared" si="231"/>
        <v>0</v>
      </c>
      <c r="K664" s="16">
        <f t="shared" si="231"/>
        <v>0</v>
      </c>
    </row>
    <row r="665" spans="1:11">
      <c r="A665" s="49" t="s">
        <v>18</v>
      </c>
      <c r="B665" s="18" t="s">
        <v>245</v>
      </c>
      <c r="C665" s="18" t="s">
        <v>272</v>
      </c>
      <c r="D665" s="31" t="s">
        <v>288</v>
      </c>
      <c r="E665" s="18" t="s">
        <v>258</v>
      </c>
      <c r="F665" s="18" t="s">
        <v>10</v>
      </c>
      <c r="G665" s="20">
        <v>1741.7</v>
      </c>
      <c r="H665" s="20"/>
      <c r="I665" s="20">
        <f t="shared" si="216"/>
        <v>1741.7</v>
      </c>
      <c r="J665" s="19"/>
      <c r="K665" s="26"/>
    </row>
    <row r="666" spans="1:11" ht="50.25" customHeight="1">
      <c r="A666" s="44" t="s">
        <v>289</v>
      </c>
      <c r="B666" s="18" t="s">
        <v>245</v>
      </c>
      <c r="C666" s="18" t="s">
        <v>272</v>
      </c>
      <c r="D666" s="38" t="s">
        <v>290</v>
      </c>
      <c r="E666" s="24"/>
      <c r="F666" s="24"/>
      <c r="G666" s="16">
        <f t="shared" ref="G666:K667" si="232">G667</f>
        <v>2393.1999999999998</v>
      </c>
      <c r="H666" s="16"/>
      <c r="I666" s="20">
        <f t="shared" ref="I666:I733" si="233">G666+H666</f>
        <v>2393.1999999999998</v>
      </c>
      <c r="J666" s="16">
        <f t="shared" si="232"/>
        <v>0</v>
      </c>
      <c r="K666" s="16">
        <f t="shared" si="232"/>
        <v>0</v>
      </c>
    </row>
    <row r="667" spans="1:11" ht="40.5" customHeight="1">
      <c r="A667" s="55" t="s">
        <v>308</v>
      </c>
      <c r="B667" s="18" t="s">
        <v>245</v>
      </c>
      <c r="C667" s="18" t="s">
        <v>272</v>
      </c>
      <c r="D667" s="38" t="s">
        <v>290</v>
      </c>
      <c r="E667" s="24" t="s">
        <v>256</v>
      </c>
      <c r="F667" s="24"/>
      <c r="G667" s="16">
        <f t="shared" si="232"/>
        <v>2393.1999999999998</v>
      </c>
      <c r="H667" s="16"/>
      <c r="I667" s="20">
        <f t="shared" si="233"/>
        <v>2393.1999999999998</v>
      </c>
      <c r="J667" s="16">
        <f t="shared" si="232"/>
        <v>0</v>
      </c>
      <c r="K667" s="16">
        <f t="shared" si="232"/>
        <v>0</v>
      </c>
    </row>
    <row r="668" spans="1:11" ht="12" customHeight="1">
      <c r="A668" s="55" t="s">
        <v>257</v>
      </c>
      <c r="B668" s="18" t="s">
        <v>245</v>
      </c>
      <c r="C668" s="18" t="s">
        <v>272</v>
      </c>
      <c r="D668" s="38" t="s">
        <v>290</v>
      </c>
      <c r="E668" s="24" t="s">
        <v>258</v>
      </c>
      <c r="F668" s="24"/>
      <c r="G668" s="16">
        <f t="shared" ref="G668:K668" si="234">G669+G670+G671</f>
        <v>2393.1999999999998</v>
      </c>
      <c r="H668" s="16"/>
      <c r="I668" s="20">
        <f t="shared" si="233"/>
        <v>2393.1999999999998</v>
      </c>
      <c r="J668" s="16">
        <f t="shared" si="234"/>
        <v>0</v>
      </c>
      <c r="K668" s="16">
        <f t="shared" si="234"/>
        <v>0</v>
      </c>
    </row>
    <row r="669" spans="1:11">
      <c r="A669" s="55" t="s">
        <v>16</v>
      </c>
      <c r="B669" s="18" t="s">
        <v>245</v>
      </c>
      <c r="C669" s="18" t="s">
        <v>272</v>
      </c>
      <c r="D669" s="38" t="s">
        <v>290</v>
      </c>
      <c r="E669" s="24" t="s">
        <v>258</v>
      </c>
      <c r="F669" s="24" t="s">
        <v>17</v>
      </c>
      <c r="G669" s="184">
        <v>23.9</v>
      </c>
      <c r="H669" s="184"/>
      <c r="I669" s="20">
        <f t="shared" si="233"/>
        <v>23.9</v>
      </c>
      <c r="J669" s="26"/>
      <c r="K669" s="26"/>
    </row>
    <row r="670" spans="1:11">
      <c r="A670" s="55" t="s">
        <v>18</v>
      </c>
      <c r="B670" s="18" t="s">
        <v>245</v>
      </c>
      <c r="C670" s="18" t="s">
        <v>272</v>
      </c>
      <c r="D670" s="38" t="s">
        <v>290</v>
      </c>
      <c r="E670" s="24" t="s">
        <v>258</v>
      </c>
      <c r="F670" s="24" t="s">
        <v>10</v>
      </c>
      <c r="G670" s="184">
        <v>213.2</v>
      </c>
      <c r="H670" s="184"/>
      <c r="I670" s="20">
        <f t="shared" si="233"/>
        <v>213.2</v>
      </c>
      <c r="J670" s="26"/>
      <c r="K670" s="26"/>
    </row>
    <row r="671" spans="1:11">
      <c r="A671" s="55" t="s">
        <v>19</v>
      </c>
      <c r="B671" s="18" t="s">
        <v>245</v>
      </c>
      <c r="C671" s="18" t="s">
        <v>272</v>
      </c>
      <c r="D671" s="38" t="s">
        <v>290</v>
      </c>
      <c r="E671" s="24" t="s">
        <v>258</v>
      </c>
      <c r="F671" s="24" t="s">
        <v>11</v>
      </c>
      <c r="G671" s="184">
        <v>2156.1</v>
      </c>
      <c r="H671" s="184"/>
      <c r="I671" s="20">
        <f t="shared" si="233"/>
        <v>2156.1</v>
      </c>
      <c r="J671" s="26"/>
      <c r="K671" s="26"/>
    </row>
    <row r="672" spans="1:11" ht="36">
      <c r="A672" s="80" t="s">
        <v>291</v>
      </c>
      <c r="B672" s="18" t="s">
        <v>245</v>
      </c>
      <c r="C672" s="18" t="s">
        <v>272</v>
      </c>
      <c r="D672" s="31" t="s">
        <v>292</v>
      </c>
      <c r="E672" s="18"/>
      <c r="F672" s="18"/>
      <c r="G672" s="16">
        <f t="shared" ref="G672:K674" si="235">G673</f>
        <v>1741.7</v>
      </c>
      <c r="H672" s="16"/>
      <c r="I672" s="20">
        <f t="shared" si="233"/>
        <v>1741.7</v>
      </c>
      <c r="J672" s="16">
        <f t="shared" si="235"/>
        <v>0</v>
      </c>
      <c r="K672" s="16">
        <f t="shared" si="235"/>
        <v>0</v>
      </c>
    </row>
    <row r="673" spans="1:11" ht="35.25" customHeight="1">
      <c r="A673" s="70" t="s">
        <v>261</v>
      </c>
      <c r="B673" s="18" t="s">
        <v>245</v>
      </c>
      <c r="C673" s="18" t="s">
        <v>272</v>
      </c>
      <c r="D673" s="31" t="s">
        <v>292</v>
      </c>
      <c r="E673" s="18" t="s">
        <v>256</v>
      </c>
      <c r="F673" s="18"/>
      <c r="G673" s="16">
        <f t="shared" si="235"/>
        <v>1741.7</v>
      </c>
      <c r="H673" s="16"/>
      <c r="I673" s="20">
        <f t="shared" si="233"/>
        <v>1741.7</v>
      </c>
      <c r="J673" s="16">
        <f t="shared" si="235"/>
        <v>0</v>
      </c>
      <c r="K673" s="16">
        <f t="shared" si="235"/>
        <v>0</v>
      </c>
    </row>
    <row r="674" spans="1:11" ht="15.75" customHeight="1">
      <c r="A674" s="70" t="s">
        <v>257</v>
      </c>
      <c r="B674" s="18" t="s">
        <v>245</v>
      </c>
      <c r="C674" s="18" t="s">
        <v>272</v>
      </c>
      <c r="D674" s="31" t="s">
        <v>292</v>
      </c>
      <c r="E674" s="18" t="s">
        <v>258</v>
      </c>
      <c r="F674" s="18"/>
      <c r="G674" s="16">
        <f t="shared" si="235"/>
        <v>1741.7</v>
      </c>
      <c r="H674" s="16"/>
      <c r="I674" s="20">
        <f t="shared" si="233"/>
        <v>1741.7</v>
      </c>
      <c r="J674" s="16">
        <f t="shared" si="235"/>
        <v>0</v>
      </c>
      <c r="K674" s="16">
        <f t="shared" si="235"/>
        <v>0</v>
      </c>
    </row>
    <row r="675" spans="1:11">
      <c r="A675" s="70" t="s">
        <v>16</v>
      </c>
      <c r="B675" s="18" t="s">
        <v>245</v>
      </c>
      <c r="C675" s="18" t="s">
        <v>272</v>
      </c>
      <c r="D675" s="31" t="s">
        <v>292</v>
      </c>
      <c r="E675" s="18" t="s">
        <v>258</v>
      </c>
      <c r="F675" s="18" t="s">
        <v>17</v>
      </c>
      <c r="G675" s="182">
        <v>1741.7</v>
      </c>
      <c r="H675" s="182"/>
      <c r="I675" s="20">
        <f t="shared" si="233"/>
        <v>1741.7</v>
      </c>
      <c r="J675" s="19"/>
      <c r="K675" s="19"/>
    </row>
    <row r="676" spans="1:11" ht="22.5" customHeight="1">
      <c r="A676" s="70" t="s">
        <v>293</v>
      </c>
      <c r="B676" s="35" t="s">
        <v>245</v>
      </c>
      <c r="C676" s="35" t="s">
        <v>272</v>
      </c>
      <c r="D676" s="31" t="s">
        <v>294</v>
      </c>
      <c r="E676" s="18" t="s">
        <v>64</v>
      </c>
      <c r="F676" s="35"/>
      <c r="G676" s="16">
        <f t="shared" ref="G676:K678" si="236">G677</f>
        <v>2214.6999999999998</v>
      </c>
      <c r="H676" s="16">
        <f t="shared" si="236"/>
        <v>125.1</v>
      </c>
      <c r="I676" s="20">
        <f t="shared" si="233"/>
        <v>2339.7999999999997</v>
      </c>
      <c r="J676" s="16">
        <f t="shared" si="236"/>
        <v>0</v>
      </c>
      <c r="K676" s="16">
        <f t="shared" si="236"/>
        <v>0</v>
      </c>
    </row>
    <row r="677" spans="1:11" ht="39" customHeight="1">
      <c r="A677" s="70" t="s">
        <v>261</v>
      </c>
      <c r="B677" s="18" t="s">
        <v>245</v>
      </c>
      <c r="C677" s="18" t="s">
        <v>272</v>
      </c>
      <c r="D677" s="31" t="s">
        <v>294</v>
      </c>
      <c r="E677" s="18" t="s">
        <v>256</v>
      </c>
      <c r="F677" s="18"/>
      <c r="G677" s="16">
        <f t="shared" si="236"/>
        <v>2214.6999999999998</v>
      </c>
      <c r="H677" s="16">
        <f t="shared" si="236"/>
        <v>125.1</v>
      </c>
      <c r="I677" s="20">
        <f t="shared" si="233"/>
        <v>2339.7999999999997</v>
      </c>
      <c r="J677" s="16">
        <f t="shared" si="236"/>
        <v>0</v>
      </c>
      <c r="K677" s="16">
        <f t="shared" si="236"/>
        <v>0</v>
      </c>
    </row>
    <row r="678" spans="1:11" ht="14.25" customHeight="1">
      <c r="A678" s="70" t="s">
        <v>257</v>
      </c>
      <c r="B678" s="18" t="s">
        <v>245</v>
      </c>
      <c r="C678" s="18" t="s">
        <v>272</v>
      </c>
      <c r="D678" s="31" t="s">
        <v>294</v>
      </c>
      <c r="E678" s="18" t="s">
        <v>258</v>
      </c>
      <c r="F678" s="18"/>
      <c r="G678" s="16">
        <f t="shared" si="236"/>
        <v>2214.6999999999998</v>
      </c>
      <c r="H678" s="16">
        <f t="shared" si="236"/>
        <v>125.1</v>
      </c>
      <c r="I678" s="20">
        <f t="shared" si="233"/>
        <v>2339.7999999999997</v>
      </c>
      <c r="J678" s="16">
        <f t="shared" si="236"/>
        <v>0</v>
      </c>
      <c r="K678" s="16">
        <f t="shared" si="236"/>
        <v>0</v>
      </c>
    </row>
    <row r="679" spans="1:11">
      <c r="A679" s="70" t="s">
        <v>16</v>
      </c>
      <c r="B679" s="18" t="s">
        <v>245</v>
      </c>
      <c r="C679" s="18" t="s">
        <v>272</v>
      </c>
      <c r="D679" s="31" t="s">
        <v>294</v>
      </c>
      <c r="E679" s="18" t="s">
        <v>258</v>
      </c>
      <c r="F679" s="18" t="s">
        <v>17</v>
      </c>
      <c r="G679" s="20">
        <v>2214.6999999999998</v>
      </c>
      <c r="H679" s="20">
        <f>'[2]поправки  2024-2026 гг  (окт)'!$I$850</f>
        <v>125.1</v>
      </c>
      <c r="I679" s="20">
        <f t="shared" si="233"/>
        <v>2339.7999999999997</v>
      </c>
      <c r="J679" s="19"/>
      <c r="K679" s="19"/>
    </row>
    <row r="680" spans="1:11" ht="71.25" customHeight="1">
      <c r="A680" s="64" t="s">
        <v>295</v>
      </c>
      <c r="B680" s="18" t="s">
        <v>245</v>
      </c>
      <c r="C680" s="18" t="s">
        <v>272</v>
      </c>
      <c r="D680" s="31" t="s">
        <v>296</v>
      </c>
      <c r="E680" s="18" t="s">
        <v>64</v>
      </c>
      <c r="F680" s="18"/>
      <c r="G680" s="16">
        <f t="shared" ref="G680:K682" si="237">G681</f>
        <v>98405.1</v>
      </c>
      <c r="H680" s="16">
        <f t="shared" si="237"/>
        <v>4121.3999999999996</v>
      </c>
      <c r="I680" s="20">
        <f t="shared" si="233"/>
        <v>102526.5</v>
      </c>
      <c r="J680" s="16">
        <f t="shared" si="237"/>
        <v>0</v>
      </c>
      <c r="K680" s="16">
        <f t="shared" si="237"/>
        <v>0</v>
      </c>
    </row>
    <row r="681" spans="1:11" ht="35.25" customHeight="1">
      <c r="A681" s="49" t="s">
        <v>308</v>
      </c>
      <c r="B681" s="18" t="s">
        <v>245</v>
      </c>
      <c r="C681" s="18" t="s">
        <v>272</v>
      </c>
      <c r="D681" s="31" t="s">
        <v>296</v>
      </c>
      <c r="E681" s="18" t="s">
        <v>256</v>
      </c>
      <c r="F681" s="18"/>
      <c r="G681" s="16">
        <f t="shared" si="237"/>
        <v>98405.1</v>
      </c>
      <c r="H681" s="16">
        <f t="shared" si="237"/>
        <v>4121.3999999999996</v>
      </c>
      <c r="I681" s="20">
        <f t="shared" si="233"/>
        <v>102526.5</v>
      </c>
      <c r="J681" s="16">
        <f t="shared" si="237"/>
        <v>0</v>
      </c>
      <c r="K681" s="16">
        <f t="shared" si="237"/>
        <v>0</v>
      </c>
    </row>
    <row r="682" spans="1:11" ht="14.25" customHeight="1">
      <c r="A682" s="49" t="s">
        <v>257</v>
      </c>
      <c r="B682" s="18" t="s">
        <v>245</v>
      </c>
      <c r="C682" s="18" t="s">
        <v>272</v>
      </c>
      <c r="D682" s="31" t="s">
        <v>296</v>
      </c>
      <c r="E682" s="18" t="s">
        <v>258</v>
      </c>
      <c r="F682" s="18"/>
      <c r="G682" s="16">
        <f t="shared" si="237"/>
        <v>98405.1</v>
      </c>
      <c r="H682" s="16">
        <f t="shared" si="237"/>
        <v>4121.3999999999996</v>
      </c>
      <c r="I682" s="20">
        <f t="shared" si="233"/>
        <v>102526.5</v>
      </c>
      <c r="J682" s="16">
        <f t="shared" si="237"/>
        <v>0</v>
      </c>
      <c r="K682" s="16">
        <f t="shared" si="237"/>
        <v>0</v>
      </c>
    </row>
    <row r="683" spans="1:11">
      <c r="A683" s="49" t="s">
        <v>18</v>
      </c>
      <c r="B683" s="18" t="s">
        <v>245</v>
      </c>
      <c r="C683" s="18" t="s">
        <v>272</v>
      </c>
      <c r="D683" s="31" t="s">
        <v>296</v>
      </c>
      <c r="E683" s="18" t="s">
        <v>258</v>
      </c>
      <c r="F683" s="18" t="s">
        <v>10</v>
      </c>
      <c r="G683" s="182">
        <v>98405.1</v>
      </c>
      <c r="H683" s="182">
        <f>'[2]поправки  2024-2026 гг  (окт)'!$I$859</f>
        <v>4121.3999999999996</v>
      </c>
      <c r="I683" s="20">
        <f t="shared" si="233"/>
        <v>102526.5</v>
      </c>
      <c r="J683" s="20"/>
      <c r="K683" s="19"/>
    </row>
    <row r="684" spans="1:11" ht="76.5">
      <c r="A684" s="51" t="s">
        <v>660</v>
      </c>
      <c r="B684" s="18" t="s">
        <v>245</v>
      </c>
      <c r="C684" s="18" t="s">
        <v>272</v>
      </c>
      <c r="D684" s="144" t="s">
        <v>661</v>
      </c>
      <c r="E684" s="18"/>
      <c r="F684" s="18"/>
      <c r="G684" s="182">
        <f>G685</f>
        <v>1486.8000000000002</v>
      </c>
      <c r="H684" s="182">
        <f>H685</f>
        <v>0</v>
      </c>
      <c r="I684" s="20">
        <f t="shared" si="233"/>
        <v>1486.8000000000002</v>
      </c>
      <c r="J684" s="182">
        <f t="shared" ref="J684:K685" si="238">J685</f>
        <v>0</v>
      </c>
      <c r="K684" s="182">
        <f t="shared" si="238"/>
        <v>0</v>
      </c>
    </row>
    <row r="685" spans="1:11" ht="38.25">
      <c r="A685" s="135" t="s">
        <v>308</v>
      </c>
      <c r="B685" s="18" t="s">
        <v>245</v>
      </c>
      <c r="C685" s="18" t="s">
        <v>272</v>
      </c>
      <c r="D685" s="144" t="s">
        <v>661</v>
      </c>
      <c r="E685" s="167" t="s">
        <v>256</v>
      </c>
      <c r="F685" s="167"/>
      <c r="G685" s="182">
        <f>G686</f>
        <v>1486.8000000000002</v>
      </c>
      <c r="H685" s="182">
        <f>H686</f>
        <v>0</v>
      </c>
      <c r="I685" s="20">
        <f t="shared" si="233"/>
        <v>1486.8000000000002</v>
      </c>
      <c r="J685" s="182">
        <f t="shared" si="238"/>
        <v>0</v>
      </c>
      <c r="K685" s="182">
        <f t="shared" si="238"/>
        <v>0</v>
      </c>
    </row>
    <row r="686" spans="1:11">
      <c r="A686" s="135" t="s">
        <v>257</v>
      </c>
      <c r="B686" s="18" t="s">
        <v>245</v>
      </c>
      <c r="C686" s="18" t="s">
        <v>272</v>
      </c>
      <c r="D686" s="144" t="s">
        <v>661</v>
      </c>
      <c r="E686" s="167" t="s">
        <v>258</v>
      </c>
      <c r="F686" s="167"/>
      <c r="G686" s="182">
        <f>G687+G688</f>
        <v>1486.8000000000002</v>
      </c>
      <c r="H686" s="182">
        <f>H687+H688</f>
        <v>0</v>
      </c>
      <c r="I686" s="20">
        <f t="shared" si="233"/>
        <v>1486.8000000000002</v>
      </c>
      <c r="J686" s="182">
        <f t="shared" ref="J686:K686" si="239">J687+J688</f>
        <v>0</v>
      </c>
      <c r="K686" s="182">
        <f t="shared" si="239"/>
        <v>0</v>
      </c>
    </row>
    <row r="687" spans="1:11">
      <c r="A687" s="135" t="s">
        <v>18</v>
      </c>
      <c r="B687" s="18" t="s">
        <v>245</v>
      </c>
      <c r="C687" s="18" t="s">
        <v>272</v>
      </c>
      <c r="D687" s="144" t="s">
        <v>661</v>
      </c>
      <c r="E687" s="167" t="s">
        <v>258</v>
      </c>
      <c r="F687" s="167" t="s">
        <v>10</v>
      </c>
      <c r="G687" s="182">
        <v>14.9</v>
      </c>
      <c r="H687" s="182">
        <v>0</v>
      </c>
      <c r="I687" s="20">
        <f t="shared" si="233"/>
        <v>14.9</v>
      </c>
      <c r="J687" s="20"/>
      <c r="K687" s="19"/>
    </row>
    <row r="688" spans="1:11">
      <c r="A688" s="135" t="s">
        <v>19</v>
      </c>
      <c r="B688" s="18" t="s">
        <v>245</v>
      </c>
      <c r="C688" s="18" t="s">
        <v>272</v>
      </c>
      <c r="D688" s="144" t="s">
        <v>661</v>
      </c>
      <c r="E688" s="167" t="s">
        <v>258</v>
      </c>
      <c r="F688" s="167" t="s">
        <v>11</v>
      </c>
      <c r="G688" s="182">
        <v>1471.9</v>
      </c>
      <c r="H688" s="182">
        <v>0</v>
      </c>
      <c r="I688" s="20">
        <f t="shared" si="233"/>
        <v>1471.9</v>
      </c>
      <c r="J688" s="20"/>
      <c r="K688" s="19"/>
    </row>
    <row r="689" spans="1:11" ht="90.75" customHeight="1">
      <c r="A689" s="152" t="s">
        <v>639</v>
      </c>
      <c r="B689" s="18" t="s">
        <v>245</v>
      </c>
      <c r="C689" s="18" t="s">
        <v>272</v>
      </c>
      <c r="D689" s="144" t="s">
        <v>640</v>
      </c>
      <c r="E689" s="167"/>
      <c r="F689" s="167"/>
      <c r="G689" s="79">
        <f t="shared" ref="G689:J691" si="240">G690</f>
        <v>150.6</v>
      </c>
      <c r="H689" s="79"/>
      <c r="I689" s="20">
        <f t="shared" si="233"/>
        <v>150.6</v>
      </c>
      <c r="J689" s="22">
        <f t="shared" si="240"/>
        <v>0</v>
      </c>
      <c r="K689" s="22"/>
    </row>
    <row r="690" spans="1:11" ht="38.25">
      <c r="A690" s="135" t="s">
        <v>308</v>
      </c>
      <c r="B690" s="18" t="s">
        <v>245</v>
      </c>
      <c r="C690" s="18" t="s">
        <v>272</v>
      </c>
      <c r="D690" s="144" t="s">
        <v>640</v>
      </c>
      <c r="E690" s="167" t="s">
        <v>256</v>
      </c>
      <c r="F690" s="167"/>
      <c r="G690" s="79">
        <f t="shared" si="240"/>
        <v>150.6</v>
      </c>
      <c r="H690" s="79"/>
      <c r="I690" s="20">
        <f t="shared" si="233"/>
        <v>150.6</v>
      </c>
      <c r="J690" s="22">
        <f t="shared" si="240"/>
        <v>0</v>
      </c>
      <c r="K690" s="22"/>
    </row>
    <row r="691" spans="1:11">
      <c r="A691" s="135" t="s">
        <v>257</v>
      </c>
      <c r="B691" s="18" t="s">
        <v>245</v>
      </c>
      <c r="C691" s="18" t="s">
        <v>272</v>
      </c>
      <c r="D691" s="144" t="s">
        <v>640</v>
      </c>
      <c r="E691" s="167" t="s">
        <v>258</v>
      </c>
      <c r="F691" s="167"/>
      <c r="G691" s="79">
        <f t="shared" si="240"/>
        <v>150.6</v>
      </c>
      <c r="H691" s="79"/>
      <c r="I691" s="20">
        <f t="shared" si="233"/>
        <v>150.6</v>
      </c>
      <c r="J691" s="22">
        <f t="shared" si="240"/>
        <v>0</v>
      </c>
      <c r="K691" s="22"/>
    </row>
    <row r="692" spans="1:11">
      <c r="A692" s="135" t="s">
        <v>18</v>
      </c>
      <c r="B692" s="18" t="s">
        <v>245</v>
      </c>
      <c r="C692" s="18" t="s">
        <v>272</v>
      </c>
      <c r="D692" s="144" t="s">
        <v>640</v>
      </c>
      <c r="E692" s="167" t="s">
        <v>258</v>
      </c>
      <c r="F692" s="167" t="s">
        <v>10</v>
      </c>
      <c r="G692" s="182">
        <v>150.6</v>
      </c>
      <c r="H692" s="182"/>
      <c r="I692" s="20">
        <f t="shared" si="233"/>
        <v>150.6</v>
      </c>
      <c r="J692" s="22"/>
      <c r="K692" s="22"/>
    </row>
    <row r="693" spans="1:11" ht="24" customHeight="1">
      <c r="A693" s="81" t="s">
        <v>297</v>
      </c>
      <c r="B693" s="18" t="s">
        <v>245</v>
      </c>
      <c r="C693" s="18" t="s">
        <v>272</v>
      </c>
      <c r="D693" s="31" t="s">
        <v>298</v>
      </c>
      <c r="E693" s="35"/>
      <c r="F693" s="35"/>
      <c r="G693" s="16">
        <f t="shared" ref="G693:K695" si="241">G694</f>
        <v>1348.1</v>
      </c>
      <c r="H693" s="16"/>
      <c r="I693" s="20">
        <f t="shared" si="233"/>
        <v>1348.1</v>
      </c>
      <c r="J693" s="16">
        <f t="shared" si="241"/>
        <v>0</v>
      </c>
      <c r="K693" s="16">
        <f t="shared" si="241"/>
        <v>0</v>
      </c>
    </row>
    <row r="694" spans="1:11" ht="36">
      <c r="A694" s="49" t="s">
        <v>308</v>
      </c>
      <c r="B694" s="18" t="s">
        <v>245</v>
      </c>
      <c r="C694" s="18" t="s">
        <v>272</v>
      </c>
      <c r="D694" s="31" t="s">
        <v>298</v>
      </c>
      <c r="E694" s="18" t="s">
        <v>256</v>
      </c>
      <c r="F694" s="18"/>
      <c r="G694" s="16">
        <f t="shared" si="241"/>
        <v>1348.1</v>
      </c>
      <c r="H694" s="16"/>
      <c r="I694" s="20">
        <f t="shared" si="233"/>
        <v>1348.1</v>
      </c>
      <c r="J694" s="16">
        <f t="shared" si="241"/>
        <v>0</v>
      </c>
      <c r="K694" s="16">
        <f t="shared" si="241"/>
        <v>0</v>
      </c>
    </row>
    <row r="695" spans="1:11" ht="15" customHeight="1">
      <c r="A695" s="49" t="s">
        <v>257</v>
      </c>
      <c r="B695" s="18" t="s">
        <v>245</v>
      </c>
      <c r="C695" s="18" t="s">
        <v>272</v>
      </c>
      <c r="D695" s="31" t="s">
        <v>298</v>
      </c>
      <c r="E695" s="18" t="s">
        <v>258</v>
      </c>
      <c r="F695" s="18"/>
      <c r="G695" s="16">
        <f t="shared" si="241"/>
        <v>1348.1</v>
      </c>
      <c r="H695" s="16"/>
      <c r="I695" s="20">
        <f t="shared" si="233"/>
        <v>1348.1</v>
      </c>
      <c r="J695" s="16">
        <f t="shared" si="241"/>
        <v>0</v>
      </c>
      <c r="K695" s="16">
        <f t="shared" si="241"/>
        <v>0</v>
      </c>
    </row>
    <row r="696" spans="1:11">
      <c r="A696" s="49" t="s">
        <v>18</v>
      </c>
      <c r="B696" s="18" t="s">
        <v>245</v>
      </c>
      <c r="C696" s="18" t="s">
        <v>272</v>
      </c>
      <c r="D696" s="31" t="s">
        <v>298</v>
      </c>
      <c r="E696" s="18" t="s">
        <v>258</v>
      </c>
      <c r="F696" s="18" t="s">
        <v>10</v>
      </c>
      <c r="G696" s="182">
        <v>1348.1</v>
      </c>
      <c r="H696" s="182"/>
      <c r="I696" s="20">
        <f t="shared" si="233"/>
        <v>1348.1</v>
      </c>
      <c r="J696" s="20"/>
      <c r="K696" s="19"/>
    </row>
    <row r="697" spans="1:11" ht="64.5" customHeight="1">
      <c r="A697" s="81" t="s">
        <v>654</v>
      </c>
      <c r="B697" s="18" t="s">
        <v>245</v>
      </c>
      <c r="C697" s="18" t="s">
        <v>272</v>
      </c>
      <c r="D697" s="31" t="s">
        <v>299</v>
      </c>
      <c r="E697" s="35"/>
      <c r="F697" s="35"/>
      <c r="G697" s="16">
        <f>G698</f>
        <v>8397.1</v>
      </c>
      <c r="H697" s="16">
        <f>H698</f>
        <v>5156.7</v>
      </c>
      <c r="I697" s="20">
        <f t="shared" si="233"/>
        <v>13553.8</v>
      </c>
      <c r="J697" s="16">
        <f t="shared" ref="G697:K699" si="242">J698</f>
        <v>0</v>
      </c>
      <c r="K697" s="16">
        <f t="shared" si="242"/>
        <v>0</v>
      </c>
    </row>
    <row r="698" spans="1:11" ht="37.5" customHeight="1">
      <c r="A698" s="49" t="s">
        <v>308</v>
      </c>
      <c r="B698" s="18" t="s">
        <v>245</v>
      </c>
      <c r="C698" s="18" t="s">
        <v>272</v>
      </c>
      <c r="D698" s="31" t="s">
        <v>299</v>
      </c>
      <c r="E698" s="18" t="s">
        <v>256</v>
      </c>
      <c r="F698" s="18"/>
      <c r="G698" s="16">
        <f>G699</f>
        <v>8397.1</v>
      </c>
      <c r="H698" s="16">
        <f>H699</f>
        <v>5156.7</v>
      </c>
      <c r="I698" s="20">
        <f>G698+H698</f>
        <v>13553.8</v>
      </c>
      <c r="J698" s="16">
        <f t="shared" si="242"/>
        <v>0</v>
      </c>
      <c r="K698" s="16">
        <f t="shared" si="242"/>
        <v>0</v>
      </c>
    </row>
    <row r="699" spans="1:11" ht="15" customHeight="1">
      <c r="A699" s="49" t="s">
        <v>257</v>
      </c>
      <c r="B699" s="18" t="s">
        <v>245</v>
      </c>
      <c r="C699" s="18" t="s">
        <v>272</v>
      </c>
      <c r="D699" s="31" t="s">
        <v>299</v>
      </c>
      <c r="E699" s="18" t="s">
        <v>258</v>
      </c>
      <c r="F699" s="18"/>
      <c r="G699" s="16">
        <f t="shared" si="242"/>
        <v>8397.1</v>
      </c>
      <c r="H699" s="16">
        <f t="shared" si="242"/>
        <v>5156.7</v>
      </c>
      <c r="I699" s="20">
        <f t="shared" si="233"/>
        <v>13553.8</v>
      </c>
      <c r="J699" s="16">
        <f t="shared" si="242"/>
        <v>0</v>
      </c>
      <c r="K699" s="16">
        <f t="shared" si="242"/>
        <v>0</v>
      </c>
    </row>
    <row r="700" spans="1:11">
      <c r="A700" s="49" t="s">
        <v>19</v>
      </c>
      <c r="B700" s="18" t="s">
        <v>245</v>
      </c>
      <c r="C700" s="18" t="s">
        <v>272</v>
      </c>
      <c r="D700" s="31" t="s">
        <v>299</v>
      </c>
      <c r="E700" s="18" t="s">
        <v>258</v>
      </c>
      <c r="F700" s="18" t="s">
        <v>11</v>
      </c>
      <c r="G700" s="185">
        <v>8397.1</v>
      </c>
      <c r="H700" s="185">
        <f>'[2]поправки  2024-2026 гг  (окт)'!$I$881</f>
        <v>5156.7</v>
      </c>
      <c r="I700" s="20">
        <f t="shared" si="233"/>
        <v>13553.8</v>
      </c>
      <c r="J700" s="20"/>
      <c r="K700" s="20"/>
    </row>
    <row r="701" spans="1:11" s="57" customFormat="1" ht="38.25" hidden="1">
      <c r="A701" s="23" t="s">
        <v>202</v>
      </c>
      <c r="B701" s="18" t="s">
        <v>245</v>
      </c>
      <c r="C701" s="18" t="s">
        <v>272</v>
      </c>
      <c r="D701" s="24" t="s">
        <v>203</v>
      </c>
      <c r="E701" s="18"/>
      <c r="F701" s="18"/>
      <c r="G701" s="16">
        <f t="shared" ref="G701:J706" si="243">G702</f>
        <v>0</v>
      </c>
      <c r="H701" s="16"/>
      <c r="I701" s="20">
        <f t="shared" si="233"/>
        <v>0</v>
      </c>
      <c r="J701" s="16">
        <f t="shared" si="243"/>
        <v>0</v>
      </c>
      <c r="K701" s="26"/>
    </row>
    <row r="702" spans="1:11" ht="38.25" hidden="1" customHeight="1">
      <c r="A702" s="55" t="s">
        <v>300</v>
      </c>
      <c r="B702" s="18" t="s">
        <v>245</v>
      </c>
      <c r="C702" s="18" t="s">
        <v>272</v>
      </c>
      <c r="D702" s="24" t="s">
        <v>301</v>
      </c>
      <c r="E702" s="25"/>
      <c r="F702" s="25"/>
      <c r="G702" s="16">
        <f t="shared" si="243"/>
        <v>0</v>
      </c>
      <c r="H702" s="16"/>
      <c r="I702" s="20">
        <f t="shared" si="233"/>
        <v>0</v>
      </c>
      <c r="J702" s="16">
        <f t="shared" si="243"/>
        <v>0</v>
      </c>
      <c r="K702" s="26"/>
    </row>
    <row r="703" spans="1:11" ht="38.25" hidden="1">
      <c r="A703" s="82" t="s">
        <v>302</v>
      </c>
      <c r="B703" s="18" t="s">
        <v>245</v>
      </c>
      <c r="C703" s="18" t="s">
        <v>272</v>
      </c>
      <c r="D703" s="24" t="s">
        <v>303</v>
      </c>
      <c r="E703" s="18"/>
      <c r="F703" s="18"/>
      <c r="G703" s="16">
        <f t="shared" si="243"/>
        <v>0</v>
      </c>
      <c r="H703" s="16"/>
      <c r="I703" s="20">
        <f t="shared" si="233"/>
        <v>0</v>
      </c>
      <c r="J703" s="16">
        <f t="shared" si="243"/>
        <v>0</v>
      </c>
      <c r="K703" s="26"/>
    </row>
    <row r="704" spans="1:11" hidden="1">
      <c r="A704" s="23" t="s">
        <v>133</v>
      </c>
      <c r="B704" s="18" t="s">
        <v>245</v>
      </c>
      <c r="C704" s="18" t="s">
        <v>272</v>
      </c>
      <c r="D704" s="24" t="s">
        <v>304</v>
      </c>
      <c r="E704" s="18" t="s">
        <v>256</v>
      </c>
      <c r="F704" s="18"/>
      <c r="G704" s="16">
        <f t="shared" si="243"/>
        <v>0</v>
      </c>
      <c r="H704" s="16"/>
      <c r="I704" s="20">
        <f t="shared" si="233"/>
        <v>0</v>
      </c>
      <c r="J704" s="16">
        <f t="shared" si="243"/>
        <v>0</v>
      </c>
      <c r="K704" s="26"/>
    </row>
    <row r="705" spans="1:11" ht="38.25" hidden="1">
      <c r="A705" s="55" t="s">
        <v>308</v>
      </c>
      <c r="B705" s="18" t="s">
        <v>245</v>
      </c>
      <c r="C705" s="18" t="s">
        <v>272</v>
      </c>
      <c r="D705" s="62" t="s">
        <v>304</v>
      </c>
      <c r="E705" s="18" t="s">
        <v>258</v>
      </c>
      <c r="F705" s="18"/>
      <c r="G705" s="16">
        <f t="shared" si="243"/>
        <v>0</v>
      </c>
      <c r="H705" s="16"/>
      <c r="I705" s="20">
        <f t="shared" si="233"/>
        <v>0</v>
      </c>
      <c r="J705" s="16">
        <f t="shared" si="243"/>
        <v>0</v>
      </c>
      <c r="K705" s="26"/>
    </row>
    <row r="706" spans="1:11" hidden="1">
      <c r="A706" s="55" t="s">
        <v>257</v>
      </c>
      <c r="B706" s="18" t="s">
        <v>245</v>
      </c>
      <c r="C706" s="18" t="s">
        <v>272</v>
      </c>
      <c r="D706" s="62" t="s">
        <v>304</v>
      </c>
      <c r="E706" s="18" t="s">
        <v>258</v>
      </c>
      <c r="F706" s="18"/>
      <c r="G706" s="16">
        <f t="shared" si="243"/>
        <v>0</v>
      </c>
      <c r="H706" s="16"/>
      <c r="I706" s="20">
        <f t="shared" si="233"/>
        <v>0</v>
      </c>
      <c r="J706" s="16">
        <f t="shared" si="243"/>
        <v>0</v>
      </c>
      <c r="K706" s="26"/>
    </row>
    <row r="707" spans="1:11" s="57" customFormat="1" hidden="1">
      <c r="A707" s="55" t="s">
        <v>16</v>
      </c>
      <c r="B707" s="24" t="s">
        <v>245</v>
      </c>
      <c r="C707" s="24" t="s">
        <v>272</v>
      </c>
      <c r="D707" s="62" t="s">
        <v>304</v>
      </c>
      <c r="E707" s="24" t="s">
        <v>258</v>
      </c>
      <c r="F707" s="24" t="s">
        <v>17</v>
      </c>
      <c r="G707" s="78"/>
      <c r="H707" s="78"/>
      <c r="I707" s="20">
        <f t="shared" si="233"/>
        <v>0</v>
      </c>
      <c r="J707" s="78"/>
      <c r="K707" s="26"/>
    </row>
    <row r="708" spans="1:11" s="57" customFormat="1" ht="30" hidden="1">
      <c r="A708" s="145" t="s">
        <v>25</v>
      </c>
      <c r="B708" s="24" t="s">
        <v>245</v>
      </c>
      <c r="C708" s="24" t="s">
        <v>272</v>
      </c>
      <c r="D708" s="62" t="s">
        <v>230</v>
      </c>
      <c r="E708" s="24"/>
      <c r="F708" s="24"/>
      <c r="G708" s="78">
        <f>G709+G713+G717</f>
        <v>0</v>
      </c>
      <c r="H708" s="78"/>
      <c r="I708" s="20">
        <f t="shared" si="233"/>
        <v>0</v>
      </c>
      <c r="J708" s="78">
        <f>J709+J713+J717</f>
        <v>0</v>
      </c>
      <c r="K708" s="26"/>
    </row>
    <row r="709" spans="1:11" s="57" customFormat="1" ht="95.25" customHeight="1">
      <c r="A709" s="157" t="s">
        <v>700</v>
      </c>
      <c r="B709" s="24" t="s">
        <v>245</v>
      </c>
      <c r="C709" s="24" t="s">
        <v>272</v>
      </c>
      <c r="D709" s="144" t="s">
        <v>701</v>
      </c>
      <c r="E709" s="24"/>
      <c r="F709" s="24"/>
      <c r="G709" s="78">
        <f t="shared" ref="G709:J711" si="244">G710</f>
        <v>0</v>
      </c>
      <c r="H709" s="78"/>
      <c r="I709" s="20">
        <f t="shared" si="233"/>
        <v>0</v>
      </c>
      <c r="J709" s="78">
        <f t="shared" si="244"/>
        <v>0</v>
      </c>
      <c r="K709" s="26"/>
    </row>
    <row r="710" spans="1:11" s="57" customFormat="1" ht="51">
      <c r="A710" s="135" t="s">
        <v>261</v>
      </c>
      <c r="B710" s="24" t="s">
        <v>245</v>
      </c>
      <c r="C710" s="24" t="s">
        <v>272</v>
      </c>
      <c r="D710" s="144" t="s">
        <v>701</v>
      </c>
      <c r="E710" s="24" t="s">
        <v>256</v>
      </c>
      <c r="F710" s="24"/>
      <c r="G710" s="78">
        <f t="shared" si="244"/>
        <v>0</v>
      </c>
      <c r="H710" s="78"/>
      <c r="I710" s="20">
        <f t="shared" si="233"/>
        <v>0</v>
      </c>
      <c r="J710" s="78">
        <f t="shared" si="244"/>
        <v>0</v>
      </c>
      <c r="K710" s="26"/>
    </row>
    <row r="711" spans="1:11" s="57" customFormat="1">
      <c r="A711" s="135" t="s">
        <v>257</v>
      </c>
      <c r="B711" s="24" t="s">
        <v>245</v>
      </c>
      <c r="C711" s="24" t="s">
        <v>272</v>
      </c>
      <c r="D711" s="144" t="s">
        <v>701</v>
      </c>
      <c r="E711" s="24" t="s">
        <v>258</v>
      </c>
      <c r="F711" s="24"/>
      <c r="G711" s="78">
        <f t="shared" si="244"/>
        <v>0</v>
      </c>
      <c r="H711" s="78"/>
      <c r="I711" s="20">
        <f t="shared" si="233"/>
        <v>0</v>
      </c>
      <c r="J711" s="78">
        <f t="shared" si="244"/>
        <v>0</v>
      </c>
      <c r="K711" s="26"/>
    </row>
    <row r="712" spans="1:11" s="57" customFormat="1">
      <c r="A712" s="135" t="s">
        <v>19</v>
      </c>
      <c r="B712" s="24" t="s">
        <v>245</v>
      </c>
      <c r="C712" s="24" t="s">
        <v>272</v>
      </c>
      <c r="D712" s="144" t="s">
        <v>701</v>
      </c>
      <c r="E712" s="24" t="s">
        <v>258</v>
      </c>
      <c r="F712" s="24" t="s">
        <v>17</v>
      </c>
      <c r="G712" s="78"/>
      <c r="H712" s="78"/>
      <c r="I712" s="20">
        <f t="shared" si="233"/>
        <v>0</v>
      </c>
      <c r="J712" s="78"/>
      <c r="K712" s="26"/>
    </row>
    <row r="713" spans="1:11" s="57" customFormat="1" ht="90" hidden="1" customHeight="1">
      <c r="A713" s="55" t="s">
        <v>306</v>
      </c>
      <c r="B713" s="24" t="s">
        <v>245</v>
      </c>
      <c r="C713" s="24" t="s">
        <v>272</v>
      </c>
      <c r="D713" s="62" t="s">
        <v>307</v>
      </c>
      <c r="E713" s="24"/>
      <c r="F713" s="24"/>
      <c r="G713" s="78">
        <f t="shared" ref="G713:J715" si="245">G714</f>
        <v>0</v>
      </c>
      <c r="H713" s="78"/>
      <c r="I713" s="20">
        <f t="shared" si="233"/>
        <v>0</v>
      </c>
      <c r="J713" s="78">
        <f t="shared" si="245"/>
        <v>0</v>
      </c>
      <c r="K713" s="26"/>
    </row>
    <row r="714" spans="1:11" s="57" customFormat="1" ht="41.25" hidden="1" customHeight="1">
      <c r="A714" s="55" t="s">
        <v>308</v>
      </c>
      <c r="B714" s="24" t="s">
        <v>245</v>
      </c>
      <c r="C714" s="24" t="s">
        <v>272</v>
      </c>
      <c r="D714" s="62" t="s">
        <v>307</v>
      </c>
      <c r="E714" s="24" t="s">
        <v>256</v>
      </c>
      <c r="F714" s="24"/>
      <c r="G714" s="78">
        <f t="shared" si="245"/>
        <v>0</v>
      </c>
      <c r="H714" s="78"/>
      <c r="I714" s="20">
        <f t="shared" si="233"/>
        <v>0</v>
      </c>
      <c r="J714" s="78">
        <f t="shared" si="245"/>
        <v>0</v>
      </c>
      <c r="K714" s="26"/>
    </row>
    <row r="715" spans="1:11" s="57" customFormat="1" hidden="1">
      <c r="A715" s="55" t="s">
        <v>257</v>
      </c>
      <c r="B715" s="24" t="s">
        <v>245</v>
      </c>
      <c r="C715" s="24" t="s">
        <v>272</v>
      </c>
      <c r="D715" s="62" t="s">
        <v>307</v>
      </c>
      <c r="E715" s="24" t="s">
        <v>258</v>
      </c>
      <c r="F715" s="24"/>
      <c r="G715" s="78">
        <f t="shared" si="245"/>
        <v>0</v>
      </c>
      <c r="H715" s="78"/>
      <c r="I715" s="20">
        <f t="shared" si="233"/>
        <v>0</v>
      </c>
      <c r="J715" s="78">
        <f t="shared" si="245"/>
        <v>0</v>
      </c>
      <c r="K715" s="26"/>
    </row>
    <row r="716" spans="1:11" s="57" customFormat="1" hidden="1">
      <c r="A716" s="55" t="s">
        <v>18</v>
      </c>
      <c r="B716" s="24" t="s">
        <v>245</v>
      </c>
      <c r="C716" s="24" t="s">
        <v>272</v>
      </c>
      <c r="D716" s="62" t="s">
        <v>307</v>
      </c>
      <c r="E716" s="24" t="s">
        <v>258</v>
      </c>
      <c r="F716" s="24" t="s">
        <v>10</v>
      </c>
      <c r="G716" s="78"/>
      <c r="H716" s="78"/>
      <c r="I716" s="20">
        <f t="shared" si="233"/>
        <v>0</v>
      </c>
      <c r="J716" s="78"/>
      <c r="K716" s="26"/>
    </row>
    <row r="717" spans="1:11" s="57" customFormat="1" ht="74.25" hidden="1" customHeight="1">
      <c r="A717" s="55" t="s">
        <v>309</v>
      </c>
      <c r="B717" s="24" t="s">
        <v>245</v>
      </c>
      <c r="C717" s="24" t="s">
        <v>272</v>
      </c>
      <c r="D717" s="62" t="s">
        <v>310</v>
      </c>
      <c r="E717" s="24"/>
      <c r="F717" s="24"/>
      <c r="G717" s="78">
        <f>G718</f>
        <v>0</v>
      </c>
      <c r="H717" s="78"/>
      <c r="I717" s="20">
        <f t="shared" si="233"/>
        <v>0</v>
      </c>
      <c r="J717" s="78">
        <f>J718</f>
        <v>0</v>
      </c>
      <c r="K717" s="26"/>
    </row>
    <row r="718" spans="1:11" s="57" customFormat="1" ht="36.75" hidden="1" customHeight="1">
      <c r="A718" s="55" t="s">
        <v>308</v>
      </c>
      <c r="B718" s="24" t="s">
        <v>245</v>
      </c>
      <c r="C718" s="24" t="s">
        <v>272</v>
      </c>
      <c r="D718" s="62" t="s">
        <v>310</v>
      </c>
      <c r="E718" s="24" t="s">
        <v>256</v>
      </c>
      <c r="F718" s="24"/>
      <c r="G718" s="78">
        <f>G719</f>
        <v>0</v>
      </c>
      <c r="H718" s="78"/>
      <c r="I718" s="20">
        <f t="shared" si="233"/>
        <v>0</v>
      </c>
      <c r="J718" s="78">
        <f>J719</f>
        <v>0</v>
      </c>
      <c r="K718" s="26"/>
    </row>
    <row r="719" spans="1:11" s="57" customFormat="1" hidden="1">
      <c r="A719" s="55" t="s">
        <v>257</v>
      </c>
      <c r="B719" s="24" t="s">
        <v>245</v>
      </c>
      <c r="C719" s="24" t="s">
        <v>272</v>
      </c>
      <c r="D719" s="62" t="s">
        <v>310</v>
      </c>
      <c r="E719" s="24" t="s">
        <v>258</v>
      </c>
      <c r="F719" s="24"/>
      <c r="G719" s="78">
        <f>G720+G721+G722</f>
        <v>0</v>
      </c>
      <c r="H719" s="78"/>
      <c r="I719" s="20">
        <f t="shared" si="233"/>
        <v>0</v>
      </c>
      <c r="J719" s="78">
        <f>J720+J721+J722</f>
        <v>0</v>
      </c>
      <c r="K719" s="26"/>
    </row>
    <row r="720" spans="1:11" s="57" customFormat="1" hidden="1">
      <c r="A720" s="55" t="s">
        <v>16</v>
      </c>
      <c r="B720" s="24" t="s">
        <v>245</v>
      </c>
      <c r="C720" s="24" t="s">
        <v>272</v>
      </c>
      <c r="D720" s="62" t="s">
        <v>310</v>
      </c>
      <c r="E720" s="24" t="s">
        <v>258</v>
      </c>
      <c r="F720" s="24" t="s">
        <v>17</v>
      </c>
      <c r="G720" s="78"/>
      <c r="H720" s="78"/>
      <c r="I720" s="20">
        <f t="shared" si="233"/>
        <v>0</v>
      </c>
      <c r="J720" s="78"/>
      <c r="K720" s="26"/>
    </row>
    <row r="721" spans="1:11" s="57" customFormat="1" hidden="1">
      <c r="A721" s="55" t="s">
        <v>18</v>
      </c>
      <c r="B721" s="24" t="s">
        <v>245</v>
      </c>
      <c r="C721" s="24" t="s">
        <v>272</v>
      </c>
      <c r="D721" s="62" t="s">
        <v>310</v>
      </c>
      <c r="E721" s="24" t="s">
        <v>258</v>
      </c>
      <c r="F721" s="24" t="s">
        <v>10</v>
      </c>
      <c r="G721" s="78"/>
      <c r="H721" s="78"/>
      <c r="I721" s="20">
        <f t="shared" si="233"/>
        <v>0</v>
      </c>
      <c r="J721" s="78"/>
      <c r="K721" s="26"/>
    </row>
    <row r="722" spans="1:11" s="57" customFormat="1" hidden="1">
      <c r="A722" s="55" t="s">
        <v>20</v>
      </c>
      <c r="B722" s="24" t="s">
        <v>245</v>
      </c>
      <c r="C722" s="24" t="s">
        <v>272</v>
      </c>
      <c r="D722" s="62" t="s">
        <v>310</v>
      </c>
      <c r="E722" s="24" t="s">
        <v>258</v>
      </c>
      <c r="F722" s="24" t="s">
        <v>12</v>
      </c>
      <c r="G722" s="78"/>
      <c r="H722" s="78"/>
      <c r="I722" s="20">
        <f t="shared" si="233"/>
        <v>0</v>
      </c>
      <c r="J722" s="78"/>
      <c r="K722" s="26"/>
    </row>
    <row r="723" spans="1:11" s="57" customFormat="1" ht="30" hidden="1">
      <c r="A723" s="145" t="s">
        <v>25</v>
      </c>
      <c r="B723" s="18" t="s">
        <v>245</v>
      </c>
      <c r="C723" s="18" t="s">
        <v>272</v>
      </c>
      <c r="D723" s="62" t="s">
        <v>538</v>
      </c>
      <c r="E723" s="24"/>
      <c r="F723" s="24"/>
      <c r="G723" s="78">
        <f>G724</f>
        <v>0</v>
      </c>
      <c r="H723" s="78"/>
      <c r="I723" s="20">
        <f t="shared" si="233"/>
        <v>0</v>
      </c>
      <c r="J723" s="78">
        <f t="shared" ref="J723:K726" si="246">J724</f>
        <v>0</v>
      </c>
      <c r="K723" s="78">
        <f t="shared" si="246"/>
        <v>0</v>
      </c>
    </row>
    <row r="724" spans="1:11" s="57" customFormat="1" ht="38.25" hidden="1">
      <c r="A724" s="55" t="s">
        <v>537</v>
      </c>
      <c r="B724" s="18" t="s">
        <v>245</v>
      </c>
      <c r="C724" s="18" t="s">
        <v>272</v>
      </c>
      <c r="D724" s="62" t="s">
        <v>538</v>
      </c>
      <c r="E724" s="24"/>
      <c r="F724" s="24"/>
      <c r="G724" s="78">
        <f>G725</f>
        <v>0</v>
      </c>
      <c r="H724" s="78"/>
      <c r="I724" s="20">
        <f t="shared" si="233"/>
        <v>0</v>
      </c>
      <c r="J724" s="78">
        <f t="shared" si="246"/>
        <v>0</v>
      </c>
      <c r="K724" s="78">
        <f t="shared" si="246"/>
        <v>0</v>
      </c>
    </row>
    <row r="725" spans="1:11" s="57" customFormat="1" ht="36" hidden="1">
      <c r="A725" s="49" t="s">
        <v>308</v>
      </c>
      <c r="B725" s="18" t="s">
        <v>245</v>
      </c>
      <c r="C725" s="18" t="s">
        <v>272</v>
      </c>
      <c r="D725" s="62" t="s">
        <v>538</v>
      </c>
      <c r="E725" s="24" t="s">
        <v>256</v>
      </c>
      <c r="F725" s="24"/>
      <c r="G725" s="78">
        <f>G726</f>
        <v>0</v>
      </c>
      <c r="H725" s="78"/>
      <c r="I725" s="20">
        <f t="shared" si="233"/>
        <v>0</v>
      </c>
      <c r="J725" s="78">
        <f t="shared" si="246"/>
        <v>0</v>
      </c>
      <c r="K725" s="78">
        <f t="shared" si="246"/>
        <v>0</v>
      </c>
    </row>
    <row r="726" spans="1:11" s="57" customFormat="1" hidden="1">
      <c r="A726" s="49" t="s">
        <v>257</v>
      </c>
      <c r="B726" s="18" t="s">
        <v>245</v>
      </c>
      <c r="C726" s="18" t="s">
        <v>272</v>
      </c>
      <c r="D726" s="62" t="s">
        <v>538</v>
      </c>
      <c r="E726" s="24" t="s">
        <v>258</v>
      </c>
      <c r="F726" s="24"/>
      <c r="G726" s="78">
        <f>G727</f>
        <v>0</v>
      </c>
      <c r="H726" s="78"/>
      <c r="I726" s="20">
        <f t="shared" si="233"/>
        <v>0</v>
      </c>
      <c r="J726" s="78">
        <f t="shared" si="246"/>
        <v>0</v>
      </c>
      <c r="K726" s="78">
        <f t="shared" si="246"/>
        <v>0</v>
      </c>
    </row>
    <row r="727" spans="1:11" s="57" customFormat="1" hidden="1">
      <c r="A727" s="49" t="s">
        <v>16</v>
      </c>
      <c r="B727" s="18" t="s">
        <v>245</v>
      </c>
      <c r="C727" s="18" t="s">
        <v>272</v>
      </c>
      <c r="D727" s="62" t="s">
        <v>538</v>
      </c>
      <c r="E727" s="24" t="s">
        <v>258</v>
      </c>
      <c r="F727" s="24" t="s">
        <v>17</v>
      </c>
      <c r="G727" s="78"/>
      <c r="H727" s="78"/>
      <c r="I727" s="20">
        <f t="shared" si="233"/>
        <v>0</v>
      </c>
      <c r="J727" s="78"/>
      <c r="K727" s="26"/>
    </row>
    <row r="728" spans="1:11" s="57" customFormat="1" ht="38.25">
      <c r="A728" s="152" t="s">
        <v>618</v>
      </c>
      <c r="B728" s="18" t="s">
        <v>245</v>
      </c>
      <c r="C728" s="18" t="s">
        <v>272</v>
      </c>
      <c r="D728" s="203" t="s">
        <v>640</v>
      </c>
      <c r="E728" s="204"/>
      <c r="F728" s="167"/>
      <c r="G728" s="79">
        <f t="shared" ref="G728:H730" si="247">G729</f>
        <v>800</v>
      </c>
      <c r="H728" s="79">
        <f t="shared" si="247"/>
        <v>0</v>
      </c>
      <c r="I728" s="20">
        <f t="shared" si="233"/>
        <v>800</v>
      </c>
      <c r="J728" s="78"/>
      <c r="K728" s="26"/>
    </row>
    <row r="729" spans="1:11" s="57" customFormat="1" ht="38.25">
      <c r="A729" s="135" t="s">
        <v>308</v>
      </c>
      <c r="B729" s="18" t="s">
        <v>245</v>
      </c>
      <c r="C729" s="18" t="s">
        <v>272</v>
      </c>
      <c r="D729" s="203" t="s">
        <v>275</v>
      </c>
      <c r="E729" s="204" t="s">
        <v>256</v>
      </c>
      <c r="F729" s="167"/>
      <c r="G729" s="79">
        <f t="shared" si="247"/>
        <v>800</v>
      </c>
      <c r="H729" s="79">
        <f t="shared" si="247"/>
        <v>0</v>
      </c>
      <c r="I729" s="20">
        <f t="shared" si="233"/>
        <v>800</v>
      </c>
      <c r="J729" s="78"/>
      <c r="K729" s="26"/>
    </row>
    <row r="730" spans="1:11" s="57" customFormat="1">
      <c r="A730" s="135" t="s">
        <v>257</v>
      </c>
      <c r="B730" s="18" t="s">
        <v>245</v>
      </c>
      <c r="C730" s="18" t="s">
        <v>272</v>
      </c>
      <c r="D730" s="203" t="s">
        <v>275</v>
      </c>
      <c r="E730" s="204" t="s">
        <v>258</v>
      </c>
      <c r="F730" s="167"/>
      <c r="G730" s="79">
        <f t="shared" si="247"/>
        <v>800</v>
      </c>
      <c r="H730" s="79">
        <f t="shared" si="247"/>
        <v>0</v>
      </c>
      <c r="I730" s="20">
        <f t="shared" si="233"/>
        <v>800</v>
      </c>
      <c r="J730" s="78"/>
      <c r="K730" s="26"/>
    </row>
    <row r="731" spans="1:11" s="57" customFormat="1">
      <c r="A731" s="135" t="s">
        <v>18</v>
      </c>
      <c r="B731" s="18" t="s">
        <v>245</v>
      </c>
      <c r="C731" s="18" t="s">
        <v>272</v>
      </c>
      <c r="D731" s="203" t="s">
        <v>275</v>
      </c>
      <c r="E731" s="204" t="s">
        <v>258</v>
      </c>
      <c r="F731" s="167" t="s">
        <v>10</v>
      </c>
      <c r="G731" s="182">
        <v>800</v>
      </c>
      <c r="H731" s="78"/>
      <c r="I731" s="20">
        <f t="shared" si="233"/>
        <v>800</v>
      </c>
      <c r="J731" s="78"/>
      <c r="K731" s="26"/>
    </row>
    <row r="732" spans="1:11" s="57" customFormat="1" ht="25.5">
      <c r="A732" s="132" t="s">
        <v>25</v>
      </c>
      <c r="B732" s="171" t="s">
        <v>245</v>
      </c>
      <c r="C732" s="171" t="s">
        <v>272</v>
      </c>
      <c r="D732" s="171" t="s">
        <v>26</v>
      </c>
      <c r="E732" s="171"/>
      <c r="F732" s="166"/>
      <c r="G732" s="79">
        <f>G747+G751+G756+G760+G764+G768+G772+G776+G780+G784+G788+G794+G798+G807+G802</f>
        <v>0</v>
      </c>
      <c r="H732" s="79">
        <f>H747+H751+H756+H760+H764+H768+H772+H776+H780+H784+H788+H794+H798+H807+H802</f>
        <v>0</v>
      </c>
      <c r="I732" s="20">
        <f t="shared" si="233"/>
        <v>0</v>
      </c>
      <c r="J732" s="79">
        <f>J747+J751+J756+J760+J764+J768+J772+J776+J780+J784+J788+J794+J798+J807+J802</f>
        <v>118229.5</v>
      </c>
      <c r="K732" s="79">
        <f t="shared" ref="K732" si="248">K747+K751+K756+K760+K764+K768+K772+K776+K780+K784+K788+K794+K798+K807+K802</f>
        <v>118095.79999999999</v>
      </c>
    </row>
    <row r="733" spans="1:11" s="57" customFormat="1" ht="38.25" hidden="1">
      <c r="A733" s="168" t="s">
        <v>82</v>
      </c>
      <c r="B733" s="171" t="s">
        <v>245</v>
      </c>
      <c r="C733" s="171" t="s">
        <v>272</v>
      </c>
      <c r="D733" s="144" t="s">
        <v>581</v>
      </c>
      <c r="E733" s="167"/>
      <c r="F733" s="167"/>
      <c r="G733" s="79"/>
      <c r="H733" s="79"/>
      <c r="I733" s="20">
        <f t="shared" si="233"/>
        <v>0</v>
      </c>
      <c r="J733" s="79"/>
      <c r="K733" s="79"/>
    </row>
    <row r="734" spans="1:11" s="57" customFormat="1" ht="38.25" hidden="1">
      <c r="A734" s="135" t="s">
        <v>388</v>
      </c>
      <c r="B734" s="167" t="s">
        <v>245</v>
      </c>
      <c r="C734" s="167" t="s">
        <v>272</v>
      </c>
      <c r="D734" s="144" t="s">
        <v>581</v>
      </c>
      <c r="E734" s="167" t="s">
        <v>256</v>
      </c>
      <c r="F734" s="167"/>
      <c r="G734" s="79"/>
      <c r="H734" s="79"/>
      <c r="I734" s="20">
        <f t="shared" ref="I734:I797" si="249">G734+H734</f>
        <v>0</v>
      </c>
      <c r="J734" s="79"/>
      <c r="K734" s="79"/>
    </row>
    <row r="735" spans="1:11" s="57" customFormat="1" hidden="1">
      <c r="A735" s="135" t="s">
        <v>257</v>
      </c>
      <c r="B735" s="167" t="s">
        <v>245</v>
      </c>
      <c r="C735" s="167" t="s">
        <v>272</v>
      </c>
      <c r="D735" s="144" t="s">
        <v>581</v>
      </c>
      <c r="E735" s="167" t="s">
        <v>258</v>
      </c>
      <c r="F735" s="167"/>
      <c r="G735" s="79"/>
      <c r="H735" s="79"/>
      <c r="I735" s="20">
        <f t="shared" si="249"/>
        <v>0</v>
      </c>
      <c r="J735" s="79"/>
      <c r="K735" s="79"/>
    </row>
    <row r="736" spans="1:11" s="57" customFormat="1" hidden="1">
      <c r="A736" s="133" t="s">
        <v>278</v>
      </c>
      <c r="B736" s="167" t="s">
        <v>245</v>
      </c>
      <c r="C736" s="167" t="s">
        <v>272</v>
      </c>
      <c r="D736" s="144" t="s">
        <v>581</v>
      </c>
      <c r="E736" s="167" t="s">
        <v>258</v>
      </c>
      <c r="F736" s="167" t="s">
        <v>17</v>
      </c>
      <c r="G736" s="79"/>
      <c r="H736" s="79"/>
      <c r="I736" s="20">
        <f t="shared" si="249"/>
        <v>0</v>
      </c>
      <c r="J736" s="79"/>
      <c r="K736" s="79"/>
    </row>
    <row r="737" spans="1:11" s="57" customFormat="1" ht="63.75" hidden="1">
      <c r="A737" s="133" t="s">
        <v>259</v>
      </c>
      <c r="B737" s="167" t="s">
        <v>245</v>
      </c>
      <c r="C737" s="167" t="s">
        <v>272</v>
      </c>
      <c r="D737" s="144" t="s">
        <v>596</v>
      </c>
      <c r="E737" s="167"/>
      <c r="F737" s="167"/>
      <c r="G737" s="79"/>
      <c r="H737" s="79"/>
      <c r="I737" s="20">
        <f t="shared" si="249"/>
        <v>0</v>
      </c>
      <c r="J737" s="79"/>
      <c r="K737" s="79"/>
    </row>
    <row r="738" spans="1:11" s="57" customFormat="1" ht="51" hidden="1">
      <c r="A738" s="135" t="s">
        <v>261</v>
      </c>
      <c r="B738" s="167" t="s">
        <v>245</v>
      </c>
      <c r="C738" s="167" t="s">
        <v>272</v>
      </c>
      <c r="D738" s="144" t="s">
        <v>596</v>
      </c>
      <c r="E738" s="167" t="s">
        <v>256</v>
      </c>
      <c r="F738" s="167"/>
      <c r="G738" s="79"/>
      <c r="H738" s="79"/>
      <c r="I738" s="20">
        <f t="shared" si="249"/>
        <v>0</v>
      </c>
      <c r="J738" s="79"/>
      <c r="K738" s="79"/>
    </row>
    <row r="739" spans="1:11" s="57" customFormat="1" hidden="1">
      <c r="A739" s="135" t="s">
        <v>257</v>
      </c>
      <c r="B739" s="167" t="s">
        <v>245</v>
      </c>
      <c r="C739" s="167" t="s">
        <v>272</v>
      </c>
      <c r="D739" s="144" t="s">
        <v>596</v>
      </c>
      <c r="E739" s="167" t="s">
        <v>258</v>
      </c>
      <c r="F739" s="167"/>
      <c r="G739" s="79"/>
      <c r="H739" s="79"/>
      <c r="I739" s="20">
        <f t="shared" si="249"/>
        <v>0</v>
      </c>
      <c r="J739" s="79"/>
      <c r="K739" s="79"/>
    </row>
    <row r="740" spans="1:11" s="57" customFormat="1" hidden="1">
      <c r="A740" s="135" t="s">
        <v>18</v>
      </c>
      <c r="B740" s="167" t="s">
        <v>245</v>
      </c>
      <c r="C740" s="167" t="s">
        <v>272</v>
      </c>
      <c r="D740" s="144" t="s">
        <v>596</v>
      </c>
      <c r="E740" s="167" t="s">
        <v>258</v>
      </c>
      <c r="F740" s="167" t="s">
        <v>10</v>
      </c>
      <c r="G740" s="79"/>
      <c r="H740" s="79"/>
      <c r="I740" s="20">
        <f t="shared" si="249"/>
        <v>0</v>
      </c>
      <c r="J740" s="79"/>
      <c r="K740" s="79"/>
    </row>
    <row r="741" spans="1:11" s="57" customFormat="1" ht="63.75" hidden="1">
      <c r="A741" s="135" t="s">
        <v>276</v>
      </c>
      <c r="B741" s="167" t="s">
        <v>245</v>
      </c>
      <c r="C741" s="167" t="s">
        <v>272</v>
      </c>
      <c r="D741" s="144" t="s">
        <v>597</v>
      </c>
      <c r="E741" s="167"/>
      <c r="F741" s="167"/>
      <c r="G741" s="79"/>
      <c r="H741" s="79"/>
      <c r="I741" s="20">
        <f t="shared" si="249"/>
        <v>0</v>
      </c>
      <c r="J741" s="79"/>
      <c r="K741" s="79"/>
    </row>
    <row r="742" spans="1:11" s="57" customFormat="1" ht="51" hidden="1">
      <c r="A742" s="135" t="s">
        <v>261</v>
      </c>
      <c r="B742" s="167" t="s">
        <v>245</v>
      </c>
      <c r="C742" s="167" t="s">
        <v>272</v>
      </c>
      <c r="D742" s="144" t="s">
        <v>277</v>
      </c>
      <c r="E742" s="167" t="s">
        <v>256</v>
      </c>
      <c r="F742" s="167"/>
      <c r="G742" s="79"/>
      <c r="H742" s="79"/>
      <c r="I742" s="20">
        <f t="shared" si="249"/>
        <v>0</v>
      </c>
      <c r="J742" s="79"/>
      <c r="K742" s="79"/>
    </row>
    <row r="743" spans="1:11" s="57" customFormat="1" hidden="1">
      <c r="A743" s="135" t="s">
        <v>257</v>
      </c>
      <c r="B743" s="167" t="s">
        <v>245</v>
      </c>
      <c r="C743" s="167" t="s">
        <v>272</v>
      </c>
      <c r="D743" s="144" t="s">
        <v>277</v>
      </c>
      <c r="E743" s="167" t="s">
        <v>258</v>
      </c>
      <c r="F743" s="167"/>
      <c r="G743" s="79"/>
      <c r="H743" s="79"/>
      <c r="I743" s="20">
        <f t="shared" si="249"/>
        <v>0</v>
      </c>
      <c r="J743" s="79"/>
      <c r="K743" s="79"/>
    </row>
    <row r="744" spans="1:11" s="57" customFormat="1" hidden="1">
      <c r="A744" s="135" t="s">
        <v>16</v>
      </c>
      <c r="B744" s="167" t="s">
        <v>245</v>
      </c>
      <c r="C744" s="167" t="s">
        <v>272</v>
      </c>
      <c r="D744" s="144" t="s">
        <v>277</v>
      </c>
      <c r="E744" s="167" t="s">
        <v>258</v>
      </c>
      <c r="F744" s="167" t="s">
        <v>17</v>
      </c>
      <c r="G744" s="79"/>
      <c r="H744" s="79"/>
      <c r="I744" s="20">
        <f t="shared" si="249"/>
        <v>0</v>
      </c>
      <c r="J744" s="79"/>
      <c r="K744" s="79"/>
    </row>
    <row r="745" spans="1:11" s="57" customFormat="1" hidden="1">
      <c r="A745" s="135" t="s">
        <v>18</v>
      </c>
      <c r="B745" s="167" t="s">
        <v>245</v>
      </c>
      <c r="C745" s="167" t="s">
        <v>272</v>
      </c>
      <c r="D745" s="144" t="s">
        <v>277</v>
      </c>
      <c r="E745" s="167" t="s">
        <v>258</v>
      </c>
      <c r="F745" s="167" t="s">
        <v>10</v>
      </c>
      <c r="G745" s="79"/>
      <c r="H745" s="79"/>
      <c r="I745" s="20">
        <f t="shared" si="249"/>
        <v>0</v>
      </c>
      <c r="J745" s="79"/>
      <c r="K745" s="79"/>
    </row>
    <row r="746" spans="1:11" s="57" customFormat="1" hidden="1">
      <c r="A746" s="135" t="s">
        <v>19</v>
      </c>
      <c r="B746" s="167" t="s">
        <v>245</v>
      </c>
      <c r="C746" s="167" t="s">
        <v>272</v>
      </c>
      <c r="D746" s="144" t="s">
        <v>277</v>
      </c>
      <c r="E746" s="167" t="s">
        <v>258</v>
      </c>
      <c r="F746" s="167" t="s">
        <v>11</v>
      </c>
      <c r="G746" s="79"/>
      <c r="H746" s="79"/>
      <c r="I746" s="20">
        <f t="shared" si="249"/>
        <v>0</v>
      </c>
      <c r="J746" s="79"/>
      <c r="K746" s="79"/>
    </row>
    <row r="747" spans="1:11" s="57" customFormat="1" ht="38.25">
      <c r="A747" s="141" t="s">
        <v>279</v>
      </c>
      <c r="B747" s="134" t="s">
        <v>245</v>
      </c>
      <c r="C747" s="134" t="s">
        <v>272</v>
      </c>
      <c r="D747" s="144" t="s">
        <v>598</v>
      </c>
      <c r="E747" s="172"/>
      <c r="F747" s="172"/>
      <c r="G747" s="79">
        <f t="shared" ref="G747:K749" si="250">G748</f>
        <v>0</v>
      </c>
      <c r="H747" s="79">
        <f t="shared" si="250"/>
        <v>0</v>
      </c>
      <c r="I747" s="20">
        <f t="shared" si="249"/>
        <v>0</v>
      </c>
      <c r="J747" s="79">
        <f t="shared" si="250"/>
        <v>100</v>
      </c>
      <c r="K747" s="79">
        <f t="shared" si="250"/>
        <v>100</v>
      </c>
    </row>
    <row r="748" spans="1:11" s="57" customFormat="1" ht="25.5">
      <c r="A748" s="133" t="s">
        <v>44</v>
      </c>
      <c r="B748" s="167" t="s">
        <v>245</v>
      </c>
      <c r="C748" s="167" t="s">
        <v>272</v>
      </c>
      <c r="D748" s="144" t="s">
        <v>598</v>
      </c>
      <c r="E748" s="167" t="s">
        <v>45</v>
      </c>
      <c r="F748" s="172"/>
      <c r="G748" s="79">
        <f t="shared" si="250"/>
        <v>0</v>
      </c>
      <c r="H748" s="79">
        <f t="shared" si="250"/>
        <v>0</v>
      </c>
      <c r="I748" s="20">
        <f t="shared" si="249"/>
        <v>0</v>
      </c>
      <c r="J748" s="79">
        <f t="shared" si="250"/>
        <v>100</v>
      </c>
      <c r="K748" s="79">
        <f t="shared" si="250"/>
        <v>100</v>
      </c>
    </row>
    <row r="749" spans="1:11" s="57" customFormat="1" ht="38.25">
      <c r="A749" s="133" t="s">
        <v>46</v>
      </c>
      <c r="B749" s="167" t="s">
        <v>245</v>
      </c>
      <c r="C749" s="167" t="s">
        <v>272</v>
      </c>
      <c r="D749" s="144" t="s">
        <v>598</v>
      </c>
      <c r="E749" s="167" t="s">
        <v>53</v>
      </c>
      <c r="F749" s="172"/>
      <c r="G749" s="79">
        <f t="shared" si="250"/>
        <v>0</v>
      </c>
      <c r="H749" s="79">
        <f t="shared" si="250"/>
        <v>0</v>
      </c>
      <c r="I749" s="20">
        <f t="shared" si="249"/>
        <v>0</v>
      </c>
      <c r="J749" s="79">
        <f t="shared" si="250"/>
        <v>100</v>
      </c>
      <c r="K749" s="79">
        <f t="shared" si="250"/>
        <v>100</v>
      </c>
    </row>
    <row r="750" spans="1:11" s="57" customFormat="1">
      <c r="A750" s="133" t="s">
        <v>16</v>
      </c>
      <c r="B750" s="167" t="s">
        <v>245</v>
      </c>
      <c r="C750" s="167" t="s">
        <v>272</v>
      </c>
      <c r="D750" s="144" t="s">
        <v>598</v>
      </c>
      <c r="E750" s="167" t="s">
        <v>53</v>
      </c>
      <c r="F750" s="167" t="s">
        <v>17</v>
      </c>
      <c r="G750" s="79"/>
      <c r="H750" s="79"/>
      <c r="I750" s="20">
        <f t="shared" si="249"/>
        <v>0</v>
      </c>
      <c r="J750" s="79">
        <v>100</v>
      </c>
      <c r="K750" s="22">
        <v>100</v>
      </c>
    </row>
    <row r="751" spans="1:11" s="57" customFormat="1" ht="38.25">
      <c r="A751" s="161" t="s">
        <v>571</v>
      </c>
      <c r="B751" s="167" t="s">
        <v>245</v>
      </c>
      <c r="C751" s="167" t="s">
        <v>272</v>
      </c>
      <c r="D751" s="144" t="s">
        <v>354</v>
      </c>
      <c r="E751" s="167"/>
      <c r="F751" s="172"/>
      <c r="G751" s="79">
        <f>G752</f>
        <v>0</v>
      </c>
      <c r="H751" s="79"/>
      <c r="I751" s="20">
        <f t="shared" si="249"/>
        <v>0</v>
      </c>
      <c r="J751" s="79">
        <f t="shared" ref="J751:K754" si="251">J752</f>
        <v>2265</v>
      </c>
      <c r="K751" s="79">
        <f t="shared" si="251"/>
        <v>2265</v>
      </c>
    </row>
    <row r="752" spans="1:11" s="57" customFormat="1" ht="25.5">
      <c r="A752" s="135" t="s">
        <v>282</v>
      </c>
      <c r="B752" s="134" t="s">
        <v>245</v>
      </c>
      <c r="C752" s="134" t="s">
        <v>272</v>
      </c>
      <c r="D752" s="144" t="s">
        <v>354</v>
      </c>
      <c r="E752" s="172"/>
      <c r="F752" s="172"/>
      <c r="G752" s="79">
        <f>G753</f>
        <v>0</v>
      </c>
      <c r="H752" s="79"/>
      <c r="I752" s="20">
        <f t="shared" si="249"/>
        <v>0</v>
      </c>
      <c r="J752" s="79">
        <f t="shared" si="251"/>
        <v>2265</v>
      </c>
      <c r="K752" s="79">
        <f t="shared" si="251"/>
        <v>2265</v>
      </c>
    </row>
    <row r="753" spans="1:11" s="57" customFormat="1" ht="51.75" customHeight="1">
      <c r="A753" s="135" t="s">
        <v>261</v>
      </c>
      <c r="B753" s="167" t="s">
        <v>245</v>
      </c>
      <c r="C753" s="167" t="s">
        <v>272</v>
      </c>
      <c r="D753" s="144" t="s">
        <v>354</v>
      </c>
      <c r="E753" s="167" t="s">
        <v>256</v>
      </c>
      <c r="F753" s="167"/>
      <c r="G753" s="79">
        <f>G754</f>
        <v>0</v>
      </c>
      <c r="H753" s="79"/>
      <c r="I753" s="20">
        <f t="shared" si="249"/>
        <v>0</v>
      </c>
      <c r="J753" s="79">
        <f t="shared" si="251"/>
        <v>2265</v>
      </c>
      <c r="K753" s="79">
        <f t="shared" si="251"/>
        <v>2265</v>
      </c>
    </row>
    <row r="754" spans="1:11" s="57" customFormat="1">
      <c r="A754" s="135" t="s">
        <v>257</v>
      </c>
      <c r="B754" s="167" t="s">
        <v>245</v>
      </c>
      <c r="C754" s="167" t="s">
        <v>272</v>
      </c>
      <c r="D754" s="144" t="s">
        <v>354</v>
      </c>
      <c r="E754" s="167" t="s">
        <v>258</v>
      </c>
      <c r="F754" s="167"/>
      <c r="G754" s="79">
        <f>G755</f>
        <v>0</v>
      </c>
      <c r="H754" s="79"/>
      <c r="I754" s="20">
        <f t="shared" si="249"/>
        <v>0</v>
      </c>
      <c r="J754" s="79">
        <f t="shared" si="251"/>
        <v>2265</v>
      </c>
      <c r="K754" s="79">
        <f t="shared" si="251"/>
        <v>2265</v>
      </c>
    </row>
    <row r="755" spans="1:11" s="57" customFormat="1">
      <c r="A755" s="135" t="s">
        <v>16</v>
      </c>
      <c r="B755" s="167" t="s">
        <v>245</v>
      </c>
      <c r="C755" s="167" t="s">
        <v>272</v>
      </c>
      <c r="D755" s="144" t="s">
        <v>354</v>
      </c>
      <c r="E755" s="167" t="s">
        <v>258</v>
      </c>
      <c r="F755" s="167" t="s">
        <v>17</v>
      </c>
      <c r="G755" s="79"/>
      <c r="H755" s="79"/>
      <c r="I755" s="20">
        <f t="shared" si="249"/>
        <v>0</v>
      </c>
      <c r="J755" s="79">
        <v>2265</v>
      </c>
      <c r="K755" s="79">
        <v>2265</v>
      </c>
    </row>
    <row r="756" spans="1:11" s="57" customFormat="1" ht="25.5">
      <c r="A756" s="135" t="s">
        <v>265</v>
      </c>
      <c r="B756" s="167" t="s">
        <v>245</v>
      </c>
      <c r="C756" s="167" t="s">
        <v>272</v>
      </c>
      <c r="D756" s="144" t="s">
        <v>591</v>
      </c>
      <c r="E756" s="167"/>
      <c r="F756" s="167"/>
      <c r="G756" s="79">
        <f t="shared" ref="G756:K758" si="252">G757</f>
        <v>0</v>
      </c>
      <c r="H756" s="79"/>
      <c r="I756" s="20">
        <f t="shared" si="249"/>
        <v>0</v>
      </c>
      <c r="J756" s="79">
        <f t="shared" si="252"/>
        <v>25909.9</v>
      </c>
      <c r="K756" s="79">
        <f t="shared" si="252"/>
        <v>27706.3</v>
      </c>
    </row>
    <row r="757" spans="1:11" s="57" customFormat="1" ht="38.25">
      <c r="A757" s="135" t="s">
        <v>308</v>
      </c>
      <c r="B757" s="167" t="s">
        <v>245</v>
      </c>
      <c r="C757" s="167" t="s">
        <v>272</v>
      </c>
      <c r="D757" s="144" t="s">
        <v>591</v>
      </c>
      <c r="E757" s="167" t="s">
        <v>256</v>
      </c>
      <c r="F757" s="167"/>
      <c r="G757" s="79">
        <f t="shared" si="252"/>
        <v>0</v>
      </c>
      <c r="H757" s="79"/>
      <c r="I757" s="20">
        <f t="shared" si="249"/>
        <v>0</v>
      </c>
      <c r="J757" s="79">
        <f t="shared" si="252"/>
        <v>25909.9</v>
      </c>
      <c r="K757" s="79">
        <f t="shared" si="252"/>
        <v>27706.3</v>
      </c>
    </row>
    <row r="758" spans="1:11" s="57" customFormat="1">
      <c r="A758" s="135" t="s">
        <v>257</v>
      </c>
      <c r="B758" s="167" t="s">
        <v>245</v>
      </c>
      <c r="C758" s="167" t="s">
        <v>272</v>
      </c>
      <c r="D758" s="144" t="s">
        <v>591</v>
      </c>
      <c r="E758" s="167" t="s">
        <v>258</v>
      </c>
      <c r="F758" s="167"/>
      <c r="G758" s="79">
        <f t="shared" si="252"/>
        <v>0</v>
      </c>
      <c r="H758" s="79"/>
      <c r="I758" s="20">
        <f t="shared" si="249"/>
        <v>0</v>
      </c>
      <c r="J758" s="79">
        <f t="shared" si="252"/>
        <v>25909.9</v>
      </c>
      <c r="K758" s="79">
        <f t="shared" si="252"/>
        <v>27706.3</v>
      </c>
    </row>
    <row r="759" spans="1:11" s="57" customFormat="1">
      <c r="A759" s="135" t="s">
        <v>16</v>
      </c>
      <c r="B759" s="167" t="s">
        <v>245</v>
      </c>
      <c r="C759" s="167" t="s">
        <v>272</v>
      </c>
      <c r="D759" s="144" t="s">
        <v>591</v>
      </c>
      <c r="E759" s="167" t="s">
        <v>258</v>
      </c>
      <c r="F759" s="167" t="s">
        <v>17</v>
      </c>
      <c r="G759" s="79"/>
      <c r="H759" s="79"/>
      <c r="I759" s="20">
        <f t="shared" si="249"/>
        <v>0</v>
      </c>
      <c r="J759" s="79">
        <v>25909.9</v>
      </c>
      <c r="K759" s="79">
        <v>27706.3</v>
      </c>
    </row>
    <row r="760" spans="1:11" s="57" customFormat="1" ht="21.75" customHeight="1">
      <c r="A760" s="135" t="s">
        <v>267</v>
      </c>
      <c r="B760" s="167" t="s">
        <v>245</v>
      </c>
      <c r="C760" s="167" t="s">
        <v>272</v>
      </c>
      <c r="D760" s="144" t="s">
        <v>592</v>
      </c>
      <c r="E760" s="167"/>
      <c r="F760" s="167"/>
      <c r="G760" s="79">
        <f t="shared" ref="G760:K762" si="253">G761</f>
        <v>0</v>
      </c>
      <c r="H760" s="79"/>
      <c r="I760" s="20">
        <f t="shared" si="249"/>
        <v>0</v>
      </c>
      <c r="J760" s="79">
        <f t="shared" si="253"/>
        <v>8741.1</v>
      </c>
      <c r="K760" s="79">
        <f t="shared" si="253"/>
        <v>10617.2</v>
      </c>
    </row>
    <row r="761" spans="1:11" s="57" customFormat="1" ht="38.25">
      <c r="A761" s="135" t="s">
        <v>308</v>
      </c>
      <c r="B761" s="167" t="s">
        <v>245</v>
      </c>
      <c r="C761" s="167" t="s">
        <v>272</v>
      </c>
      <c r="D761" s="144" t="s">
        <v>592</v>
      </c>
      <c r="E761" s="167" t="s">
        <v>256</v>
      </c>
      <c r="F761" s="167"/>
      <c r="G761" s="79">
        <f t="shared" si="253"/>
        <v>0</v>
      </c>
      <c r="H761" s="79"/>
      <c r="I761" s="20">
        <f t="shared" si="249"/>
        <v>0</v>
      </c>
      <c r="J761" s="79">
        <f t="shared" si="253"/>
        <v>8741.1</v>
      </c>
      <c r="K761" s="79">
        <f t="shared" si="253"/>
        <v>10617.2</v>
      </c>
    </row>
    <row r="762" spans="1:11" s="57" customFormat="1">
      <c r="A762" s="135" t="s">
        <v>257</v>
      </c>
      <c r="B762" s="167" t="s">
        <v>245</v>
      </c>
      <c r="C762" s="167" t="s">
        <v>272</v>
      </c>
      <c r="D762" s="144" t="s">
        <v>592</v>
      </c>
      <c r="E762" s="167" t="s">
        <v>258</v>
      </c>
      <c r="F762" s="167"/>
      <c r="G762" s="79">
        <f t="shared" si="253"/>
        <v>0</v>
      </c>
      <c r="H762" s="79"/>
      <c r="I762" s="20">
        <f t="shared" si="249"/>
        <v>0</v>
      </c>
      <c r="J762" s="79">
        <f t="shared" si="253"/>
        <v>8741.1</v>
      </c>
      <c r="K762" s="79">
        <f t="shared" si="253"/>
        <v>10617.2</v>
      </c>
    </row>
    <row r="763" spans="1:11" s="57" customFormat="1">
      <c r="A763" s="135" t="s">
        <v>16</v>
      </c>
      <c r="B763" s="167" t="s">
        <v>245</v>
      </c>
      <c r="C763" s="167" t="s">
        <v>272</v>
      </c>
      <c r="D763" s="144" t="s">
        <v>592</v>
      </c>
      <c r="E763" s="167" t="s">
        <v>258</v>
      </c>
      <c r="F763" s="167" t="s">
        <v>17</v>
      </c>
      <c r="G763" s="79"/>
      <c r="H763" s="79"/>
      <c r="I763" s="20">
        <f t="shared" si="249"/>
        <v>0</v>
      </c>
      <c r="J763" s="79">
        <v>8741.1</v>
      </c>
      <c r="K763" s="79">
        <v>10617.2</v>
      </c>
    </row>
    <row r="764" spans="1:11" s="57" customFormat="1" ht="48.75" customHeight="1">
      <c r="A764" s="51" t="s">
        <v>594</v>
      </c>
      <c r="B764" s="134" t="s">
        <v>245</v>
      </c>
      <c r="C764" s="134" t="s">
        <v>272</v>
      </c>
      <c r="D764" s="144" t="s">
        <v>593</v>
      </c>
      <c r="E764" s="172" t="s">
        <v>64</v>
      </c>
      <c r="F764" s="172"/>
      <c r="G764" s="79">
        <f t="shared" ref="G764:K766" si="254">G765</f>
        <v>0</v>
      </c>
      <c r="H764" s="79"/>
      <c r="I764" s="20">
        <f t="shared" si="249"/>
        <v>0</v>
      </c>
      <c r="J764" s="79">
        <f t="shared" si="254"/>
        <v>100</v>
      </c>
      <c r="K764" s="79">
        <f t="shared" si="254"/>
        <v>100</v>
      </c>
    </row>
    <row r="765" spans="1:11" s="57" customFormat="1" ht="51">
      <c r="A765" s="51" t="s">
        <v>261</v>
      </c>
      <c r="B765" s="167" t="s">
        <v>245</v>
      </c>
      <c r="C765" s="167" t="s">
        <v>272</v>
      </c>
      <c r="D765" s="144" t="s">
        <v>593</v>
      </c>
      <c r="E765" s="167" t="s">
        <v>256</v>
      </c>
      <c r="F765" s="167"/>
      <c r="G765" s="79">
        <f t="shared" si="254"/>
        <v>0</v>
      </c>
      <c r="H765" s="79"/>
      <c r="I765" s="20">
        <f t="shared" si="249"/>
        <v>0</v>
      </c>
      <c r="J765" s="79">
        <f t="shared" si="254"/>
        <v>100</v>
      </c>
      <c r="K765" s="79">
        <f t="shared" si="254"/>
        <v>100</v>
      </c>
    </row>
    <row r="766" spans="1:11" s="57" customFormat="1">
      <c r="A766" s="51" t="s">
        <v>257</v>
      </c>
      <c r="B766" s="167" t="s">
        <v>245</v>
      </c>
      <c r="C766" s="167" t="s">
        <v>272</v>
      </c>
      <c r="D766" s="144" t="s">
        <v>593</v>
      </c>
      <c r="E766" s="167" t="s">
        <v>258</v>
      </c>
      <c r="F766" s="167"/>
      <c r="G766" s="79">
        <f t="shared" si="254"/>
        <v>0</v>
      </c>
      <c r="H766" s="79"/>
      <c r="I766" s="20">
        <f t="shared" si="249"/>
        <v>0</v>
      </c>
      <c r="J766" s="79">
        <f t="shared" si="254"/>
        <v>100</v>
      </c>
      <c r="K766" s="79">
        <f t="shared" si="254"/>
        <v>100</v>
      </c>
    </row>
    <row r="767" spans="1:11" s="57" customFormat="1">
      <c r="A767" s="51" t="s">
        <v>16</v>
      </c>
      <c r="B767" s="167" t="s">
        <v>245</v>
      </c>
      <c r="C767" s="167" t="s">
        <v>272</v>
      </c>
      <c r="D767" s="144" t="s">
        <v>593</v>
      </c>
      <c r="E767" s="167" t="s">
        <v>258</v>
      </c>
      <c r="F767" s="167" t="s">
        <v>17</v>
      </c>
      <c r="G767" s="79"/>
      <c r="H767" s="79"/>
      <c r="I767" s="20">
        <f t="shared" si="249"/>
        <v>0</v>
      </c>
      <c r="J767" s="79">
        <v>100</v>
      </c>
      <c r="K767" s="79">
        <v>100</v>
      </c>
    </row>
    <row r="768" spans="1:11" s="57" customFormat="1" ht="51">
      <c r="A768" s="51" t="s">
        <v>572</v>
      </c>
      <c r="B768" s="167" t="s">
        <v>245</v>
      </c>
      <c r="C768" s="167" t="s">
        <v>272</v>
      </c>
      <c r="D768" s="144" t="s">
        <v>599</v>
      </c>
      <c r="E768" s="167"/>
      <c r="F768" s="167"/>
      <c r="G768" s="79">
        <f t="shared" ref="G768:K770" si="255">G769</f>
        <v>0</v>
      </c>
      <c r="H768" s="79"/>
      <c r="I768" s="20">
        <f t="shared" si="249"/>
        <v>0</v>
      </c>
      <c r="J768" s="79">
        <f t="shared" si="255"/>
        <v>270</v>
      </c>
      <c r="K768" s="79">
        <f t="shared" si="255"/>
        <v>270</v>
      </c>
    </row>
    <row r="769" spans="1:11" s="57" customFormat="1" ht="38.25" customHeight="1">
      <c r="A769" s="51" t="s">
        <v>261</v>
      </c>
      <c r="B769" s="167" t="s">
        <v>245</v>
      </c>
      <c r="C769" s="167" t="s">
        <v>272</v>
      </c>
      <c r="D769" s="144" t="s">
        <v>599</v>
      </c>
      <c r="E769" s="167" t="s">
        <v>256</v>
      </c>
      <c r="F769" s="167"/>
      <c r="G769" s="79">
        <f t="shared" si="255"/>
        <v>0</v>
      </c>
      <c r="H769" s="79"/>
      <c r="I769" s="20">
        <f t="shared" si="249"/>
        <v>0</v>
      </c>
      <c r="J769" s="79">
        <f t="shared" si="255"/>
        <v>270</v>
      </c>
      <c r="K769" s="79">
        <f t="shared" si="255"/>
        <v>270</v>
      </c>
    </row>
    <row r="770" spans="1:11" s="57" customFormat="1">
      <c r="A770" s="51" t="s">
        <v>257</v>
      </c>
      <c r="B770" s="167" t="s">
        <v>245</v>
      </c>
      <c r="C770" s="167" t="s">
        <v>272</v>
      </c>
      <c r="D770" s="144" t="s">
        <v>599</v>
      </c>
      <c r="E770" s="167" t="s">
        <v>258</v>
      </c>
      <c r="F770" s="167"/>
      <c r="G770" s="79">
        <f t="shared" si="255"/>
        <v>0</v>
      </c>
      <c r="H770" s="79"/>
      <c r="I770" s="20">
        <f t="shared" si="249"/>
        <v>0</v>
      </c>
      <c r="J770" s="79">
        <f t="shared" si="255"/>
        <v>270</v>
      </c>
      <c r="K770" s="79">
        <f t="shared" si="255"/>
        <v>270</v>
      </c>
    </row>
    <row r="771" spans="1:11" s="57" customFormat="1">
      <c r="A771" s="51" t="s">
        <v>16</v>
      </c>
      <c r="B771" s="167" t="s">
        <v>245</v>
      </c>
      <c r="C771" s="167" t="s">
        <v>272</v>
      </c>
      <c r="D771" s="144" t="s">
        <v>599</v>
      </c>
      <c r="E771" s="167" t="s">
        <v>258</v>
      </c>
      <c r="F771" s="167" t="s">
        <v>17</v>
      </c>
      <c r="G771" s="79"/>
      <c r="H771" s="79"/>
      <c r="I771" s="20">
        <f t="shared" si="249"/>
        <v>0</v>
      </c>
      <c r="J771" s="79">
        <v>270</v>
      </c>
      <c r="K771" s="79">
        <v>270</v>
      </c>
    </row>
    <row r="772" spans="1:11" s="57" customFormat="1" ht="38.25">
      <c r="A772" s="169" t="s">
        <v>595</v>
      </c>
      <c r="B772" s="167" t="s">
        <v>245</v>
      </c>
      <c r="C772" s="167" t="s">
        <v>272</v>
      </c>
      <c r="D772" s="144" t="s">
        <v>600</v>
      </c>
      <c r="E772" s="167"/>
      <c r="F772" s="167"/>
      <c r="G772" s="79">
        <f t="shared" ref="G772:K774" si="256">G773</f>
        <v>0</v>
      </c>
      <c r="H772" s="79"/>
      <c r="I772" s="20">
        <f t="shared" si="249"/>
        <v>0</v>
      </c>
      <c r="J772" s="79">
        <f t="shared" si="256"/>
        <v>1741.7</v>
      </c>
      <c r="K772" s="79">
        <f t="shared" si="256"/>
        <v>1741.7</v>
      </c>
    </row>
    <row r="773" spans="1:11" s="57" customFormat="1" ht="37.5" customHeight="1">
      <c r="A773" s="51" t="s">
        <v>261</v>
      </c>
      <c r="B773" s="167" t="s">
        <v>245</v>
      </c>
      <c r="C773" s="167" t="s">
        <v>272</v>
      </c>
      <c r="D773" s="144" t="s">
        <v>600</v>
      </c>
      <c r="E773" s="167" t="s">
        <v>256</v>
      </c>
      <c r="F773" s="167"/>
      <c r="G773" s="79">
        <f t="shared" si="256"/>
        <v>0</v>
      </c>
      <c r="H773" s="79"/>
      <c r="I773" s="20">
        <f t="shared" si="249"/>
        <v>0</v>
      </c>
      <c r="J773" s="79">
        <f t="shared" si="256"/>
        <v>1741.7</v>
      </c>
      <c r="K773" s="79">
        <f t="shared" si="256"/>
        <v>1741.7</v>
      </c>
    </row>
    <row r="774" spans="1:11" s="57" customFormat="1">
      <c r="A774" s="51" t="s">
        <v>257</v>
      </c>
      <c r="B774" s="167" t="s">
        <v>245</v>
      </c>
      <c r="C774" s="167" t="s">
        <v>272</v>
      </c>
      <c r="D774" s="144" t="s">
        <v>600</v>
      </c>
      <c r="E774" s="167" t="s">
        <v>258</v>
      </c>
      <c r="F774" s="167"/>
      <c r="G774" s="79">
        <f t="shared" si="256"/>
        <v>0</v>
      </c>
      <c r="H774" s="79"/>
      <c r="I774" s="20">
        <f t="shared" si="249"/>
        <v>0</v>
      </c>
      <c r="J774" s="79">
        <f t="shared" si="256"/>
        <v>1741.7</v>
      </c>
      <c r="K774" s="79">
        <f t="shared" si="256"/>
        <v>1741.7</v>
      </c>
    </row>
    <row r="775" spans="1:11" s="57" customFormat="1">
      <c r="A775" s="51" t="s">
        <v>16</v>
      </c>
      <c r="B775" s="167" t="s">
        <v>245</v>
      </c>
      <c r="C775" s="167" t="s">
        <v>272</v>
      </c>
      <c r="D775" s="144" t="s">
        <v>600</v>
      </c>
      <c r="E775" s="167" t="s">
        <v>258</v>
      </c>
      <c r="F775" s="167" t="s">
        <v>17</v>
      </c>
      <c r="G775" s="79"/>
      <c r="H775" s="79"/>
      <c r="I775" s="20">
        <f t="shared" si="249"/>
        <v>0</v>
      </c>
      <c r="J775" s="182">
        <v>1741.7</v>
      </c>
      <c r="K775" s="182">
        <v>1741.7</v>
      </c>
    </row>
    <row r="776" spans="1:11" s="57" customFormat="1" ht="21.75" customHeight="1">
      <c r="A776" s="51" t="s">
        <v>293</v>
      </c>
      <c r="B776" s="134" t="s">
        <v>245</v>
      </c>
      <c r="C776" s="134" t="s">
        <v>272</v>
      </c>
      <c r="D776" s="144" t="s">
        <v>601</v>
      </c>
      <c r="E776" s="172" t="s">
        <v>64</v>
      </c>
      <c r="F776" s="172"/>
      <c r="G776" s="79">
        <f t="shared" ref="G776:K778" si="257">G777</f>
        <v>0</v>
      </c>
      <c r="H776" s="79"/>
      <c r="I776" s="20">
        <f t="shared" si="249"/>
        <v>0</v>
      </c>
      <c r="J776" s="79">
        <f t="shared" si="257"/>
        <v>1370</v>
      </c>
      <c r="K776" s="79">
        <f t="shared" si="257"/>
        <v>1370</v>
      </c>
    </row>
    <row r="777" spans="1:11" s="57" customFormat="1" ht="40.5" customHeight="1">
      <c r="A777" s="51" t="s">
        <v>261</v>
      </c>
      <c r="B777" s="167" t="s">
        <v>245</v>
      </c>
      <c r="C777" s="167" t="s">
        <v>272</v>
      </c>
      <c r="D777" s="144" t="s">
        <v>601</v>
      </c>
      <c r="E777" s="167" t="s">
        <v>256</v>
      </c>
      <c r="F777" s="167"/>
      <c r="G777" s="79">
        <f t="shared" si="257"/>
        <v>0</v>
      </c>
      <c r="H777" s="79"/>
      <c r="I777" s="20">
        <f t="shared" si="249"/>
        <v>0</v>
      </c>
      <c r="J777" s="79">
        <f t="shared" si="257"/>
        <v>1370</v>
      </c>
      <c r="K777" s="79">
        <f t="shared" si="257"/>
        <v>1370</v>
      </c>
    </row>
    <row r="778" spans="1:11" s="57" customFormat="1">
      <c r="A778" s="51" t="s">
        <v>257</v>
      </c>
      <c r="B778" s="167" t="s">
        <v>245</v>
      </c>
      <c r="C778" s="167" t="s">
        <v>272</v>
      </c>
      <c r="D778" s="144" t="s">
        <v>601</v>
      </c>
      <c r="E778" s="167" t="s">
        <v>258</v>
      </c>
      <c r="F778" s="167"/>
      <c r="G778" s="79">
        <f t="shared" si="257"/>
        <v>0</v>
      </c>
      <c r="H778" s="79"/>
      <c r="I778" s="20">
        <f t="shared" si="249"/>
        <v>0</v>
      </c>
      <c r="J778" s="79">
        <f t="shared" si="257"/>
        <v>1370</v>
      </c>
      <c r="K778" s="79">
        <f t="shared" si="257"/>
        <v>1370</v>
      </c>
    </row>
    <row r="779" spans="1:11" s="57" customFormat="1">
      <c r="A779" s="51" t="s">
        <v>16</v>
      </c>
      <c r="B779" s="167" t="s">
        <v>245</v>
      </c>
      <c r="C779" s="167" t="s">
        <v>272</v>
      </c>
      <c r="D779" s="144" t="s">
        <v>601</v>
      </c>
      <c r="E779" s="167" t="s">
        <v>258</v>
      </c>
      <c r="F779" s="167" t="s">
        <v>17</v>
      </c>
      <c r="G779" s="79"/>
      <c r="H779" s="79"/>
      <c r="I779" s="20">
        <f t="shared" si="249"/>
        <v>0</v>
      </c>
      <c r="J779" s="79">
        <v>1370</v>
      </c>
      <c r="K779" s="79">
        <v>1370</v>
      </c>
    </row>
    <row r="780" spans="1:11" s="57" customFormat="1" ht="89.25">
      <c r="A780" s="161" t="s">
        <v>295</v>
      </c>
      <c r="B780" s="167" t="s">
        <v>245</v>
      </c>
      <c r="C780" s="167" t="s">
        <v>272</v>
      </c>
      <c r="D780" s="144" t="s">
        <v>590</v>
      </c>
      <c r="E780" s="167" t="s">
        <v>64</v>
      </c>
      <c r="F780" s="167"/>
      <c r="G780" s="79">
        <f t="shared" ref="G780:K782" si="258">G781</f>
        <v>0</v>
      </c>
      <c r="H780" s="79"/>
      <c r="I780" s="20">
        <f t="shared" si="249"/>
        <v>0</v>
      </c>
      <c r="J780" s="79">
        <f t="shared" si="258"/>
        <v>63381.4</v>
      </c>
      <c r="K780" s="79">
        <f t="shared" si="258"/>
        <v>59280.6</v>
      </c>
    </row>
    <row r="781" spans="1:11" s="57" customFormat="1" ht="38.25">
      <c r="A781" s="135" t="s">
        <v>308</v>
      </c>
      <c r="B781" s="167" t="s">
        <v>245</v>
      </c>
      <c r="C781" s="167" t="s">
        <v>272</v>
      </c>
      <c r="D781" s="144" t="s">
        <v>590</v>
      </c>
      <c r="E781" s="167" t="s">
        <v>256</v>
      </c>
      <c r="F781" s="167"/>
      <c r="G781" s="79">
        <f t="shared" si="258"/>
        <v>0</v>
      </c>
      <c r="H781" s="79"/>
      <c r="I781" s="20">
        <f t="shared" si="249"/>
        <v>0</v>
      </c>
      <c r="J781" s="79">
        <f t="shared" si="258"/>
        <v>63381.4</v>
      </c>
      <c r="K781" s="79">
        <f t="shared" si="258"/>
        <v>59280.6</v>
      </c>
    </row>
    <row r="782" spans="1:11" s="57" customFormat="1">
      <c r="A782" s="135" t="s">
        <v>257</v>
      </c>
      <c r="B782" s="167" t="s">
        <v>245</v>
      </c>
      <c r="C782" s="167" t="s">
        <v>272</v>
      </c>
      <c r="D782" s="144" t="s">
        <v>590</v>
      </c>
      <c r="E782" s="167" t="s">
        <v>258</v>
      </c>
      <c r="F782" s="167"/>
      <c r="G782" s="79">
        <f t="shared" si="258"/>
        <v>0</v>
      </c>
      <c r="H782" s="79"/>
      <c r="I782" s="20">
        <f t="shared" si="249"/>
        <v>0</v>
      </c>
      <c r="J782" s="79">
        <f t="shared" si="258"/>
        <v>63381.4</v>
      </c>
      <c r="K782" s="79">
        <f t="shared" si="258"/>
        <v>59280.6</v>
      </c>
    </row>
    <row r="783" spans="1:11" s="57" customFormat="1">
      <c r="A783" s="135" t="s">
        <v>18</v>
      </c>
      <c r="B783" s="167" t="s">
        <v>245</v>
      </c>
      <c r="C783" s="167" t="s">
        <v>272</v>
      </c>
      <c r="D783" s="144" t="s">
        <v>590</v>
      </c>
      <c r="E783" s="167" t="s">
        <v>258</v>
      </c>
      <c r="F783" s="167" t="s">
        <v>10</v>
      </c>
      <c r="G783" s="79"/>
      <c r="H783" s="79"/>
      <c r="I783" s="20">
        <f t="shared" si="249"/>
        <v>0</v>
      </c>
      <c r="J783" s="182">
        <v>63381.4</v>
      </c>
      <c r="K783" s="182">
        <v>59280.6</v>
      </c>
    </row>
    <row r="784" spans="1:11" s="57" customFormat="1" ht="63.75">
      <c r="A784" s="152" t="s">
        <v>287</v>
      </c>
      <c r="B784" s="167" t="s">
        <v>245</v>
      </c>
      <c r="C784" s="167" t="s">
        <v>272</v>
      </c>
      <c r="D784" s="144" t="s">
        <v>602</v>
      </c>
      <c r="E784" s="167"/>
      <c r="F784" s="167"/>
      <c r="G784" s="79">
        <f t="shared" ref="G784:K786" si="259">G785</f>
        <v>0</v>
      </c>
      <c r="H784" s="79"/>
      <c r="I784" s="20">
        <f t="shared" si="249"/>
        <v>0</v>
      </c>
      <c r="J784" s="79">
        <f t="shared" si="259"/>
        <v>1741.7</v>
      </c>
      <c r="K784" s="79">
        <f t="shared" si="259"/>
        <v>1741.7</v>
      </c>
    </row>
    <row r="785" spans="1:11" s="57" customFormat="1" ht="38.25">
      <c r="A785" s="135" t="s">
        <v>308</v>
      </c>
      <c r="B785" s="167" t="s">
        <v>245</v>
      </c>
      <c r="C785" s="167" t="s">
        <v>272</v>
      </c>
      <c r="D785" s="144" t="s">
        <v>602</v>
      </c>
      <c r="E785" s="167" t="s">
        <v>256</v>
      </c>
      <c r="F785" s="167"/>
      <c r="G785" s="79">
        <f t="shared" si="259"/>
        <v>0</v>
      </c>
      <c r="H785" s="79"/>
      <c r="I785" s="20">
        <f t="shared" si="249"/>
        <v>0</v>
      </c>
      <c r="J785" s="79">
        <f t="shared" si="259"/>
        <v>1741.7</v>
      </c>
      <c r="K785" s="79">
        <f t="shared" si="259"/>
        <v>1741.7</v>
      </c>
    </row>
    <row r="786" spans="1:11" s="57" customFormat="1">
      <c r="A786" s="135" t="s">
        <v>257</v>
      </c>
      <c r="B786" s="167" t="s">
        <v>245</v>
      </c>
      <c r="C786" s="167" t="s">
        <v>272</v>
      </c>
      <c r="D786" s="144" t="s">
        <v>602</v>
      </c>
      <c r="E786" s="167" t="s">
        <v>258</v>
      </c>
      <c r="F786" s="167"/>
      <c r="G786" s="79">
        <f t="shared" si="259"/>
        <v>0</v>
      </c>
      <c r="H786" s="79"/>
      <c r="I786" s="20">
        <f t="shared" si="249"/>
        <v>0</v>
      </c>
      <c r="J786" s="79">
        <f t="shared" si="259"/>
        <v>1741.7</v>
      </c>
      <c r="K786" s="79">
        <f t="shared" si="259"/>
        <v>1741.7</v>
      </c>
    </row>
    <row r="787" spans="1:11" s="57" customFormat="1">
      <c r="A787" s="135" t="s">
        <v>18</v>
      </c>
      <c r="B787" s="167" t="s">
        <v>245</v>
      </c>
      <c r="C787" s="167" t="s">
        <v>272</v>
      </c>
      <c r="D787" s="144" t="s">
        <v>602</v>
      </c>
      <c r="E787" s="167" t="s">
        <v>258</v>
      </c>
      <c r="F787" s="167" t="s">
        <v>10</v>
      </c>
      <c r="G787" s="79"/>
      <c r="H787" s="79"/>
      <c r="I787" s="20">
        <f t="shared" si="249"/>
        <v>0</v>
      </c>
      <c r="J787" s="182">
        <v>1741.7</v>
      </c>
      <c r="K787" s="182">
        <v>1741.7</v>
      </c>
    </row>
    <row r="788" spans="1:11" s="57" customFormat="1" ht="54.75" customHeight="1">
      <c r="A788" s="152" t="s">
        <v>289</v>
      </c>
      <c r="B788" s="167" t="s">
        <v>245</v>
      </c>
      <c r="C788" s="167" t="s">
        <v>272</v>
      </c>
      <c r="D788" s="144" t="s">
        <v>603</v>
      </c>
      <c r="E788" s="167"/>
      <c r="F788" s="167"/>
      <c r="G788" s="79">
        <f t="shared" ref="G788:K789" si="260">G789</f>
        <v>0</v>
      </c>
      <c r="H788" s="79"/>
      <c r="I788" s="20">
        <f t="shared" si="249"/>
        <v>0</v>
      </c>
      <c r="J788" s="79">
        <f t="shared" si="260"/>
        <v>2362.5</v>
      </c>
      <c r="K788" s="79">
        <f t="shared" si="260"/>
        <v>2320</v>
      </c>
    </row>
    <row r="789" spans="1:11" s="57" customFormat="1" ht="38.25">
      <c r="A789" s="135" t="s">
        <v>308</v>
      </c>
      <c r="B789" s="167" t="s">
        <v>245</v>
      </c>
      <c r="C789" s="167" t="s">
        <v>272</v>
      </c>
      <c r="D789" s="144" t="s">
        <v>603</v>
      </c>
      <c r="E789" s="167" t="s">
        <v>256</v>
      </c>
      <c r="F789" s="167"/>
      <c r="G789" s="79">
        <f t="shared" si="260"/>
        <v>0</v>
      </c>
      <c r="H789" s="79"/>
      <c r="I789" s="20">
        <f t="shared" si="249"/>
        <v>0</v>
      </c>
      <c r="J789" s="79">
        <f t="shared" si="260"/>
        <v>2362.5</v>
      </c>
      <c r="K789" s="79">
        <f t="shared" si="260"/>
        <v>2320</v>
      </c>
    </row>
    <row r="790" spans="1:11" s="57" customFormat="1">
      <c r="A790" s="135" t="s">
        <v>257</v>
      </c>
      <c r="B790" s="167" t="s">
        <v>245</v>
      </c>
      <c r="C790" s="167" t="s">
        <v>272</v>
      </c>
      <c r="D790" s="144" t="s">
        <v>603</v>
      </c>
      <c r="E790" s="167" t="s">
        <v>258</v>
      </c>
      <c r="F790" s="167"/>
      <c r="G790" s="79">
        <f>G791</f>
        <v>0</v>
      </c>
      <c r="H790" s="79"/>
      <c r="I790" s="20">
        <f t="shared" si="249"/>
        <v>0</v>
      </c>
      <c r="J790" s="79">
        <f>J791+J792+J793</f>
        <v>2362.5</v>
      </c>
      <c r="K790" s="79">
        <f>K791+K792+K793</f>
        <v>2320</v>
      </c>
    </row>
    <row r="791" spans="1:11" s="57" customFormat="1">
      <c r="A791" s="135" t="s">
        <v>16</v>
      </c>
      <c r="B791" s="167" t="s">
        <v>245</v>
      </c>
      <c r="C791" s="167" t="s">
        <v>272</v>
      </c>
      <c r="D791" s="144" t="s">
        <v>603</v>
      </c>
      <c r="E791" s="167" t="s">
        <v>258</v>
      </c>
      <c r="F791" s="167" t="s">
        <v>17</v>
      </c>
      <c r="G791" s="79"/>
      <c r="H791" s="79"/>
      <c r="I791" s="20">
        <f t="shared" si="249"/>
        <v>0</v>
      </c>
      <c r="J791" s="182">
        <v>23.6</v>
      </c>
      <c r="K791" s="182">
        <v>23.2</v>
      </c>
    </row>
    <row r="792" spans="1:11" s="57" customFormat="1">
      <c r="A792" s="135" t="s">
        <v>18</v>
      </c>
      <c r="B792" s="167" t="s">
        <v>245</v>
      </c>
      <c r="C792" s="167" t="s">
        <v>272</v>
      </c>
      <c r="D792" s="144" t="s">
        <v>603</v>
      </c>
      <c r="E792" s="167" t="s">
        <v>258</v>
      </c>
      <c r="F792" s="167" t="s">
        <v>10</v>
      </c>
      <c r="G792" s="79"/>
      <c r="H792" s="79"/>
      <c r="I792" s="20">
        <f t="shared" si="249"/>
        <v>0</v>
      </c>
      <c r="J792" s="182">
        <v>187.1</v>
      </c>
      <c r="K792" s="182">
        <v>229.6</v>
      </c>
    </row>
    <row r="793" spans="1:11" s="57" customFormat="1">
      <c r="A793" s="135" t="s">
        <v>19</v>
      </c>
      <c r="B793" s="167" t="s">
        <v>245</v>
      </c>
      <c r="C793" s="167" t="s">
        <v>272</v>
      </c>
      <c r="D793" s="144" t="s">
        <v>603</v>
      </c>
      <c r="E793" s="167" t="s">
        <v>258</v>
      </c>
      <c r="F793" s="167" t="s">
        <v>11</v>
      </c>
      <c r="G793" s="79"/>
      <c r="H793" s="79"/>
      <c r="I793" s="20">
        <f t="shared" si="249"/>
        <v>0</v>
      </c>
      <c r="J793" s="182">
        <v>2151.8000000000002</v>
      </c>
      <c r="K793" s="182">
        <v>2067.1999999999998</v>
      </c>
    </row>
    <row r="794" spans="1:11" s="57" customFormat="1" ht="27" customHeight="1">
      <c r="A794" s="170" t="s">
        <v>297</v>
      </c>
      <c r="B794" s="134" t="s">
        <v>245</v>
      </c>
      <c r="C794" s="134" t="s">
        <v>272</v>
      </c>
      <c r="D794" s="144" t="s">
        <v>604</v>
      </c>
      <c r="E794" s="172"/>
      <c r="F794" s="172"/>
      <c r="G794" s="79">
        <f t="shared" ref="G794:K796" si="261">G795</f>
        <v>0</v>
      </c>
      <c r="H794" s="79"/>
      <c r="I794" s="20">
        <f t="shared" si="249"/>
        <v>0</v>
      </c>
      <c r="J794" s="79">
        <f t="shared" si="261"/>
        <v>1499.9</v>
      </c>
      <c r="K794" s="79">
        <f t="shared" si="261"/>
        <v>1526.7</v>
      </c>
    </row>
    <row r="795" spans="1:11" s="57" customFormat="1" ht="38.25">
      <c r="A795" s="135" t="s">
        <v>308</v>
      </c>
      <c r="B795" s="167" t="s">
        <v>245</v>
      </c>
      <c r="C795" s="167" t="s">
        <v>272</v>
      </c>
      <c r="D795" s="144" t="s">
        <v>604</v>
      </c>
      <c r="E795" s="167" t="s">
        <v>256</v>
      </c>
      <c r="F795" s="167"/>
      <c r="G795" s="79">
        <f t="shared" si="261"/>
        <v>0</v>
      </c>
      <c r="H795" s="79"/>
      <c r="I795" s="20">
        <f t="shared" si="249"/>
        <v>0</v>
      </c>
      <c r="J795" s="79">
        <f t="shared" si="261"/>
        <v>1499.9</v>
      </c>
      <c r="K795" s="79">
        <f t="shared" si="261"/>
        <v>1526.7</v>
      </c>
    </row>
    <row r="796" spans="1:11" s="57" customFormat="1">
      <c r="A796" s="135" t="s">
        <v>257</v>
      </c>
      <c r="B796" s="167" t="s">
        <v>245</v>
      </c>
      <c r="C796" s="167" t="s">
        <v>272</v>
      </c>
      <c r="D796" s="144" t="s">
        <v>604</v>
      </c>
      <c r="E796" s="167" t="s">
        <v>258</v>
      </c>
      <c r="F796" s="167"/>
      <c r="G796" s="79">
        <f t="shared" si="261"/>
        <v>0</v>
      </c>
      <c r="H796" s="79"/>
      <c r="I796" s="20">
        <f t="shared" si="249"/>
        <v>0</v>
      </c>
      <c r="J796" s="79">
        <f t="shared" si="261"/>
        <v>1499.9</v>
      </c>
      <c r="K796" s="79">
        <f t="shared" si="261"/>
        <v>1526.7</v>
      </c>
    </row>
    <row r="797" spans="1:11" s="57" customFormat="1">
      <c r="A797" s="135" t="s">
        <v>18</v>
      </c>
      <c r="B797" s="167" t="s">
        <v>245</v>
      </c>
      <c r="C797" s="167" t="s">
        <v>272</v>
      </c>
      <c r="D797" s="144" t="s">
        <v>604</v>
      </c>
      <c r="E797" s="167" t="s">
        <v>258</v>
      </c>
      <c r="F797" s="167" t="s">
        <v>10</v>
      </c>
      <c r="G797" s="79"/>
      <c r="H797" s="79"/>
      <c r="I797" s="20">
        <f t="shared" si="249"/>
        <v>0</v>
      </c>
      <c r="J797" s="182">
        <v>1499.9</v>
      </c>
      <c r="K797" s="182">
        <v>1526.7</v>
      </c>
    </row>
    <row r="798" spans="1:11" s="57" customFormat="1" ht="63" customHeight="1">
      <c r="A798" s="170" t="s">
        <v>654</v>
      </c>
      <c r="B798" s="134" t="s">
        <v>245</v>
      </c>
      <c r="C798" s="134" t="s">
        <v>272</v>
      </c>
      <c r="D798" s="144" t="s">
        <v>605</v>
      </c>
      <c r="E798" s="172"/>
      <c r="F798" s="172"/>
      <c r="G798" s="79">
        <f t="shared" ref="G798:K800" si="262">G799</f>
        <v>0</v>
      </c>
      <c r="H798" s="79"/>
      <c r="I798" s="20">
        <f t="shared" ref="I798:I861" si="263">G798+H798</f>
        <v>0</v>
      </c>
      <c r="J798" s="79">
        <f t="shared" si="262"/>
        <v>7108.9</v>
      </c>
      <c r="K798" s="79">
        <f t="shared" si="262"/>
        <v>7108.9</v>
      </c>
    </row>
    <row r="799" spans="1:11" s="57" customFormat="1" ht="38.25">
      <c r="A799" s="135" t="s">
        <v>308</v>
      </c>
      <c r="B799" s="167" t="s">
        <v>245</v>
      </c>
      <c r="C799" s="167" t="s">
        <v>272</v>
      </c>
      <c r="D799" s="144" t="s">
        <v>605</v>
      </c>
      <c r="E799" s="167" t="s">
        <v>256</v>
      </c>
      <c r="F799" s="167"/>
      <c r="G799" s="79">
        <f t="shared" si="262"/>
        <v>0</v>
      </c>
      <c r="H799" s="79"/>
      <c r="I799" s="20">
        <f t="shared" si="263"/>
        <v>0</v>
      </c>
      <c r="J799" s="79">
        <f t="shared" si="262"/>
        <v>7108.9</v>
      </c>
      <c r="K799" s="79">
        <f t="shared" si="262"/>
        <v>7108.9</v>
      </c>
    </row>
    <row r="800" spans="1:11" s="57" customFormat="1">
      <c r="A800" s="135" t="s">
        <v>257</v>
      </c>
      <c r="B800" s="167" t="s">
        <v>245</v>
      </c>
      <c r="C800" s="167" t="s">
        <v>272</v>
      </c>
      <c r="D800" s="144" t="s">
        <v>605</v>
      </c>
      <c r="E800" s="167" t="s">
        <v>258</v>
      </c>
      <c r="F800" s="167"/>
      <c r="G800" s="79">
        <f t="shared" si="262"/>
        <v>0</v>
      </c>
      <c r="H800" s="79"/>
      <c r="I800" s="20">
        <f t="shared" si="263"/>
        <v>0</v>
      </c>
      <c r="J800" s="79">
        <f t="shared" si="262"/>
        <v>7108.9</v>
      </c>
      <c r="K800" s="79">
        <f t="shared" si="262"/>
        <v>7108.9</v>
      </c>
    </row>
    <row r="801" spans="1:11" s="57" customFormat="1">
      <c r="A801" s="135" t="s">
        <v>19</v>
      </c>
      <c r="B801" s="167" t="s">
        <v>245</v>
      </c>
      <c r="C801" s="167" t="s">
        <v>272</v>
      </c>
      <c r="D801" s="144" t="s">
        <v>605</v>
      </c>
      <c r="E801" s="167" t="s">
        <v>258</v>
      </c>
      <c r="F801" s="167" t="s">
        <v>11</v>
      </c>
      <c r="G801" s="79"/>
      <c r="H801" s="79"/>
      <c r="I801" s="20">
        <f t="shared" si="263"/>
        <v>0</v>
      </c>
      <c r="J801" s="186">
        <v>7108.9</v>
      </c>
      <c r="K801" s="186">
        <v>7108.9</v>
      </c>
    </row>
    <row r="802" spans="1:11" s="57" customFormat="1" ht="61.5" customHeight="1">
      <c r="A802" s="51" t="s">
        <v>660</v>
      </c>
      <c r="B802" s="18" t="s">
        <v>245</v>
      </c>
      <c r="C802" s="18" t="s">
        <v>272</v>
      </c>
      <c r="D802" s="144" t="s">
        <v>662</v>
      </c>
      <c r="E802" s="18"/>
      <c r="F802" s="18"/>
      <c r="G802" s="79">
        <f>G803</f>
        <v>0</v>
      </c>
      <c r="H802" s="79"/>
      <c r="I802" s="20">
        <f t="shared" si="263"/>
        <v>0</v>
      </c>
      <c r="J802" s="79">
        <f t="shared" ref="J802:K803" si="264">J803</f>
        <v>1486.8</v>
      </c>
      <c r="K802" s="79">
        <f t="shared" si="264"/>
        <v>1797.1</v>
      </c>
    </row>
    <row r="803" spans="1:11" s="57" customFormat="1" ht="38.25">
      <c r="A803" s="135" t="s">
        <v>308</v>
      </c>
      <c r="B803" s="18" t="s">
        <v>245</v>
      </c>
      <c r="C803" s="18" t="s">
        <v>272</v>
      </c>
      <c r="D803" s="144" t="s">
        <v>662</v>
      </c>
      <c r="E803" s="167" t="s">
        <v>256</v>
      </c>
      <c r="F803" s="167"/>
      <c r="G803" s="79">
        <f>G804</f>
        <v>0</v>
      </c>
      <c r="H803" s="79"/>
      <c r="I803" s="20">
        <f t="shared" si="263"/>
        <v>0</v>
      </c>
      <c r="J803" s="79">
        <f t="shared" si="264"/>
        <v>1486.8</v>
      </c>
      <c r="K803" s="79">
        <f t="shared" si="264"/>
        <v>1797.1</v>
      </c>
    </row>
    <row r="804" spans="1:11" s="57" customFormat="1">
      <c r="A804" s="135" t="s">
        <v>257</v>
      </c>
      <c r="B804" s="18" t="s">
        <v>245</v>
      </c>
      <c r="C804" s="18" t="s">
        <v>272</v>
      </c>
      <c r="D804" s="144" t="s">
        <v>662</v>
      </c>
      <c r="E804" s="167" t="s">
        <v>258</v>
      </c>
      <c r="F804" s="167"/>
      <c r="G804" s="79">
        <f>G805+G806</f>
        <v>0</v>
      </c>
      <c r="H804" s="79"/>
      <c r="I804" s="20">
        <f t="shared" si="263"/>
        <v>0</v>
      </c>
      <c r="J804" s="79">
        <f t="shared" ref="J804:K804" si="265">J805+J806</f>
        <v>1486.8</v>
      </c>
      <c r="K804" s="79">
        <f t="shared" si="265"/>
        <v>1797.1</v>
      </c>
    </row>
    <row r="805" spans="1:11" s="57" customFormat="1">
      <c r="A805" s="135" t="s">
        <v>18</v>
      </c>
      <c r="B805" s="18" t="s">
        <v>245</v>
      </c>
      <c r="C805" s="18" t="s">
        <v>272</v>
      </c>
      <c r="D805" s="144" t="s">
        <v>662</v>
      </c>
      <c r="E805" s="167" t="s">
        <v>258</v>
      </c>
      <c r="F805" s="167" t="s">
        <v>10</v>
      </c>
      <c r="G805" s="79"/>
      <c r="H805" s="79"/>
      <c r="I805" s="20">
        <f t="shared" si="263"/>
        <v>0</v>
      </c>
      <c r="J805" s="184">
        <f>2.5+12.4</f>
        <v>14.9</v>
      </c>
      <c r="K805" s="184">
        <f>2.9+149.7</f>
        <v>152.6</v>
      </c>
    </row>
    <row r="806" spans="1:11" s="57" customFormat="1">
      <c r="A806" s="135" t="s">
        <v>19</v>
      </c>
      <c r="B806" s="18" t="s">
        <v>245</v>
      </c>
      <c r="C806" s="18" t="s">
        <v>272</v>
      </c>
      <c r="D806" s="144" t="s">
        <v>662</v>
      </c>
      <c r="E806" s="167" t="s">
        <v>258</v>
      </c>
      <c r="F806" s="167" t="s">
        <v>11</v>
      </c>
      <c r="G806" s="79"/>
      <c r="H806" s="79"/>
      <c r="I806" s="20">
        <f t="shared" si="263"/>
        <v>0</v>
      </c>
      <c r="J806" s="184">
        <f>245.3+1226.6</f>
        <v>1471.8999999999999</v>
      </c>
      <c r="K806" s="184">
        <f>296.6+1347.9</f>
        <v>1644.5</v>
      </c>
    </row>
    <row r="807" spans="1:11" s="57" customFormat="1" ht="90" customHeight="1">
      <c r="A807" s="152" t="s">
        <v>639</v>
      </c>
      <c r="B807" s="18" t="s">
        <v>245</v>
      </c>
      <c r="C807" s="18" t="s">
        <v>272</v>
      </c>
      <c r="D807" s="144" t="s">
        <v>642</v>
      </c>
      <c r="E807" s="167"/>
      <c r="F807" s="167"/>
      <c r="G807" s="79">
        <f t="shared" ref="G807:K809" si="266">G808</f>
        <v>0</v>
      </c>
      <c r="H807" s="79"/>
      <c r="I807" s="20">
        <f t="shared" si="263"/>
        <v>0</v>
      </c>
      <c r="J807" s="79">
        <f t="shared" si="266"/>
        <v>150.6</v>
      </c>
      <c r="K807" s="79">
        <f t="shared" si="266"/>
        <v>150.6</v>
      </c>
    </row>
    <row r="808" spans="1:11" s="57" customFormat="1" ht="38.25">
      <c r="A808" s="135" t="s">
        <v>308</v>
      </c>
      <c r="B808" s="18" t="s">
        <v>245</v>
      </c>
      <c r="C808" s="18" t="s">
        <v>272</v>
      </c>
      <c r="D808" s="144" t="s">
        <v>642</v>
      </c>
      <c r="E808" s="167" t="s">
        <v>256</v>
      </c>
      <c r="F808" s="167"/>
      <c r="G808" s="79">
        <f t="shared" si="266"/>
        <v>0</v>
      </c>
      <c r="H808" s="79"/>
      <c r="I808" s="20">
        <f t="shared" si="263"/>
        <v>0</v>
      </c>
      <c r="J808" s="79">
        <f t="shared" si="266"/>
        <v>150.6</v>
      </c>
      <c r="K808" s="79">
        <f t="shared" si="266"/>
        <v>150.6</v>
      </c>
    </row>
    <row r="809" spans="1:11" s="57" customFormat="1">
      <c r="A809" s="135" t="s">
        <v>257</v>
      </c>
      <c r="B809" s="18" t="s">
        <v>245</v>
      </c>
      <c r="C809" s="18" t="s">
        <v>272</v>
      </c>
      <c r="D809" s="144" t="s">
        <v>642</v>
      </c>
      <c r="E809" s="167" t="s">
        <v>258</v>
      </c>
      <c r="F809" s="167"/>
      <c r="G809" s="79">
        <f t="shared" si="266"/>
        <v>0</v>
      </c>
      <c r="H809" s="79"/>
      <c r="I809" s="20">
        <f t="shared" si="263"/>
        <v>0</v>
      </c>
      <c r="J809" s="79">
        <f t="shared" si="266"/>
        <v>150.6</v>
      </c>
      <c r="K809" s="79">
        <f t="shared" si="266"/>
        <v>150.6</v>
      </c>
    </row>
    <row r="810" spans="1:11" s="57" customFormat="1">
      <c r="A810" s="135" t="s">
        <v>18</v>
      </c>
      <c r="B810" s="18" t="s">
        <v>245</v>
      </c>
      <c r="C810" s="18" t="s">
        <v>272</v>
      </c>
      <c r="D810" s="144" t="s">
        <v>642</v>
      </c>
      <c r="E810" s="167" t="s">
        <v>258</v>
      </c>
      <c r="F810" s="167" t="s">
        <v>10</v>
      </c>
      <c r="G810" s="79"/>
      <c r="H810" s="79"/>
      <c r="I810" s="20">
        <f t="shared" si="263"/>
        <v>0</v>
      </c>
      <c r="J810" s="22">
        <v>150.6</v>
      </c>
      <c r="K810" s="22">
        <v>150.6</v>
      </c>
    </row>
    <row r="811" spans="1:11" ht="15" customHeight="1">
      <c r="A811" s="32" t="s">
        <v>311</v>
      </c>
      <c r="B811" s="14" t="s">
        <v>245</v>
      </c>
      <c r="C811" s="14" t="s">
        <v>312</v>
      </c>
      <c r="D811" s="31"/>
      <c r="E811" s="18"/>
      <c r="F811" s="18"/>
      <c r="G811" s="15">
        <f>G812+G872+G855</f>
        <v>12658.2</v>
      </c>
      <c r="H811" s="15">
        <f>H812+H872+H855</f>
        <v>320.00000000000006</v>
      </c>
      <c r="I811" s="12">
        <f t="shared" si="263"/>
        <v>12978.2</v>
      </c>
      <c r="J811" s="15">
        <f>J812+J872+J855</f>
        <v>11200</v>
      </c>
      <c r="K811" s="15">
        <f>K812+K872+K855</f>
        <v>11200</v>
      </c>
    </row>
    <row r="812" spans="1:11" ht="26.25" customHeight="1">
      <c r="A812" s="13" t="s">
        <v>248</v>
      </c>
      <c r="B812" s="14" t="s">
        <v>245</v>
      </c>
      <c r="C812" s="14" t="s">
        <v>312</v>
      </c>
      <c r="D812" s="33" t="s">
        <v>249</v>
      </c>
      <c r="E812" s="14"/>
      <c r="F812" s="14"/>
      <c r="G812" s="16">
        <f>G813</f>
        <v>6614.2000000000007</v>
      </c>
      <c r="H812" s="16">
        <f>H813</f>
        <v>320.00000000000006</v>
      </c>
      <c r="I812" s="20">
        <f t="shared" si="263"/>
        <v>6934.2000000000007</v>
      </c>
      <c r="J812" s="16">
        <f t="shared" ref="J812:K812" si="267">J813</f>
        <v>0</v>
      </c>
      <c r="K812" s="16">
        <f t="shared" si="267"/>
        <v>0</v>
      </c>
    </row>
    <row r="813" spans="1:11" ht="36" customHeight="1">
      <c r="A813" s="13" t="s">
        <v>250</v>
      </c>
      <c r="B813" s="14" t="s">
        <v>245</v>
      </c>
      <c r="C813" s="14" t="s">
        <v>312</v>
      </c>
      <c r="D813" s="33" t="s">
        <v>251</v>
      </c>
      <c r="E813" s="14"/>
      <c r="F813" s="14"/>
      <c r="G813" s="16">
        <f>G814</f>
        <v>6614.2000000000007</v>
      </c>
      <c r="H813" s="16">
        <f>H814</f>
        <v>320.00000000000006</v>
      </c>
      <c r="I813" s="20">
        <f t="shared" si="263"/>
        <v>6934.2000000000007</v>
      </c>
      <c r="J813" s="16">
        <f>J814</f>
        <v>0</v>
      </c>
      <c r="K813" s="16">
        <f>K814</f>
        <v>0</v>
      </c>
    </row>
    <row r="814" spans="1:11" ht="48" customHeight="1">
      <c r="A814" s="60" t="s">
        <v>573</v>
      </c>
      <c r="B814" s="35" t="s">
        <v>245</v>
      </c>
      <c r="C814" s="35" t="s">
        <v>312</v>
      </c>
      <c r="D814" s="36" t="s">
        <v>313</v>
      </c>
      <c r="E814" s="25"/>
      <c r="F814" s="25"/>
      <c r="G814" s="16">
        <f>G819+G851+G844+G831+G823+G827+G815</f>
        <v>6614.2000000000007</v>
      </c>
      <c r="H814" s="16">
        <f>H819+H851+H844+H831+H823+H827+H815</f>
        <v>320.00000000000006</v>
      </c>
      <c r="I814" s="20">
        <f t="shared" si="263"/>
        <v>6934.2000000000007</v>
      </c>
      <c r="J814" s="16">
        <f t="shared" ref="J814:K814" si="268">J819+J851+J844+J831+J823+J827+J815</f>
        <v>0</v>
      </c>
      <c r="K814" s="16">
        <f t="shared" si="268"/>
        <v>0</v>
      </c>
    </row>
    <row r="815" spans="1:11" ht="48" hidden="1" customHeight="1">
      <c r="A815" s="135" t="s">
        <v>655</v>
      </c>
      <c r="B815" s="18" t="s">
        <v>245</v>
      </c>
      <c r="C815" s="18" t="s">
        <v>312</v>
      </c>
      <c r="D815" s="144" t="s">
        <v>641</v>
      </c>
      <c r="E815" s="167"/>
      <c r="F815" s="167"/>
      <c r="G815" s="160">
        <f>G816</f>
        <v>0</v>
      </c>
      <c r="H815" s="160"/>
      <c r="I815" s="20">
        <f t="shared" si="263"/>
        <v>0</v>
      </c>
      <c r="J815" s="160">
        <f>J816</f>
        <v>0</v>
      </c>
      <c r="K815" s="160">
        <f>K816</f>
        <v>0</v>
      </c>
    </row>
    <row r="816" spans="1:11" ht="36.75" hidden="1" customHeight="1">
      <c r="A816" s="135" t="s">
        <v>308</v>
      </c>
      <c r="B816" s="18" t="s">
        <v>245</v>
      </c>
      <c r="C816" s="18" t="s">
        <v>312</v>
      </c>
      <c r="D816" s="144" t="s">
        <v>641</v>
      </c>
      <c r="E816" s="167" t="s">
        <v>256</v>
      </c>
      <c r="F816" s="167"/>
      <c r="G816" s="160">
        <f>G817</f>
        <v>0</v>
      </c>
      <c r="H816" s="160"/>
      <c r="I816" s="20">
        <f t="shared" si="263"/>
        <v>0</v>
      </c>
      <c r="J816" s="160">
        <f>J817</f>
        <v>0</v>
      </c>
      <c r="K816" s="160"/>
    </row>
    <row r="817" spans="1:11" hidden="1">
      <c r="A817" s="135" t="s">
        <v>257</v>
      </c>
      <c r="B817" s="18" t="s">
        <v>245</v>
      </c>
      <c r="C817" s="18" t="s">
        <v>312</v>
      </c>
      <c r="D817" s="144" t="s">
        <v>641</v>
      </c>
      <c r="E817" s="167" t="s">
        <v>258</v>
      </c>
      <c r="F817" s="167"/>
      <c r="G817" s="160">
        <f>G818</f>
        <v>0</v>
      </c>
      <c r="H817" s="160"/>
      <c r="I817" s="20">
        <f t="shared" si="263"/>
        <v>0</v>
      </c>
      <c r="J817" s="160">
        <f>J818</f>
        <v>0</v>
      </c>
      <c r="K817" s="160"/>
    </row>
    <row r="818" spans="1:11" ht="14.25" hidden="1" customHeight="1">
      <c r="A818" s="135" t="s">
        <v>18</v>
      </c>
      <c r="B818" s="18" t="s">
        <v>245</v>
      </c>
      <c r="C818" s="18" t="s">
        <v>312</v>
      </c>
      <c r="D818" s="144" t="s">
        <v>641</v>
      </c>
      <c r="E818" s="167" t="s">
        <v>258</v>
      </c>
      <c r="F818" s="167" t="s">
        <v>10</v>
      </c>
      <c r="G818" s="160"/>
      <c r="H818" s="160"/>
      <c r="I818" s="20">
        <f t="shared" si="263"/>
        <v>0</v>
      </c>
      <c r="J818" s="160"/>
      <c r="K818" s="160"/>
    </row>
    <row r="819" spans="1:11" ht="24">
      <c r="A819" s="49" t="s">
        <v>314</v>
      </c>
      <c r="B819" s="18" t="s">
        <v>245</v>
      </c>
      <c r="C819" s="18" t="s">
        <v>312</v>
      </c>
      <c r="D819" s="31" t="s">
        <v>315</v>
      </c>
      <c r="E819" s="18"/>
      <c r="F819" s="18"/>
      <c r="G819" s="16">
        <f t="shared" ref="G819:K821" si="269">G820</f>
        <v>507.2</v>
      </c>
      <c r="H819" s="16">
        <f t="shared" si="269"/>
        <v>0</v>
      </c>
      <c r="I819" s="20">
        <f t="shared" si="263"/>
        <v>507.2</v>
      </c>
      <c r="J819" s="16">
        <f t="shared" si="269"/>
        <v>0</v>
      </c>
      <c r="K819" s="16">
        <f t="shared" si="269"/>
        <v>0</v>
      </c>
    </row>
    <row r="820" spans="1:11" ht="35.25" customHeight="1">
      <c r="A820" s="49" t="s">
        <v>308</v>
      </c>
      <c r="B820" s="18" t="s">
        <v>245</v>
      </c>
      <c r="C820" s="18" t="s">
        <v>312</v>
      </c>
      <c r="D820" s="31" t="s">
        <v>315</v>
      </c>
      <c r="E820" s="18" t="s">
        <v>256</v>
      </c>
      <c r="F820" s="18"/>
      <c r="G820" s="16">
        <f t="shared" si="269"/>
        <v>507.2</v>
      </c>
      <c r="H820" s="16">
        <f t="shared" si="269"/>
        <v>0</v>
      </c>
      <c r="I820" s="20">
        <f t="shared" si="263"/>
        <v>507.2</v>
      </c>
      <c r="J820" s="16">
        <f t="shared" si="269"/>
        <v>0</v>
      </c>
      <c r="K820" s="16">
        <f t="shared" si="269"/>
        <v>0</v>
      </c>
    </row>
    <row r="821" spans="1:11">
      <c r="A821" s="49" t="s">
        <v>257</v>
      </c>
      <c r="B821" s="18" t="s">
        <v>245</v>
      </c>
      <c r="C821" s="18" t="s">
        <v>312</v>
      </c>
      <c r="D821" s="31" t="s">
        <v>315</v>
      </c>
      <c r="E821" s="18" t="s">
        <v>258</v>
      </c>
      <c r="F821" s="18"/>
      <c r="G821" s="16">
        <f t="shared" si="269"/>
        <v>507.2</v>
      </c>
      <c r="H821" s="16">
        <f t="shared" si="269"/>
        <v>0</v>
      </c>
      <c r="I821" s="20">
        <f t="shared" si="263"/>
        <v>507.2</v>
      </c>
      <c r="J821" s="16">
        <f t="shared" si="269"/>
        <v>0</v>
      </c>
      <c r="K821" s="16">
        <f t="shared" si="269"/>
        <v>0</v>
      </c>
    </row>
    <row r="822" spans="1:11">
      <c r="A822" s="49" t="s">
        <v>16</v>
      </c>
      <c r="B822" s="18" t="s">
        <v>245</v>
      </c>
      <c r="C822" s="18" t="s">
        <v>312</v>
      </c>
      <c r="D822" s="31" t="s">
        <v>315</v>
      </c>
      <c r="E822" s="18" t="s">
        <v>258</v>
      </c>
      <c r="F822" s="18" t="s">
        <v>17</v>
      </c>
      <c r="G822" s="79">
        <v>507.2</v>
      </c>
      <c r="H822" s="79">
        <v>0</v>
      </c>
      <c r="I822" s="20">
        <f t="shared" si="263"/>
        <v>507.2</v>
      </c>
      <c r="J822" s="22"/>
      <c r="K822" s="22"/>
    </row>
    <row r="823" spans="1:11" ht="25.5">
      <c r="A823" s="135" t="s">
        <v>265</v>
      </c>
      <c r="B823" s="167" t="s">
        <v>245</v>
      </c>
      <c r="C823" s="167" t="s">
        <v>312</v>
      </c>
      <c r="D823" s="144" t="s">
        <v>283</v>
      </c>
      <c r="E823" s="167"/>
      <c r="F823" s="167"/>
      <c r="G823" s="79">
        <f t="shared" ref="G823:H825" si="270">G824</f>
        <v>4514.8</v>
      </c>
      <c r="H823" s="79">
        <f t="shared" si="270"/>
        <v>735.2</v>
      </c>
      <c r="I823" s="20">
        <f t="shared" si="263"/>
        <v>5250</v>
      </c>
      <c r="J823" s="79">
        <f t="shared" ref="J823:K825" si="271">J824</f>
        <v>0</v>
      </c>
      <c r="K823" s="79">
        <f t="shared" si="271"/>
        <v>0</v>
      </c>
    </row>
    <row r="824" spans="1:11" ht="38.25">
      <c r="A824" s="135" t="s">
        <v>308</v>
      </c>
      <c r="B824" s="167" t="s">
        <v>245</v>
      </c>
      <c r="C824" s="167" t="s">
        <v>312</v>
      </c>
      <c r="D824" s="144" t="s">
        <v>283</v>
      </c>
      <c r="E824" s="167" t="s">
        <v>256</v>
      </c>
      <c r="F824" s="167"/>
      <c r="G824" s="79">
        <f t="shared" si="270"/>
        <v>4514.8</v>
      </c>
      <c r="H824" s="79">
        <f t="shared" si="270"/>
        <v>735.2</v>
      </c>
      <c r="I824" s="20">
        <f t="shared" si="263"/>
        <v>5250</v>
      </c>
      <c r="J824" s="79">
        <f t="shared" si="271"/>
        <v>0</v>
      </c>
      <c r="K824" s="79">
        <f t="shared" si="271"/>
        <v>0</v>
      </c>
    </row>
    <row r="825" spans="1:11">
      <c r="A825" s="135" t="s">
        <v>257</v>
      </c>
      <c r="B825" s="167" t="s">
        <v>245</v>
      </c>
      <c r="C825" s="167" t="s">
        <v>312</v>
      </c>
      <c r="D825" s="144" t="s">
        <v>283</v>
      </c>
      <c r="E825" s="167" t="s">
        <v>258</v>
      </c>
      <c r="F825" s="167"/>
      <c r="G825" s="79">
        <f t="shared" si="270"/>
        <v>4514.8</v>
      </c>
      <c r="H825" s="79">
        <f t="shared" si="270"/>
        <v>735.2</v>
      </c>
      <c r="I825" s="20">
        <f t="shared" si="263"/>
        <v>5250</v>
      </c>
      <c r="J825" s="79">
        <f t="shared" si="271"/>
        <v>0</v>
      </c>
      <c r="K825" s="79">
        <f t="shared" si="271"/>
        <v>0</v>
      </c>
    </row>
    <row r="826" spans="1:11">
      <c r="A826" s="135" t="s">
        <v>16</v>
      </c>
      <c r="B826" s="167" t="s">
        <v>245</v>
      </c>
      <c r="C826" s="167" t="s">
        <v>312</v>
      </c>
      <c r="D826" s="144" t="s">
        <v>283</v>
      </c>
      <c r="E826" s="167" t="s">
        <v>258</v>
      </c>
      <c r="F826" s="167" t="s">
        <v>17</v>
      </c>
      <c r="G826" s="79">
        <v>4514.8</v>
      </c>
      <c r="H826" s="79">
        <f>'[2]поправки  2024-2026 гг  (окт)'!$I$1029</f>
        <v>735.2</v>
      </c>
      <c r="I826" s="20">
        <f t="shared" si="263"/>
        <v>5250</v>
      </c>
      <c r="J826" s="22"/>
      <c r="K826" s="22"/>
    </row>
    <row r="827" spans="1:11" ht="15" customHeight="1">
      <c r="A827" s="135" t="s">
        <v>267</v>
      </c>
      <c r="B827" s="167" t="s">
        <v>245</v>
      </c>
      <c r="C827" s="167" t="s">
        <v>312</v>
      </c>
      <c r="D827" s="144" t="s">
        <v>284</v>
      </c>
      <c r="E827" s="167"/>
      <c r="F827" s="167"/>
      <c r="G827" s="79">
        <f>G828</f>
        <v>747</v>
      </c>
      <c r="H827" s="79"/>
      <c r="I827" s="20">
        <f t="shared" si="263"/>
        <v>747</v>
      </c>
      <c r="J827" s="79">
        <f t="shared" ref="J827:K829" si="272">J828</f>
        <v>0</v>
      </c>
      <c r="K827" s="79">
        <f t="shared" si="272"/>
        <v>0</v>
      </c>
    </row>
    <row r="828" spans="1:11" ht="38.25">
      <c r="A828" s="135" t="s">
        <v>308</v>
      </c>
      <c r="B828" s="167" t="s">
        <v>245</v>
      </c>
      <c r="C828" s="167" t="s">
        <v>312</v>
      </c>
      <c r="D828" s="144" t="s">
        <v>284</v>
      </c>
      <c r="E828" s="167" t="s">
        <v>256</v>
      </c>
      <c r="F828" s="167"/>
      <c r="G828" s="79">
        <f>G829</f>
        <v>747</v>
      </c>
      <c r="H828" s="79"/>
      <c r="I828" s="20">
        <f t="shared" si="263"/>
        <v>747</v>
      </c>
      <c r="J828" s="79">
        <f t="shared" si="272"/>
        <v>0</v>
      </c>
      <c r="K828" s="79">
        <f t="shared" si="272"/>
        <v>0</v>
      </c>
    </row>
    <row r="829" spans="1:11">
      <c r="A829" s="135" t="s">
        <v>257</v>
      </c>
      <c r="B829" s="167" t="s">
        <v>245</v>
      </c>
      <c r="C829" s="167" t="s">
        <v>312</v>
      </c>
      <c r="D829" s="144" t="s">
        <v>284</v>
      </c>
      <c r="E829" s="167" t="s">
        <v>258</v>
      </c>
      <c r="F829" s="167"/>
      <c r="G829" s="79">
        <f>G830</f>
        <v>747</v>
      </c>
      <c r="H829" s="79"/>
      <c r="I829" s="20">
        <f t="shared" si="263"/>
        <v>747</v>
      </c>
      <c r="J829" s="79">
        <f t="shared" si="272"/>
        <v>0</v>
      </c>
      <c r="K829" s="79">
        <f t="shared" si="272"/>
        <v>0</v>
      </c>
    </row>
    <row r="830" spans="1:11">
      <c r="A830" s="135" t="s">
        <v>16</v>
      </c>
      <c r="B830" s="167" t="s">
        <v>245</v>
      </c>
      <c r="C830" s="167" t="s">
        <v>312</v>
      </c>
      <c r="D830" s="144" t="s">
        <v>284</v>
      </c>
      <c r="E830" s="167" t="s">
        <v>258</v>
      </c>
      <c r="F830" s="167" t="s">
        <v>17</v>
      </c>
      <c r="G830" s="79">
        <v>747</v>
      </c>
      <c r="H830" s="79"/>
      <c r="I830" s="20">
        <f t="shared" si="263"/>
        <v>747</v>
      </c>
      <c r="J830" s="22"/>
      <c r="K830" s="22"/>
    </row>
    <row r="831" spans="1:11" ht="29.25" customHeight="1">
      <c r="A831" s="192" t="s">
        <v>678</v>
      </c>
      <c r="B831" s="167" t="s">
        <v>245</v>
      </c>
      <c r="C831" s="167" t="s">
        <v>312</v>
      </c>
      <c r="D831" s="144" t="s">
        <v>679</v>
      </c>
      <c r="E831" s="167"/>
      <c r="F831" s="167"/>
      <c r="G831" s="79">
        <f>G832+G841</f>
        <v>845.2</v>
      </c>
      <c r="H831" s="79">
        <f>H832+H841</f>
        <v>-415.2</v>
      </c>
      <c r="I831" s="20">
        <f t="shared" si="263"/>
        <v>430.00000000000006</v>
      </c>
      <c r="J831" s="79">
        <f t="shared" ref="J831:K831" si="273">J832+J841</f>
        <v>0</v>
      </c>
      <c r="K831" s="79">
        <f t="shared" si="273"/>
        <v>0</v>
      </c>
    </row>
    <row r="832" spans="1:11" ht="38.25">
      <c r="A832" s="135" t="s">
        <v>308</v>
      </c>
      <c r="B832" s="167" t="s">
        <v>245</v>
      </c>
      <c r="C832" s="167" t="s">
        <v>312</v>
      </c>
      <c r="D832" s="144" t="s">
        <v>679</v>
      </c>
      <c r="E832" s="167" t="s">
        <v>256</v>
      </c>
      <c r="F832" s="167"/>
      <c r="G832" s="79">
        <f>G833+G835+G837+G839</f>
        <v>845.2</v>
      </c>
      <c r="H832" s="79">
        <f>H833+H835+H837+H839</f>
        <v>-415.2</v>
      </c>
      <c r="I832" s="20">
        <f t="shared" si="263"/>
        <v>430.00000000000006</v>
      </c>
      <c r="J832" s="79">
        <f t="shared" ref="J832:K832" si="274">J833+J835+J837+J839</f>
        <v>0</v>
      </c>
      <c r="K832" s="79">
        <f t="shared" si="274"/>
        <v>0</v>
      </c>
    </row>
    <row r="833" spans="1:11">
      <c r="A833" s="135" t="s">
        <v>257</v>
      </c>
      <c r="B833" s="167" t="s">
        <v>245</v>
      </c>
      <c r="C833" s="167" t="s">
        <v>312</v>
      </c>
      <c r="D833" s="144" t="s">
        <v>679</v>
      </c>
      <c r="E833" s="167" t="s">
        <v>258</v>
      </c>
      <c r="F833" s="167"/>
      <c r="G833" s="79">
        <f>G834</f>
        <v>845.2</v>
      </c>
      <c r="H833" s="79">
        <f>H834</f>
        <v>-415.2</v>
      </c>
      <c r="I833" s="20">
        <f t="shared" si="263"/>
        <v>430.00000000000006</v>
      </c>
      <c r="J833" s="79">
        <f t="shared" ref="J833:K833" si="275">J834</f>
        <v>0</v>
      </c>
      <c r="K833" s="79">
        <f t="shared" si="275"/>
        <v>0</v>
      </c>
    </row>
    <row r="834" spans="1:11">
      <c r="A834" s="135" t="s">
        <v>16</v>
      </c>
      <c r="B834" s="167" t="s">
        <v>245</v>
      </c>
      <c r="C834" s="167" t="s">
        <v>312</v>
      </c>
      <c r="D834" s="144" t="s">
        <v>679</v>
      </c>
      <c r="E834" s="167" t="s">
        <v>258</v>
      </c>
      <c r="F834" s="167" t="s">
        <v>17</v>
      </c>
      <c r="G834" s="79">
        <v>845.2</v>
      </c>
      <c r="H834" s="79">
        <f>'[2]поправки  2024-2026 гг  (окт)'!$I$1037</f>
        <v>-415.2</v>
      </c>
      <c r="I834" s="20">
        <f t="shared" si="263"/>
        <v>430.00000000000006</v>
      </c>
      <c r="J834" s="22"/>
      <c r="K834" s="22"/>
    </row>
    <row r="835" spans="1:11" hidden="1">
      <c r="A835" s="154" t="s">
        <v>557</v>
      </c>
      <c r="B835" s="18" t="s">
        <v>245</v>
      </c>
      <c r="C835" s="18" t="s">
        <v>312</v>
      </c>
      <c r="D835" s="155" t="s">
        <v>561</v>
      </c>
      <c r="E835" s="156" t="s">
        <v>258</v>
      </c>
      <c r="F835" s="18"/>
      <c r="G835" s="79">
        <f>G836</f>
        <v>0</v>
      </c>
      <c r="H835" s="79"/>
      <c r="I835" s="20">
        <f t="shared" si="263"/>
        <v>0</v>
      </c>
      <c r="J835" s="22"/>
      <c r="K835" s="22"/>
    </row>
    <row r="836" spans="1:11" hidden="1">
      <c r="A836" s="153" t="s">
        <v>16</v>
      </c>
      <c r="B836" s="35" t="s">
        <v>245</v>
      </c>
      <c r="C836" s="35" t="s">
        <v>312</v>
      </c>
      <c r="D836" s="155" t="s">
        <v>561</v>
      </c>
      <c r="E836" s="156" t="s">
        <v>562</v>
      </c>
      <c r="F836" s="18" t="s">
        <v>17</v>
      </c>
      <c r="G836" s="79"/>
      <c r="H836" s="79"/>
      <c r="I836" s="20">
        <f t="shared" si="263"/>
        <v>0</v>
      </c>
      <c r="J836" s="22"/>
      <c r="K836" s="22"/>
    </row>
    <row r="837" spans="1:11" hidden="1">
      <c r="A837" s="154" t="s">
        <v>558</v>
      </c>
      <c r="B837" s="18" t="s">
        <v>245</v>
      </c>
      <c r="C837" s="18" t="s">
        <v>312</v>
      </c>
      <c r="D837" s="155" t="s">
        <v>561</v>
      </c>
      <c r="E837" s="156" t="s">
        <v>563</v>
      </c>
      <c r="F837" s="18"/>
      <c r="G837" s="79">
        <f>G838</f>
        <v>0</v>
      </c>
      <c r="H837" s="79"/>
      <c r="I837" s="20">
        <f t="shared" si="263"/>
        <v>0</v>
      </c>
      <c r="J837" s="22"/>
      <c r="K837" s="22"/>
    </row>
    <row r="838" spans="1:11" hidden="1">
      <c r="A838" s="153" t="s">
        <v>16</v>
      </c>
      <c r="B838" s="18" t="s">
        <v>245</v>
      </c>
      <c r="C838" s="18" t="s">
        <v>312</v>
      </c>
      <c r="D838" s="155" t="s">
        <v>561</v>
      </c>
      <c r="E838" s="156" t="s">
        <v>564</v>
      </c>
      <c r="F838" s="18" t="s">
        <v>17</v>
      </c>
      <c r="G838" s="79"/>
      <c r="H838" s="79"/>
      <c r="I838" s="20">
        <f t="shared" si="263"/>
        <v>0</v>
      </c>
      <c r="J838" s="22"/>
      <c r="K838" s="22"/>
    </row>
    <row r="839" spans="1:11" ht="76.5" hidden="1">
      <c r="A839" s="152" t="s">
        <v>559</v>
      </c>
      <c r="B839" s="18" t="s">
        <v>245</v>
      </c>
      <c r="C839" s="18" t="s">
        <v>312</v>
      </c>
      <c r="D839" s="155" t="s">
        <v>561</v>
      </c>
      <c r="E839" s="156" t="s">
        <v>565</v>
      </c>
      <c r="F839" s="18"/>
      <c r="G839" s="79">
        <f>G840</f>
        <v>0</v>
      </c>
      <c r="H839" s="79"/>
      <c r="I839" s="20">
        <f t="shared" si="263"/>
        <v>0</v>
      </c>
      <c r="J839" s="22"/>
      <c r="K839" s="22"/>
    </row>
    <row r="840" spans="1:11" hidden="1">
      <c r="A840" s="153" t="s">
        <v>16</v>
      </c>
      <c r="B840" s="18" t="s">
        <v>245</v>
      </c>
      <c r="C840" s="18" t="s">
        <v>312</v>
      </c>
      <c r="D840" s="155" t="s">
        <v>315</v>
      </c>
      <c r="E840" s="156" t="s">
        <v>566</v>
      </c>
      <c r="F840" s="18" t="s">
        <v>17</v>
      </c>
      <c r="G840" s="79"/>
      <c r="H840" s="79"/>
      <c r="I840" s="20">
        <f t="shared" si="263"/>
        <v>0</v>
      </c>
      <c r="J840" s="22"/>
      <c r="K840" s="22"/>
    </row>
    <row r="841" spans="1:11" hidden="1">
      <c r="A841" s="152" t="s">
        <v>56</v>
      </c>
      <c r="B841" s="18" t="s">
        <v>245</v>
      </c>
      <c r="C841" s="18" t="s">
        <v>312</v>
      </c>
      <c r="D841" s="155" t="s">
        <v>561</v>
      </c>
      <c r="E841" s="156" t="s">
        <v>57</v>
      </c>
      <c r="F841" s="18"/>
      <c r="G841" s="79">
        <f>G842</f>
        <v>0</v>
      </c>
      <c r="H841" s="79"/>
      <c r="I841" s="20">
        <f t="shared" si="263"/>
        <v>0</v>
      </c>
      <c r="J841" s="22"/>
      <c r="K841" s="22"/>
    </row>
    <row r="842" spans="1:11" ht="63.75" hidden="1">
      <c r="A842" s="152" t="s">
        <v>560</v>
      </c>
      <c r="B842" s="18" t="s">
        <v>245</v>
      </c>
      <c r="C842" s="18" t="s">
        <v>312</v>
      </c>
      <c r="D842" s="155" t="s">
        <v>561</v>
      </c>
      <c r="E842" s="156" t="s">
        <v>567</v>
      </c>
      <c r="F842" s="18"/>
      <c r="G842" s="79">
        <f>G843</f>
        <v>0</v>
      </c>
      <c r="H842" s="79"/>
      <c r="I842" s="20">
        <f t="shared" si="263"/>
        <v>0</v>
      </c>
      <c r="J842" s="22"/>
      <c r="K842" s="22"/>
    </row>
    <row r="843" spans="1:11" hidden="1">
      <c r="A843" s="153" t="s">
        <v>16</v>
      </c>
      <c r="B843" s="18" t="s">
        <v>245</v>
      </c>
      <c r="C843" s="18" t="s">
        <v>312</v>
      </c>
      <c r="D843" s="155" t="s">
        <v>561</v>
      </c>
      <c r="E843" s="156" t="s">
        <v>567</v>
      </c>
      <c r="F843" s="18" t="s">
        <v>17</v>
      </c>
      <c r="G843" s="79"/>
      <c r="H843" s="79"/>
      <c r="I843" s="20">
        <f t="shared" si="263"/>
        <v>0</v>
      </c>
      <c r="J843" s="22"/>
      <c r="K843" s="22"/>
    </row>
    <row r="844" spans="1:11" ht="38.25" hidden="1">
      <c r="A844" s="135" t="s">
        <v>529</v>
      </c>
      <c r="B844" s="18" t="s">
        <v>245</v>
      </c>
      <c r="C844" s="18" t="s">
        <v>312</v>
      </c>
      <c r="D844" s="31" t="s">
        <v>530</v>
      </c>
      <c r="E844" s="18"/>
      <c r="F844" s="18"/>
      <c r="G844" s="79">
        <f t="shared" ref="G844:K846" si="276">G845</f>
        <v>0</v>
      </c>
      <c r="H844" s="79"/>
      <c r="I844" s="20">
        <f t="shared" si="263"/>
        <v>0</v>
      </c>
      <c r="J844" s="79">
        <f t="shared" si="276"/>
        <v>0</v>
      </c>
      <c r="K844" s="79">
        <f t="shared" si="276"/>
        <v>0</v>
      </c>
    </row>
    <row r="845" spans="1:11" ht="51.75" hidden="1" customHeight="1">
      <c r="A845" s="49" t="s">
        <v>574</v>
      </c>
      <c r="B845" s="18" t="s">
        <v>245</v>
      </c>
      <c r="C845" s="18" t="s">
        <v>312</v>
      </c>
      <c r="D845" s="36" t="s">
        <v>519</v>
      </c>
      <c r="E845" s="18"/>
      <c r="F845" s="18"/>
      <c r="G845" s="19">
        <f t="shared" si="276"/>
        <v>0</v>
      </c>
      <c r="H845" s="19"/>
      <c r="I845" s="20">
        <f t="shared" si="263"/>
        <v>0</v>
      </c>
      <c r="J845" s="19">
        <f t="shared" si="276"/>
        <v>0</v>
      </c>
      <c r="K845" s="19">
        <f t="shared" si="276"/>
        <v>0</v>
      </c>
    </row>
    <row r="846" spans="1:11" ht="36" hidden="1">
      <c r="A846" s="49" t="s">
        <v>308</v>
      </c>
      <c r="B846" s="18" t="s">
        <v>245</v>
      </c>
      <c r="C846" s="18" t="s">
        <v>312</v>
      </c>
      <c r="D846" s="36" t="s">
        <v>519</v>
      </c>
      <c r="E846" s="18" t="s">
        <v>256</v>
      </c>
      <c r="F846" s="18"/>
      <c r="G846" s="19">
        <f t="shared" si="276"/>
        <v>0</v>
      </c>
      <c r="H846" s="19"/>
      <c r="I846" s="20">
        <f t="shared" si="263"/>
        <v>0</v>
      </c>
      <c r="J846" s="19">
        <f t="shared" si="276"/>
        <v>0</v>
      </c>
      <c r="K846" s="19">
        <f t="shared" si="276"/>
        <v>0</v>
      </c>
    </row>
    <row r="847" spans="1:11" hidden="1">
      <c r="A847" s="49" t="s">
        <v>257</v>
      </c>
      <c r="B847" s="18" t="s">
        <v>245</v>
      </c>
      <c r="C847" s="18" t="s">
        <v>312</v>
      </c>
      <c r="D847" s="36" t="s">
        <v>519</v>
      </c>
      <c r="E847" s="18" t="s">
        <v>258</v>
      </c>
      <c r="F847" s="18"/>
      <c r="G847" s="19">
        <f>G850+G848+G849</f>
        <v>0</v>
      </c>
      <c r="H847" s="19"/>
      <c r="I847" s="20">
        <f t="shared" si="263"/>
        <v>0</v>
      </c>
      <c r="J847" s="19">
        <f t="shared" ref="J847:K847" si="277">J850+J848+J849</f>
        <v>0</v>
      </c>
      <c r="K847" s="19">
        <f t="shared" si="277"/>
        <v>0</v>
      </c>
    </row>
    <row r="848" spans="1:11" hidden="1">
      <c r="A848" s="49" t="s">
        <v>278</v>
      </c>
      <c r="B848" s="18" t="s">
        <v>245</v>
      </c>
      <c r="C848" s="18" t="s">
        <v>312</v>
      </c>
      <c r="D848" s="36" t="s">
        <v>519</v>
      </c>
      <c r="E848" s="18" t="s">
        <v>258</v>
      </c>
      <c r="F848" s="18" t="s">
        <v>17</v>
      </c>
      <c r="G848" s="19"/>
      <c r="H848" s="19"/>
      <c r="I848" s="20">
        <f t="shared" si="263"/>
        <v>0</v>
      </c>
      <c r="J848" s="19"/>
      <c r="K848" s="19"/>
    </row>
    <row r="849" spans="1:11" hidden="1">
      <c r="A849" s="49" t="s">
        <v>18</v>
      </c>
      <c r="B849" s="18" t="s">
        <v>245</v>
      </c>
      <c r="C849" s="18" t="s">
        <v>312</v>
      </c>
      <c r="D849" s="36" t="s">
        <v>519</v>
      </c>
      <c r="E849" s="18" t="s">
        <v>258</v>
      </c>
      <c r="F849" s="18" t="s">
        <v>10</v>
      </c>
      <c r="G849" s="19"/>
      <c r="H849" s="19"/>
      <c r="I849" s="20">
        <f t="shared" si="263"/>
        <v>0</v>
      </c>
      <c r="J849" s="19"/>
      <c r="K849" s="19"/>
    </row>
    <row r="850" spans="1:11" hidden="1">
      <c r="A850" s="49" t="s">
        <v>19</v>
      </c>
      <c r="B850" s="18" t="s">
        <v>245</v>
      </c>
      <c r="C850" s="18" t="s">
        <v>312</v>
      </c>
      <c r="D850" s="36" t="s">
        <v>519</v>
      </c>
      <c r="E850" s="18" t="s">
        <v>258</v>
      </c>
      <c r="F850" s="18" t="s">
        <v>11</v>
      </c>
      <c r="G850" s="20"/>
      <c r="H850" s="20"/>
      <c r="I850" s="20">
        <f t="shared" si="263"/>
        <v>0</v>
      </c>
      <c r="J850" s="20"/>
      <c r="K850" s="26"/>
    </row>
    <row r="851" spans="1:11" ht="46.5" hidden="1" customHeight="1">
      <c r="A851" s="157" t="s">
        <v>618</v>
      </c>
      <c r="B851" s="18" t="s">
        <v>245</v>
      </c>
      <c r="C851" s="18" t="s">
        <v>312</v>
      </c>
      <c r="D851" s="31" t="s">
        <v>316</v>
      </c>
      <c r="E851" s="18"/>
      <c r="F851" s="18"/>
      <c r="G851" s="16">
        <f t="shared" ref="G851:J853" si="278">G852</f>
        <v>0</v>
      </c>
      <c r="H851" s="16"/>
      <c r="I851" s="20">
        <f t="shared" si="263"/>
        <v>0</v>
      </c>
      <c r="J851" s="16">
        <f t="shared" si="278"/>
        <v>0</v>
      </c>
      <c r="K851" s="26"/>
    </row>
    <row r="852" spans="1:11" ht="48" hidden="1" customHeight="1">
      <c r="A852" s="55" t="s">
        <v>261</v>
      </c>
      <c r="B852" s="18" t="s">
        <v>245</v>
      </c>
      <c r="C852" s="18" t="s">
        <v>312</v>
      </c>
      <c r="D852" s="31" t="s">
        <v>316</v>
      </c>
      <c r="E852" s="18" t="s">
        <v>256</v>
      </c>
      <c r="F852" s="18"/>
      <c r="G852" s="16">
        <f t="shared" si="278"/>
        <v>0</v>
      </c>
      <c r="H852" s="16"/>
      <c r="I852" s="20">
        <f t="shared" si="263"/>
        <v>0</v>
      </c>
      <c r="J852" s="16">
        <f t="shared" si="278"/>
        <v>0</v>
      </c>
      <c r="K852" s="26"/>
    </row>
    <row r="853" spans="1:11" hidden="1">
      <c r="A853" s="55" t="s">
        <v>257</v>
      </c>
      <c r="B853" s="18" t="s">
        <v>245</v>
      </c>
      <c r="C853" s="18" t="s">
        <v>312</v>
      </c>
      <c r="D853" s="31" t="s">
        <v>316</v>
      </c>
      <c r="E853" s="18" t="s">
        <v>258</v>
      </c>
      <c r="F853" s="18"/>
      <c r="G853" s="16">
        <f t="shared" si="278"/>
        <v>0</v>
      </c>
      <c r="H853" s="16"/>
      <c r="I853" s="20">
        <f t="shared" si="263"/>
        <v>0</v>
      </c>
      <c r="J853" s="16">
        <f t="shared" si="278"/>
        <v>0</v>
      </c>
      <c r="K853" s="26"/>
    </row>
    <row r="854" spans="1:11" hidden="1">
      <c r="A854" s="55" t="s">
        <v>18</v>
      </c>
      <c r="B854" s="18" t="s">
        <v>245</v>
      </c>
      <c r="C854" s="18" t="s">
        <v>312</v>
      </c>
      <c r="D854" s="31" t="s">
        <v>316</v>
      </c>
      <c r="E854" s="18" t="s">
        <v>258</v>
      </c>
      <c r="F854" s="18" t="s">
        <v>10</v>
      </c>
      <c r="G854" s="19"/>
      <c r="H854" s="19"/>
      <c r="I854" s="20">
        <f t="shared" si="263"/>
        <v>0</v>
      </c>
      <c r="J854" s="20"/>
      <c r="K854" s="26"/>
    </row>
    <row r="855" spans="1:11" ht="25.5">
      <c r="A855" s="132" t="s">
        <v>25</v>
      </c>
      <c r="B855" s="171" t="s">
        <v>245</v>
      </c>
      <c r="C855" s="171" t="s">
        <v>312</v>
      </c>
      <c r="D855" s="173" t="s">
        <v>26</v>
      </c>
      <c r="E855" s="171"/>
      <c r="F855" s="171"/>
      <c r="G855" s="79">
        <f>G860+G864+G868+G856</f>
        <v>0</v>
      </c>
      <c r="H855" s="79"/>
      <c r="I855" s="20">
        <f t="shared" si="263"/>
        <v>0</v>
      </c>
      <c r="J855" s="79">
        <f t="shared" ref="J855:K855" si="279">J860+J864+J868+J856</f>
        <v>11200</v>
      </c>
      <c r="K855" s="79">
        <f t="shared" si="279"/>
        <v>11200</v>
      </c>
    </row>
    <row r="856" spans="1:11" ht="77.25" hidden="1" customHeight="1">
      <c r="A856" s="135" t="s">
        <v>656</v>
      </c>
      <c r="B856" s="167" t="s">
        <v>245</v>
      </c>
      <c r="C856" s="167" t="s">
        <v>312</v>
      </c>
      <c r="D856" s="144" t="s">
        <v>642</v>
      </c>
      <c r="E856" s="167"/>
      <c r="F856" s="167"/>
      <c r="G856" s="79">
        <f t="shared" ref="G856:K858" si="280">G857</f>
        <v>0</v>
      </c>
      <c r="H856" s="79"/>
      <c r="I856" s="20">
        <f t="shared" si="263"/>
        <v>0</v>
      </c>
      <c r="J856" s="79">
        <f t="shared" si="280"/>
        <v>0</v>
      </c>
      <c r="K856" s="79">
        <f t="shared" si="280"/>
        <v>0</v>
      </c>
    </row>
    <row r="857" spans="1:11" ht="38.25" hidden="1">
      <c r="A857" s="135" t="s">
        <v>308</v>
      </c>
      <c r="B857" s="167" t="s">
        <v>245</v>
      </c>
      <c r="C857" s="167" t="s">
        <v>312</v>
      </c>
      <c r="D857" s="144" t="s">
        <v>642</v>
      </c>
      <c r="E857" s="167" t="s">
        <v>256</v>
      </c>
      <c r="F857" s="167"/>
      <c r="G857" s="79">
        <f t="shared" si="280"/>
        <v>0</v>
      </c>
      <c r="H857" s="79"/>
      <c r="I857" s="20">
        <f t="shared" si="263"/>
        <v>0</v>
      </c>
      <c r="J857" s="79">
        <f t="shared" si="280"/>
        <v>0</v>
      </c>
      <c r="K857" s="79">
        <f t="shared" si="280"/>
        <v>0</v>
      </c>
    </row>
    <row r="858" spans="1:11" hidden="1">
      <c r="A858" s="135" t="s">
        <v>257</v>
      </c>
      <c r="B858" s="167" t="s">
        <v>245</v>
      </c>
      <c r="C858" s="167" t="s">
        <v>312</v>
      </c>
      <c r="D858" s="144" t="s">
        <v>642</v>
      </c>
      <c r="E858" s="167" t="s">
        <v>258</v>
      </c>
      <c r="F858" s="167"/>
      <c r="G858" s="79">
        <f t="shared" si="280"/>
        <v>0</v>
      </c>
      <c r="H858" s="79"/>
      <c r="I858" s="20">
        <f t="shared" si="263"/>
        <v>0</v>
      </c>
      <c r="J858" s="79">
        <f t="shared" si="280"/>
        <v>0</v>
      </c>
      <c r="K858" s="79">
        <f t="shared" si="280"/>
        <v>0</v>
      </c>
    </row>
    <row r="859" spans="1:11" hidden="1">
      <c r="A859" s="135" t="s">
        <v>18</v>
      </c>
      <c r="B859" s="167" t="s">
        <v>245</v>
      </c>
      <c r="C859" s="167" t="s">
        <v>312</v>
      </c>
      <c r="D859" s="144" t="s">
        <v>642</v>
      </c>
      <c r="E859" s="167" t="s">
        <v>258</v>
      </c>
      <c r="F859" s="167" t="s">
        <v>10</v>
      </c>
      <c r="G859" s="79"/>
      <c r="H859" s="79"/>
      <c r="I859" s="20">
        <f t="shared" si="263"/>
        <v>0</v>
      </c>
      <c r="J859" s="22"/>
      <c r="K859" s="22"/>
    </row>
    <row r="860" spans="1:11" ht="25.5">
      <c r="A860" s="135" t="s">
        <v>314</v>
      </c>
      <c r="B860" s="167" t="s">
        <v>245</v>
      </c>
      <c r="C860" s="167" t="s">
        <v>312</v>
      </c>
      <c r="D860" s="144" t="s">
        <v>354</v>
      </c>
      <c r="E860" s="167"/>
      <c r="F860" s="167"/>
      <c r="G860" s="79">
        <f t="shared" ref="G860:K862" si="281">G861</f>
        <v>0</v>
      </c>
      <c r="H860" s="79"/>
      <c r="I860" s="20">
        <f t="shared" si="263"/>
        <v>0</v>
      </c>
      <c r="J860" s="79">
        <f t="shared" si="281"/>
        <v>6400</v>
      </c>
      <c r="K860" s="79">
        <f t="shared" si="281"/>
        <v>6400</v>
      </c>
    </row>
    <row r="861" spans="1:11" ht="38.25">
      <c r="A861" s="135" t="s">
        <v>308</v>
      </c>
      <c r="B861" s="167" t="s">
        <v>245</v>
      </c>
      <c r="C861" s="167" t="s">
        <v>312</v>
      </c>
      <c r="D861" s="144" t="s">
        <v>354</v>
      </c>
      <c r="E861" s="167" t="s">
        <v>256</v>
      </c>
      <c r="F861" s="167"/>
      <c r="G861" s="79">
        <f t="shared" si="281"/>
        <v>0</v>
      </c>
      <c r="H861" s="79"/>
      <c r="I861" s="20">
        <f t="shared" si="263"/>
        <v>0</v>
      </c>
      <c r="J861" s="79">
        <f t="shared" si="281"/>
        <v>6400</v>
      </c>
      <c r="K861" s="79">
        <f t="shared" si="281"/>
        <v>6400</v>
      </c>
    </row>
    <row r="862" spans="1:11">
      <c r="A862" s="135" t="s">
        <v>257</v>
      </c>
      <c r="B862" s="167" t="s">
        <v>245</v>
      </c>
      <c r="C862" s="167" t="s">
        <v>312</v>
      </c>
      <c r="D862" s="144" t="s">
        <v>354</v>
      </c>
      <c r="E862" s="167" t="s">
        <v>258</v>
      </c>
      <c r="F862" s="167"/>
      <c r="G862" s="79">
        <f t="shared" si="281"/>
        <v>0</v>
      </c>
      <c r="H862" s="79"/>
      <c r="I862" s="20">
        <f t="shared" ref="I862:I925" si="282">G862+H862</f>
        <v>0</v>
      </c>
      <c r="J862" s="79">
        <f t="shared" si="281"/>
        <v>6400</v>
      </c>
      <c r="K862" s="79">
        <f t="shared" si="281"/>
        <v>6400</v>
      </c>
    </row>
    <row r="863" spans="1:11">
      <c r="A863" s="135" t="s">
        <v>16</v>
      </c>
      <c r="B863" s="167" t="s">
        <v>245</v>
      </c>
      <c r="C863" s="167" t="s">
        <v>312</v>
      </c>
      <c r="D863" s="144" t="s">
        <v>354</v>
      </c>
      <c r="E863" s="167" t="s">
        <v>258</v>
      </c>
      <c r="F863" s="167" t="s">
        <v>17</v>
      </c>
      <c r="G863" s="79"/>
      <c r="H863" s="79"/>
      <c r="I863" s="20">
        <f t="shared" si="282"/>
        <v>0</v>
      </c>
      <c r="J863" s="22">
        <v>6400</v>
      </c>
      <c r="K863" s="22">
        <v>6400</v>
      </c>
    </row>
    <row r="864" spans="1:11" ht="25.5">
      <c r="A864" s="135" t="s">
        <v>265</v>
      </c>
      <c r="B864" s="167" t="s">
        <v>245</v>
      </c>
      <c r="C864" s="167" t="s">
        <v>312</v>
      </c>
      <c r="D864" s="144" t="s">
        <v>591</v>
      </c>
      <c r="E864" s="167"/>
      <c r="F864" s="167"/>
      <c r="G864" s="79">
        <f>G865</f>
        <v>0</v>
      </c>
      <c r="H864" s="79"/>
      <c r="I864" s="20">
        <f t="shared" si="282"/>
        <v>0</v>
      </c>
      <c r="J864" s="79">
        <f t="shared" ref="J864:K866" si="283">J865</f>
        <v>4000</v>
      </c>
      <c r="K864" s="79">
        <f t="shared" si="283"/>
        <v>4000</v>
      </c>
    </row>
    <row r="865" spans="1:11" ht="38.25">
      <c r="A865" s="135" t="s">
        <v>308</v>
      </c>
      <c r="B865" s="167" t="s">
        <v>245</v>
      </c>
      <c r="C865" s="167" t="s">
        <v>312</v>
      </c>
      <c r="D865" s="144" t="s">
        <v>591</v>
      </c>
      <c r="E865" s="167" t="s">
        <v>256</v>
      </c>
      <c r="F865" s="167"/>
      <c r="G865" s="79">
        <f>G866</f>
        <v>0</v>
      </c>
      <c r="H865" s="79"/>
      <c r="I865" s="20">
        <f t="shared" si="282"/>
        <v>0</v>
      </c>
      <c r="J865" s="79">
        <f t="shared" si="283"/>
        <v>4000</v>
      </c>
      <c r="K865" s="79">
        <f t="shared" si="283"/>
        <v>4000</v>
      </c>
    </row>
    <row r="866" spans="1:11">
      <c r="A866" s="135" t="s">
        <v>257</v>
      </c>
      <c r="B866" s="167" t="s">
        <v>245</v>
      </c>
      <c r="C866" s="167" t="s">
        <v>312</v>
      </c>
      <c r="D866" s="144" t="s">
        <v>591</v>
      </c>
      <c r="E866" s="167" t="s">
        <v>258</v>
      </c>
      <c r="F866" s="167"/>
      <c r="G866" s="79">
        <f>G867</f>
        <v>0</v>
      </c>
      <c r="H866" s="79"/>
      <c r="I866" s="20">
        <f t="shared" si="282"/>
        <v>0</v>
      </c>
      <c r="J866" s="79">
        <f t="shared" si="283"/>
        <v>4000</v>
      </c>
      <c r="K866" s="79">
        <f t="shared" si="283"/>
        <v>4000</v>
      </c>
    </row>
    <row r="867" spans="1:11">
      <c r="A867" s="135" t="s">
        <v>16</v>
      </c>
      <c r="B867" s="167" t="s">
        <v>245</v>
      </c>
      <c r="C867" s="167" t="s">
        <v>312</v>
      </c>
      <c r="D867" s="144" t="s">
        <v>591</v>
      </c>
      <c r="E867" s="167" t="s">
        <v>258</v>
      </c>
      <c r="F867" s="167" t="s">
        <v>17</v>
      </c>
      <c r="G867" s="79"/>
      <c r="H867" s="79"/>
      <c r="I867" s="20">
        <f t="shared" si="282"/>
        <v>0</v>
      </c>
      <c r="J867" s="22">
        <v>4000</v>
      </c>
      <c r="K867" s="22">
        <v>4000</v>
      </c>
    </row>
    <row r="868" spans="1:11" ht="13.5" customHeight="1">
      <c r="A868" s="135" t="s">
        <v>267</v>
      </c>
      <c r="B868" s="167" t="s">
        <v>245</v>
      </c>
      <c r="C868" s="167" t="s">
        <v>312</v>
      </c>
      <c r="D868" s="144" t="s">
        <v>592</v>
      </c>
      <c r="E868" s="167"/>
      <c r="F868" s="167"/>
      <c r="G868" s="79">
        <f t="shared" ref="G868:K870" si="284">G869</f>
        <v>0</v>
      </c>
      <c r="H868" s="79"/>
      <c r="I868" s="20">
        <f t="shared" si="282"/>
        <v>0</v>
      </c>
      <c r="J868" s="79">
        <f t="shared" si="284"/>
        <v>800</v>
      </c>
      <c r="K868" s="79">
        <f t="shared" si="284"/>
        <v>800</v>
      </c>
    </row>
    <row r="869" spans="1:11" ht="38.25">
      <c r="A869" s="135" t="s">
        <v>308</v>
      </c>
      <c r="B869" s="167" t="s">
        <v>245</v>
      </c>
      <c r="C869" s="167" t="s">
        <v>312</v>
      </c>
      <c r="D869" s="144" t="s">
        <v>592</v>
      </c>
      <c r="E869" s="167" t="s">
        <v>256</v>
      </c>
      <c r="F869" s="167"/>
      <c r="G869" s="79">
        <f t="shared" si="284"/>
        <v>0</v>
      </c>
      <c r="H869" s="79"/>
      <c r="I869" s="20">
        <f t="shared" si="282"/>
        <v>0</v>
      </c>
      <c r="J869" s="79">
        <f t="shared" si="284"/>
        <v>800</v>
      </c>
      <c r="K869" s="79">
        <f t="shared" si="284"/>
        <v>800</v>
      </c>
    </row>
    <row r="870" spans="1:11">
      <c r="A870" s="135" t="s">
        <v>257</v>
      </c>
      <c r="B870" s="167" t="s">
        <v>245</v>
      </c>
      <c r="C870" s="167" t="s">
        <v>312</v>
      </c>
      <c r="D870" s="144" t="s">
        <v>592</v>
      </c>
      <c r="E870" s="167" t="s">
        <v>258</v>
      </c>
      <c r="F870" s="167"/>
      <c r="G870" s="79">
        <f t="shared" si="284"/>
        <v>0</v>
      </c>
      <c r="H870" s="79"/>
      <c r="I870" s="20">
        <f t="shared" si="282"/>
        <v>0</v>
      </c>
      <c r="J870" s="79">
        <f t="shared" si="284"/>
        <v>800</v>
      </c>
      <c r="K870" s="79">
        <f t="shared" si="284"/>
        <v>800</v>
      </c>
    </row>
    <row r="871" spans="1:11">
      <c r="A871" s="135" t="s">
        <v>16</v>
      </c>
      <c r="B871" s="167" t="s">
        <v>245</v>
      </c>
      <c r="C871" s="167" t="s">
        <v>312</v>
      </c>
      <c r="D871" s="144" t="s">
        <v>592</v>
      </c>
      <c r="E871" s="167" t="s">
        <v>258</v>
      </c>
      <c r="F871" s="167" t="s">
        <v>17</v>
      </c>
      <c r="G871" s="79"/>
      <c r="H871" s="79"/>
      <c r="I871" s="20">
        <f t="shared" si="282"/>
        <v>0</v>
      </c>
      <c r="J871" s="22">
        <v>800</v>
      </c>
      <c r="K871" s="22">
        <v>800</v>
      </c>
    </row>
    <row r="872" spans="1:11" ht="59.25" customHeight="1">
      <c r="A872" s="32" t="s">
        <v>317</v>
      </c>
      <c r="B872" s="14" t="s">
        <v>245</v>
      </c>
      <c r="C872" s="14" t="s">
        <v>312</v>
      </c>
      <c r="D872" s="33" t="s">
        <v>318</v>
      </c>
      <c r="E872" s="14"/>
      <c r="F872" s="14"/>
      <c r="G872" s="15">
        <f t="shared" ref="G872:K873" si="285">G873</f>
        <v>6044</v>
      </c>
      <c r="H872" s="15"/>
      <c r="I872" s="12">
        <f t="shared" si="282"/>
        <v>6044</v>
      </c>
      <c r="J872" s="15">
        <f t="shared" si="285"/>
        <v>0</v>
      </c>
      <c r="K872" s="15">
        <f t="shared" si="285"/>
        <v>0</v>
      </c>
    </row>
    <row r="873" spans="1:11" ht="36.75" customHeight="1">
      <c r="A873" s="131" t="s">
        <v>319</v>
      </c>
      <c r="B873" s="35" t="s">
        <v>245</v>
      </c>
      <c r="C873" s="35" t="s">
        <v>312</v>
      </c>
      <c r="D873" s="36" t="s">
        <v>320</v>
      </c>
      <c r="E873" s="35"/>
      <c r="F873" s="35"/>
      <c r="G873" s="37">
        <f t="shared" si="285"/>
        <v>6044</v>
      </c>
      <c r="H873" s="37"/>
      <c r="I873" s="20">
        <f t="shared" si="282"/>
        <v>6044</v>
      </c>
      <c r="J873" s="37">
        <f t="shared" si="285"/>
        <v>0</v>
      </c>
      <c r="K873" s="37">
        <f t="shared" si="285"/>
        <v>0</v>
      </c>
    </row>
    <row r="874" spans="1:11" ht="36">
      <c r="A874" s="131" t="s">
        <v>321</v>
      </c>
      <c r="B874" s="35" t="s">
        <v>245</v>
      </c>
      <c r="C874" s="35" t="s">
        <v>312</v>
      </c>
      <c r="D874" s="36" t="s">
        <v>322</v>
      </c>
      <c r="E874" s="35"/>
      <c r="F874" s="35"/>
      <c r="G874" s="37">
        <f t="shared" ref="G874:K874" si="286">G875+G879+G885</f>
        <v>6044</v>
      </c>
      <c r="H874" s="37"/>
      <c r="I874" s="20">
        <f t="shared" si="282"/>
        <v>6044</v>
      </c>
      <c r="J874" s="37">
        <f t="shared" si="286"/>
        <v>0</v>
      </c>
      <c r="K874" s="37">
        <f t="shared" si="286"/>
        <v>0</v>
      </c>
    </row>
    <row r="875" spans="1:11" ht="23.25" customHeight="1">
      <c r="A875" s="49" t="s">
        <v>323</v>
      </c>
      <c r="B875" s="18" t="s">
        <v>245</v>
      </c>
      <c r="C875" s="18" t="s">
        <v>312</v>
      </c>
      <c r="D875" s="31" t="s">
        <v>324</v>
      </c>
      <c r="E875" s="18"/>
      <c r="F875" s="18"/>
      <c r="G875" s="16">
        <f t="shared" ref="G875:K877" si="287">G876</f>
        <v>6044</v>
      </c>
      <c r="H875" s="16"/>
      <c r="I875" s="20">
        <f t="shared" si="282"/>
        <v>6044</v>
      </c>
      <c r="J875" s="16">
        <f t="shared" si="287"/>
        <v>0</v>
      </c>
      <c r="K875" s="16">
        <f t="shared" si="287"/>
        <v>0</v>
      </c>
    </row>
    <row r="876" spans="1:11" ht="36" customHeight="1">
      <c r="A876" s="49" t="s">
        <v>308</v>
      </c>
      <c r="B876" s="18" t="s">
        <v>245</v>
      </c>
      <c r="C876" s="18" t="s">
        <v>312</v>
      </c>
      <c r="D876" s="31" t="s">
        <v>324</v>
      </c>
      <c r="E876" s="18" t="s">
        <v>256</v>
      </c>
      <c r="F876" s="18"/>
      <c r="G876" s="16">
        <f t="shared" si="287"/>
        <v>6044</v>
      </c>
      <c r="H876" s="16"/>
      <c r="I876" s="20">
        <f t="shared" si="282"/>
        <v>6044</v>
      </c>
      <c r="J876" s="16">
        <f t="shared" si="287"/>
        <v>0</v>
      </c>
      <c r="K876" s="16">
        <f t="shared" si="287"/>
        <v>0</v>
      </c>
    </row>
    <row r="877" spans="1:11" ht="13.5" customHeight="1">
      <c r="A877" s="49" t="s">
        <v>257</v>
      </c>
      <c r="B877" s="18" t="s">
        <v>245</v>
      </c>
      <c r="C877" s="18" t="s">
        <v>312</v>
      </c>
      <c r="D877" s="31" t="s">
        <v>324</v>
      </c>
      <c r="E877" s="18" t="s">
        <v>258</v>
      </c>
      <c r="F877" s="18"/>
      <c r="G877" s="16">
        <f t="shared" si="287"/>
        <v>6044</v>
      </c>
      <c r="H877" s="16"/>
      <c r="I877" s="20">
        <f t="shared" si="282"/>
        <v>6044</v>
      </c>
      <c r="J877" s="16">
        <f t="shared" si="287"/>
        <v>0</v>
      </c>
      <c r="K877" s="16">
        <f t="shared" si="287"/>
        <v>0</v>
      </c>
    </row>
    <row r="878" spans="1:11">
      <c r="A878" s="49" t="s">
        <v>16</v>
      </c>
      <c r="B878" s="18" t="s">
        <v>245</v>
      </c>
      <c r="C878" s="18" t="s">
        <v>312</v>
      </c>
      <c r="D878" s="31" t="s">
        <v>324</v>
      </c>
      <c r="E878" s="18" t="s">
        <v>258</v>
      </c>
      <c r="F878" s="18" t="s">
        <v>17</v>
      </c>
      <c r="G878" s="79">
        <v>6044</v>
      </c>
      <c r="H878" s="79"/>
      <c r="I878" s="20">
        <f t="shared" si="282"/>
        <v>6044</v>
      </c>
      <c r="J878" s="20"/>
      <c r="K878" s="19"/>
    </row>
    <row r="879" spans="1:11" ht="66.75" hidden="1" customHeight="1">
      <c r="A879" s="55" t="s">
        <v>575</v>
      </c>
      <c r="B879" s="24" t="s">
        <v>245</v>
      </c>
      <c r="C879" s="24" t="s">
        <v>312</v>
      </c>
      <c r="D879" s="38" t="s">
        <v>325</v>
      </c>
      <c r="E879" s="24"/>
      <c r="F879" s="24"/>
      <c r="G879" s="16">
        <f t="shared" ref="G879:K880" si="288">G880</f>
        <v>0</v>
      </c>
      <c r="H879" s="16"/>
      <c r="I879" s="20">
        <f t="shared" si="282"/>
        <v>0</v>
      </c>
      <c r="J879" s="16">
        <f t="shared" si="288"/>
        <v>0</v>
      </c>
      <c r="K879" s="16">
        <f t="shared" si="288"/>
        <v>0</v>
      </c>
    </row>
    <row r="880" spans="1:11" ht="38.25" hidden="1">
      <c r="A880" s="55" t="s">
        <v>308</v>
      </c>
      <c r="B880" s="24" t="s">
        <v>245</v>
      </c>
      <c r="C880" s="24" t="s">
        <v>312</v>
      </c>
      <c r="D880" s="38" t="s">
        <v>325</v>
      </c>
      <c r="E880" s="24" t="s">
        <v>256</v>
      </c>
      <c r="F880" s="24"/>
      <c r="G880" s="16">
        <f t="shared" si="288"/>
        <v>0</v>
      </c>
      <c r="H880" s="16"/>
      <c r="I880" s="20">
        <f t="shared" si="282"/>
        <v>0</v>
      </c>
      <c r="J880" s="16">
        <f t="shared" si="288"/>
        <v>0</v>
      </c>
      <c r="K880" s="26"/>
    </row>
    <row r="881" spans="1:11" hidden="1">
      <c r="A881" s="55" t="s">
        <v>257</v>
      </c>
      <c r="B881" s="24" t="s">
        <v>245</v>
      </c>
      <c r="C881" s="24" t="s">
        <v>312</v>
      </c>
      <c r="D881" s="38" t="s">
        <v>325</v>
      </c>
      <c r="E881" s="24" t="s">
        <v>258</v>
      </c>
      <c r="F881" s="24"/>
      <c r="G881" s="16">
        <f t="shared" ref="G881:J881" si="289">G882+G883+G884</f>
        <v>0</v>
      </c>
      <c r="H881" s="16"/>
      <c r="I881" s="20">
        <f t="shared" si="282"/>
        <v>0</v>
      </c>
      <c r="J881" s="16">
        <f t="shared" si="289"/>
        <v>0</v>
      </c>
      <c r="K881" s="26"/>
    </row>
    <row r="882" spans="1:11" hidden="1">
      <c r="A882" s="55" t="s">
        <v>16</v>
      </c>
      <c r="B882" s="24" t="s">
        <v>245</v>
      </c>
      <c r="C882" s="24" t="s">
        <v>312</v>
      </c>
      <c r="D882" s="38" t="s">
        <v>325</v>
      </c>
      <c r="E882" s="24" t="s">
        <v>258</v>
      </c>
      <c r="F882" s="24" t="s">
        <v>17</v>
      </c>
      <c r="G882" s="19"/>
      <c r="H882" s="19"/>
      <c r="I882" s="20">
        <f t="shared" si="282"/>
        <v>0</v>
      </c>
      <c r="J882" s="20"/>
      <c r="K882" s="26"/>
    </row>
    <row r="883" spans="1:11" hidden="1">
      <c r="A883" s="55" t="s">
        <v>18</v>
      </c>
      <c r="B883" s="24" t="s">
        <v>245</v>
      </c>
      <c r="C883" s="24" t="s">
        <v>312</v>
      </c>
      <c r="D883" s="38" t="s">
        <v>325</v>
      </c>
      <c r="E883" s="24" t="s">
        <v>258</v>
      </c>
      <c r="F883" s="24" t="s">
        <v>10</v>
      </c>
      <c r="G883" s="19"/>
      <c r="H883" s="19"/>
      <c r="I883" s="20">
        <f t="shared" si="282"/>
        <v>0</v>
      </c>
      <c r="J883" s="20"/>
      <c r="K883" s="26"/>
    </row>
    <row r="884" spans="1:11" hidden="1">
      <c r="A884" s="55" t="s">
        <v>19</v>
      </c>
      <c r="B884" s="24" t="s">
        <v>245</v>
      </c>
      <c r="C884" s="24" t="s">
        <v>312</v>
      </c>
      <c r="D884" s="38" t="s">
        <v>325</v>
      </c>
      <c r="E884" s="24" t="s">
        <v>258</v>
      </c>
      <c r="F884" s="24" t="s">
        <v>11</v>
      </c>
      <c r="G884" s="19"/>
      <c r="H884" s="19"/>
      <c r="I884" s="20">
        <f t="shared" si="282"/>
        <v>0</v>
      </c>
      <c r="J884" s="20"/>
      <c r="K884" s="26"/>
    </row>
    <row r="885" spans="1:11" ht="39" hidden="1" customHeight="1">
      <c r="A885" s="157" t="s">
        <v>618</v>
      </c>
      <c r="B885" s="24" t="s">
        <v>245</v>
      </c>
      <c r="C885" s="24" t="s">
        <v>312</v>
      </c>
      <c r="D885" s="38" t="s">
        <v>326</v>
      </c>
      <c r="E885" s="24"/>
      <c r="F885" s="24"/>
      <c r="G885" s="16">
        <f t="shared" ref="G885:J887" si="290">G886</f>
        <v>0</v>
      </c>
      <c r="H885" s="16"/>
      <c r="I885" s="20">
        <f t="shared" si="282"/>
        <v>0</v>
      </c>
      <c r="J885" s="16">
        <f t="shared" si="290"/>
        <v>0</v>
      </c>
      <c r="K885" s="26"/>
    </row>
    <row r="886" spans="1:11" ht="39.75" hidden="1" customHeight="1">
      <c r="A886" s="55" t="s">
        <v>261</v>
      </c>
      <c r="B886" s="24" t="s">
        <v>245</v>
      </c>
      <c r="C886" s="24" t="s">
        <v>312</v>
      </c>
      <c r="D886" s="38" t="s">
        <v>326</v>
      </c>
      <c r="E886" s="24" t="s">
        <v>256</v>
      </c>
      <c r="F886" s="24"/>
      <c r="G886" s="16">
        <f t="shared" si="290"/>
        <v>0</v>
      </c>
      <c r="H886" s="16"/>
      <c r="I886" s="20">
        <f t="shared" si="282"/>
        <v>0</v>
      </c>
      <c r="J886" s="16">
        <f t="shared" si="290"/>
        <v>0</v>
      </c>
      <c r="K886" s="26"/>
    </row>
    <row r="887" spans="1:11" hidden="1">
      <c r="A887" s="55" t="s">
        <v>257</v>
      </c>
      <c r="B887" s="24" t="s">
        <v>245</v>
      </c>
      <c r="C887" s="24" t="s">
        <v>312</v>
      </c>
      <c r="D887" s="38" t="s">
        <v>326</v>
      </c>
      <c r="E887" s="24" t="s">
        <v>258</v>
      </c>
      <c r="F887" s="24"/>
      <c r="G887" s="16">
        <f t="shared" si="290"/>
        <v>0</v>
      </c>
      <c r="H887" s="16"/>
      <c r="I887" s="20">
        <f t="shared" si="282"/>
        <v>0</v>
      </c>
      <c r="J887" s="16">
        <f t="shared" si="290"/>
        <v>0</v>
      </c>
      <c r="K887" s="26"/>
    </row>
    <row r="888" spans="1:11" hidden="1">
      <c r="A888" s="55" t="s">
        <v>18</v>
      </c>
      <c r="B888" s="24" t="s">
        <v>245</v>
      </c>
      <c r="C888" s="24" t="s">
        <v>312</v>
      </c>
      <c r="D888" s="38" t="s">
        <v>326</v>
      </c>
      <c r="E888" s="24" t="s">
        <v>258</v>
      </c>
      <c r="F888" s="24" t="s">
        <v>10</v>
      </c>
      <c r="G888" s="19"/>
      <c r="H888" s="19"/>
      <c r="I888" s="20">
        <f t="shared" si="282"/>
        <v>0</v>
      </c>
      <c r="J888" s="20"/>
      <c r="K888" s="26"/>
    </row>
    <row r="889" spans="1:11" ht="48.75" hidden="1" customHeight="1">
      <c r="A889" s="55" t="s">
        <v>327</v>
      </c>
      <c r="B889" s="18" t="s">
        <v>245</v>
      </c>
      <c r="C889" s="18" t="s">
        <v>312</v>
      </c>
      <c r="D889" s="38" t="s">
        <v>328</v>
      </c>
      <c r="E889" s="18"/>
      <c r="F889" s="18"/>
      <c r="G889" s="16">
        <f t="shared" ref="G889:J891" si="291">G890</f>
        <v>0</v>
      </c>
      <c r="H889" s="16"/>
      <c r="I889" s="20">
        <f t="shared" si="282"/>
        <v>0</v>
      </c>
      <c r="J889" s="16">
        <f t="shared" si="291"/>
        <v>0</v>
      </c>
      <c r="K889" s="26"/>
    </row>
    <row r="890" spans="1:11" ht="39.75" hidden="1" customHeight="1">
      <c r="A890" s="55" t="s">
        <v>261</v>
      </c>
      <c r="B890" s="18" t="s">
        <v>245</v>
      </c>
      <c r="C890" s="18" t="s">
        <v>312</v>
      </c>
      <c r="D890" s="38" t="s">
        <v>328</v>
      </c>
      <c r="E890" s="18" t="s">
        <v>256</v>
      </c>
      <c r="F890" s="18"/>
      <c r="G890" s="16">
        <f t="shared" si="291"/>
        <v>0</v>
      </c>
      <c r="H890" s="16"/>
      <c r="I890" s="20">
        <f t="shared" si="282"/>
        <v>0</v>
      </c>
      <c r="J890" s="16">
        <f t="shared" si="291"/>
        <v>0</v>
      </c>
      <c r="K890" s="26"/>
    </row>
    <row r="891" spans="1:11" hidden="1">
      <c r="A891" s="55" t="s">
        <v>257</v>
      </c>
      <c r="B891" s="18" t="s">
        <v>245</v>
      </c>
      <c r="C891" s="18" t="s">
        <v>312</v>
      </c>
      <c r="D891" s="38" t="s">
        <v>328</v>
      </c>
      <c r="E891" s="18" t="s">
        <v>258</v>
      </c>
      <c r="F891" s="18"/>
      <c r="G891" s="16">
        <f t="shared" si="291"/>
        <v>0</v>
      </c>
      <c r="H891" s="16"/>
      <c r="I891" s="20">
        <f t="shared" si="282"/>
        <v>0</v>
      </c>
      <c r="J891" s="16">
        <f t="shared" si="291"/>
        <v>0</v>
      </c>
      <c r="K891" s="26"/>
    </row>
    <row r="892" spans="1:11" hidden="1">
      <c r="A892" s="55" t="s">
        <v>18</v>
      </c>
      <c r="B892" s="18" t="s">
        <v>245</v>
      </c>
      <c r="C892" s="18" t="s">
        <v>312</v>
      </c>
      <c r="D892" s="38" t="s">
        <v>328</v>
      </c>
      <c r="E892" s="18" t="s">
        <v>258</v>
      </c>
      <c r="F892" s="18" t="s">
        <v>17</v>
      </c>
      <c r="G892" s="19"/>
      <c r="H892" s="19"/>
      <c r="I892" s="20">
        <f t="shared" si="282"/>
        <v>0</v>
      </c>
      <c r="J892" s="20"/>
      <c r="K892" s="26"/>
    </row>
    <row r="893" spans="1:11">
      <c r="A893" s="32" t="s">
        <v>691</v>
      </c>
      <c r="B893" s="14" t="s">
        <v>245</v>
      </c>
      <c r="C893" s="14" t="s">
        <v>329</v>
      </c>
      <c r="D893" s="14"/>
      <c r="E893" s="14"/>
      <c r="F893" s="14"/>
      <c r="G893" s="15">
        <f>G894+G911+G935+G941</f>
        <v>143.80000000000001</v>
      </c>
      <c r="H893" s="15">
        <f>H894+H911+H935+H941</f>
        <v>0</v>
      </c>
      <c r="I893" s="12">
        <f t="shared" si="282"/>
        <v>143.80000000000001</v>
      </c>
      <c r="J893" s="15">
        <f t="shared" ref="J893:K893" si="292">J894+J911+J935+J941</f>
        <v>1102.4000000000001</v>
      </c>
      <c r="K893" s="15">
        <f t="shared" si="292"/>
        <v>1012.4</v>
      </c>
    </row>
    <row r="894" spans="1:11" ht="26.25" hidden="1" customHeight="1">
      <c r="A894" s="13" t="s">
        <v>330</v>
      </c>
      <c r="B894" s="14" t="s">
        <v>245</v>
      </c>
      <c r="C894" s="14" t="s">
        <v>329</v>
      </c>
      <c r="D894" s="14" t="s">
        <v>249</v>
      </c>
      <c r="E894" s="14"/>
      <c r="F894" s="14"/>
      <c r="G894" s="16">
        <f t="shared" ref="G894:K895" si="293">G895</f>
        <v>0</v>
      </c>
      <c r="H894" s="16">
        <f t="shared" si="293"/>
        <v>0</v>
      </c>
      <c r="I894" s="20">
        <f t="shared" si="282"/>
        <v>0</v>
      </c>
      <c r="J894" s="16">
        <f t="shared" si="293"/>
        <v>0</v>
      </c>
      <c r="K894" s="16">
        <f t="shared" si="293"/>
        <v>0</v>
      </c>
    </row>
    <row r="895" spans="1:11" ht="43.5" hidden="1" customHeight="1">
      <c r="A895" s="83" t="s">
        <v>331</v>
      </c>
      <c r="B895" s="14" t="s">
        <v>245</v>
      </c>
      <c r="C895" s="14" t="s">
        <v>329</v>
      </c>
      <c r="D895" s="14" t="s">
        <v>251</v>
      </c>
      <c r="E895" s="14"/>
      <c r="F895" s="14"/>
      <c r="G895" s="16">
        <f t="shared" si="293"/>
        <v>0</v>
      </c>
      <c r="H895" s="16">
        <f t="shared" si="293"/>
        <v>0</v>
      </c>
      <c r="I895" s="20">
        <f t="shared" si="282"/>
        <v>0</v>
      </c>
      <c r="J895" s="16">
        <f t="shared" si="293"/>
        <v>0</v>
      </c>
      <c r="K895" s="16">
        <f t="shared" si="293"/>
        <v>0</v>
      </c>
    </row>
    <row r="896" spans="1:11" ht="37.5" hidden="1" customHeight="1">
      <c r="A896" s="84" t="s">
        <v>332</v>
      </c>
      <c r="B896" s="14" t="s">
        <v>245</v>
      </c>
      <c r="C896" s="14" t="s">
        <v>329</v>
      </c>
      <c r="D896" s="14" t="s">
        <v>333</v>
      </c>
      <c r="E896" s="14"/>
      <c r="F896" s="14"/>
      <c r="G896" s="16">
        <f>G897+G906</f>
        <v>0</v>
      </c>
      <c r="H896" s="16">
        <f t="shared" ref="H896" si="294">H897+H906</f>
        <v>0</v>
      </c>
      <c r="I896" s="20">
        <f t="shared" si="282"/>
        <v>0</v>
      </c>
      <c r="J896" s="16">
        <f t="shared" ref="J896:K896" si="295">J897+J906</f>
        <v>0</v>
      </c>
      <c r="K896" s="16">
        <f t="shared" si="295"/>
        <v>0</v>
      </c>
    </row>
    <row r="897" spans="1:11" hidden="1">
      <c r="A897" s="85" t="s">
        <v>334</v>
      </c>
      <c r="B897" s="18" t="s">
        <v>245</v>
      </c>
      <c r="C897" s="18" t="s">
        <v>329</v>
      </c>
      <c r="D897" s="31" t="s">
        <v>333</v>
      </c>
      <c r="E897" s="14"/>
      <c r="F897" s="14"/>
      <c r="G897" s="16">
        <f>G898+G902</f>
        <v>0</v>
      </c>
      <c r="H897" s="16">
        <f>H898+H902</f>
        <v>0</v>
      </c>
      <c r="I897" s="20">
        <f t="shared" si="282"/>
        <v>0</v>
      </c>
      <c r="J897" s="16">
        <f t="shared" ref="J897:K897" si="296">J898+J902</f>
        <v>0</v>
      </c>
      <c r="K897" s="16">
        <f t="shared" si="296"/>
        <v>0</v>
      </c>
    </row>
    <row r="898" spans="1:11" hidden="1">
      <c r="A898" s="17" t="s">
        <v>335</v>
      </c>
      <c r="B898" s="18" t="s">
        <v>245</v>
      </c>
      <c r="C898" s="18" t="s">
        <v>329</v>
      </c>
      <c r="D898" s="36" t="s">
        <v>550</v>
      </c>
      <c r="E898" s="14"/>
      <c r="F898" s="14"/>
      <c r="G898" s="16">
        <f t="shared" ref="G898:K900" si="297">G899</f>
        <v>0</v>
      </c>
      <c r="H898" s="16">
        <f t="shared" si="297"/>
        <v>0</v>
      </c>
      <c r="I898" s="20">
        <f t="shared" si="282"/>
        <v>0</v>
      </c>
      <c r="J898" s="16">
        <f t="shared" si="297"/>
        <v>0</v>
      </c>
      <c r="K898" s="16">
        <f t="shared" si="297"/>
        <v>0</v>
      </c>
    </row>
    <row r="899" spans="1:11" ht="24" hidden="1">
      <c r="A899" s="27" t="s">
        <v>73</v>
      </c>
      <c r="B899" s="18" t="s">
        <v>245</v>
      </c>
      <c r="C899" s="18" t="s">
        <v>329</v>
      </c>
      <c r="D899" s="36" t="s">
        <v>550</v>
      </c>
      <c r="E899" s="18" t="s">
        <v>74</v>
      </c>
      <c r="F899" s="18"/>
      <c r="G899" s="16">
        <f t="shared" si="297"/>
        <v>0</v>
      </c>
      <c r="H899" s="16">
        <f t="shared" si="297"/>
        <v>0</v>
      </c>
      <c r="I899" s="20">
        <f t="shared" si="282"/>
        <v>0</v>
      </c>
      <c r="J899" s="16">
        <f t="shared" si="297"/>
        <v>0</v>
      </c>
      <c r="K899" s="16">
        <f t="shared" si="297"/>
        <v>0</v>
      </c>
    </row>
    <row r="900" spans="1:11" ht="24" hidden="1">
      <c r="A900" s="27" t="s">
        <v>75</v>
      </c>
      <c r="B900" s="18" t="s">
        <v>245</v>
      </c>
      <c r="C900" s="18" t="s">
        <v>329</v>
      </c>
      <c r="D900" s="36" t="s">
        <v>550</v>
      </c>
      <c r="E900" s="18" t="s">
        <v>76</v>
      </c>
      <c r="F900" s="18"/>
      <c r="G900" s="16">
        <f t="shared" si="297"/>
        <v>0</v>
      </c>
      <c r="H900" s="16">
        <f t="shared" si="297"/>
        <v>0</v>
      </c>
      <c r="I900" s="20">
        <f t="shared" si="282"/>
        <v>0</v>
      </c>
      <c r="J900" s="16">
        <f t="shared" si="297"/>
        <v>0</v>
      </c>
      <c r="K900" s="16">
        <f t="shared" si="297"/>
        <v>0</v>
      </c>
    </row>
    <row r="901" spans="1:11" hidden="1">
      <c r="A901" s="27" t="s">
        <v>16</v>
      </c>
      <c r="B901" s="18" t="s">
        <v>245</v>
      </c>
      <c r="C901" s="18" t="s">
        <v>329</v>
      </c>
      <c r="D901" s="36" t="s">
        <v>550</v>
      </c>
      <c r="E901" s="18" t="s">
        <v>76</v>
      </c>
      <c r="F901" s="18" t="s">
        <v>17</v>
      </c>
      <c r="G901" s="160">
        <v>0</v>
      </c>
      <c r="H901" s="160">
        <v>0</v>
      </c>
      <c r="I901" s="20">
        <f t="shared" si="282"/>
        <v>0</v>
      </c>
      <c r="J901" s="22"/>
      <c r="K901" s="22"/>
    </row>
    <row r="902" spans="1:11" ht="36" hidden="1">
      <c r="A902" s="17" t="s">
        <v>336</v>
      </c>
      <c r="B902" s="18" t="s">
        <v>245</v>
      </c>
      <c r="C902" s="18" t="s">
        <v>329</v>
      </c>
      <c r="D902" s="36" t="s">
        <v>337</v>
      </c>
      <c r="E902" s="14"/>
      <c r="F902" s="14"/>
      <c r="G902" s="16">
        <f t="shared" ref="G902:J904" si="298">G903</f>
        <v>0</v>
      </c>
      <c r="H902" s="16"/>
      <c r="I902" s="20">
        <f t="shared" si="282"/>
        <v>0</v>
      </c>
      <c r="J902" s="16">
        <f t="shared" si="298"/>
        <v>0</v>
      </c>
      <c r="K902" s="26"/>
    </row>
    <row r="903" spans="1:11" ht="24" hidden="1">
      <c r="A903" s="27" t="s">
        <v>73</v>
      </c>
      <c r="B903" s="18" t="s">
        <v>245</v>
      </c>
      <c r="C903" s="18" t="s">
        <v>329</v>
      </c>
      <c r="D903" s="36" t="s">
        <v>337</v>
      </c>
      <c r="E903" s="18" t="s">
        <v>74</v>
      </c>
      <c r="F903" s="18"/>
      <c r="G903" s="16">
        <f t="shared" si="298"/>
        <v>0</v>
      </c>
      <c r="H903" s="16"/>
      <c r="I903" s="20">
        <f t="shared" si="282"/>
        <v>0</v>
      </c>
      <c r="J903" s="16">
        <f t="shared" si="298"/>
        <v>0</v>
      </c>
      <c r="K903" s="26"/>
    </row>
    <row r="904" spans="1:11" ht="24" hidden="1">
      <c r="A904" s="27" t="s">
        <v>75</v>
      </c>
      <c r="B904" s="18" t="s">
        <v>245</v>
      </c>
      <c r="C904" s="18" t="s">
        <v>329</v>
      </c>
      <c r="D904" s="36" t="s">
        <v>337</v>
      </c>
      <c r="E904" s="18" t="s">
        <v>76</v>
      </c>
      <c r="F904" s="18"/>
      <c r="G904" s="16">
        <f t="shared" si="298"/>
        <v>0</v>
      </c>
      <c r="H904" s="16"/>
      <c r="I904" s="20">
        <f t="shared" si="282"/>
        <v>0</v>
      </c>
      <c r="J904" s="16">
        <f t="shared" si="298"/>
        <v>0</v>
      </c>
      <c r="K904" s="26"/>
    </row>
    <row r="905" spans="1:11" hidden="1">
      <c r="A905" s="27" t="s">
        <v>18</v>
      </c>
      <c r="B905" s="18" t="s">
        <v>245</v>
      </c>
      <c r="C905" s="18" t="s">
        <v>329</v>
      </c>
      <c r="D905" s="36" t="s">
        <v>337</v>
      </c>
      <c r="E905" s="18" t="s">
        <v>76</v>
      </c>
      <c r="F905" s="18" t="s">
        <v>10</v>
      </c>
      <c r="G905" s="19"/>
      <c r="H905" s="19"/>
      <c r="I905" s="20">
        <f t="shared" si="282"/>
        <v>0</v>
      </c>
      <c r="J905" s="20"/>
      <c r="K905" s="26"/>
    </row>
    <row r="906" spans="1:11" ht="12" hidden="1" customHeight="1">
      <c r="A906" s="34" t="s">
        <v>338</v>
      </c>
      <c r="B906" s="18" t="s">
        <v>245</v>
      </c>
      <c r="C906" s="18" t="s">
        <v>329</v>
      </c>
      <c r="D906" s="31" t="s">
        <v>339</v>
      </c>
      <c r="E906" s="18"/>
      <c r="F906" s="18"/>
      <c r="G906" s="16">
        <f>G908</f>
        <v>0</v>
      </c>
      <c r="H906" s="16">
        <f>H908</f>
        <v>0</v>
      </c>
      <c r="I906" s="20">
        <f t="shared" si="282"/>
        <v>0</v>
      </c>
      <c r="J906" s="16">
        <f t="shared" ref="G906:K909" si="299">J907</f>
        <v>0</v>
      </c>
      <c r="K906" s="16">
        <f t="shared" si="299"/>
        <v>0</v>
      </c>
    </row>
    <row r="907" spans="1:11" ht="23.25" hidden="1" customHeight="1">
      <c r="A907" s="17" t="s">
        <v>44</v>
      </c>
      <c r="B907" s="18" t="s">
        <v>245</v>
      </c>
      <c r="C907" s="18" t="s">
        <v>329</v>
      </c>
      <c r="D907" s="31" t="s">
        <v>339</v>
      </c>
      <c r="E907" s="18" t="s">
        <v>45</v>
      </c>
      <c r="F907" s="18"/>
      <c r="G907" s="16"/>
      <c r="H907" s="16"/>
      <c r="I907" s="20">
        <f t="shared" si="282"/>
        <v>0</v>
      </c>
      <c r="J907" s="16">
        <f t="shared" si="299"/>
        <v>0</v>
      </c>
      <c r="K907" s="16">
        <f t="shared" si="299"/>
        <v>0</v>
      </c>
    </row>
    <row r="908" spans="1:11" ht="36.75" hidden="1" customHeight="1">
      <c r="A908" s="49" t="s">
        <v>308</v>
      </c>
      <c r="B908" s="18" t="s">
        <v>245</v>
      </c>
      <c r="C908" s="18" t="s">
        <v>329</v>
      </c>
      <c r="D908" s="31" t="s">
        <v>339</v>
      </c>
      <c r="E908" s="18" t="s">
        <v>256</v>
      </c>
      <c r="F908" s="18"/>
      <c r="G908" s="16">
        <f t="shared" si="299"/>
        <v>0</v>
      </c>
      <c r="H908" s="16">
        <f t="shared" si="299"/>
        <v>0</v>
      </c>
      <c r="I908" s="20">
        <f t="shared" si="282"/>
        <v>0</v>
      </c>
      <c r="J908" s="16">
        <f t="shared" si="299"/>
        <v>0</v>
      </c>
      <c r="K908" s="16">
        <f t="shared" si="299"/>
        <v>0</v>
      </c>
    </row>
    <row r="909" spans="1:11" ht="15.75" hidden="1" customHeight="1">
      <c r="A909" s="49" t="s">
        <v>257</v>
      </c>
      <c r="B909" s="18" t="s">
        <v>245</v>
      </c>
      <c r="C909" s="18" t="s">
        <v>329</v>
      </c>
      <c r="D909" s="31" t="s">
        <v>339</v>
      </c>
      <c r="E909" s="18" t="s">
        <v>258</v>
      </c>
      <c r="F909" s="18"/>
      <c r="G909" s="16">
        <f t="shared" si="299"/>
        <v>0</v>
      </c>
      <c r="H909" s="16">
        <f t="shared" si="299"/>
        <v>0</v>
      </c>
      <c r="I909" s="20">
        <f t="shared" si="282"/>
        <v>0</v>
      </c>
      <c r="J909" s="16">
        <f t="shared" si="299"/>
        <v>0</v>
      </c>
      <c r="K909" s="16">
        <f t="shared" si="299"/>
        <v>0</v>
      </c>
    </row>
    <row r="910" spans="1:11" hidden="1">
      <c r="A910" s="49" t="s">
        <v>16</v>
      </c>
      <c r="B910" s="18" t="s">
        <v>245</v>
      </c>
      <c r="C910" s="18" t="s">
        <v>329</v>
      </c>
      <c r="D910" s="31" t="s">
        <v>339</v>
      </c>
      <c r="E910" s="18" t="s">
        <v>258</v>
      </c>
      <c r="F910" s="18" t="s">
        <v>17</v>
      </c>
      <c r="G910" s="79">
        <v>0</v>
      </c>
      <c r="H910" s="79">
        <v>0</v>
      </c>
      <c r="I910" s="20">
        <f t="shared" si="282"/>
        <v>0</v>
      </c>
      <c r="J910" s="20"/>
      <c r="K910" s="19"/>
    </row>
    <row r="911" spans="1:11" ht="38.25" customHeight="1">
      <c r="A911" s="149" t="s">
        <v>542</v>
      </c>
      <c r="B911" s="14" t="s">
        <v>245</v>
      </c>
      <c r="C911" s="14" t="s">
        <v>329</v>
      </c>
      <c r="D911" s="150" t="s">
        <v>544</v>
      </c>
      <c r="E911" s="14"/>
      <c r="F911" s="14"/>
      <c r="G911" s="15">
        <f>G912+G917+G923</f>
        <v>84</v>
      </c>
      <c r="H911" s="15"/>
      <c r="I911" s="12">
        <f t="shared" si="282"/>
        <v>84</v>
      </c>
      <c r="J911" s="15">
        <f t="shared" ref="J911:K911" si="300">J912+J917+J923</f>
        <v>90</v>
      </c>
      <c r="K911" s="15">
        <f t="shared" si="300"/>
        <v>0</v>
      </c>
    </row>
    <row r="912" spans="1:11" ht="38.25">
      <c r="A912" s="51" t="s">
        <v>543</v>
      </c>
      <c r="B912" s="14" t="s">
        <v>245</v>
      </c>
      <c r="C912" s="14" t="s">
        <v>329</v>
      </c>
      <c r="D912" s="150" t="s">
        <v>545</v>
      </c>
      <c r="E912" s="14"/>
      <c r="F912" s="14"/>
      <c r="G912" s="15">
        <f>G913</f>
        <v>10</v>
      </c>
      <c r="H912" s="15"/>
      <c r="I912" s="12">
        <f t="shared" si="282"/>
        <v>10</v>
      </c>
      <c r="J912" s="15">
        <f t="shared" ref="J912:K912" si="301">J913</f>
        <v>12</v>
      </c>
      <c r="K912" s="15">
        <f t="shared" si="301"/>
        <v>0</v>
      </c>
    </row>
    <row r="913" spans="1:11">
      <c r="A913" s="87" t="s">
        <v>133</v>
      </c>
      <c r="B913" s="18" t="s">
        <v>245</v>
      </c>
      <c r="C913" s="18" t="s">
        <v>329</v>
      </c>
      <c r="D913" s="45" t="s">
        <v>551</v>
      </c>
      <c r="E913" s="18"/>
      <c r="F913" s="18"/>
      <c r="G913" s="16">
        <f t="shared" ref="G913:K915" si="302">G914</f>
        <v>10</v>
      </c>
      <c r="H913" s="16"/>
      <c r="I913" s="20">
        <f t="shared" si="282"/>
        <v>10</v>
      </c>
      <c r="J913" s="16">
        <f t="shared" si="302"/>
        <v>12</v>
      </c>
      <c r="K913" s="16">
        <f t="shared" si="302"/>
        <v>0</v>
      </c>
    </row>
    <row r="914" spans="1:11" ht="24">
      <c r="A914" s="17" t="s">
        <v>44</v>
      </c>
      <c r="B914" s="18" t="s">
        <v>245</v>
      </c>
      <c r="C914" s="18" t="s">
        <v>329</v>
      </c>
      <c r="D914" s="45" t="s">
        <v>551</v>
      </c>
      <c r="E914" s="18" t="s">
        <v>45</v>
      </c>
      <c r="F914" s="18"/>
      <c r="G914" s="16">
        <f t="shared" si="302"/>
        <v>10</v>
      </c>
      <c r="H914" s="16"/>
      <c r="I914" s="20">
        <f t="shared" si="282"/>
        <v>10</v>
      </c>
      <c r="J914" s="16">
        <f t="shared" si="302"/>
        <v>12</v>
      </c>
      <c r="K914" s="16">
        <f t="shared" si="302"/>
        <v>0</v>
      </c>
    </row>
    <row r="915" spans="1:11" ht="36">
      <c r="A915" s="17" t="s">
        <v>46</v>
      </c>
      <c r="B915" s="18" t="s">
        <v>245</v>
      </c>
      <c r="C915" s="18" t="s">
        <v>329</v>
      </c>
      <c r="D915" s="45" t="s">
        <v>551</v>
      </c>
      <c r="E915" s="18" t="s">
        <v>53</v>
      </c>
      <c r="F915" s="18"/>
      <c r="G915" s="16">
        <f t="shared" si="302"/>
        <v>10</v>
      </c>
      <c r="H915" s="16"/>
      <c r="I915" s="20">
        <f t="shared" si="282"/>
        <v>10</v>
      </c>
      <c r="J915" s="16">
        <f t="shared" si="302"/>
        <v>12</v>
      </c>
      <c r="K915" s="16">
        <f t="shared" si="302"/>
        <v>0</v>
      </c>
    </row>
    <row r="916" spans="1:11">
      <c r="A916" s="17" t="s">
        <v>16</v>
      </c>
      <c r="B916" s="18" t="s">
        <v>245</v>
      </c>
      <c r="C916" s="18" t="s">
        <v>329</v>
      </c>
      <c r="D916" s="45" t="s">
        <v>551</v>
      </c>
      <c r="E916" s="18" t="s">
        <v>53</v>
      </c>
      <c r="F916" s="18" t="s">
        <v>17</v>
      </c>
      <c r="G916" s="16">
        <v>10</v>
      </c>
      <c r="H916" s="16"/>
      <c r="I916" s="20">
        <f t="shared" si="282"/>
        <v>10</v>
      </c>
      <c r="J916" s="16">
        <v>12</v>
      </c>
      <c r="K916" s="19"/>
    </row>
    <row r="917" spans="1:11" ht="38.25">
      <c r="A917" s="51" t="s">
        <v>546</v>
      </c>
      <c r="B917" s="18" t="s">
        <v>245</v>
      </c>
      <c r="C917" s="18" t="s">
        <v>329</v>
      </c>
      <c r="D917" s="45" t="s">
        <v>547</v>
      </c>
      <c r="E917" s="14"/>
      <c r="F917" s="14"/>
      <c r="G917" s="15">
        <f t="shared" ref="G917:K921" si="303">G918</f>
        <v>64</v>
      </c>
      <c r="H917" s="15"/>
      <c r="I917" s="12">
        <f t="shared" si="282"/>
        <v>64</v>
      </c>
      <c r="J917" s="15">
        <f t="shared" si="303"/>
        <v>66</v>
      </c>
      <c r="K917" s="15">
        <f t="shared" si="303"/>
        <v>0</v>
      </c>
    </row>
    <row r="918" spans="1:11" ht="23.25" customHeight="1">
      <c r="A918" s="87" t="s">
        <v>340</v>
      </c>
      <c r="B918" s="18" t="s">
        <v>245</v>
      </c>
      <c r="C918" s="18" t="s">
        <v>329</v>
      </c>
      <c r="D918" s="45" t="s">
        <v>553</v>
      </c>
      <c r="E918" s="18"/>
      <c r="F918" s="18"/>
      <c r="G918" s="16">
        <f t="shared" si="303"/>
        <v>64</v>
      </c>
      <c r="H918" s="16"/>
      <c r="I918" s="20">
        <f t="shared" si="282"/>
        <v>64</v>
      </c>
      <c r="J918" s="16">
        <f t="shared" si="303"/>
        <v>66</v>
      </c>
      <c r="K918" s="16">
        <f t="shared" si="303"/>
        <v>0</v>
      </c>
    </row>
    <row r="919" spans="1:11">
      <c r="A919" s="87" t="s">
        <v>133</v>
      </c>
      <c r="B919" s="18" t="s">
        <v>245</v>
      </c>
      <c r="C919" s="18" t="s">
        <v>329</v>
      </c>
      <c r="D919" s="45" t="s">
        <v>552</v>
      </c>
      <c r="E919" s="18"/>
      <c r="F919" s="18"/>
      <c r="G919" s="16">
        <f t="shared" si="303"/>
        <v>64</v>
      </c>
      <c r="H919" s="16"/>
      <c r="I919" s="20">
        <f t="shared" si="282"/>
        <v>64</v>
      </c>
      <c r="J919" s="16">
        <f t="shared" si="303"/>
        <v>66</v>
      </c>
      <c r="K919" s="16">
        <f t="shared" si="303"/>
        <v>0</v>
      </c>
    </row>
    <row r="920" spans="1:11" ht="28.5" customHeight="1">
      <c r="A920" s="17" t="s">
        <v>44</v>
      </c>
      <c r="B920" s="18" t="s">
        <v>245</v>
      </c>
      <c r="C920" s="18" t="s">
        <v>329</v>
      </c>
      <c r="D920" s="45" t="s">
        <v>552</v>
      </c>
      <c r="E920" s="18" t="s">
        <v>45</v>
      </c>
      <c r="F920" s="18"/>
      <c r="G920" s="16">
        <f t="shared" si="303"/>
        <v>64</v>
      </c>
      <c r="H920" s="16"/>
      <c r="I920" s="20">
        <f t="shared" si="282"/>
        <v>64</v>
      </c>
      <c r="J920" s="16">
        <f t="shared" si="303"/>
        <v>66</v>
      </c>
      <c r="K920" s="16">
        <f t="shared" si="303"/>
        <v>0</v>
      </c>
    </row>
    <row r="921" spans="1:11" ht="36">
      <c r="A921" s="17" t="s">
        <v>46</v>
      </c>
      <c r="B921" s="18" t="s">
        <v>245</v>
      </c>
      <c r="C921" s="18" t="s">
        <v>329</v>
      </c>
      <c r="D921" s="45" t="s">
        <v>552</v>
      </c>
      <c r="E921" s="18" t="s">
        <v>53</v>
      </c>
      <c r="F921" s="18"/>
      <c r="G921" s="16">
        <f t="shared" si="303"/>
        <v>64</v>
      </c>
      <c r="H921" s="16"/>
      <c r="I921" s="20">
        <f t="shared" si="282"/>
        <v>64</v>
      </c>
      <c r="J921" s="16">
        <f t="shared" si="303"/>
        <v>66</v>
      </c>
      <c r="K921" s="16">
        <f t="shared" si="303"/>
        <v>0</v>
      </c>
    </row>
    <row r="922" spans="1:11">
      <c r="A922" s="17" t="s">
        <v>16</v>
      </c>
      <c r="B922" s="18" t="s">
        <v>245</v>
      </c>
      <c r="C922" s="18" t="s">
        <v>329</v>
      </c>
      <c r="D922" s="45" t="s">
        <v>552</v>
      </c>
      <c r="E922" s="18" t="s">
        <v>53</v>
      </c>
      <c r="F922" s="18" t="s">
        <v>17</v>
      </c>
      <c r="G922" s="16">
        <v>64</v>
      </c>
      <c r="H922" s="16"/>
      <c r="I922" s="20">
        <f t="shared" si="282"/>
        <v>64</v>
      </c>
      <c r="J922" s="16">
        <v>66</v>
      </c>
      <c r="K922" s="19"/>
    </row>
    <row r="923" spans="1:11" ht="47.25" customHeight="1">
      <c r="A923" s="51" t="s">
        <v>576</v>
      </c>
      <c r="B923" s="18" t="s">
        <v>245</v>
      </c>
      <c r="C923" s="18" t="s">
        <v>329</v>
      </c>
      <c r="D923" s="45" t="s">
        <v>548</v>
      </c>
      <c r="E923" s="14"/>
      <c r="F923" s="14"/>
      <c r="G923" s="15">
        <f t="shared" ref="G923:K927" si="304">G924</f>
        <v>10</v>
      </c>
      <c r="H923" s="15"/>
      <c r="I923" s="12">
        <f t="shared" si="282"/>
        <v>10</v>
      </c>
      <c r="J923" s="15">
        <f t="shared" si="304"/>
        <v>12</v>
      </c>
      <c r="K923" s="15">
        <f t="shared" si="304"/>
        <v>0</v>
      </c>
    </row>
    <row r="924" spans="1:11" ht="40.5" customHeight="1">
      <c r="A924" s="103" t="s">
        <v>341</v>
      </c>
      <c r="B924" s="18" t="s">
        <v>245</v>
      </c>
      <c r="C924" s="18" t="s">
        <v>329</v>
      </c>
      <c r="D924" s="45" t="s">
        <v>549</v>
      </c>
      <c r="E924" s="18"/>
      <c r="F924" s="18"/>
      <c r="G924" s="16">
        <f t="shared" si="304"/>
        <v>10</v>
      </c>
      <c r="H924" s="16"/>
      <c r="I924" s="20">
        <f t="shared" si="282"/>
        <v>10</v>
      </c>
      <c r="J924" s="16">
        <f t="shared" si="304"/>
        <v>12</v>
      </c>
      <c r="K924" s="16">
        <f t="shared" si="304"/>
        <v>0</v>
      </c>
    </row>
    <row r="925" spans="1:11">
      <c r="A925" s="87" t="s">
        <v>133</v>
      </c>
      <c r="B925" s="18" t="s">
        <v>245</v>
      </c>
      <c r="C925" s="18" t="s">
        <v>329</v>
      </c>
      <c r="D925" s="45" t="s">
        <v>554</v>
      </c>
      <c r="E925" s="18"/>
      <c r="F925" s="18"/>
      <c r="G925" s="16">
        <f t="shared" si="304"/>
        <v>10</v>
      </c>
      <c r="H925" s="16"/>
      <c r="I925" s="20">
        <f t="shared" si="282"/>
        <v>10</v>
      </c>
      <c r="J925" s="16">
        <f t="shared" si="304"/>
        <v>12</v>
      </c>
      <c r="K925" s="16">
        <f t="shared" si="304"/>
        <v>0</v>
      </c>
    </row>
    <row r="926" spans="1:11" ht="24">
      <c r="A926" s="17" t="s">
        <v>44</v>
      </c>
      <c r="B926" s="18" t="s">
        <v>245</v>
      </c>
      <c r="C926" s="18" t="s">
        <v>329</v>
      </c>
      <c r="D926" s="45" t="s">
        <v>554</v>
      </c>
      <c r="E926" s="18" t="s">
        <v>45</v>
      </c>
      <c r="F926" s="18"/>
      <c r="G926" s="16">
        <f t="shared" si="304"/>
        <v>10</v>
      </c>
      <c r="H926" s="16"/>
      <c r="I926" s="20">
        <f t="shared" ref="I926:I1000" si="305">G926+H926</f>
        <v>10</v>
      </c>
      <c r="J926" s="16">
        <f t="shared" si="304"/>
        <v>12</v>
      </c>
      <c r="K926" s="16">
        <f t="shared" si="304"/>
        <v>0</v>
      </c>
    </row>
    <row r="927" spans="1:11" ht="36">
      <c r="A927" s="17" t="s">
        <v>46</v>
      </c>
      <c r="B927" s="18" t="s">
        <v>245</v>
      </c>
      <c r="C927" s="18" t="s">
        <v>329</v>
      </c>
      <c r="D927" s="45" t="s">
        <v>554</v>
      </c>
      <c r="E927" s="18" t="s">
        <v>53</v>
      </c>
      <c r="F927" s="18"/>
      <c r="G927" s="16">
        <f t="shared" si="304"/>
        <v>10</v>
      </c>
      <c r="H927" s="16"/>
      <c r="I927" s="20">
        <f t="shared" si="305"/>
        <v>10</v>
      </c>
      <c r="J927" s="16">
        <f t="shared" si="304"/>
        <v>12</v>
      </c>
      <c r="K927" s="16">
        <f t="shared" si="304"/>
        <v>0</v>
      </c>
    </row>
    <row r="928" spans="1:11">
      <c r="A928" s="17" t="s">
        <v>16</v>
      </c>
      <c r="B928" s="18" t="s">
        <v>245</v>
      </c>
      <c r="C928" s="18" t="s">
        <v>329</v>
      </c>
      <c r="D928" s="45" t="s">
        <v>554</v>
      </c>
      <c r="E928" s="18" t="s">
        <v>53</v>
      </c>
      <c r="F928" s="18" t="s">
        <v>17</v>
      </c>
      <c r="G928" s="16">
        <v>10</v>
      </c>
      <c r="H928" s="16"/>
      <c r="I928" s="20">
        <f t="shared" si="305"/>
        <v>10</v>
      </c>
      <c r="J928" s="16">
        <v>12</v>
      </c>
      <c r="K928" s="19"/>
    </row>
    <row r="929" spans="1:11" ht="36" hidden="1">
      <c r="A929" s="86" t="s">
        <v>342</v>
      </c>
      <c r="B929" s="14" t="s">
        <v>245</v>
      </c>
      <c r="C929" s="14" t="s">
        <v>329</v>
      </c>
      <c r="D929" s="40" t="s">
        <v>343</v>
      </c>
      <c r="E929" s="14"/>
      <c r="F929" s="14"/>
      <c r="G929" s="16">
        <f t="shared" ref="G929:J933" si="306">G930</f>
        <v>0</v>
      </c>
      <c r="H929" s="16"/>
      <c r="I929" s="20">
        <f t="shared" si="305"/>
        <v>0</v>
      </c>
      <c r="J929" s="16">
        <f t="shared" si="306"/>
        <v>0</v>
      </c>
      <c r="K929" s="26"/>
    </row>
    <row r="930" spans="1:11" ht="48" hidden="1">
      <c r="A930" s="70" t="s">
        <v>344</v>
      </c>
      <c r="B930" s="18" t="s">
        <v>245</v>
      </c>
      <c r="C930" s="18" t="s">
        <v>329</v>
      </c>
      <c r="D930" s="42" t="s">
        <v>345</v>
      </c>
      <c r="E930" s="18"/>
      <c r="F930" s="18"/>
      <c r="G930" s="16">
        <f t="shared" si="306"/>
        <v>0</v>
      </c>
      <c r="H930" s="16"/>
      <c r="I930" s="20">
        <f t="shared" si="305"/>
        <v>0</v>
      </c>
      <c r="J930" s="16">
        <f t="shared" si="306"/>
        <v>0</v>
      </c>
      <c r="K930" s="26"/>
    </row>
    <row r="931" spans="1:11" hidden="1">
      <c r="A931" s="70" t="s">
        <v>133</v>
      </c>
      <c r="B931" s="18" t="s">
        <v>245</v>
      </c>
      <c r="C931" s="18" t="s">
        <v>329</v>
      </c>
      <c r="D931" s="42" t="s">
        <v>346</v>
      </c>
      <c r="E931" s="18"/>
      <c r="F931" s="18"/>
      <c r="G931" s="16">
        <f t="shared" si="306"/>
        <v>0</v>
      </c>
      <c r="H931" s="16"/>
      <c r="I931" s="20">
        <f t="shared" si="305"/>
        <v>0</v>
      </c>
      <c r="J931" s="16">
        <f t="shared" si="306"/>
        <v>0</v>
      </c>
      <c r="K931" s="26"/>
    </row>
    <row r="932" spans="1:11" ht="36" hidden="1">
      <c r="A932" s="49" t="s">
        <v>308</v>
      </c>
      <c r="B932" s="18" t="s">
        <v>245</v>
      </c>
      <c r="C932" s="18" t="s">
        <v>329</v>
      </c>
      <c r="D932" s="42" t="s">
        <v>346</v>
      </c>
      <c r="E932" s="18" t="s">
        <v>256</v>
      </c>
      <c r="F932" s="18"/>
      <c r="G932" s="16">
        <f t="shared" si="306"/>
        <v>0</v>
      </c>
      <c r="H932" s="16"/>
      <c r="I932" s="20">
        <f t="shared" si="305"/>
        <v>0</v>
      </c>
      <c r="J932" s="16">
        <f t="shared" si="306"/>
        <v>0</v>
      </c>
      <c r="K932" s="26"/>
    </row>
    <row r="933" spans="1:11" hidden="1">
      <c r="A933" s="49" t="s">
        <v>257</v>
      </c>
      <c r="B933" s="18" t="s">
        <v>245</v>
      </c>
      <c r="C933" s="18" t="s">
        <v>329</v>
      </c>
      <c r="D933" s="42" t="s">
        <v>346</v>
      </c>
      <c r="E933" s="18" t="s">
        <v>258</v>
      </c>
      <c r="F933" s="18"/>
      <c r="G933" s="16">
        <f t="shared" si="306"/>
        <v>0</v>
      </c>
      <c r="H933" s="16"/>
      <c r="I933" s="20">
        <f t="shared" si="305"/>
        <v>0</v>
      </c>
      <c r="J933" s="16">
        <f t="shared" si="306"/>
        <v>0</v>
      </c>
      <c r="K933" s="26"/>
    </row>
    <row r="934" spans="1:11" hidden="1">
      <c r="A934" s="49" t="s">
        <v>577</v>
      </c>
      <c r="B934" s="18" t="s">
        <v>245</v>
      </c>
      <c r="C934" s="18" t="s">
        <v>329</v>
      </c>
      <c r="D934" s="42" t="s">
        <v>346</v>
      </c>
      <c r="E934" s="18" t="s">
        <v>258</v>
      </c>
      <c r="F934" s="18" t="s">
        <v>17</v>
      </c>
      <c r="G934" s="16"/>
      <c r="H934" s="16"/>
      <c r="I934" s="20">
        <f t="shared" si="305"/>
        <v>0</v>
      </c>
      <c r="J934" s="16"/>
      <c r="K934" s="26"/>
    </row>
    <row r="935" spans="1:11" ht="33.75" customHeight="1">
      <c r="A935" s="86" t="s">
        <v>342</v>
      </c>
      <c r="B935" s="14" t="s">
        <v>245</v>
      </c>
      <c r="C935" s="14" t="s">
        <v>329</v>
      </c>
      <c r="D935" s="40" t="s">
        <v>347</v>
      </c>
      <c r="E935" s="14"/>
      <c r="F935" s="14"/>
      <c r="G935" s="16">
        <f t="shared" ref="G935:K939" si="307">G936</f>
        <v>59.8</v>
      </c>
      <c r="H935" s="16"/>
      <c r="I935" s="20">
        <f t="shared" si="305"/>
        <v>59.8</v>
      </c>
      <c r="J935" s="16">
        <f t="shared" si="307"/>
        <v>0</v>
      </c>
      <c r="K935" s="16">
        <f t="shared" si="307"/>
        <v>0</v>
      </c>
    </row>
    <row r="936" spans="1:11" ht="47.25" customHeight="1">
      <c r="A936" s="70" t="s">
        <v>348</v>
      </c>
      <c r="B936" s="18" t="s">
        <v>245</v>
      </c>
      <c r="C936" s="18" t="s">
        <v>329</v>
      </c>
      <c r="D936" s="42" t="s">
        <v>349</v>
      </c>
      <c r="E936" s="18"/>
      <c r="F936" s="18"/>
      <c r="G936" s="16">
        <f t="shared" si="307"/>
        <v>59.8</v>
      </c>
      <c r="H936" s="16"/>
      <c r="I936" s="20">
        <f t="shared" si="305"/>
        <v>59.8</v>
      </c>
      <c r="J936" s="16">
        <f t="shared" si="307"/>
        <v>0</v>
      </c>
      <c r="K936" s="16">
        <f t="shared" si="307"/>
        <v>0</v>
      </c>
    </row>
    <row r="937" spans="1:11" ht="13.5" customHeight="1">
      <c r="A937" s="70" t="s">
        <v>133</v>
      </c>
      <c r="B937" s="18" t="s">
        <v>245</v>
      </c>
      <c r="C937" s="18" t="s">
        <v>329</v>
      </c>
      <c r="D937" s="42" t="s">
        <v>350</v>
      </c>
      <c r="E937" s="18"/>
      <c r="F937" s="18"/>
      <c r="G937" s="16">
        <f t="shared" si="307"/>
        <v>59.8</v>
      </c>
      <c r="H937" s="16"/>
      <c r="I937" s="20">
        <f t="shared" si="305"/>
        <v>59.8</v>
      </c>
      <c r="J937" s="16">
        <f t="shared" si="307"/>
        <v>0</v>
      </c>
      <c r="K937" s="16">
        <f t="shared" si="307"/>
        <v>0</v>
      </c>
    </row>
    <row r="938" spans="1:11" ht="33.75" customHeight="1">
      <c r="A938" s="49" t="s">
        <v>308</v>
      </c>
      <c r="B938" s="18" t="s">
        <v>245</v>
      </c>
      <c r="C938" s="18" t="s">
        <v>329</v>
      </c>
      <c r="D938" s="42" t="s">
        <v>350</v>
      </c>
      <c r="E938" s="18" t="s">
        <v>256</v>
      </c>
      <c r="F938" s="18"/>
      <c r="G938" s="16">
        <f t="shared" si="307"/>
        <v>59.8</v>
      </c>
      <c r="H938" s="16"/>
      <c r="I938" s="20">
        <f t="shared" si="305"/>
        <v>59.8</v>
      </c>
      <c r="J938" s="16">
        <f t="shared" si="307"/>
        <v>0</v>
      </c>
      <c r="K938" s="16">
        <f t="shared" si="307"/>
        <v>0</v>
      </c>
    </row>
    <row r="939" spans="1:11" ht="16.5" customHeight="1">
      <c r="A939" s="49" t="s">
        <v>257</v>
      </c>
      <c r="B939" s="18" t="s">
        <v>245</v>
      </c>
      <c r="C939" s="18" t="s">
        <v>329</v>
      </c>
      <c r="D939" s="42" t="s">
        <v>350</v>
      </c>
      <c r="E939" s="18" t="s">
        <v>258</v>
      </c>
      <c r="F939" s="18"/>
      <c r="G939" s="16">
        <f t="shared" si="307"/>
        <v>59.8</v>
      </c>
      <c r="H939" s="16"/>
      <c r="I939" s="20">
        <f t="shared" si="305"/>
        <v>59.8</v>
      </c>
      <c r="J939" s="16">
        <f t="shared" si="307"/>
        <v>0</v>
      </c>
      <c r="K939" s="16">
        <f t="shared" si="307"/>
        <v>0</v>
      </c>
    </row>
    <row r="940" spans="1:11">
      <c r="A940" s="49" t="s">
        <v>577</v>
      </c>
      <c r="B940" s="18" t="s">
        <v>245</v>
      </c>
      <c r="C940" s="18" t="s">
        <v>329</v>
      </c>
      <c r="D940" s="42" t="s">
        <v>350</v>
      </c>
      <c r="E940" s="18" t="s">
        <v>258</v>
      </c>
      <c r="F940" s="18" t="s">
        <v>17</v>
      </c>
      <c r="G940" s="129">
        <v>59.8</v>
      </c>
      <c r="H940" s="129"/>
      <c r="I940" s="20">
        <f t="shared" si="305"/>
        <v>59.8</v>
      </c>
      <c r="J940" s="22"/>
      <c r="K940" s="22"/>
    </row>
    <row r="941" spans="1:11" ht="25.5">
      <c r="A941" s="55" t="s">
        <v>25</v>
      </c>
      <c r="B941" s="24" t="s">
        <v>245</v>
      </c>
      <c r="C941" s="24" t="s">
        <v>329</v>
      </c>
      <c r="D941" s="45" t="s">
        <v>26</v>
      </c>
      <c r="E941" s="24"/>
      <c r="F941" s="24"/>
      <c r="G941" s="129">
        <f>G942+G950</f>
        <v>0</v>
      </c>
      <c r="H941" s="129"/>
      <c r="I941" s="20">
        <f t="shared" si="305"/>
        <v>0</v>
      </c>
      <c r="J941" s="129">
        <f t="shared" ref="J941:K941" si="308">J942+J950</f>
        <v>1012.4</v>
      </c>
      <c r="K941" s="129">
        <f t="shared" si="308"/>
        <v>1012.4</v>
      </c>
    </row>
    <row r="942" spans="1:11">
      <c r="A942" s="23" t="s">
        <v>335</v>
      </c>
      <c r="B942" s="18" t="s">
        <v>245</v>
      </c>
      <c r="C942" s="18" t="s">
        <v>329</v>
      </c>
      <c r="D942" s="36" t="s">
        <v>606</v>
      </c>
      <c r="E942" s="14"/>
      <c r="F942" s="14"/>
      <c r="G942" s="129">
        <f>G943</f>
        <v>0</v>
      </c>
      <c r="H942" s="129"/>
      <c r="I942" s="20">
        <f t="shared" si="305"/>
        <v>0</v>
      </c>
      <c r="J942" s="129">
        <f t="shared" ref="J942:K944" si="309">J943</f>
        <v>150</v>
      </c>
      <c r="K942" s="129">
        <f t="shared" si="309"/>
        <v>150</v>
      </c>
    </row>
    <row r="943" spans="1:11" ht="24">
      <c r="A943" s="27" t="s">
        <v>73</v>
      </c>
      <c r="B943" s="18" t="s">
        <v>245</v>
      </c>
      <c r="C943" s="18" t="s">
        <v>329</v>
      </c>
      <c r="D943" s="36" t="s">
        <v>606</v>
      </c>
      <c r="E943" s="18" t="s">
        <v>74</v>
      </c>
      <c r="F943" s="18"/>
      <c r="G943" s="129">
        <f>G944</f>
        <v>0</v>
      </c>
      <c r="H943" s="129"/>
      <c r="I943" s="20">
        <f t="shared" si="305"/>
        <v>0</v>
      </c>
      <c r="J943" s="129">
        <f t="shared" si="309"/>
        <v>150</v>
      </c>
      <c r="K943" s="129">
        <f t="shared" si="309"/>
        <v>150</v>
      </c>
    </row>
    <row r="944" spans="1:11" ht="24">
      <c r="A944" s="27" t="s">
        <v>75</v>
      </c>
      <c r="B944" s="18" t="s">
        <v>245</v>
      </c>
      <c r="C944" s="18" t="s">
        <v>329</v>
      </c>
      <c r="D944" s="36" t="s">
        <v>606</v>
      </c>
      <c r="E944" s="18" t="s">
        <v>76</v>
      </c>
      <c r="F944" s="18"/>
      <c r="G944" s="129">
        <f>G945</f>
        <v>0</v>
      </c>
      <c r="H944" s="129"/>
      <c r="I944" s="20">
        <f t="shared" si="305"/>
        <v>0</v>
      </c>
      <c r="J944" s="129">
        <f t="shared" si="309"/>
        <v>150</v>
      </c>
      <c r="K944" s="129">
        <f t="shared" si="309"/>
        <v>150</v>
      </c>
    </row>
    <row r="945" spans="1:11">
      <c r="A945" s="27" t="s">
        <v>16</v>
      </c>
      <c r="B945" s="18" t="s">
        <v>245</v>
      </c>
      <c r="C945" s="18" t="s">
        <v>329</v>
      </c>
      <c r="D945" s="36" t="s">
        <v>606</v>
      </c>
      <c r="E945" s="18" t="s">
        <v>76</v>
      </c>
      <c r="F945" s="18" t="s">
        <v>17</v>
      </c>
      <c r="G945" s="129"/>
      <c r="H945" s="129"/>
      <c r="I945" s="20">
        <f t="shared" si="305"/>
        <v>0</v>
      </c>
      <c r="J945" s="22">
        <v>150</v>
      </c>
      <c r="K945" s="22">
        <v>150</v>
      </c>
    </row>
    <row r="946" spans="1:11" ht="36" hidden="1">
      <c r="A946" s="17" t="s">
        <v>336</v>
      </c>
      <c r="B946" s="18" t="s">
        <v>245</v>
      </c>
      <c r="C946" s="18" t="s">
        <v>329</v>
      </c>
      <c r="D946" s="36" t="s">
        <v>337</v>
      </c>
      <c r="E946" s="14"/>
      <c r="F946" s="14"/>
      <c r="G946" s="129"/>
      <c r="H946" s="129"/>
      <c r="I946" s="20">
        <f t="shared" si="305"/>
        <v>0</v>
      </c>
      <c r="J946" s="22"/>
      <c r="K946" s="22"/>
    </row>
    <row r="947" spans="1:11" ht="24" hidden="1">
      <c r="A947" s="27" t="s">
        <v>73</v>
      </c>
      <c r="B947" s="18" t="s">
        <v>245</v>
      </c>
      <c r="C947" s="18" t="s">
        <v>329</v>
      </c>
      <c r="D947" s="36" t="s">
        <v>337</v>
      </c>
      <c r="E947" s="18" t="s">
        <v>74</v>
      </c>
      <c r="F947" s="18"/>
      <c r="G947" s="129"/>
      <c r="H947" s="129"/>
      <c r="I947" s="20">
        <f t="shared" si="305"/>
        <v>0</v>
      </c>
      <c r="J947" s="22"/>
      <c r="K947" s="22"/>
    </row>
    <row r="948" spans="1:11" ht="24" hidden="1">
      <c r="A948" s="27" t="s">
        <v>75</v>
      </c>
      <c r="B948" s="18" t="s">
        <v>245</v>
      </c>
      <c r="C948" s="18" t="s">
        <v>329</v>
      </c>
      <c r="D948" s="36" t="s">
        <v>337</v>
      </c>
      <c r="E948" s="18" t="s">
        <v>76</v>
      </c>
      <c r="F948" s="18"/>
      <c r="G948" s="129"/>
      <c r="H948" s="129"/>
      <c r="I948" s="20">
        <f t="shared" si="305"/>
        <v>0</v>
      </c>
      <c r="J948" s="22"/>
      <c r="K948" s="22"/>
    </row>
    <row r="949" spans="1:11" hidden="1">
      <c r="A949" s="27" t="s">
        <v>18</v>
      </c>
      <c r="B949" s="18" t="s">
        <v>245</v>
      </c>
      <c r="C949" s="18" t="s">
        <v>329</v>
      </c>
      <c r="D949" s="36" t="s">
        <v>337</v>
      </c>
      <c r="E949" s="18" t="s">
        <v>76</v>
      </c>
      <c r="F949" s="18" t="s">
        <v>10</v>
      </c>
      <c r="G949" s="129"/>
      <c r="H949" s="129"/>
      <c r="I949" s="20">
        <f t="shared" si="305"/>
        <v>0</v>
      </c>
      <c r="J949" s="22"/>
      <c r="K949" s="22"/>
    </row>
    <row r="950" spans="1:11">
      <c r="A950" s="34" t="s">
        <v>338</v>
      </c>
      <c r="B950" s="18" t="s">
        <v>245</v>
      </c>
      <c r="C950" s="18" t="s">
        <v>329</v>
      </c>
      <c r="D950" s="31" t="s">
        <v>354</v>
      </c>
      <c r="E950" s="18"/>
      <c r="F950" s="18"/>
      <c r="G950" s="129">
        <f>G951</f>
        <v>0</v>
      </c>
      <c r="H950" s="129"/>
      <c r="I950" s="20">
        <f t="shared" si="305"/>
        <v>0</v>
      </c>
      <c r="J950" s="129">
        <f t="shared" ref="J950:K953" si="310">J951</f>
        <v>862.4</v>
      </c>
      <c r="K950" s="129">
        <f t="shared" si="310"/>
        <v>862.4</v>
      </c>
    </row>
    <row r="951" spans="1:11" ht="24">
      <c r="A951" s="17" t="s">
        <v>44</v>
      </c>
      <c r="B951" s="18" t="s">
        <v>245</v>
      </c>
      <c r="C951" s="18" t="s">
        <v>329</v>
      </c>
      <c r="D951" s="31" t="s">
        <v>354</v>
      </c>
      <c r="E951" s="18" t="s">
        <v>45</v>
      </c>
      <c r="F951" s="18"/>
      <c r="G951" s="129">
        <f>G952</f>
        <v>0</v>
      </c>
      <c r="H951" s="129"/>
      <c r="I951" s="20">
        <f t="shared" si="305"/>
        <v>0</v>
      </c>
      <c r="J951" s="129">
        <f t="shared" si="310"/>
        <v>862.4</v>
      </c>
      <c r="K951" s="129">
        <f t="shared" si="310"/>
        <v>862.4</v>
      </c>
    </row>
    <row r="952" spans="1:11" ht="36">
      <c r="A952" s="49" t="s">
        <v>308</v>
      </c>
      <c r="B952" s="18" t="s">
        <v>245</v>
      </c>
      <c r="C952" s="18" t="s">
        <v>329</v>
      </c>
      <c r="D952" s="31" t="s">
        <v>354</v>
      </c>
      <c r="E952" s="18" t="s">
        <v>256</v>
      </c>
      <c r="F952" s="18"/>
      <c r="G952" s="129">
        <f>G953</f>
        <v>0</v>
      </c>
      <c r="H952" s="129"/>
      <c r="I952" s="20">
        <f t="shared" si="305"/>
        <v>0</v>
      </c>
      <c r="J952" s="129">
        <f t="shared" si="310"/>
        <v>862.4</v>
      </c>
      <c r="K952" s="129">
        <f t="shared" si="310"/>
        <v>862.4</v>
      </c>
    </row>
    <row r="953" spans="1:11">
      <c r="A953" s="49" t="s">
        <v>257</v>
      </c>
      <c r="B953" s="18" t="s">
        <v>245</v>
      </c>
      <c r="C953" s="18" t="s">
        <v>329</v>
      </c>
      <c r="D953" s="31" t="s">
        <v>354</v>
      </c>
      <c r="E953" s="18" t="s">
        <v>258</v>
      </c>
      <c r="F953" s="18"/>
      <c r="G953" s="129">
        <f>G954</f>
        <v>0</v>
      </c>
      <c r="H953" s="129"/>
      <c r="I953" s="20">
        <f t="shared" si="305"/>
        <v>0</v>
      </c>
      <c r="J953" s="129">
        <f t="shared" si="310"/>
        <v>862.4</v>
      </c>
      <c r="K953" s="129">
        <f t="shared" si="310"/>
        <v>862.4</v>
      </c>
    </row>
    <row r="954" spans="1:11">
      <c r="A954" s="49" t="s">
        <v>16</v>
      </c>
      <c r="B954" s="18" t="s">
        <v>245</v>
      </c>
      <c r="C954" s="18" t="s">
        <v>329</v>
      </c>
      <c r="D954" s="31" t="s">
        <v>354</v>
      </c>
      <c r="E954" s="18" t="s">
        <v>258</v>
      </c>
      <c r="F954" s="18" t="s">
        <v>17</v>
      </c>
      <c r="G954" s="129"/>
      <c r="H954" s="129"/>
      <c r="I954" s="20">
        <f t="shared" si="305"/>
        <v>0</v>
      </c>
      <c r="J954" s="22">
        <v>862.4</v>
      </c>
      <c r="K954" s="22">
        <v>862.4</v>
      </c>
    </row>
    <row r="955" spans="1:11" ht="14.25" customHeight="1">
      <c r="A955" s="13" t="s">
        <v>351</v>
      </c>
      <c r="B955" s="14" t="s">
        <v>245</v>
      </c>
      <c r="C955" s="14" t="s">
        <v>352</v>
      </c>
      <c r="D955" s="14"/>
      <c r="E955" s="14"/>
      <c r="F955" s="14"/>
      <c r="G955" s="15">
        <f>G956+G967</f>
        <v>5759.1</v>
      </c>
      <c r="H955" s="15">
        <f t="shared" ref="H955:I955" si="311">H956+H967</f>
        <v>587.4</v>
      </c>
      <c r="I955" s="15">
        <f t="shared" si="311"/>
        <v>6346.5</v>
      </c>
      <c r="J955" s="15">
        <f t="shared" ref="J955:K955" si="312">J967</f>
        <v>4676.3999999999996</v>
      </c>
      <c r="K955" s="15">
        <f t="shared" si="312"/>
        <v>4676.3999999999996</v>
      </c>
    </row>
    <row r="956" spans="1:11" ht="28.5" customHeight="1">
      <c r="A956" s="132" t="s">
        <v>330</v>
      </c>
      <c r="B956" s="14" t="s">
        <v>245</v>
      </c>
      <c r="C956" s="14" t="s">
        <v>352</v>
      </c>
      <c r="D956" s="171" t="s">
        <v>249</v>
      </c>
      <c r="E956" s="14"/>
      <c r="F956" s="14"/>
      <c r="G956" s="160">
        <f>G957</f>
        <v>906.1</v>
      </c>
      <c r="H956" s="160">
        <f t="shared" ref="H956:I956" si="313">H957</f>
        <v>0</v>
      </c>
      <c r="I956" s="160">
        <f t="shared" si="313"/>
        <v>906.1</v>
      </c>
      <c r="J956" s="15"/>
      <c r="K956" s="15"/>
    </row>
    <row r="957" spans="1:11" ht="41.25" customHeight="1">
      <c r="A957" s="164" t="s">
        <v>331</v>
      </c>
      <c r="B957" s="18" t="s">
        <v>245</v>
      </c>
      <c r="C957" s="18" t="s">
        <v>352</v>
      </c>
      <c r="D957" s="171" t="s">
        <v>251</v>
      </c>
      <c r="E957" s="14"/>
      <c r="F957" s="14"/>
      <c r="G957" s="160">
        <f>G958</f>
        <v>906.1</v>
      </c>
      <c r="H957" s="160">
        <f>H958</f>
        <v>0</v>
      </c>
      <c r="I957" s="79">
        <f t="shared" si="305"/>
        <v>906.1</v>
      </c>
      <c r="J957" s="15"/>
      <c r="K957" s="15"/>
    </row>
    <row r="958" spans="1:11" ht="41.25" customHeight="1">
      <c r="A958" s="212" t="s">
        <v>332</v>
      </c>
      <c r="B958" s="18" t="s">
        <v>245</v>
      </c>
      <c r="C958" s="18" t="s">
        <v>352</v>
      </c>
      <c r="D958" s="171" t="s">
        <v>333</v>
      </c>
      <c r="E958" s="14"/>
      <c r="F958" s="14"/>
      <c r="G958" s="160">
        <f>G959+G963</f>
        <v>906.1</v>
      </c>
      <c r="H958" s="160">
        <f t="shared" ref="H958:I958" si="314">H959+H963</f>
        <v>0</v>
      </c>
      <c r="I958" s="160">
        <f t="shared" si="314"/>
        <v>906.1</v>
      </c>
      <c r="J958" s="15"/>
      <c r="K958" s="15"/>
    </row>
    <row r="959" spans="1:11" ht="19.5" customHeight="1">
      <c r="A959" s="133" t="s">
        <v>335</v>
      </c>
      <c r="B959" s="18" t="s">
        <v>245</v>
      </c>
      <c r="C959" s="18" t="s">
        <v>352</v>
      </c>
      <c r="D959" s="143" t="s">
        <v>550</v>
      </c>
      <c r="E959" s="14"/>
      <c r="F959" s="14"/>
      <c r="G959" s="160">
        <f t="shared" ref="G959:H961" si="315">G960</f>
        <v>150</v>
      </c>
      <c r="H959" s="160">
        <f t="shared" si="315"/>
        <v>0</v>
      </c>
      <c r="I959" s="79">
        <f t="shared" si="305"/>
        <v>150</v>
      </c>
      <c r="J959" s="15"/>
      <c r="K959" s="15"/>
    </row>
    <row r="960" spans="1:11" ht="27" customHeight="1">
      <c r="A960" s="152" t="s">
        <v>73</v>
      </c>
      <c r="B960" s="18" t="s">
        <v>245</v>
      </c>
      <c r="C960" s="18" t="s">
        <v>352</v>
      </c>
      <c r="D960" s="143" t="s">
        <v>550</v>
      </c>
      <c r="E960" s="167" t="s">
        <v>74</v>
      </c>
      <c r="F960" s="167"/>
      <c r="G960" s="160">
        <f t="shared" si="315"/>
        <v>150</v>
      </c>
      <c r="H960" s="160">
        <f t="shared" si="315"/>
        <v>0</v>
      </c>
      <c r="I960" s="79">
        <f t="shared" si="305"/>
        <v>150</v>
      </c>
      <c r="J960" s="15"/>
      <c r="K960" s="15"/>
    </row>
    <row r="961" spans="1:11" ht="22.5" customHeight="1">
      <c r="A961" s="152" t="s">
        <v>75</v>
      </c>
      <c r="B961" s="18" t="s">
        <v>245</v>
      </c>
      <c r="C961" s="18" t="s">
        <v>352</v>
      </c>
      <c r="D961" s="143" t="s">
        <v>550</v>
      </c>
      <c r="E961" s="167" t="s">
        <v>76</v>
      </c>
      <c r="F961" s="167"/>
      <c r="G961" s="160">
        <f t="shared" si="315"/>
        <v>150</v>
      </c>
      <c r="H961" s="160">
        <f t="shared" si="315"/>
        <v>0</v>
      </c>
      <c r="I961" s="79">
        <f t="shared" si="305"/>
        <v>150</v>
      </c>
      <c r="J961" s="15"/>
      <c r="K961" s="15"/>
    </row>
    <row r="962" spans="1:11" ht="18.75" customHeight="1">
      <c r="A962" s="152" t="s">
        <v>16</v>
      </c>
      <c r="B962" s="18" t="s">
        <v>245</v>
      </c>
      <c r="C962" s="18" t="s">
        <v>352</v>
      </c>
      <c r="D962" s="143" t="s">
        <v>550</v>
      </c>
      <c r="E962" s="167" t="s">
        <v>76</v>
      </c>
      <c r="F962" s="167" t="s">
        <v>17</v>
      </c>
      <c r="G962" s="79">
        <v>150</v>
      </c>
      <c r="H962" s="79">
        <v>0</v>
      </c>
      <c r="I962" s="79">
        <f t="shared" si="305"/>
        <v>150</v>
      </c>
      <c r="J962" s="15"/>
      <c r="K962" s="15"/>
    </row>
    <row r="963" spans="1:11" ht="27.75" customHeight="1">
      <c r="A963" s="133" t="s">
        <v>697</v>
      </c>
      <c r="B963" s="18" t="s">
        <v>245</v>
      </c>
      <c r="C963" s="18" t="s">
        <v>352</v>
      </c>
      <c r="D963" s="144" t="s">
        <v>339</v>
      </c>
      <c r="E963" s="14"/>
      <c r="F963" s="14"/>
      <c r="G963" s="15">
        <f>G964</f>
        <v>756.1</v>
      </c>
      <c r="H963" s="15">
        <f t="shared" ref="H963:I963" si="316">H964</f>
        <v>0</v>
      </c>
      <c r="I963" s="15">
        <f t="shared" si="316"/>
        <v>756.1</v>
      </c>
      <c r="J963" s="15"/>
      <c r="K963" s="15"/>
    </row>
    <row r="964" spans="1:11" ht="24" customHeight="1">
      <c r="A964" s="135" t="s">
        <v>308</v>
      </c>
      <c r="B964" s="18" t="s">
        <v>245</v>
      </c>
      <c r="C964" s="18" t="s">
        <v>352</v>
      </c>
      <c r="D964" s="144" t="s">
        <v>339</v>
      </c>
      <c r="E964" s="167" t="s">
        <v>256</v>
      </c>
      <c r="F964" s="167"/>
      <c r="G964" s="160">
        <f>G965</f>
        <v>756.1</v>
      </c>
      <c r="H964" s="160">
        <f>H965</f>
        <v>0</v>
      </c>
      <c r="I964" s="79">
        <f t="shared" ref="I964:I966" si="317">G964+H964</f>
        <v>756.1</v>
      </c>
      <c r="J964" s="15"/>
      <c r="K964" s="15"/>
    </row>
    <row r="965" spans="1:11" ht="14.25" customHeight="1">
      <c r="A965" s="135" t="s">
        <v>257</v>
      </c>
      <c r="B965" s="18" t="s">
        <v>245</v>
      </c>
      <c r="C965" s="18" t="s">
        <v>352</v>
      </c>
      <c r="D965" s="144" t="s">
        <v>339</v>
      </c>
      <c r="E965" s="167" t="s">
        <v>258</v>
      </c>
      <c r="F965" s="167"/>
      <c r="G965" s="160">
        <f>G966</f>
        <v>756.1</v>
      </c>
      <c r="H965" s="160">
        <f>H966</f>
        <v>0</v>
      </c>
      <c r="I965" s="79">
        <f t="shared" si="317"/>
        <v>756.1</v>
      </c>
      <c r="J965" s="15"/>
      <c r="K965" s="15"/>
    </row>
    <row r="966" spans="1:11" ht="14.25" customHeight="1">
      <c r="A966" s="135" t="s">
        <v>16</v>
      </c>
      <c r="B966" s="18" t="s">
        <v>245</v>
      </c>
      <c r="C966" s="18" t="s">
        <v>352</v>
      </c>
      <c r="D966" s="144" t="s">
        <v>339</v>
      </c>
      <c r="E966" s="167" t="s">
        <v>258</v>
      </c>
      <c r="F966" s="167" t="s">
        <v>17</v>
      </c>
      <c r="G966" s="79">
        <v>756.1</v>
      </c>
      <c r="H966" s="79">
        <v>0</v>
      </c>
      <c r="I966" s="79">
        <f t="shared" si="317"/>
        <v>756.1</v>
      </c>
      <c r="J966" s="15"/>
      <c r="K966" s="15"/>
    </row>
    <row r="967" spans="1:11" ht="27" customHeight="1">
      <c r="A967" s="13" t="s">
        <v>25</v>
      </c>
      <c r="B967" s="14" t="s">
        <v>245</v>
      </c>
      <c r="C967" s="14" t="s">
        <v>352</v>
      </c>
      <c r="D967" s="14" t="s">
        <v>26</v>
      </c>
      <c r="E967" s="14"/>
      <c r="F967" s="14"/>
      <c r="G967" s="16">
        <f>G972+G979+G968</f>
        <v>4853</v>
      </c>
      <c r="H967" s="16">
        <f>H972+H979+H968</f>
        <v>587.4</v>
      </c>
      <c r="I967" s="20">
        <f t="shared" si="305"/>
        <v>5440.4</v>
      </c>
      <c r="J967" s="16">
        <f t="shared" ref="J967" si="318">J972+J979+J968</f>
        <v>4676.3999999999996</v>
      </c>
      <c r="K967" s="16">
        <f>K972+K979+K968</f>
        <v>4676.3999999999996</v>
      </c>
    </row>
    <row r="968" spans="1:11" ht="38.25">
      <c r="A968" s="23" t="s">
        <v>33</v>
      </c>
      <c r="B968" s="18" t="s">
        <v>245</v>
      </c>
      <c r="C968" s="18" t="s">
        <v>352</v>
      </c>
      <c r="D968" s="24" t="s">
        <v>34</v>
      </c>
      <c r="E968" s="24"/>
      <c r="F968" s="24"/>
      <c r="G968" s="16">
        <f t="shared" ref="G968:J970" si="319">G969</f>
        <v>176.6</v>
      </c>
      <c r="H968" s="16">
        <f t="shared" si="319"/>
        <v>0</v>
      </c>
      <c r="I968" s="20">
        <f t="shared" si="305"/>
        <v>176.6</v>
      </c>
      <c r="J968" s="16">
        <f t="shared" si="319"/>
        <v>0</v>
      </c>
      <c r="K968" s="26"/>
    </row>
    <row r="969" spans="1:11" ht="76.5">
      <c r="A969" s="23" t="s">
        <v>29</v>
      </c>
      <c r="B969" s="18" t="s">
        <v>245</v>
      </c>
      <c r="C969" s="18" t="s">
        <v>352</v>
      </c>
      <c r="D969" s="24" t="s">
        <v>34</v>
      </c>
      <c r="E969" s="24" t="s">
        <v>30</v>
      </c>
      <c r="F969" s="24"/>
      <c r="G969" s="16">
        <f t="shared" si="319"/>
        <v>176.6</v>
      </c>
      <c r="H969" s="16">
        <f t="shared" si="319"/>
        <v>0</v>
      </c>
      <c r="I969" s="20">
        <f t="shared" si="305"/>
        <v>176.6</v>
      </c>
      <c r="J969" s="16">
        <f t="shared" si="319"/>
        <v>0</v>
      </c>
      <c r="K969" s="26"/>
    </row>
    <row r="970" spans="1:11" ht="29.25" customHeight="1">
      <c r="A970" s="23" t="s">
        <v>31</v>
      </c>
      <c r="B970" s="18" t="s">
        <v>245</v>
      </c>
      <c r="C970" s="18" t="s">
        <v>352</v>
      </c>
      <c r="D970" s="24" t="s">
        <v>34</v>
      </c>
      <c r="E970" s="24" t="s">
        <v>32</v>
      </c>
      <c r="F970" s="24"/>
      <c r="G970" s="16">
        <f t="shared" si="319"/>
        <v>176.6</v>
      </c>
      <c r="H970" s="16">
        <f t="shared" si="319"/>
        <v>0</v>
      </c>
      <c r="I970" s="20">
        <f t="shared" si="305"/>
        <v>176.6</v>
      </c>
      <c r="J970" s="16">
        <f t="shared" si="319"/>
        <v>0</v>
      </c>
      <c r="K970" s="26"/>
    </row>
    <row r="971" spans="1:11">
      <c r="A971" s="23" t="s">
        <v>19</v>
      </c>
      <c r="B971" s="18" t="s">
        <v>245</v>
      </c>
      <c r="C971" s="18" t="s">
        <v>352</v>
      </c>
      <c r="D971" s="24" t="s">
        <v>34</v>
      </c>
      <c r="E971" s="24" t="s">
        <v>32</v>
      </c>
      <c r="F971" s="24" t="s">
        <v>11</v>
      </c>
      <c r="G971" s="16">
        <v>176.6</v>
      </c>
      <c r="H971" s="16">
        <v>0</v>
      </c>
      <c r="I971" s="20">
        <f t="shared" si="305"/>
        <v>176.6</v>
      </c>
      <c r="J971" s="16"/>
      <c r="K971" s="26"/>
    </row>
    <row r="972" spans="1:11">
      <c r="A972" s="13" t="s">
        <v>37</v>
      </c>
      <c r="B972" s="14" t="s">
        <v>245</v>
      </c>
      <c r="C972" s="14" t="s">
        <v>352</v>
      </c>
      <c r="D972" s="14" t="s">
        <v>38</v>
      </c>
      <c r="E972" s="14"/>
      <c r="F972" s="14"/>
      <c r="G972" s="16">
        <f>G973</f>
        <v>2673</v>
      </c>
      <c r="H972" s="16">
        <f>H973</f>
        <v>323.39999999999998</v>
      </c>
      <c r="I972" s="20">
        <f>G972+H972</f>
        <v>2996.4</v>
      </c>
      <c r="J972" s="16">
        <f t="shared" ref="G972:K974" si="320">J973</f>
        <v>2673</v>
      </c>
      <c r="K972" s="16">
        <f t="shared" si="320"/>
        <v>2673</v>
      </c>
    </row>
    <row r="973" spans="1:11" ht="72.75" customHeight="1">
      <c r="A973" s="17" t="s">
        <v>29</v>
      </c>
      <c r="B973" s="18" t="s">
        <v>245</v>
      </c>
      <c r="C973" s="18" t="s">
        <v>352</v>
      </c>
      <c r="D973" s="18" t="s">
        <v>38</v>
      </c>
      <c r="E973" s="18" t="s">
        <v>30</v>
      </c>
      <c r="F973" s="18"/>
      <c r="G973" s="16">
        <f t="shared" si="320"/>
        <v>2673</v>
      </c>
      <c r="H973" s="16">
        <f t="shared" si="320"/>
        <v>323.39999999999998</v>
      </c>
      <c r="I973" s="20">
        <f t="shared" si="305"/>
        <v>2996.4</v>
      </c>
      <c r="J973" s="16">
        <f t="shared" si="320"/>
        <v>2673</v>
      </c>
      <c r="K973" s="16">
        <f t="shared" si="320"/>
        <v>2673</v>
      </c>
    </row>
    <row r="974" spans="1:11" ht="26.25" customHeight="1">
      <c r="A974" s="17" t="s">
        <v>31</v>
      </c>
      <c r="B974" s="18" t="s">
        <v>245</v>
      </c>
      <c r="C974" s="18" t="s">
        <v>352</v>
      </c>
      <c r="D974" s="18" t="s">
        <v>38</v>
      </c>
      <c r="E974" s="18" t="s">
        <v>32</v>
      </c>
      <c r="F974" s="18"/>
      <c r="G974" s="16">
        <f t="shared" si="320"/>
        <v>2673</v>
      </c>
      <c r="H974" s="16">
        <f t="shared" si="320"/>
        <v>323.39999999999998</v>
      </c>
      <c r="I974" s="20">
        <f t="shared" si="305"/>
        <v>2996.4</v>
      </c>
      <c r="J974" s="16">
        <f t="shared" si="320"/>
        <v>2673</v>
      </c>
      <c r="K974" s="16">
        <f t="shared" si="320"/>
        <v>2673</v>
      </c>
    </row>
    <row r="975" spans="1:11">
      <c r="A975" s="17" t="s">
        <v>16</v>
      </c>
      <c r="B975" s="18" t="s">
        <v>245</v>
      </c>
      <c r="C975" s="18" t="s">
        <v>352</v>
      </c>
      <c r="D975" s="18" t="s">
        <v>38</v>
      </c>
      <c r="E975" s="18" t="s">
        <v>32</v>
      </c>
      <c r="F975" s="18" t="s">
        <v>17</v>
      </c>
      <c r="G975" s="79">
        <v>2673</v>
      </c>
      <c r="H975" s="79">
        <f>'[2]поправки  2024-2026 гг  (окт)'!$I$1172</f>
        <v>323.39999999999998</v>
      </c>
      <c r="I975" s="20">
        <f t="shared" si="305"/>
        <v>2996.4</v>
      </c>
      <c r="J975" s="22">
        <v>2673</v>
      </c>
      <c r="K975" s="22">
        <v>2673</v>
      </c>
    </row>
    <row r="976" spans="1:11" hidden="1">
      <c r="A976" s="23" t="s">
        <v>56</v>
      </c>
      <c r="B976" s="18" t="s">
        <v>245</v>
      </c>
      <c r="C976" s="18" t="s">
        <v>352</v>
      </c>
      <c r="D976" s="18" t="s">
        <v>353</v>
      </c>
      <c r="E976" s="18"/>
      <c r="F976" s="18"/>
      <c r="G976" s="19"/>
      <c r="H976" s="19"/>
      <c r="I976" s="20">
        <f t="shared" si="305"/>
        <v>0</v>
      </c>
      <c r="J976" s="20"/>
      <c r="K976" s="26"/>
    </row>
    <row r="977" spans="1:14" hidden="1">
      <c r="A977" s="23" t="s">
        <v>79</v>
      </c>
      <c r="B977" s="18" t="s">
        <v>245</v>
      </c>
      <c r="C977" s="18" t="s">
        <v>352</v>
      </c>
      <c r="D977" s="18" t="s">
        <v>353</v>
      </c>
      <c r="E977" s="18" t="s">
        <v>80</v>
      </c>
      <c r="F977" s="18"/>
      <c r="G977" s="19"/>
      <c r="H977" s="19"/>
      <c r="I977" s="20">
        <f t="shared" si="305"/>
        <v>0</v>
      </c>
      <c r="J977" s="20"/>
      <c r="K977" s="26"/>
    </row>
    <row r="978" spans="1:14" hidden="1">
      <c r="A978" s="23" t="s">
        <v>81</v>
      </c>
      <c r="B978" s="18" t="s">
        <v>245</v>
      </c>
      <c r="C978" s="18" t="s">
        <v>352</v>
      </c>
      <c r="D978" s="18" t="s">
        <v>353</v>
      </c>
      <c r="E978" s="18" t="s">
        <v>80</v>
      </c>
      <c r="F978" s="18" t="s">
        <v>17</v>
      </c>
      <c r="G978" s="19"/>
      <c r="H978" s="19"/>
      <c r="I978" s="20">
        <f t="shared" si="305"/>
        <v>0</v>
      </c>
      <c r="J978" s="20"/>
      <c r="K978" s="26"/>
    </row>
    <row r="979" spans="1:14" ht="27" customHeight="1">
      <c r="A979" s="32" t="s">
        <v>314</v>
      </c>
      <c r="B979" s="14" t="s">
        <v>245</v>
      </c>
      <c r="C979" s="14" t="s">
        <v>352</v>
      </c>
      <c r="D979" s="33" t="s">
        <v>354</v>
      </c>
      <c r="E979" s="25"/>
      <c r="F979" s="25"/>
      <c r="G979" s="16">
        <f>G984+G980</f>
        <v>2003.4</v>
      </c>
      <c r="H979" s="16">
        <f>H984+H980</f>
        <v>264</v>
      </c>
      <c r="I979" s="20">
        <f t="shared" si="305"/>
        <v>2267.4</v>
      </c>
      <c r="J979" s="16">
        <f t="shared" ref="J979:K979" si="321">J984+J980</f>
        <v>2003.4</v>
      </c>
      <c r="K979" s="16">
        <f t="shared" si="321"/>
        <v>2003.4</v>
      </c>
    </row>
    <row r="980" spans="1:14" ht="78.75" customHeight="1">
      <c r="A980" s="135" t="s">
        <v>656</v>
      </c>
      <c r="B980" s="18" t="s">
        <v>245</v>
      </c>
      <c r="C980" s="18" t="s">
        <v>352</v>
      </c>
      <c r="D980" s="144" t="s">
        <v>642</v>
      </c>
      <c r="E980" s="167"/>
      <c r="F980" s="167"/>
      <c r="G980" s="160">
        <f t="shared" ref="G980:K982" si="322">G981</f>
        <v>3.4</v>
      </c>
      <c r="H980" s="160"/>
      <c r="I980" s="20">
        <f t="shared" si="305"/>
        <v>3.4</v>
      </c>
      <c r="J980" s="160">
        <f t="shared" si="322"/>
        <v>3.4</v>
      </c>
      <c r="K980" s="160">
        <f t="shared" si="322"/>
        <v>3.4</v>
      </c>
    </row>
    <row r="981" spans="1:14" ht="38.25">
      <c r="A981" s="135" t="s">
        <v>308</v>
      </c>
      <c r="B981" s="18" t="s">
        <v>245</v>
      </c>
      <c r="C981" s="18" t="s">
        <v>352</v>
      </c>
      <c r="D981" s="144" t="s">
        <v>642</v>
      </c>
      <c r="E981" s="167" t="s">
        <v>256</v>
      </c>
      <c r="F981" s="167"/>
      <c r="G981" s="160">
        <f t="shared" si="322"/>
        <v>3.4</v>
      </c>
      <c r="H981" s="160"/>
      <c r="I981" s="20">
        <f t="shared" si="305"/>
        <v>3.4</v>
      </c>
      <c r="J981" s="160">
        <f t="shared" si="322"/>
        <v>3.4</v>
      </c>
      <c r="K981" s="160">
        <f t="shared" si="322"/>
        <v>3.4</v>
      </c>
    </row>
    <row r="982" spans="1:14">
      <c r="A982" s="135" t="s">
        <v>257</v>
      </c>
      <c r="B982" s="18" t="s">
        <v>245</v>
      </c>
      <c r="C982" s="18" t="s">
        <v>352</v>
      </c>
      <c r="D982" s="144" t="s">
        <v>642</v>
      </c>
      <c r="E982" s="167" t="s">
        <v>258</v>
      </c>
      <c r="F982" s="167"/>
      <c r="G982" s="160">
        <f t="shared" si="322"/>
        <v>3.4</v>
      </c>
      <c r="H982" s="160"/>
      <c r="I982" s="20">
        <f t="shared" si="305"/>
        <v>3.4</v>
      </c>
      <c r="J982" s="160">
        <f t="shared" si="322"/>
        <v>3.4</v>
      </c>
      <c r="K982" s="160">
        <f t="shared" si="322"/>
        <v>3.4</v>
      </c>
    </row>
    <row r="983" spans="1:14" ht="10.5" customHeight="1">
      <c r="A983" s="135" t="s">
        <v>18</v>
      </c>
      <c r="B983" s="18" t="s">
        <v>245</v>
      </c>
      <c r="C983" s="18" t="s">
        <v>352</v>
      </c>
      <c r="D983" s="144" t="s">
        <v>642</v>
      </c>
      <c r="E983" s="167" t="s">
        <v>258</v>
      </c>
      <c r="F983" s="167" t="s">
        <v>10</v>
      </c>
      <c r="G983" s="187">
        <v>3.4</v>
      </c>
      <c r="H983" s="187"/>
      <c r="I983" s="20">
        <f t="shared" si="305"/>
        <v>3.4</v>
      </c>
      <c r="J983" s="187">
        <v>3.4</v>
      </c>
      <c r="K983" s="187">
        <v>3.4</v>
      </c>
    </row>
    <row r="984" spans="1:14" ht="36.75" customHeight="1">
      <c r="A984" s="49" t="s">
        <v>308</v>
      </c>
      <c r="B984" s="18" t="s">
        <v>245</v>
      </c>
      <c r="C984" s="18" t="s">
        <v>352</v>
      </c>
      <c r="D984" s="31" t="s">
        <v>354</v>
      </c>
      <c r="E984" s="18" t="s">
        <v>256</v>
      </c>
      <c r="F984" s="18"/>
      <c r="G984" s="16">
        <f t="shared" ref="G984:K985" si="323">G985</f>
        <v>2000</v>
      </c>
      <c r="H984" s="16">
        <f t="shared" si="323"/>
        <v>264</v>
      </c>
      <c r="I984" s="20">
        <f t="shared" si="305"/>
        <v>2264</v>
      </c>
      <c r="J984" s="16">
        <f t="shared" si="323"/>
        <v>2000</v>
      </c>
      <c r="K984" s="16">
        <f t="shared" si="323"/>
        <v>2000</v>
      </c>
    </row>
    <row r="985" spans="1:14" ht="15.75" customHeight="1">
      <c r="A985" s="49" t="s">
        <v>257</v>
      </c>
      <c r="B985" s="18" t="s">
        <v>245</v>
      </c>
      <c r="C985" s="18" t="s">
        <v>352</v>
      </c>
      <c r="D985" s="31" t="s">
        <v>354</v>
      </c>
      <c r="E985" s="18" t="s">
        <v>258</v>
      </c>
      <c r="F985" s="18"/>
      <c r="G985" s="16">
        <f t="shared" si="323"/>
        <v>2000</v>
      </c>
      <c r="H985" s="16">
        <f t="shared" si="323"/>
        <v>264</v>
      </c>
      <c r="I985" s="20">
        <f t="shared" si="305"/>
        <v>2264</v>
      </c>
      <c r="J985" s="16">
        <f t="shared" si="323"/>
        <v>2000</v>
      </c>
      <c r="K985" s="16">
        <f t="shared" si="323"/>
        <v>2000</v>
      </c>
    </row>
    <row r="986" spans="1:14">
      <c r="A986" s="17" t="s">
        <v>578</v>
      </c>
      <c r="B986" s="18" t="s">
        <v>245</v>
      </c>
      <c r="C986" s="18" t="s">
        <v>352</v>
      </c>
      <c r="D986" s="31" t="s">
        <v>354</v>
      </c>
      <c r="E986" s="18" t="s">
        <v>258</v>
      </c>
      <c r="F986" s="18" t="s">
        <v>17</v>
      </c>
      <c r="G986" s="79">
        <v>2000</v>
      </c>
      <c r="H986" s="79">
        <f>'[2]поправки  2024-2026 гг  (окт)'!$I$1185</f>
        <v>264</v>
      </c>
      <c r="I986" s="20">
        <f t="shared" si="305"/>
        <v>2264</v>
      </c>
      <c r="J986" s="22">
        <v>2000</v>
      </c>
      <c r="K986" s="22">
        <v>2000</v>
      </c>
    </row>
    <row r="987" spans="1:14" ht="16.5" customHeight="1">
      <c r="A987" s="13" t="s">
        <v>355</v>
      </c>
      <c r="B987" s="14" t="s">
        <v>356</v>
      </c>
      <c r="C987" s="35"/>
      <c r="D987" s="35"/>
      <c r="E987" s="14"/>
      <c r="F987" s="14"/>
      <c r="G987" s="15">
        <f>G988+G989+G990+G991</f>
        <v>10664.939999999999</v>
      </c>
      <c r="H987" s="15">
        <f>H988+H989+H990+H991</f>
        <v>61.900000000000006</v>
      </c>
      <c r="I987" s="12">
        <f t="shared" si="305"/>
        <v>10726.839999999998</v>
      </c>
      <c r="J987" s="15">
        <f t="shared" ref="J987:K987" si="324">J988+J989+J990+J991</f>
        <v>9460.3000000000011</v>
      </c>
      <c r="K987" s="15">
        <f t="shared" si="324"/>
        <v>9455.9000000000015</v>
      </c>
      <c r="L987" s="136">
        <f>G993+G1081+G1109+G1114</f>
        <v>10664.94</v>
      </c>
      <c r="M987" s="136">
        <f>J993+J1081+J1109+J1114</f>
        <v>9460.2999999999993</v>
      </c>
      <c r="N987" s="136">
        <f>K993+K1081+K1109+K1114</f>
        <v>9455.9</v>
      </c>
    </row>
    <row r="988" spans="1:14">
      <c r="A988" s="13" t="s">
        <v>278</v>
      </c>
      <c r="B988" s="14" t="s">
        <v>356</v>
      </c>
      <c r="C988" s="35"/>
      <c r="D988" s="35"/>
      <c r="E988" s="14"/>
      <c r="F988" s="14" t="s">
        <v>17</v>
      </c>
      <c r="G988" s="15">
        <f>G1023+G1029+G1040+G1050+G1065+G1113+G1123+G1070+G1015+G1045+G999+G1005+G1090+G1094+G1097+G1078+G1011</f>
        <v>8868.4</v>
      </c>
      <c r="H988" s="15">
        <f>H1023+H1029+H1040+H1050+H1065+H1113+H1123+H1070+H1015+H1045+H999+H1005+H1090+H1094+H1097+H1078+H1011</f>
        <v>61.900000000000006</v>
      </c>
      <c r="I988" s="12">
        <f t="shared" si="305"/>
        <v>8930.2999999999993</v>
      </c>
      <c r="J988" s="15">
        <f>J1023+J1029+J1040+J1050+J1065+J1113+J1123+J1070+J1015+J1045+J999+J1005+J1090+J1094+J1097</f>
        <v>8445.2000000000007</v>
      </c>
      <c r="K988" s="15">
        <f>K1023+K1029+K1040+K1050+K1065+K1113+K1123+K1070+K1015+K1045+K999+K1005+K1090+K1094+K1097</f>
        <v>8418.2000000000007</v>
      </c>
    </row>
    <row r="989" spans="1:14">
      <c r="A989" s="13" t="s">
        <v>18</v>
      </c>
      <c r="B989" s="14" t="s">
        <v>356</v>
      </c>
      <c r="C989" s="35"/>
      <c r="D989" s="35"/>
      <c r="E989" s="14"/>
      <c r="F989" s="14" t="s">
        <v>10</v>
      </c>
      <c r="G989" s="15">
        <f>G1041+G1021+G1060+G1016+G1033+G1036+G1046+G1003+G1010+G1086+G1074+G1079</f>
        <v>701.74</v>
      </c>
      <c r="H989" s="15">
        <f>H1041+H1021+H1060+H1016+H1033+H1036+H1046+H1003+H1010+H1086+H1074+H1079</f>
        <v>0</v>
      </c>
      <c r="I989" s="12">
        <f t="shared" si="305"/>
        <v>701.74</v>
      </c>
      <c r="J989" s="15">
        <f t="shared" ref="J989:K989" si="325">J1041+J1021+J1060+J1016+J1033+J1036+J1046+J1003+J1010+J1086</f>
        <v>1015.1</v>
      </c>
      <c r="K989" s="15">
        <f t="shared" si="325"/>
        <v>1037.7</v>
      </c>
    </row>
    <row r="990" spans="1:14">
      <c r="A990" s="13" t="s">
        <v>19</v>
      </c>
      <c r="B990" s="14" t="s">
        <v>356</v>
      </c>
      <c r="C990" s="35"/>
      <c r="D990" s="35"/>
      <c r="E990" s="14"/>
      <c r="F990" s="14" t="s">
        <v>11</v>
      </c>
      <c r="G990" s="15">
        <f>G1017+G1119+G1080</f>
        <v>1094.8</v>
      </c>
      <c r="H990" s="15">
        <f>H1017+H1119+H1080</f>
        <v>0</v>
      </c>
      <c r="I990" s="12">
        <f t="shared" si="305"/>
        <v>1094.8</v>
      </c>
      <c r="J990" s="15">
        <f>J1017+J1119</f>
        <v>0</v>
      </c>
      <c r="K990" s="15">
        <f>K1017+K1119</f>
        <v>0</v>
      </c>
    </row>
    <row r="991" spans="1:14" hidden="1">
      <c r="A991" s="13" t="s">
        <v>20</v>
      </c>
      <c r="B991" s="14" t="s">
        <v>357</v>
      </c>
      <c r="C991" s="35"/>
      <c r="D991" s="35"/>
      <c r="E991" s="14"/>
      <c r="F991" s="14" t="s">
        <v>12</v>
      </c>
      <c r="G991" s="15">
        <f t="shared" ref="G991:K991" si="326">G1000+G1006</f>
        <v>0</v>
      </c>
      <c r="H991" s="15"/>
      <c r="I991" s="12">
        <f t="shared" si="305"/>
        <v>0</v>
      </c>
      <c r="J991" s="15">
        <f t="shared" si="326"/>
        <v>0</v>
      </c>
      <c r="K991" s="15">
        <f t="shared" si="326"/>
        <v>0</v>
      </c>
    </row>
    <row r="992" spans="1:14" ht="13.5" customHeight="1">
      <c r="A992" s="13" t="s">
        <v>358</v>
      </c>
      <c r="B992" s="14" t="s">
        <v>356</v>
      </c>
      <c r="C992" s="14" t="s">
        <v>357</v>
      </c>
      <c r="D992" s="14"/>
      <c r="E992" s="14"/>
      <c r="F992" s="14"/>
      <c r="G992" s="15">
        <f>G993+G1109+G1066+G1081</f>
        <v>9498.0400000000009</v>
      </c>
      <c r="H992" s="15">
        <f>H993+H1109+H1066+H1081</f>
        <v>20</v>
      </c>
      <c r="I992" s="12">
        <f t="shared" si="305"/>
        <v>9518.0400000000009</v>
      </c>
      <c r="J992" s="15">
        <f>J993+J1109+J1066+J1081</f>
        <v>8360.2999999999993</v>
      </c>
      <c r="K992" s="15">
        <f>K993+K1109+K1066+K1081</f>
        <v>8355.9</v>
      </c>
    </row>
    <row r="993" spans="1:11" ht="71.25" customHeight="1">
      <c r="A993" s="63" t="s">
        <v>359</v>
      </c>
      <c r="B993" s="14" t="s">
        <v>356</v>
      </c>
      <c r="C993" s="14" t="s">
        <v>357</v>
      </c>
      <c r="D993" s="14" t="s">
        <v>318</v>
      </c>
      <c r="E993" s="14"/>
      <c r="F993" s="14"/>
      <c r="G993" s="15">
        <f>G994+G1024+G1071</f>
        <v>9452.0400000000009</v>
      </c>
      <c r="H993" s="15">
        <f>H994+H1024+H1071</f>
        <v>20</v>
      </c>
      <c r="I993" s="12">
        <f t="shared" si="305"/>
        <v>9472.0400000000009</v>
      </c>
      <c r="J993" s="15">
        <f t="shared" ref="J993:K993" si="327">J994+J1024</f>
        <v>0</v>
      </c>
      <c r="K993" s="15">
        <f t="shared" si="327"/>
        <v>0</v>
      </c>
    </row>
    <row r="994" spans="1:11" ht="60.75" customHeight="1">
      <c r="A994" s="88" t="s">
        <v>360</v>
      </c>
      <c r="B994" s="18" t="s">
        <v>356</v>
      </c>
      <c r="C994" s="18" t="s">
        <v>357</v>
      </c>
      <c r="D994" s="18" t="s">
        <v>361</v>
      </c>
      <c r="E994" s="18"/>
      <c r="F994" s="18"/>
      <c r="G994" s="16">
        <f>G995</f>
        <v>1113.2399999999998</v>
      </c>
      <c r="H994" s="16">
        <f>H995</f>
        <v>20</v>
      </c>
      <c r="I994" s="20">
        <f t="shared" si="305"/>
        <v>1133.2399999999998</v>
      </c>
      <c r="J994" s="16">
        <f>J995</f>
        <v>0</v>
      </c>
      <c r="K994" s="16">
        <f t="shared" ref="K994" si="328">K995</f>
        <v>0</v>
      </c>
    </row>
    <row r="995" spans="1:11" ht="27" customHeight="1">
      <c r="A995" s="17" t="s">
        <v>657</v>
      </c>
      <c r="B995" s="18" t="s">
        <v>356</v>
      </c>
      <c r="C995" s="18" t="s">
        <v>357</v>
      </c>
      <c r="D995" s="18" t="s">
        <v>362</v>
      </c>
      <c r="E995" s="18"/>
      <c r="F995" s="18"/>
      <c r="G995" s="16">
        <f>G1018+G1012+G996+G1007</f>
        <v>1113.2399999999998</v>
      </c>
      <c r="H995" s="16">
        <f>H1018+H1012+H996+H1007</f>
        <v>20</v>
      </c>
      <c r="I995" s="20">
        <f t="shared" si="305"/>
        <v>1133.2399999999998</v>
      </c>
      <c r="J995" s="16">
        <f t="shared" ref="J995:K995" si="329">J1018+J1012+J996+J1007</f>
        <v>0</v>
      </c>
      <c r="K995" s="16">
        <f t="shared" si="329"/>
        <v>0</v>
      </c>
    </row>
    <row r="996" spans="1:11" ht="48.75" customHeight="1">
      <c r="A996" s="23" t="s">
        <v>363</v>
      </c>
      <c r="B996" s="18" t="s">
        <v>356</v>
      </c>
      <c r="C996" s="18" t="s">
        <v>357</v>
      </c>
      <c r="D996" s="24" t="s">
        <v>364</v>
      </c>
      <c r="E996" s="24"/>
      <c r="F996" s="24"/>
      <c r="G996" s="78">
        <f>G997+G1001+G1004</f>
        <v>290.79999999999995</v>
      </c>
      <c r="H996" s="78">
        <f>H997+H1001+H1004</f>
        <v>-7.8</v>
      </c>
      <c r="I996" s="20">
        <f t="shared" si="305"/>
        <v>282.99999999999994</v>
      </c>
      <c r="J996" s="78">
        <f t="shared" ref="J996:K996" si="330">J997+J1001+J1004</f>
        <v>0</v>
      </c>
      <c r="K996" s="78">
        <f t="shared" si="330"/>
        <v>0</v>
      </c>
    </row>
    <row r="997" spans="1:11" ht="27" customHeight="1">
      <c r="A997" s="23" t="s">
        <v>44</v>
      </c>
      <c r="B997" s="18" t="s">
        <v>356</v>
      </c>
      <c r="C997" s="18" t="s">
        <v>357</v>
      </c>
      <c r="D997" s="24" t="s">
        <v>364</v>
      </c>
      <c r="E997" s="24" t="s">
        <v>45</v>
      </c>
      <c r="F997" s="24"/>
      <c r="G997" s="78">
        <f t="shared" ref="G997:K998" si="331">G998</f>
        <v>125.6</v>
      </c>
      <c r="H997" s="78">
        <f t="shared" si="331"/>
        <v>-7.8</v>
      </c>
      <c r="I997" s="20">
        <f t="shared" si="305"/>
        <v>117.8</v>
      </c>
      <c r="J997" s="78">
        <f t="shared" si="331"/>
        <v>0</v>
      </c>
      <c r="K997" s="78">
        <f t="shared" si="331"/>
        <v>0</v>
      </c>
    </row>
    <row r="998" spans="1:11" ht="25.5" customHeight="1">
      <c r="A998" s="23" t="s">
        <v>365</v>
      </c>
      <c r="B998" s="18" t="s">
        <v>356</v>
      </c>
      <c r="C998" s="18" t="s">
        <v>357</v>
      </c>
      <c r="D998" s="24" t="s">
        <v>364</v>
      </c>
      <c r="E998" s="24" t="s">
        <v>53</v>
      </c>
      <c r="F998" s="24"/>
      <c r="G998" s="78">
        <f t="shared" si="331"/>
        <v>125.6</v>
      </c>
      <c r="H998" s="78">
        <f t="shared" si="331"/>
        <v>-7.8</v>
      </c>
      <c r="I998" s="20">
        <f t="shared" si="305"/>
        <v>117.8</v>
      </c>
      <c r="J998" s="78">
        <f t="shared" si="331"/>
        <v>0</v>
      </c>
      <c r="K998" s="78">
        <f t="shared" si="331"/>
        <v>0</v>
      </c>
    </row>
    <row r="999" spans="1:11" ht="15.75" customHeight="1">
      <c r="A999" s="23" t="s">
        <v>16</v>
      </c>
      <c r="B999" s="18" t="s">
        <v>356</v>
      </c>
      <c r="C999" s="18" t="s">
        <v>357</v>
      </c>
      <c r="D999" s="24" t="s">
        <v>364</v>
      </c>
      <c r="E999" s="24" t="s">
        <v>53</v>
      </c>
      <c r="F999" s="24" t="s">
        <v>17</v>
      </c>
      <c r="G999" s="78">
        <v>125.6</v>
      </c>
      <c r="H999" s="78">
        <v>-7.8</v>
      </c>
      <c r="I999" s="20">
        <f t="shared" si="305"/>
        <v>117.8</v>
      </c>
      <c r="J999" s="78"/>
      <c r="K999" s="16"/>
    </row>
    <row r="1000" spans="1:11" ht="15.75" hidden="1" customHeight="1">
      <c r="A1000" s="23" t="s">
        <v>20</v>
      </c>
      <c r="B1000" s="18" t="s">
        <v>356</v>
      </c>
      <c r="C1000" s="18" t="s">
        <v>357</v>
      </c>
      <c r="D1000" s="24" t="s">
        <v>364</v>
      </c>
      <c r="E1000" s="24" t="s">
        <v>53</v>
      </c>
      <c r="F1000" s="24" t="s">
        <v>12</v>
      </c>
      <c r="G1000" s="78"/>
      <c r="H1000" s="78"/>
      <c r="I1000" s="20">
        <f t="shared" si="305"/>
        <v>0</v>
      </c>
      <c r="J1000" s="78"/>
      <c r="K1000" s="26"/>
    </row>
    <row r="1001" spans="1:11" ht="41.25" hidden="1" customHeight="1">
      <c r="A1001" s="23" t="s">
        <v>44</v>
      </c>
      <c r="B1001" s="18" t="s">
        <v>356</v>
      </c>
      <c r="C1001" s="18" t="s">
        <v>357</v>
      </c>
      <c r="D1001" s="24" t="s">
        <v>366</v>
      </c>
      <c r="E1001" s="24" t="s">
        <v>45</v>
      </c>
      <c r="F1001" s="24"/>
      <c r="G1001" s="78">
        <f>G1002</f>
        <v>0</v>
      </c>
      <c r="H1001" s="78"/>
      <c r="I1001" s="20">
        <f t="shared" ref="I1001:I1065" si="332">G1001+H1001</f>
        <v>0</v>
      </c>
      <c r="J1001" s="78">
        <f>J1002</f>
        <v>0</v>
      </c>
      <c r="K1001" s="26"/>
    </row>
    <row r="1002" spans="1:11" ht="24" hidden="1" customHeight="1">
      <c r="A1002" s="23" t="s">
        <v>365</v>
      </c>
      <c r="B1002" s="18" t="s">
        <v>356</v>
      </c>
      <c r="C1002" s="18" t="s">
        <v>357</v>
      </c>
      <c r="D1002" s="24" t="s">
        <v>366</v>
      </c>
      <c r="E1002" s="24" t="s">
        <v>53</v>
      </c>
      <c r="F1002" s="24"/>
      <c r="G1002" s="78">
        <f>G1003</f>
        <v>0</v>
      </c>
      <c r="H1002" s="78"/>
      <c r="I1002" s="20">
        <f t="shared" si="332"/>
        <v>0</v>
      </c>
      <c r="J1002" s="78">
        <f>J1003</f>
        <v>0</v>
      </c>
      <c r="K1002" s="26"/>
    </row>
    <row r="1003" spans="1:11" ht="17.25" hidden="1" customHeight="1">
      <c r="A1003" s="23" t="s">
        <v>18</v>
      </c>
      <c r="B1003" s="18" t="s">
        <v>356</v>
      </c>
      <c r="C1003" s="18" t="s">
        <v>357</v>
      </c>
      <c r="D1003" s="24" t="s">
        <v>366</v>
      </c>
      <c r="E1003" s="24" t="s">
        <v>53</v>
      </c>
      <c r="F1003" s="24" t="s">
        <v>10</v>
      </c>
      <c r="G1003" s="78"/>
      <c r="H1003" s="78"/>
      <c r="I1003" s="20">
        <f t="shared" si="332"/>
        <v>0</v>
      </c>
      <c r="J1003" s="78"/>
      <c r="K1003" s="26"/>
    </row>
    <row r="1004" spans="1:11" ht="12" customHeight="1">
      <c r="A1004" s="41" t="s">
        <v>161</v>
      </c>
      <c r="B1004" s="18" t="s">
        <v>356</v>
      </c>
      <c r="C1004" s="18" t="s">
        <v>357</v>
      </c>
      <c r="D1004" s="24" t="s">
        <v>364</v>
      </c>
      <c r="E1004" s="18" t="s">
        <v>162</v>
      </c>
      <c r="F1004" s="18"/>
      <c r="G1004" s="16">
        <f t="shared" ref="G1004:K1004" si="333">G1005</f>
        <v>165.2</v>
      </c>
      <c r="H1004" s="16"/>
      <c r="I1004" s="20">
        <f t="shared" si="332"/>
        <v>165.2</v>
      </c>
      <c r="J1004" s="16">
        <f t="shared" si="333"/>
        <v>0</v>
      </c>
      <c r="K1004" s="16">
        <f t="shared" si="333"/>
        <v>0</v>
      </c>
    </row>
    <row r="1005" spans="1:11" ht="15" customHeight="1">
      <c r="A1005" s="17" t="s">
        <v>16</v>
      </c>
      <c r="B1005" s="18" t="s">
        <v>356</v>
      </c>
      <c r="C1005" s="18" t="s">
        <v>357</v>
      </c>
      <c r="D1005" s="24" t="s">
        <v>364</v>
      </c>
      <c r="E1005" s="18" t="s">
        <v>162</v>
      </c>
      <c r="F1005" s="18" t="s">
        <v>17</v>
      </c>
      <c r="G1005" s="79">
        <v>165.2</v>
      </c>
      <c r="H1005" s="79"/>
      <c r="I1005" s="20">
        <f t="shared" si="332"/>
        <v>165.2</v>
      </c>
      <c r="J1005" s="20"/>
      <c r="K1005" s="19"/>
    </row>
    <row r="1006" spans="1:11" ht="15" hidden="1" customHeight="1">
      <c r="A1006" s="23" t="s">
        <v>20</v>
      </c>
      <c r="B1006" s="18" t="s">
        <v>356</v>
      </c>
      <c r="C1006" s="18" t="s">
        <v>357</v>
      </c>
      <c r="D1006" s="24" t="s">
        <v>364</v>
      </c>
      <c r="E1006" s="18" t="s">
        <v>162</v>
      </c>
      <c r="F1006" s="18" t="s">
        <v>12</v>
      </c>
      <c r="G1006" s="19"/>
      <c r="H1006" s="19"/>
      <c r="I1006" s="20">
        <f t="shared" si="332"/>
        <v>0</v>
      </c>
      <c r="J1006" s="20"/>
      <c r="K1006" s="26"/>
    </row>
    <row r="1007" spans="1:11" ht="25.5">
      <c r="A1007" s="174" t="s">
        <v>607</v>
      </c>
      <c r="B1007" s="18" t="s">
        <v>356</v>
      </c>
      <c r="C1007" s="18" t="s">
        <v>357</v>
      </c>
      <c r="D1007" s="24" t="s">
        <v>366</v>
      </c>
      <c r="E1007" s="18"/>
      <c r="F1007" s="18"/>
      <c r="G1007" s="19">
        <f t="shared" ref="G1007:H1008" si="334">G1008</f>
        <v>492.4</v>
      </c>
      <c r="H1007" s="19">
        <f t="shared" si="334"/>
        <v>27.8</v>
      </c>
      <c r="I1007" s="20">
        <f t="shared" si="332"/>
        <v>520.19999999999993</v>
      </c>
      <c r="J1007" s="19">
        <f t="shared" ref="J1007:K1009" si="335">J1008</f>
        <v>0</v>
      </c>
      <c r="K1007" s="19">
        <f t="shared" si="335"/>
        <v>0</v>
      </c>
    </row>
    <row r="1008" spans="1:11" ht="15" customHeight="1">
      <c r="A1008" s="23" t="s">
        <v>44</v>
      </c>
      <c r="B1008" s="18" t="s">
        <v>356</v>
      </c>
      <c r="C1008" s="18" t="s">
        <v>357</v>
      </c>
      <c r="D1008" s="24" t="s">
        <v>366</v>
      </c>
      <c r="E1008" s="24" t="s">
        <v>45</v>
      </c>
      <c r="F1008" s="24"/>
      <c r="G1008" s="78">
        <f t="shared" si="334"/>
        <v>492.4</v>
      </c>
      <c r="H1008" s="78">
        <f t="shared" si="334"/>
        <v>27.8</v>
      </c>
      <c r="I1008" s="20">
        <f t="shared" si="332"/>
        <v>520.19999999999993</v>
      </c>
      <c r="J1008" s="78">
        <f t="shared" si="335"/>
        <v>0</v>
      </c>
      <c r="K1008" s="78">
        <f t="shared" si="335"/>
        <v>0</v>
      </c>
    </row>
    <row r="1009" spans="1:11" ht="15" customHeight="1">
      <c r="A1009" s="23" t="s">
        <v>365</v>
      </c>
      <c r="B1009" s="18" t="s">
        <v>356</v>
      </c>
      <c r="C1009" s="18" t="s">
        <v>357</v>
      </c>
      <c r="D1009" s="24" t="s">
        <v>366</v>
      </c>
      <c r="E1009" s="24" t="s">
        <v>53</v>
      </c>
      <c r="F1009" s="24"/>
      <c r="G1009" s="78">
        <f>G1010+G1011</f>
        <v>492.4</v>
      </c>
      <c r="H1009" s="78">
        <f>H1010+H1011</f>
        <v>27.8</v>
      </c>
      <c r="I1009" s="20">
        <f t="shared" si="332"/>
        <v>520.19999999999993</v>
      </c>
      <c r="J1009" s="78">
        <f t="shared" si="335"/>
        <v>0</v>
      </c>
      <c r="K1009" s="78">
        <f t="shared" si="335"/>
        <v>0</v>
      </c>
    </row>
    <row r="1010" spans="1:11" ht="15" customHeight="1">
      <c r="A1010" s="23" t="s">
        <v>18</v>
      </c>
      <c r="B1010" s="18" t="s">
        <v>356</v>
      </c>
      <c r="C1010" s="18" t="s">
        <v>357</v>
      </c>
      <c r="D1010" s="24" t="s">
        <v>366</v>
      </c>
      <c r="E1010" s="24" t="s">
        <v>53</v>
      </c>
      <c r="F1010" s="24" t="s">
        <v>10</v>
      </c>
      <c r="G1010" s="78">
        <v>400</v>
      </c>
      <c r="H1010" s="78"/>
      <c r="I1010" s="20">
        <f t="shared" si="332"/>
        <v>400</v>
      </c>
      <c r="J1010" s="78"/>
      <c r="K1010" s="26"/>
    </row>
    <row r="1011" spans="1:11" ht="15" customHeight="1">
      <c r="A1011" s="17" t="s">
        <v>16</v>
      </c>
      <c r="B1011" s="18" t="s">
        <v>356</v>
      </c>
      <c r="C1011" s="18" t="s">
        <v>357</v>
      </c>
      <c r="D1011" s="24" t="s">
        <v>366</v>
      </c>
      <c r="E1011" s="24" t="s">
        <v>53</v>
      </c>
      <c r="F1011" s="24" t="s">
        <v>17</v>
      </c>
      <c r="G1011" s="78">
        <v>92.4</v>
      </c>
      <c r="H1011" s="78">
        <v>27.8</v>
      </c>
      <c r="I1011" s="20">
        <f t="shared" si="332"/>
        <v>120.2</v>
      </c>
      <c r="J1011" s="78"/>
      <c r="K1011" s="26"/>
    </row>
    <row r="1012" spans="1:11" ht="28.5" customHeight="1">
      <c r="A1012" s="23" t="s">
        <v>367</v>
      </c>
      <c r="B1012" s="18" t="s">
        <v>356</v>
      </c>
      <c r="C1012" s="18" t="s">
        <v>357</v>
      </c>
      <c r="D1012" s="24" t="s">
        <v>368</v>
      </c>
      <c r="E1012" s="18"/>
      <c r="F1012" s="18"/>
      <c r="G1012" s="16">
        <f t="shared" ref="G1012:K1013" si="336">G1013</f>
        <v>330.04</v>
      </c>
      <c r="H1012" s="16"/>
      <c r="I1012" s="20">
        <f t="shared" si="332"/>
        <v>330.04</v>
      </c>
      <c r="J1012" s="16">
        <f t="shared" si="336"/>
        <v>0</v>
      </c>
      <c r="K1012" s="16">
        <f t="shared" si="336"/>
        <v>0</v>
      </c>
    </row>
    <row r="1013" spans="1:11" ht="27" customHeight="1">
      <c r="A1013" s="23" t="s">
        <v>44</v>
      </c>
      <c r="B1013" s="18" t="s">
        <v>356</v>
      </c>
      <c r="C1013" s="18" t="s">
        <v>357</v>
      </c>
      <c r="D1013" s="24" t="s">
        <v>368</v>
      </c>
      <c r="E1013" s="18" t="s">
        <v>45</v>
      </c>
      <c r="F1013" s="18"/>
      <c r="G1013" s="16">
        <f t="shared" si="336"/>
        <v>330.04</v>
      </c>
      <c r="H1013" s="16"/>
      <c r="I1013" s="20">
        <f t="shared" si="332"/>
        <v>330.04</v>
      </c>
      <c r="J1013" s="16">
        <f t="shared" si="336"/>
        <v>0</v>
      </c>
      <c r="K1013" s="16">
        <f t="shared" si="336"/>
        <v>0</v>
      </c>
    </row>
    <row r="1014" spans="1:11" ht="41.25" customHeight="1">
      <c r="A1014" s="23" t="s">
        <v>365</v>
      </c>
      <c r="B1014" s="18" t="s">
        <v>356</v>
      </c>
      <c r="C1014" s="18" t="s">
        <v>357</v>
      </c>
      <c r="D1014" s="24" t="s">
        <v>368</v>
      </c>
      <c r="E1014" s="18" t="s">
        <v>53</v>
      </c>
      <c r="F1014" s="18"/>
      <c r="G1014" s="16">
        <f t="shared" ref="G1014:K1014" si="337">G1015+G1016+G1017</f>
        <v>330.04</v>
      </c>
      <c r="H1014" s="16"/>
      <c r="I1014" s="20">
        <f t="shared" si="332"/>
        <v>330.04</v>
      </c>
      <c r="J1014" s="16">
        <f t="shared" si="337"/>
        <v>0</v>
      </c>
      <c r="K1014" s="16">
        <f t="shared" si="337"/>
        <v>0</v>
      </c>
    </row>
    <row r="1015" spans="1:11" ht="14.25" customHeight="1">
      <c r="A1015" s="23" t="s">
        <v>16</v>
      </c>
      <c r="B1015" s="18" t="s">
        <v>356</v>
      </c>
      <c r="C1015" s="18" t="s">
        <v>357</v>
      </c>
      <c r="D1015" s="24" t="s">
        <v>368</v>
      </c>
      <c r="E1015" s="18" t="s">
        <v>53</v>
      </c>
      <c r="F1015" s="18" t="s">
        <v>17</v>
      </c>
      <c r="G1015" s="26">
        <v>0.3</v>
      </c>
      <c r="H1015" s="26"/>
      <c r="I1015" s="20">
        <f t="shared" si="332"/>
        <v>0.3</v>
      </c>
      <c r="J1015" s="26"/>
      <c r="K1015" s="26"/>
    </row>
    <row r="1016" spans="1:11" ht="12" customHeight="1">
      <c r="A1016" s="23" t="s">
        <v>18</v>
      </c>
      <c r="B1016" s="18" t="s">
        <v>356</v>
      </c>
      <c r="C1016" s="18" t="s">
        <v>357</v>
      </c>
      <c r="D1016" s="24" t="s">
        <v>368</v>
      </c>
      <c r="E1016" s="18" t="s">
        <v>53</v>
      </c>
      <c r="F1016" s="18" t="s">
        <v>10</v>
      </c>
      <c r="G1016" s="19">
        <v>29.74</v>
      </c>
      <c r="H1016" s="19"/>
      <c r="I1016" s="20">
        <f t="shared" si="332"/>
        <v>29.74</v>
      </c>
      <c r="J1016" s="19"/>
      <c r="K1016" s="19"/>
    </row>
    <row r="1017" spans="1:11" ht="15" customHeight="1">
      <c r="A1017" s="23" t="s">
        <v>19</v>
      </c>
      <c r="B1017" s="18" t="s">
        <v>356</v>
      </c>
      <c r="C1017" s="18" t="s">
        <v>357</v>
      </c>
      <c r="D1017" s="24" t="s">
        <v>368</v>
      </c>
      <c r="E1017" s="18" t="s">
        <v>53</v>
      </c>
      <c r="F1017" s="18" t="s">
        <v>11</v>
      </c>
      <c r="G1017" s="19">
        <v>300</v>
      </c>
      <c r="H1017" s="19"/>
      <c r="I1017" s="20">
        <f t="shared" si="332"/>
        <v>300</v>
      </c>
      <c r="J1017" s="19"/>
      <c r="K1017" s="19"/>
    </row>
    <row r="1018" spans="1:11" ht="36" hidden="1">
      <c r="A1018" s="17" t="s">
        <v>369</v>
      </c>
      <c r="B1018" s="18" t="s">
        <v>356</v>
      </c>
      <c r="C1018" s="18" t="s">
        <v>357</v>
      </c>
      <c r="D1018" s="18" t="s">
        <v>366</v>
      </c>
      <c r="E1018" s="18"/>
      <c r="F1018" s="18"/>
      <c r="G1018" s="16">
        <f>G1019</f>
        <v>0</v>
      </c>
      <c r="H1018" s="16"/>
      <c r="I1018" s="20">
        <f t="shared" si="332"/>
        <v>0</v>
      </c>
      <c r="J1018" s="16">
        <f t="shared" ref="J1018:K1018" si="338">J1019</f>
        <v>0</v>
      </c>
      <c r="K1018" s="16">
        <f t="shared" si="338"/>
        <v>0</v>
      </c>
    </row>
    <row r="1019" spans="1:11" hidden="1">
      <c r="A1019" s="41" t="s">
        <v>122</v>
      </c>
      <c r="B1019" s="18" t="s">
        <v>356</v>
      </c>
      <c r="C1019" s="18" t="s">
        <v>357</v>
      </c>
      <c r="D1019" s="18" t="s">
        <v>366</v>
      </c>
      <c r="E1019" s="18" t="s">
        <v>123</v>
      </c>
      <c r="F1019" s="18"/>
      <c r="G1019" s="16">
        <f>G1022+G1020</f>
        <v>0</v>
      </c>
      <c r="H1019" s="16"/>
      <c r="I1019" s="20">
        <f t="shared" si="332"/>
        <v>0</v>
      </c>
      <c r="J1019" s="16">
        <f t="shared" ref="J1019:K1019" si="339">J1022+J1020</f>
        <v>0</v>
      </c>
      <c r="K1019" s="16">
        <f t="shared" si="339"/>
        <v>0</v>
      </c>
    </row>
    <row r="1020" spans="1:11" hidden="1">
      <c r="A1020" s="41" t="s">
        <v>370</v>
      </c>
      <c r="B1020" s="18" t="s">
        <v>356</v>
      </c>
      <c r="C1020" s="18" t="s">
        <v>357</v>
      </c>
      <c r="D1020" s="18" t="s">
        <v>366</v>
      </c>
      <c r="E1020" s="18" t="s">
        <v>371</v>
      </c>
      <c r="F1020" s="18"/>
      <c r="G1020" s="16">
        <f>G1021</f>
        <v>0</v>
      </c>
      <c r="H1020" s="16"/>
      <c r="I1020" s="20">
        <f t="shared" si="332"/>
        <v>0</v>
      </c>
      <c r="J1020" s="16">
        <f t="shared" ref="J1020:K1020" si="340">J1021</f>
        <v>0</v>
      </c>
      <c r="K1020" s="16">
        <f t="shared" si="340"/>
        <v>0</v>
      </c>
    </row>
    <row r="1021" spans="1:11" hidden="1">
      <c r="A1021" s="41" t="s">
        <v>224</v>
      </c>
      <c r="B1021" s="18" t="s">
        <v>356</v>
      </c>
      <c r="C1021" s="18" t="s">
        <v>357</v>
      </c>
      <c r="D1021" s="18" t="s">
        <v>366</v>
      </c>
      <c r="E1021" s="18" t="s">
        <v>371</v>
      </c>
      <c r="F1021" s="18" t="s">
        <v>10</v>
      </c>
      <c r="G1021" s="16"/>
      <c r="H1021" s="16"/>
      <c r="I1021" s="20">
        <f t="shared" si="332"/>
        <v>0</v>
      </c>
      <c r="J1021" s="16"/>
      <c r="K1021" s="26"/>
    </row>
    <row r="1022" spans="1:11" hidden="1">
      <c r="A1022" s="41" t="s">
        <v>161</v>
      </c>
      <c r="B1022" s="18" t="s">
        <v>356</v>
      </c>
      <c r="C1022" s="18" t="s">
        <v>357</v>
      </c>
      <c r="D1022" s="18" t="s">
        <v>364</v>
      </c>
      <c r="E1022" s="18" t="s">
        <v>162</v>
      </c>
      <c r="F1022" s="18"/>
      <c r="G1022" s="16">
        <f>G1023</f>
        <v>0</v>
      </c>
      <c r="H1022" s="16"/>
      <c r="I1022" s="20">
        <f t="shared" si="332"/>
        <v>0</v>
      </c>
      <c r="J1022" s="16">
        <f t="shared" ref="J1022:K1022" si="341">J1023</f>
        <v>0</v>
      </c>
      <c r="K1022" s="16">
        <f t="shared" si="341"/>
        <v>0</v>
      </c>
    </row>
    <row r="1023" spans="1:11" ht="15.75" hidden="1" customHeight="1">
      <c r="A1023" s="17" t="s">
        <v>16</v>
      </c>
      <c r="B1023" s="18" t="s">
        <v>356</v>
      </c>
      <c r="C1023" s="18" t="s">
        <v>357</v>
      </c>
      <c r="D1023" s="18" t="s">
        <v>364</v>
      </c>
      <c r="E1023" s="18" t="s">
        <v>162</v>
      </c>
      <c r="F1023" s="18" t="s">
        <v>17</v>
      </c>
      <c r="G1023" s="19"/>
      <c r="H1023" s="19"/>
      <c r="I1023" s="20">
        <f t="shared" si="332"/>
        <v>0</v>
      </c>
      <c r="J1023" s="20"/>
      <c r="K1023" s="26"/>
    </row>
    <row r="1024" spans="1:11" s="57" customFormat="1" ht="39" customHeight="1">
      <c r="A1024" s="89" t="s">
        <v>372</v>
      </c>
      <c r="B1024" s="18" t="s">
        <v>356</v>
      </c>
      <c r="C1024" s="18" t="s">
        <v>357</v>
      </c>
      <c r="D1024" s="24" t="s">
        <v>373</v>
      </c>
      <c r="E1024" s="18"/>
      <c r="F1024" s="18"/>
      <c r="G1024" s="16">
        <f t="shared" ref="G1024:K1024" si="342">G1025+G1061</f>
        <v>8138.8</v>
      </c>
      <c r="H1024" s="16">
        <f t="shared" si="342"/>
        <v>0</v>
      </c>
      <c r="I1024" s="20">
        <f t="shared" si="332"/>
        <v>8138.8</v>
      </c>
      <c r="J1024" s="16">
        <f t="shared" si="342"/>
        <v>0</v>
      </c>
      <c r="K1024" s="16">
        <f t="shared" si="342"/>
        <v>0</v>
      </c>
    </row>
    <row r="1025" spans="1:11" ht="36">
      <c r="A1025" s="17" t="s">
        <v>374</v>
      </c>
      <c r="B1025" s="18" t="s">
        <v>356</v>
      </c>
      <c r="C1025" s="18" t="s">
        <v>357</v>
      </c>
      <c r="D1025" s="24" t="s">
        <v>375</v>
      </c>
      <c r="E1025" s="18"/>
      <c r="F1025" s="18"/>
      <c r="G1025" s="16">
        <f>G1026+G1037+G1047+G1057+G1030+G1042+G1075</f>
        <v>8138.8</v>
      </c>
      <c r="H1025" s="16">
        <f>H1026+H1037+H1047+H1057+H1030+H1042+H1075</f>
        <v>0</v>
      </c>
      <c r="I1025" s="20">
        <f t="shared" si="332"/>
        <v>8138.8</v>
      </c>
      <c r="J1025" s="16">
        <f t="shared" ref="J1025:K1025" si="343">J1026+J1037+J1047+J1057+J1030+J1042</f>
        <v>0</v>
      </c>
      <c r="K1025" s="16">
        <f t="shared" si="343"/>
        <v>0</v>
      </c>
    </row>
    <row r="1026" spans="1:11" ht="24" customHeight="1">
      <c r="A1026" s="49" t="s">
        <v>314</v>
      </c>
      <c r="B1026" s="18" t="s">
        <v>356</v>
      </c>
      <c r="C1026" s="18" t="s">
        <v>357</v>
      </c>
      <c r="D1026" s="24" t="s">
        <v>376</v>
      </c>
      <c r="E1026" s="18"/>
      <c r="F1026" s="18"/>
      <c r="G1026" s="16">
        <f t="shared" ref="G1026:K1028" si="344">G1027</f>
        <v>7250</v>
      </c>
      <c r="H1026" s="16"/>
      <c r="I1026" s="20">
        <f t="shared" si="332"/>
        <v>7250</v>
      </c>
      <c r="J1026" s="16">
        <f t="shared" si="344"/>
        <v>0</v>
      </c>
      <c r="K1026" s="16">
        <f t="shared" si="344"/>
        <v>0</v>
      </c>
    </row>
    <row r="1027" spans="1:11" ht="36.75" customHeight="1">
      <c r="A1027" s="49" t="s">
        <v>388</v>
      </c>
      <c r="B1027" s="18" t="s">
        <v>356</v>
      </c>
      <c r="C1027" s="18" t="s">
        <v>357</v>
      </c>
      <c r="D1027" s="18" t="s">
        <v>376</v>
      </c>
      <c r="E1027" s="18" t="s">
        <v>256</v>
      </c>
      <c r="F1027" s="18"/>
      <c r="G1027" s="16">
        <f t="shared" si="344"/>
        <v>7250</v>
      </c>
      <c r="H1027" s="16"/>
      <c r="I1027" s="20">
        <f t="shared" si="332"/>
        <v>7250</v>
      </c>
      <c r="J1027" s="16">
        <f t="shared" si="344"/>
        <v>0</v>
      </c>
      <c r="K1027" s="16">
        <f t="shared" si="344"/>
        <v>0</v>
      </c>
    </row>
    <row r="1028" spans="1:11">
      <c r="A1028" s="49" t="s">
        <v>257</v>
      </c>
      <c r="B1028" s="18" t="s">
        <v>356</v>
      </c>
      <c r="C1028" s="18" t="s">
        <v>357</v>
      </c>
      <c r="D1028" s="18" t="s">
        <v>376</v>
      </c>
      <c r="E1028" s="18" t="s">
        <v>258</v>
      </c>
      <c r="F1028" s="18"/>
      <c r="G1028" s="16">
        <f t="shared" si="344"/>
        <v>7250</v>
      </c>
      <c r="H1028" s="16"/>
      <c r="I1028" s="20">
        <f t="shared" si="332"/>
        <v>7250</v>
      </c>
      <c r="J1028" s="16">
        <f t="shared" si="344"/>
        <v>0</v>
      </c>
      <c r="K1028" s="16">
        <f t="shared" si="344"/>
        <v>0</v>
      </c>
    </row>
    <row r="1029" spans="1:11">
      <c r="A1029" s="17" t="s">
        <v>278</v>
      </c>
      <c r="B1029" s="18" t="s">
        <v>356</v>
      </c>
      <c r="C1029" s="18" t="s">
        <v>357</v>
      </c>
      <c r="D1029" s="18" t="s">
        <v>376</v>
      </c>
      <c r="E1029" s="18" t="s">
        <v>258</v>
      </c>
      <c r="F1029" s="18" t="s">
        <v>17</v>
      </c>
      <c r="G1029" s="19">
        <v>7250</v>
      </c>
      <c r="H1029" s="19"/>
      <c r="I1029" s="20">
        <f t="shared" si="332"/>
        <v>7250</v>
      </c>
      <c r="J1029" s="20"/>
      <c r="K1029" s="19"/>
    </row>
    <row r="1030" spans="1:11" ht="38.25" hidden="1">
      <c r="A1030" s="89" t="s">
        <v>377</v>
      </c>
      <c r="B1030" s="18" t="s">
        <v>356</v>
      </c>
      <c r="C1030" s="18" t="s">
        <v>357</v>
      </c>
      <c r="D1030" s="24" t="s">
        <v>378</v>
      </c>
      <c r="E1030" s="18"/>
      <c r="F1030" s="18"/>
      <c r="G1030" s="16">
        <f>G1034+G1031</f>
        <v>0</v>
      </c>
      <c r="H1030" s="16"/>
      <c r="I1030" s="20">
        <f t="shared" si="332"/>
        <v>0</v>
      </c>
      <c r="J1030" s="16">
        <f>J1034+J1031</f>
        <v>0</v>
      </c>
      <c r="K1030" s="26"/>
    </row>
    <row r="1031" spans="1:11" hidden="1">
      <c r="A1031" s="50" t="s">
        <v>122</v>
      </c>
      <c r="B1031" s="18" t="s">
        <v>356</v>
      </c>
      <c r="C1031" s="18" t="s">
        <v>357</v>
      </c>
      <c r="D1031" s="24" t="s">
        <v>378</v>
      </c>
      <c r="E1031" s="18" t="s">
        <v>123</v>
      </c>
      <c r="F1031" s="18"/>
      <c r="G1031" s="16">
        <f>G1032</f>
        <v>0</v>
      </c>
      <c r="H1031" s="16"/>
      <c r="I1031" s="20">
        <f t="shared" si="332"/>
        <v>0</v>
      </c>
      <c r="J1031" s="16">
        <f>J1032</f>
        <v>0</v>
      </c>
      <c r="K1031" s="26"/>
    </row>
    <row r="1032" spans="1:11" hidden="1">
      <c r="A1032" s="50" t="s">
        <v>161</v>
      </c>
      <c r="B1032" s="18" t="s">
        <v>356</v>
      </c>
      <c r="C1032" s="18" t="s">
        <v>357</v>
      </c>
      <c r="D1032" s="24" t="s">
        <v>378</v>
      </c>
      <c r="E1032" s="18" t="s">
        <v>162</v>
      </c>
      <c r="F1032" s="18"/>
      <c r="G1032" s="16">
        <f>G1033</f>
        <v>0</v>
      </c>
      <c r="H1032" s="16"/>
      <c r="I1032" s="20">
        <f t="shared" si="332"/>
        <v>0</v>
      </c>
      <c r="J1032" s="16">
        <f>J1033</f>
        <v>0</v>
      </c>
      <c r="K1032" s="26"/>
    </row>
    <row r="1033" spans="1:11" hidden="1">
      <c r="A1033" s="23" t="s">
        <v>18</v>
      </c>
      <c r="B1033" s="18" t="s">
        <v>356</v>
      </c>
      <c r="C1033" s="18" t="s">
        <v>357</v>
      </c>
      <c r="D1033" s="24" t="s">
        <v>378</v>
      </c>
      <c r="E1033" s="18" t="s">
        <v>162</v>
      </c>
      <c r="F1033" s="18" t="s">
        <v>10</v>
      </c>
      <c r="G1033" s="16"/>
      <c r="H1033" s="16"/>
      <c r="I1033" s="20">
        <f t="shared" si="332"/>
        <v>0</v>
      </c>
      <c r="J1033" s="16"/>
      <c r="K1033" s="26"/>
    </row>
    <row r="1034" spans="1:11" ht="38.25" hidden="1">
      <c r="A1034" s="55" t="s">
        <v>388</v>
      </c>
      <c r="B1034" s="18" t="s">
        <v>356</v>
      </c>
      <c r="C1034" s="18" t="s">
        <v>357</v>
      </c>
      <c r="D1034" s="24" t="s">
        <v>378</v>
      </c>
      <c r="E1034" s="18" t="s">
        <v>256</v>
      </c>
      <c r="F1034" s="18"/>
      <c r="G1034" s="16">
        <f>G1035</f>
        <v>0</v>
      </c>
      <c r="H1034" s="16"/>
      <c r="I1034" s="20">
        <f t="shared" si="332"/>
        <v>0</v>
      </c>
      <c r="J1034" s="16">
        <f>J1035</f>
        <v>0</v>
      </c>
      <c r="K1034" s="26"/>
    </row>
    <row r="1035" spans="1:11" hidden="1">
      <c r="A1035" s="55" t="s">
        <v>257</v>
      </c>
      <c r="B1035" s="18" t="s">
        <v>356</v>
      </c>
      <c r="C1035" s="18" t="s">
        <v>357</v>
      </c>
      <c r="D1035" s="24" t="s">
        <v>378</v>
      </c>
      <c r="E1035" s="18" t="s">
        <v>258</v>
      </c>
      <c r="F1035" s="18"/>
      <c r="G1035" s="16">
        <f>G1036</f>
        <v>0</v>
      </c>
      <c r="H1035" s="16"/>
      <c r="I1035" s="20">
        <f t="shared" si="332"/>
        <v>0</v>
      </c>
      <c r="J1035" s="16">
        <f>J1036</f>
        <v>0</v>
      </c>
      <c r="K1035" s="26"/>
    </row>
    <row r="1036" spans="1:11" hidden="1">
      <c r="A1036" s="23" t="s">
        <v>18</v>
      </c>
      <c r="B1036" s="18" t="s">
        <v>356</v>
      </c>
      <c r="C1036" s="18" t="s">
        <v>357</v>
      </c>
      <c r="D1036" s="24" t="s">
        <v>378</v>
      </c>
      <c r="E1036" s="18" t="s">
        <v>258</v>
      </c>
      <c r="F1036" s="18" t="s">
        <v>10</v>
      </c>
      <c r="G1036" s="19"/>
      <c r="H1036" s="19"/>
      <c r="I1036" s="20">
        <f t="shared" si="332"/>
        <v>0</v>
      </c>
      <c r="J1036" s="20"/>
      <c r="K1036" s="26"/>
    </row>
    <row r="1037" spans="1:11" ht="38.25" hidden="1">
      <c r="A1037" s="90" t="s">
        <v>379</v>
      </c>
      <c r="B1037" s="18" t="s">
        <v>356</v>
      </c>
      <c r="C1037" s="18" t="s">
        <v>357</v>
      </c>
      <c r="D1037" s="24" t="s">
        <v>380</v>
      </c>
      <c r="E1037" s="18"/>
      <c r="F1037" s="18"/>
      <c r="G1037" s="16">
        <f>G1038</f>
        <v>0</v>
      </c>
      <c r="H1037" s="16"/>
      <c r="I1037" s="20">
        <f t="shared" si="332"/>
        <v>0</v>
      </c>
      <c r="J1037" s="16">
        <f>J1038</f>
        <v>0</v>
      </c>
      <c r="K1037" s="26"/>
    </row>
    <row r="1038" spans="1:11" ht="38.25" hidden="1">
      <c r="A1038" s="55" t="s">
        <v>388</v>
      </c>
      <c r="B1038" s="18" t="s">
        <v>356</v>
      </c>
      <c r="C1038" s="18" t="s">
        <v>357</v>
      </c>
      <c r="D1038" s="24" t="s">
        <v>380</v>
      </c>
      <c r="E1038" s="18" t="s">
        <v>256</v>
      </c>
      <c r="F1038" s="18"/>
      <c r="G1038" s="16">
        <f>G1039</f>
        <v>0</v>
      </c>
      <c r="H1038" s="16"/>
      <c r="I1038" s="20">
        <f t="shared" si="332"/>
        <v>0</v>
      </c>
      <c r="J1038" s="16">
        <f>J1039</f>
        <v>0</v>
      </c>
      <c r="K1038" s="26"/>
    </row>
    <row r="1039" spans="1:11" ht="11.25" hidden="1" customHeight="1">
      <c r="A1039" s="55" t="s">
        <v>257</v>
      </c>
      <c r="B1039" s="18" t="s">
        <v>356</v>
      </c>
      <c r="C1039" s="18" t="s">
        <v>357</v>
      </c>
      <c r="D1039" s="24" t="s">
        <v>380</v>
      </c>
      <c r="E1039" s="18" t="s">
        <v>258</v>
      </c>
      <c r="F1039" s="18"/>
      <c r="G1039" s="16">
        <f>G1040+G1041</f>
        <v>0</v>
      </c>
      <c r="H1039" s="16"/>
      <c r="I1039" s="20">
        <f t="shared" si="332"/>
        <v>0</v>
      </c>
      <c r="J1039" s="16">
        <f>J1040+J1041</f>
        <v>0</v>
      </c>
      <c r="K1039" s="26"/>
    </row>
    <row r="1040" spans="1:11" hidden="1">
      <c r="A1040" s="23" t="s">
        <v>278</v>
      </c>
      <c r="B1040" s="18" t="s">
        <v>356</v>
      </c>
      <c r="C1040" s="18" t="s">
        <v>357</v>
      </c>
      <c r="D1040" s="24" t="s">
        <v>380</v>
      </c>
      <c r="E1040" s="18" t="s">
        <v>258</v>
      </c>
      <c r="F1040" s="18" t="s">
        <v>17</v>
      </c>
      <c r="G1040" s="19"/>
      <c r="H1040" s="19"/>
      <c r="I1040" s="20">
        <f t="shared" si="332"/>
        <v>0</v>
      </c>
      <c r="J1040" s="20"/>
      <c r="K1040" s="26"/>
    </row>
    <row r="1041" spans="1:11" hidden="1">
      <c r="A1041" s="23" t="s">
        <v>18</v>
      </c>
      <c r="B1041" s="18" t="s">
        <v>356</v>
      </c>
      <c r="C1041" s="18" t="s">
        <v>357</v>
      </c>
      <c r="D1041" s="24" t="s">
        <v>380</v>
      </c>
      <c r="E1041" s="18" t="s">
        <v>258</v>
      </c>
      <c r="F1041" s="18" t="s">
        <v>10</v>
      </c>
      <c r="G1041" s="19"/>
      <c r="H1041" s="19"/>
      <c r="I1041" s="20">
        <f t="shared" si="332"/>
        <v>0</v>
      </c>
      <c r="J1041" s="20"/>
      <c r="K1041" s="26"/>
    </row>
    <row r="1042" spans="1:11" ht="38.25" hidden="1">
      <c r="A1042" s="90" t="s">
        <v>379</v>
      </c>
      <c r="B1042" s="18" t="s">
        <v>356</v>
      </c>
      <c r="C1042" s="18" t="s">
        <v>357</v>
      </c>
      <c r="D1042" s="24" t="s">
        <v>381</v>
      </c>
      <c r="E1042" s="24"/>
      <c r="F1042" s="24"/>
      <c r="G1042" s="16">
        <f>G1043</f>
        <v>0</v>
      </c>
      <c r="H1042" s="16"/>
      <c r="I1042" s="20">
        <f t="shared" si="332"/>
        <v>0</v>
      </c>
      <c r="J1042" s="16">
        <f>J1043</f>
        <v>0</v>
      </c>
      <c r="K1042" s="26"/>
    </row>
    <row r="1043" spans="1:11" ht="38.25" hidden="1">
      <c r="A1043" s="55" t="s">
        <v>388</v>
      </c>
      <c r="B1043" s="18" t="s">
        <v>356</v>
      </c>
      <c r="C1043" s="18" t="s">
        <v>357</v>
      </c>
      <c r="D1043" s="24" t="s">
        <v>381</v>
      </c>
      <c r="E1043" s="24" t="s">
        <v>256</v>
      </c>
      <c r="F1043" s="24"/>
      <c r="G1043" s="16">
        <f>G1044</f>
        <v>0</v>
      </c>
      <c r="H1043" s="16"/>
      <c r="I1043" s="20">
        <f t="shared" si="332"/>
        <v>0</v>
      </c>
      <c r="J1043" s="16">
        <f>J1044</f>
        <v>0</v>
      </c>
      <c r="K1043" s="26"/>
    </row>
    <row r="1044" spans="1:11" hidden="1">
      <c r="A1044" s="55" t="s">
        <v>257</v>
      </c>
      <c r="B1044" s="18" t="s">
        <v>356</v>
      </c>
      <c r="C1044" s="18" t="s">
        <v>357</v>
      </c>
      <c r="D1044" s="24" t="s">
        <v>381</v>
      </c>
      <c r="E1044" s="24" t="s">
        <v>258</v>
      </c>
      <c r="F1044" s="24"/>
      <c r="G1044" s="16">
        <f>G1045+G1046</f>
        <v>0</v>
      </c>
      <c r="H1044" s="16"/>
      <c r="I1044" s="20">
        <f t="shared" si="332"/>
        <v>0</v>
      </c>
      <c r="J1044" s="16">
        <f>J1045+J1046</f>
        <v>0</v>
      </c>
      <c r="K1044" s="26"/>
    </row>
    <row r="1045" spans="1:11" hidden="1">
      <c r="A1045" s="23" t="s">
        <v>278</v>
      </c>
      <c r="B1045" s="18" t="s">
        <v>356</v>
      </c>
      <c r="C1045" s="18" t="s">
        <v>357</v>
      </c>
      <c r="D1045" s="24" t="s">
        <v>381</v>
      </c>
      <c r="E1045" s="24" t="s">
        <v>258</v>
      </c>
      <c r="F1045" s="24" t="s">
        <v>17</v>
      </c>
      <c r="G1045" s="19"/>
      <c r="H1045" s="19"/>
      <c r="I1045" s="20">
        <f t="shared" si="332"/>
        <v>0</v>
      </c>
      <c r="J1045" s="20"/>
      <c r="K1045" s="26"/>
    </row>
    <row r="1046" spans="1:11" hidden="1">
      <c r="A1046" s="23" t="s">
        <v>18</v>
      </c>
      <c r="B1046" s="18" t="s">
        <v>356</v>
      </c>
      <c r="C1046" s="18" t="s">
        <v>357</v>
      </c>
      <c r="D1046" s="24" t="s">
        <v>381</v>
      </c>
      <c r="E1046" s="24" t="s">
        <v>258</v>
      </c>
      <c r="F1046" s="24" t="s">
        <v>10</v>
      </c>
      <c r="G1046" s="19"/>
      <c r="H1046" s="19"/>
      <c r="I1046" s="20">
        <f t="shared" si="332"/>
        <v>0</v>
      </c>
      <c r="J1046" s="20"/>
      <c r="K1046" s="26"/>
    </row>
    <row r="1047" spans="1:11" ht="24" hidden="1">
      <c r="A1047" s="88" t="s">
        <v>382</v>
      </c>
      <c r="B1047" s="18" t="s">
        <v>356</v>
      </c>
      <c r="C1047" s="18" t="s">
        <v>357</v>
      </c>
      <c r="D1047" s="18" t="s">
        <v>383</v>
      </c>
      <c r="E1047" s="18"/>
      <c r="F1047" s="18"/>
      <c r="G1047" s="16">
        <f>G1048</f>
        <v>0</v>
      </c>
      <c r="H1047" s="16"/>
      <c r="I1047" s="20">
        <f t="shared" si="332"/>
        <v>0</v>
      </c>
      <c r="J1047" s="16">
        <f>J1048</f>
        <v>0</v>
      </c>
      <c r="K1047" s="26"/>
    </row>
    <row r="1048" spans="1:11" ht="36" hidden="1">
      <c r="A1048" s="49" t="s">
        <v>388</v>
      </c>
      <c r="B1048" s="18" t="s">
        <v>356</v>
      </c>
      <c r="C1048" s="18" t="s">
        <v>357</v>
      </c>
      <c r="D1048" s="18" t="s">
        <v>383</v>
      </c>
      <c r="E1048" s="18" t="s">
        <v>256</v>
      </c>
      <c r="F1048" s="18"/>
      <c r="G1048" s="16">
        <f>G1049</f>
        <v>0</v>
      </c>
      <c r="H1048" s="16"/>
      <c r="I1048" s="20">
        <f t="shared" si="332"/>
        <v>0</v>
      </c>
      <c r="J1048" s="16">
        <f>J1049</f>
        <v>0</v>
      </c>
      <c r="K1048" s="26"/>
    </row>
    <row r="1049" spans="1:11" hidden="1">
      <c r="A1049" s="49" t="s">
        <v>257</v>
      </c>
      <c r="B1049" s="18" t="s">
        <v>356</v>
      </c>
      <c r="C1049" s="18" t="s">
        <v>357</v>
      </c>
      <c r="D1049" s="18" t="s">
        <v>383</v>
      </c>
      <c r="E1049" s="18" t="s">
        <v>258</v>
      </c>
      <c r="F1049" s="18"/>
      <c r="G1049" s="16">
        <f>G1050+G1051+G1052</f>
        <v>0</v>
      </c>
      <c r="H1049" s="16"/>
      <c r="I1049" s="20">
        <f t="shared" si="332"/>
        <v>0</v>
      </c>
      <c r="J1049" s="16">
        <f>J1050+J1051+J1052</f>
        <v>0</v>
      </c>
      <c r="K1049" s="26"/>
    </row>
    <row r="1050" spans="1:11" hidden="1">
      <c r="A1050" s="17" t="s">
        <v>278</v>
      </c>
      <c r="B1050" s="18" t="s">
        <v>356</v>
      </c>
      <c r="C1050" s="18" t="s">
        <v>357</v>
      </c>
      <c r="D1050" s="18" t="s">
        <v>383</v>
      </c>
      <c r="E1050" s="18" t="s">
        <v>258</v>
      </c>
      <c r="F1050" s="18" t="s">
        <v>17</v>
      </c>
      <c r="G1050" s="19"/>
      <c r="H1050" s="19"/>
      <c r="I1050" s="20">
        <f t="shared" si="332"/>
        <v>0</v>
      </c>
      <c r="J1050" s="20"/>
      <c r="K1050" s="26"/>
    </row>
    <row r="1051" spans="1:11" hidden="1">
      <c r="A1051" s="17" t="s">
        <v>18</v>
      </c>
      <c r="B1051" s="18" t="s">
        <v>356</v>
      </c>
      <c r="C1051" s="18" t="s">
        <v>357</v>
      </c>
      <c r="D1051" s="18" t="s">
        <v>383</v>
      </c>
      <c r="E1051" s="18" t="s">
        <v>258</v>
      </c>
      <c r="F1051" s="18" t="s">
        <v>10</v>
      </c>
      <c r="G1051" s="19"/>
      <c r="H1051" s="19"/>
      <c r="I1051" s="20">
        <f t="shared" si="332"/>
        <v>0</v>
      </c>
      <c r="J1051" s="20"/>
      <c r="K1051" s="26"/>
    </row>
    <row r="1052" spans="1:11" hidden="1">
      <c r="A1052" s="17" t="s">
        <v>19</v>
      </c>
      <c r="B1052" s="18" t="s">
        <v>356</v>
      </c>
      <c r="C1052" s="18" t="s">
        <v>357</v>
      </c>
      <c r="D1052" s="18" t="s">
        <v>383</v>
      </c>
      <c r="E1052" s="18" t="s">
        <v>258</v>
      </c>
      <c r="F1052" s="18" t="s">
        <v>11</v>
      </c>
      <c r="G1052" s="19"/>
      <c r="H1052" s="19"/>
      <c r="I1052" s="20">
        <f t="shared" si="332"/>
        <v>0</v>
      </c>
      <c r="J1052" s="20"/>
      <c r="K1052" s="26"/>
    </row>
    <row r="1053" spans="1:11" ht="24" hidden="1">
      <c r="A1053" s="88" t="s">
        <v>384</v>
      </c>
      <c r="B1053" s="18" t="s">
        <v>356</v>
      </c>
      <c r="C1053" s="18" t="s">
        <v>357</v>
      </c>
      <c r="D1053" s="18" t="s">
        <v>385</v>
      </c>
      <c r="E1053" s="18"/>
      <c r="F1053" s="18"/>
      <c r="G1053" s="19"/>
      <c r="H1053" s="19"/>
      <c r="I1053" s="20">
        <f t="shared" si="332"/>
        <v>0</v>
      </c>
      <c r="J1053" s="20"/>
      <c r="K1053" s="26"/>
    </row>
    <row r="1054" spans="1:11" hidden="1">
      <c r="A1054" s="41" t="s">
        <v>122</v>
      </c>
      <c r="B1054" s="18" t="s">
        <v>356</v>
      </c>
      <c r="C1054" s="18" t="s">
        <v>357</v>
      </c>
      <c r="D1054" s="18" t="s">
        <v>385</v>
      </c>
      <c r="E1054" s="18" t="s">
        <v>256</v>
      </c>
      <c r="F1054" s="18"/>
      <c r="G1054" s="19"/>
      <c r="H1054" s="19"/>
      <c r="I1054" s="20">
        <f t="shared" si="332"/>
        <v>0</v>
      </c>
      <c r="J1054" s="20"/>
      <c r="K1054" s="26"/>
    </row>
    <row r="1055" spans="1:11" hidden="1">
      <c r="A1055" s="41" t="s">
        <v>161</v>
      </c>
      <c r="B1055" s="18" t="s">
        <v>356</v>
      </c>
      <c r="C1055" s="18" t="s">
        <v>357</v>
      </c>
      <c r="D1055" s="18" t="s">
        <v>385</v>
      </c>
      <c r="E1055" s="18" t="s">
        <v>258</v>
      </c>
      <c r="F1055" s="18"/>
      <c r="G1055" s="19"/>
      <c r="H1055" s="19"/>
      <c r="I1055" s="20">
        <f t="shared" si="332"/>
        <v>0</v>
      </c>
      <c r="J1055" s="20"/>
      <c r="K1055" s="26"/>
    </row>
    <row r="1056" spans="1:11" hidden="1">
      <c r="A1056" s="17" t="s">
        <v>18</v>
      </c>
      <c r="B1056" s="18" t="s">
        <v>356</v>
      </c>
      <c r="C1056" s="18" t="s">
        <v>357</v>
      </c>
      <c r="D1056" s="18" t="s">
        <v>385</v>
      </c>
      <c r="E1056" s="18" t="s">
        <v>258</v>
      </c>
      <c r="F1056" s="18" t="s">
        <v>10</v>
      </c>
      <c r="G1056" s="19"/>
      <c r="H1056" s="19"/>
      <c r="I1056" s="20">
        <f t="shared" si="332"/>
        <v>0</v>
      </c>
      <c r="J1056" s="20"/>
      <c r="K1056" s="26"/>
    </row>
    <row r="1057" spans="1:11" ht="50.25" hidden="1" customHeight="1">
      <c r="A1057" s="17" t="s">
        <v>386</v>
      </c>
      <c r="B1057" s="18" t="s">
        <v>356</v>
      </c>
      <c r="C1057" s="18" t="s">
        <v>357</v>
      </c>
      <c r="D1057" s="18" t="s">
        <v>387</v>
      </c>
      <c r="E1057" s="18"/>
      <c r="F1057" s="18"/>
      <c r="G1057" s="16">
        <f>G1058</f>
        <v>0</v>
      </c>
      <c r="H1057" s="16"/>
      <c r="I1057" s="20">
        <f t="shared" si="332"/>
        <v>0</v>
      </c>
      <c r="J1057" s="20">
        <f>E1057</f>
        <v>0</v>
      </c>
      <c r="K1057" s="26"/>
    </row>
    <row r="1058" spans="1:11" ht="38.25" hidden="1">
      <c r="A1058" s="55" t="s">
        <v>388</v>
      </c>
      <c r="B1058" s="18" t="s">
        <v>356</v>
      </c>
      <c r="C1058" s="18" t="s">
        <v>357</v>
      </c>
      <c r="D1058" s="18" t="s">
        <v>387</v>
      </c>
      <c r="E1058" s="18" t="s">
        <v>256</v>
      </c>
      <c r="F1058" s="18"/>
      <c r="G1058" s="16">
        <f>G1059</f>
        <v>0</v>
      </c>
      <c r="H1058" s="16"/>
      <c r="I1058" s="20">
        <f t="shared" si="332"/>
        <v>0</v>
      </c>
      <c r="J1058" s="20" t="str">
        <f>E1058</f>
        <v>600</v>
      </c>
      <c r="K1058" s="26"/>
    </row>
    <row r="1059" spans="1:11" hidden="1">
      <c r="A1059" s="55" t="s">
        <v>257</v>
      </c>
      <c r="B1059" s="18" t="s">
        <v>356</v>
      </c>
      <c r="C1059" s="18" t="s">
        <v>357</v>
      </c>
      <c r="D1059" s="18" t="s">
        <v>387</v>
      </c>
      <c r="E1059" s="18" t="s">
        <v>258</v>
      </c>
      <c r="F1059" s="18"/>
      <c r="G1059" s="16">
        <f>G1060</f>
        <v>0</v>
      </c>
      <c r="H1059" s="16"/>
      <c r="I1059" s="20">
        <f t="shared" si="332"/>
        <v>0</v>
      </c>
      <c r="J1059" s="20" t="str">
        <f>E1059</f>
        <v>610</v>
      </c>
      <c r="K1059" s="26"/>
    </row>
    <row r="1060" spans="1:11" hidden="1">
      <c r="A1060" s="17" t="s">
        <v>110</v>
      </c>
      <c r="B1060" s="18" t="s">
        <v>356</v>
      </c>
      <c r="C1060" s="18" t="s">
        <v>357</v>
      </c>
      <c r="D1060" s="18" t="s">
        <v>387</v>
      </c>
      <c r="E1060" s="18" t="s">
        <v>258</v>
      </c>
      <c r="F1060" s="18" t="s">
        <v>10</v>
      </c>
      <c r="G1060" s="19"/>
      <c r="H1060" s="19"/>
      <c r="I1060" s="20">
        <f t="shared" si="332"/>
        <v>0</v>
      </c>
      <c r="J1060" s="20"/>
      <c r="K1060" s="26"/>
    </row>
    <row r="1061" spans="1:11" ht="36" hidden="1">
      <c r="A1061" s="17" t="s">
        <v>389</v>
      </c>
      <c r="B1061" s="18" t="s">
        <v>356</v>
      </c>
      <c r="C1061" s="18" t="s">
        <v>357</v>
      </c>
      <c r="D1061" s="18" t="s">
        <v>390</v>
      </c>
      <c r="E1061" s="18"/>
      <c r="F1061" s="18"/>
      <c r="G1061" s="16">
        <f t="shared" ref="G1061:J1064" si="345">G1062</f>
        <v>0</v>
      </c>
      <c r="H1061" s="16"/>
      <c r="I1061" s="20">
        <f t="shared" si="332"/>
        <v>0</v>
      </c>
      <c r="J1061" s="16">
        <f t="shared" si="345"/>
        <v>0</v>
      </c>
      <c r="K1061" s="26"/>
    </row>
    <row r="1062" spans="1:11" hidden="1">
      <c r="A1062" s="17" t="s">
        <v>391</v>
      </c>
      <c r="B1062" s="18" t="s">
        <v>356</v>
      </c>
      <c r="C1062" s="18" t="s">
        <v>357</v>
      </c>
      <c r="D1062" s="18" t="s">
        <v>392</v>
      </c>
      <c r="E1062" s="18"/>
      <c r="F1062" s="18"/>
      <c r="G1062" s="16">
        <f t="shared" si="345"/>
        <v>0</v>
      </c>
      <c r="H1062" s="16"/>
      <c r="I1062" s="20">
        <f t="shared" si="332"/>
        <v>0</v>
      </c>
      <c r="J1062" s="16">
        <f t="shared" si="345"/>
        <v>0</v>
      </c>
      <c r="K1062" s="26"/>
    </row>
    <row r="1063" spans="1:11" ht="36" hidden="1">
      <c r="A1063" s="88" t="s">
        <v>388</v>
      </c>
      <c r="B1063" s="18" t="s">
        <v>356</v>
      </c>
      <c r="C1063" s="18" t="s">
        <v>357</v>
      </c>
      <c r="D1063" s="18" t="s">
        <v>392</v>
      </c>
      <c r="E1063" s="18" t="s">
        <v>256</v>
      </c>
      <c r="F1063" s="18"/>
      <c r="G1063" s="16">
        <f t="shared" si="345"/>
        <v>0</v>
      </c>
      <c r="H1063" s="16"/>
      <c r="I1063" s="20">
        <f t="shared" si="332"/>
        <v>0</v>
      </c>
      <c r="J1063" s="16">
        <f t="shared" si="345"/>
        <v>0</v>
      </c>
      <c r="K1063" s="26"/>
    </row>
    <row r="1064" spans="1:11" hidden="1">
      <c r="A1064" s="88" t="s">
        <v>257</v>
      </c>
      <c r="B1064" s="18" t="s">
        <v>356</v>
      </c>
      <c r="C1064" s="18" t="s">
        <v>357</v>
      </c>
      <c r="D1064" s="18" t="s">
        <v>392</v>
      </c>
      <c r="E1064" s="18" t="s">
        <v>258</v>
      </c>
      <c r="F1064" s="18"/>
      <c r="G1064" s="16">
        <f t="shared" si="345"/>
        <v>0</v>
      </c>
      <c r="H1064" s="16"/>
      <c r="I1064" s="20">
        <f t="shared" si="332"/>
        <v>0</v>
      </c>
      <c r="J1064" s="16">
        <f t="shared" si="345"/>
        <v>0</v>
      </c>
      <c r="K1064" s="26"/>
    </row>
    <row r="1065" spans="1:11" hidden="1">
      <c r="A1065" s="17" t="s">
        <v>278</v>
      </c>
      <c r="B1065" s="18" t="s">
        <v>356</v>
      </c>
      <c r="C1065" s="18" t="s">
        <v>357</v>
      </c>
      <c r="D1065" s="18" t="s">
        <v>392</v>
      </c>
      <c r="E1065" s="18" t="s">
        <v>258</v>
      </c>
      <c r="F1065" s="18" t="s">
        <v>17</v>
      </c>
      <c r="G1065" s="19"/>
      <c r="H1065" s="19"/>
      <c r="I1065" s="20">
        <f t="shared" si="332"/>
        <v>0</v>
      </c>
      <c r="J1065" s="20"/>
      <c r="K1065" s="26"/>
    </row>
    <row r="1066" spans="1:11" ht="63.75" hidden="1">
      <c r="A1066" s="47" t="s">
        <v>393</v>
      </c>
      <c r="B1066" s="18" t="s">
        <v>356</v>
      </c>
      <c r="C1066" s="18" t="s">
        <v>357</v>
      </c>
      <c r="D1066" s="18" t="s">
        <v>139</v>
      </c>
      <c r="E1066" s="18"/>
      <c r="F1066" s="18"/>
      <c r="G1066" s="16">
        <f t="shared" ref="G1066:J1069" si="346">G1067</f>
        <v>0</v>
      </c>
      <c r="H1066" s="16"/>
      <c r="I1066" s="20">
        <f t="shared" ref="I1066:I1129" si="347">G1066+H1066</f>
        <v>0</v>
      </c>
      <c r="J1066" s="16">
        <f t="shared" si="346"/>
        <v>0</v>
      </c>
      <c r="K1066" s="26"/>
    </row>
    <row r="1067" spans="1:11" ht="20.25" hidden="1" customHeight="1">
      <c r="A1067" s="23" t="s">
        <v>133</v>
      </c>
      <c r="B1067" s="18" t="s">
        <v>356</v>
      </c>
      <c r="C1067" s="18" t="s">
        <v>357</v>
      </c>
      <c r="D1067" s="38" t="s">
        <v>140</v>
      </c>
      <c r="E1067" s="18"/>
      <c r="F1067" s="18"/>
      <c r="G1067" s="16">
        <f t="shared" si="346"/>
        <v>0</v>
      </c>
      <c r="H1067" s="16"/>
      <c r="I1067" s="20">
        <f t="shared" si="347"/>
        <v>0</v>
      </c>
      <c r="J1067" s="16">
        <f t="shared" si="346"/>
        <v>0</v>
      </c>
      <c r="K1067" s="26"/>
    </row>
    <row r="1068" spans="1:11" ht="38.25" hidden="1" customHeight="1">
      <c r="A1068" s="55" t="s">
        <v>388</v>
      </c>
      <c r="B1068" s="18" t="s">
        <v>356</v>
      </c>
      <c r="C1068" s="18" t="s">
        <v>357</v>
      </c>
      <c r="D1068" s="38" t="s">
        <v>140</v>
      </c>
      <c r="E1068" s="18" t="s">
        <v>256</v>
      </c>
      <c r="F1068" s="18"/>
      <c r="G1068" s="16">
        <f t="shared" si="346"/>
        <v>0</v>
      </c>
      <c r="H1068" s="16"/>
      <c r="I1068" s="20">
        <f t="shared" si="347"/>
        <v>0</v>
      </c>
      <c r="J1068" s="16">
        <f t="shared" si="346"/>
        <v>0</v>
      </c>
      <c r="K1068" s="26"/>
    </row>
    <row r="1069" spans="1:11" hidden="1">
      <c r="A1069" s="55" t="s">
        <v>257</v>
      </c>
      <c r="B1069" s="18" t="s">
        <v>356</v>
      </c>
      <c r="C1069" s="18" t="s">
        <v>357</v>
      </c>
      <c r="D1069" s="38" t="s">
        <v>140</v>
      </c>
      <c r="E1069" s="18" t="s">
        <v>258</v>
      </c>
      <c r="F1069" s="18"/>
      <c r="G1069" s="16">
        <f t="shared" si="346"/>
        <v>0</v>
      </c>
      <c r="H1069" s="16"/>
      <c r="I1069" s="20">
        <f t="shared" si="347"/>
        <v>0</v>
      </c>
      <c r="J1069" s="16">
        <f t="shared" si="346"/>
        <v>0</v>
      </c>
      <c r="K1069" s="26"/>
    </row>
    <row r="1070" spans="1:11" hidden="1">
      <c r="A1070" s="23" t="s">
        <v>16</v>
      </c>
      <c r="B1070" s="18" t="s">
        <v>356</v>
      </c>
      <c r="C1070" s="18" t="s">
        <v>357</v>
      </c>
      <c r="D1070" s="38" t="s">
        <v>140</v>
      </c>
      <c r="E1070" s="18" t="s">
        <v>258</v>
      </c>
      <c r="F1070" s="18" t="s">
        <v>17</v>
      </c>
      <c r="G1070" s="19"/>
      <c r="H1070" s="19"/>
      <c r="I1070" s="20">
        <f t="shared" si="347"/>
        <v>0</v>
      </c>
      <c r="J1070" s="20"/>
      <c r="K1070" s="26"/>
    </row>
    <row r="1071" spans="1:11" ht="51">
      <c r="A1071" s="132" t="s">
        <v>386</v>
      </c>
      <c r="B1071" s="167" t="s">
        <v>356</v>
      </c>
      <c r="C1071" s="167" t="s">
        <v>357</v>
      </c>
      <c r="D1071" s="167" t="s">
        <v>387</v>
      </c>
      <c r="E1071" s="167"/>
      <c r="F1071" s="167"/>
      <c r="G1071" s="79">
        <f t="shared" ref="G1071:H1073" si="348">G1072</f>
        <v>200</v>
      </c>
      <c r="H1071" s="79">
        <f t="shared" si="348"/>
        <v>0</v>
      </c>
      <c r="I1071" s="20">
        <f t="shared" si="347"/>
        <v>200</v>
      </c>
      <c r="J1071" s="20"/>
      <c r="K1071" s="26"/>
    </row>
    <row r="1072" spans="1:11" ht="38.25">
      <c r="A1072" s="135" t="s">
        <v>388</v>
      </c>
      <c r="B1072" s="167" t="s">
        <v>356</v>
      </c>
      <c r="C1072" s="167" t="s">
        <v>357</v>
      </c>
      <c r="D1072" s="167" t="s">
        <v>387</v>
      </c>
      <c r="E1072" s="167" t="s">
        <v>256</v>
      </c>
      <c r="F1072" s="167"/>
      <c r="G1072" s="79">
        <f t="shared" si="348"/>
        <v>200</v>
      </c>
      <c r="H1072" s="79">
        <f t="shared" si="348"/>
        <v>0</v>
      </c>
      <c r="I1072" s="20">
        <f t="shared" si="347"/>
        <v>200</v>
      </c>
      <c r="J1072" s="20"/>
      <c r="K1072" s="26"/>
    </row>
    <row r="1073" spans="1:11">
      <c r="A1073" s="135" t="s">
        <v>257</v>
      </c>
      <c r="B1073" s="167" t="s">
        <v>356</v>
      </c>
      <c r="C1073" s="167" t="s">
        <v>357</v>
      </c>
      <c r="D1073" s="167" t="s">
        <v>387</v>
      </c>
      <c r="E1073" s="167" t="s">
        <v>258</v>
      </c>
      <c r="F1073" s="167"/>
      <c r="G1073" s="79">
        <f t="shared" si="348"/>
        <v>200</v>
      </c>
      <c r="H1073" s="79">
        <f t="shared" si="348"/>
        <v>0</v>
      </c>
      <c r="I1073" s="20">
        <f t="shared" si="347"/>
        <v>200</v>
      </c>
      <c r="J1073" s="20"/>
      <c r="K1073" s="26"/>
    </row>
    <row r="1074" spans="1:11">
      <c r="A1074" s="133" t="s">
        <v>18</v>
      </c>
      <c r="B1074" s="167" t="s">
        <v>356</v>
      </c>
      <c r="C1074" s="167" t="s">
        <v>357</v>
      </c>
      <c r="D1074" s="167" t="s">
        <v>387</v>
      </c>
      <c r="E1074" s="167" t="s">
        <v>258</v>
      </c>
      <c r="F1074" s="167" t="s">
        <v>10</v>
      </c>
      <c r="G1074" s="79">
        <v>200</v>
      </c>
      <c r="H1074" s="19"/>
      <c r="I1074" s="20">
        <f t="shared" si="347"/>
        <v>200</v>
      </c>
      <c r="J1074" s="20"/>
      <c r="K1074" s="26"/>
    </row>
    <row r="1075" spans="1:11" ht="48">
      <c r="A1075" s="198" t="s">
        <v>684</v>
      </c>
      <c r="B1075" s="200" t="s">
        <v>356</v>
      </c>
      <c r="C1075" s="200" t="s">
        <v>357</v>
      </c>
      <c r="D1075" s="179" t="s">
        <v>690</v>
      </c>
      <c r="E1075" s="200"/>
      <c r="F1075" s="199"/>
      <c r="G1075" s="16">
        <f t="shared" ref="G1075:H1076" si="349">G1076</f>
        <v>888.8</v>
      </c>
      <c r="H1075" s="16">
        <f t="shared" si="349"/>
        <v>0</v>
      </c>
      <c r="I1075" s="20">
        <f t="shared" si="347"/>
        <v>888.8</v>
      </c>
      <c r="J1075" s="20"/>
      <c r="K1075" s="26"/>
    </row>
    <row r="1076" spans="1:11" ht="36">
      <c r="A1076" s="198" t="s">
        <v>685</v>
      </c>
      <c r="B1076" s="200" t="s">
        <v>356</v>
      </c>
      <c r="C1076" s="200" t="s">
        <v>357</v>
      </c>
      <c r="D1076" s="179" t="s">
        <v>690</v>
      </c>
      <c r="E1076" s="200" t="s">
        <v>256</v>
      </c>
      <c r="F1076" s="199"/>
      <c r="G1076" s="16">
        <f t="shared" si="349"/>
        <v>888.8</v>
      </c>
      <c r="H1076" s="16">
        <f t="shared" si="349"/>
        <v>0</v>
      </c>
      <c r="I1076" s="20">
        <f t="shared" si="347"/>
        <v>888.8</v>
      </c>
      <c r="J1076" s="20"/>
      <c r="K1076" s="26"/>
    </row>
    <row r="1077" spans="1:11" ht="16.5">
      <c r="A1077" s="198" t="s">
        <v>257</v>
      </c>
      <c r="B1077" s="200" t="s">
        <v>356</v>
      </c>
      <c r="C1077" s="200" t="s">
        <v>357</v>
      </c>
      <c r="D1077" s="179" t="s">
        <v>690</v>
      </c>
      <c r="E1077" s="200" t="s">
        <v>258</v>
      </c>
      <c r="F1077" s="199"/>
      <c r="G1077" s="16">
        <f t="shared" ref="G1077:H1077" si="350">G1078+G1079+G1080</f>
        <v>888.8</v>
      </c>
      <c r="H1077" s="16">
        <f t="shared" si="350"/>
        <v>0</v>
      </c>
      <c r="I1077" s="20">
        <f t="shared" si="347"/>
        <v>888.8</v>
      </c>
      <c r="J1077" s="20"/>
      <c r="K1077" s="26"/>
    </row>
    <row r="1078" spans="1:11">
      <c r="A1078" s="23" t="s">
        <v>16</v>
      </c>
      <c r="B1078" s="200" t="s">
        <v>356</v>
      </c>
      <c r="C1078" s="200" t="s">
        <v>357</v>
      </c>
      <c r="D1078" s="179" t="s">
        <v>690</v>
      </c>
      <c r="E1078" s="18"/>
      <c r="F1078" s="18" t="s">
        <v>17</v>
      </c>
      <c r="G1078" s="26">
        <v>88.9</v>
      </c>
      <c r="H1078" s="19"/>
      <c r="I1078" s="20">
        <f t="shared" si="347"/>
        <v>88.9</v>
      </c>
      <c r="J1078" s="20"/>
      <c r="K1078" s="26"/>
    </row>
    <row r="1079" spans="1:11">
      <c r="A1079" s="23" t="s">
        <v>18</v>
      </c>
      <c r="B1079" s="200" t="s">
        <v>356</v>
      </c>
      <c r="C1079" s="200" t="s">
        <v>357</v>
      </c>
      <c r="D1079" s="179" t="s">
        <v>690</v>
      </c>
      <c r="E1079" s="18"/>
      <c r="F1079" s="18" t="s">
        <v>10</v>
      </c>
      <c r="G1079" s="19">
        <v>72</v>
      </c>
      <c r="H1079" s="19"/>
      <c r="I1079" s="20">
        <f t="shared" si="347"/>
        <v>72</v>
      </c>
      <c r="J1079" s="20"/>
      <c r="K1079" s="26"/>
    </row>
    <row r="1080" spans="1:11">
      <c r="A1080" s="23" t="s">
        <v>19</v>
      </c>
      <c r="B1080" s="200" t="s">
        <v>356</v>
      </c>
      <c r="C1080" s="200" t="s">
        <v>357</v>
      </c>
      <c r="D1080" s="179" t="s">
        <v>690</v>
      </c>
      <c r="E1080" s="18"/>
      <c r="F1080" s="18" t="s">
        <v>11</v>
      </c>
      <c r="G1080" s="19">
        <v>727.9</v>
      </c>
      <c r="H1080" s="19"/>
      <c r="I1080" s="20">
        <f t="shared" si="347"/>
        <v>727.9</v>
      </c>
      <c r="J1080" s="20"/>
      <c r="K1080" s="26"/>
    </row>
    <row r="1081" spans="1:11" ht="25.5">
      <c r="A1081" s="132" t="s">
        <v>25</v>
      </c>
      <c r="B1081" s="171" t="s">
        <v>356</v>
      </c>
      <c r="C1081" s="171" t="s">
        <v>357</v>
      </c>
      <c r="D1081" s="171" t="s">
        <v>26</v>
      </c>
      <c r="E1081" s="171"/>
      <c r="F1081" s="171"/>
      <c r="G1081" s="175">
        <f>G1087+G1091+G1082</f>
        <v>0</v>
      </c>
      <c r="H1081" s="175">
        <f>H1087+H1091+H1082</f>
        <v>0</v>
      </c>
      <c r="I1081" s="12">
        <f t="shared" si="347"/>
        <v>0</v>
      </c>
      <c r="J1081" s="175">
        <f t="shared" ref="J1081:K1081" si="351">J1087+J1091+J1082</f>
        <v>8360.2999999999993</v>
      </c>
      <c r="K1081" s="175">
        <f t="shared" si="351"/>
        <v>8355.9</v>
      </c>
    </row>
    <row r="1082" spans="1:11" ht="38.25">
      <c r="A1082" s="188" t="s">
        <v>379</v>
      </c>
      <c r="B1082" s="18" t="s">
        <v>356</v>
      </c>
      <c r="C1082" s="18" t="s">
        <v>357</v>
      </c>
      <c r="D1082" s="167" t="s">
        <v>663</v>
      </c>
      <c r="E1082" s="167"/>
      <c r="F1082" s="167"/>
      <c r="G1082" s="22">
        <f>G1083</f>
        <v>0</v>
      </c>
      <c r="H1082" s="22"/>
      <c r="I1082" s="20">
        <f t="shared" si="347"/>
        <v>0</v>
      </c>
      <c r="J1082" s="22">
        <f t="shared" ref="J1082:K1085" si="352">J1083</f>
        <v>1015.1</v>
      </c>
      <c r="K1082" s="22">
        <f t="shared" si="352"/>
        <v>1037.7</v>
      </c>
    </row>
    <row r="1083" spans="1:11" ht="38.25">
      <c r="A1083" s="135" t="s">
        <v>388</v>
      </c>
      <c r="B1083" s="18" t="s">
        <v>356</v>
      </c>
      <c r="C1083" s="18" t="s">
        <v>357</v>
      </c>
      <c r="D1083" s="167" t="s">
        <v>663</v>
      </c>
      <c r="E1083" s="167" t="s">
        <v>256</v>
      </c>
      <c r="F1083" s="167"/>
      <c r="G1083" s="22">
        <f>G1084</f>
        <v>0</v>
      </c>
      <c r="H1083" s="22"/>
      <c r="I1083" s="20">
        <f t="shared" si="347"/>
        <v>0</v>
      </c>
      <c r="J1083" s="22">
        <f t="shared" si="352"/>
        <v>1015.1</v>
      </c>
      <c r="K1083" s="22">
        <f t="shared" si="352"/>
        <v>1037.7</v>
      </c>
    </row>
    <row r="1084" spans="1:11">
      <c r="A1084" s="135" t="s">
        <v>257</v>
      </c>
      <c r="B1084" s="18" t="s">
        <v>356</v>
      </c>
      <c r="C1084" s="18" t="s">
        <v>357</v>
      </c>
      <c r="D1084" s="167" t="s">
        <v>663</v>
      </c>
      <c r="E1084" s="167" t="s">
        <v>258</v>
      </c>
      <c r="F1084" s="167"/>
      <c r="G1084" s="22">
        <f>G1085</f>
        <v>0</v>
      </c>
      <c r="H1084" s="22"/>
      <c r="I1084" s="20">
        <f t="shared" si="347"/>
        <v>0</v>
      </c>
      <c r="J1084" s="22">
        <f t="shared" si="352"/>
        <v>1015.1</v>
      </c>
      <c r="K1084" s="22">
        <f t="shared" si="352"/>
        <v>1037.7</v>
      </c>
    </row>
    <row r="1085" spans="1:11">
      <c r="A1085" s="133" t="s">
        <v>278</v>
      </c>
      <c r="B1085" s="18" t="s">
        <v>356</v>
      </c>
      <c r="C1085" s="18" t="s">
        <v>357</v>
      </c>
      <c r="D1085" s="167" t="s">
        <v>663</v>
      </c>
      <c r="E1085" s="167" t="s">
        <v>258</v>
      </c>
      <c r="F1085" s="167"/>
      <c r="G1085" s="22">
        <f>G1086</f>
        <v>0</v>
      </c>
      <c r="H1085" s="22"/>
      <c r="I1085" s="20">
        <f t="shared" si="347"/>
        <v>0</v>
      </c>
      <c r="J1085" s="22">
        <f t="shared" si="352"/>
        <v>1015.1</v>
      </c>
      <c r="K1085" s="22">
        <f t="shared" si="352"/>
        <v>1037.7</v>
      </c>
    </row>
    <row r="1086" spans="1:11">
      <c r="A1086" s="133" t="s">
        <v>18</v>
      </c>
      <c r="B1086" s="18" t="s">
        <v>356</v>
      </c>
      <c r="C1086" s="18" t="s">
        <v>357</v>
      </c>
      <c r="D1086" s="167" t="s">
        <v>663</v>
      </c>
      <c r="E1086" s="167" t="s">
        <v>258</v>
      </c>
      <c r="F1086" s="167" t="s">
        <v>10</v>
      </c>
      <c r="G1086" s="22"/>
      <c r="H1086" s="22"/>
      <c r="I1086" s="20">
        <f t="shared" si="347"/>
        <v>0</v>
      </c>
      <c r="J1086" s="22">
        <v>1015.1</v>
      </c>
      <c r="K1086" s="22">
        <v>1037.7</v>
      </c>
    </row>
    <row r="1087" spans="1:11" ht="25.5">
      <c r="A1087" s="135" t="s">
        <v>314</v>
      </c>
      <c r="B1087" s="167" t="s">
        <v>356</v>
      </c>
      <c r="C1087" s="167" t="s">
        <v>357</v>
      </c>
      <c r="D1087" s="167" t="s">
        <v>354</v>
      </c>
      <c r="E1087" s="167"/>
      <c r="F1087" s="167"/>
      <c r="G1087" s="22">
        <f t="shared" ref="G1087:K1089" si="353">G1088</f>
        <v>0</v>
      </c>
      <c r="H1087" s="22"/>
      <c r="I1087" s="20">
        <f t="shared" si="347"/>
        <v>0</v>
      </c>
      <c r="J1087" s="22">
        <f t="shared" si="353"/>
        <v>7000</v>
      </c>
      <c r="K1087" s="22">
        <f t="shared" si="353"/>
        <v>7000</v>
      </c>
    </row>
    <row r="1088" spans="1:11" ht="38.25">
      <c r="A1088" s="135" t="s">
        <v>388</v>
      </c>
      <c r="B1088" s="167" t="s">
        <v>356</v>
      </c>
      <c r="C1088" s="167" t="s">
        <v>357</v>
      </c>
      <c r="D1088" s="167" t="s">
        <v>354</v>
      </c>
      <c r="E1088" s="167" t="s">
        <v>256</v>
      </c>
      <c r="F1088" s="167"/>
      <c r="G1088" s="22">
        <f t="shared" si="353"/>
        <v>0</v>
      </c>
      <c r="H1088" s="22"/>
      <c r="I1088" s="20">
        <f t="shared" si="347"/>
        <v>0</v>
      </c>
      <c r="J1088" s="22">
        <f t="shared" si="353"/>
        <v>7000</v>
      </c>
      <c r="K1088" s="22">
        <f t="shared" si="353"/>
        <v>7000</v>
      </c>
    </row>
    <row r="1089" spans="1:11">
      <c r="A1089" s="135" t="s">
        <v>257</v>
      </c>
      <c r="B1089" s="167" t="s">
        <v>356</v>
      </c>
      <c r="C1089" s="167" t="s">
        <v>357</v>
      </c>
      <c r="D1089" s="167" t="s">
        <v>354</v>
      </c>
      <c r="E1089" s="167" t="s">
        <v>258</v>
      </c>
      <c r="F1089" s="167"/>
      <c r="G1089" s="22">
        <f t="shared" si="353"/>
        <v>0</v>
      </c>
      <c r="H1089" s="22"/>
      <c r="I1089" s="20">
        <f t="shared" si="347"/>
        <v>0</v>
      </c>
      <c r="J1089" s="22">
        <f t="shared" si="353"/>
        <v>7000</v>
      </c>
      <c r="K1089" s="22">
        <f t="shared" si="353"/>
        <v>7000</v>
      </c>
    </row>
    <row r="1090" spans="1:11">
      <c r="A1090" s="133" t="s">
        <v>278</v>
      </c>
      <c r="B1090" s="167" t="s">
        <v>356</v>
      </c>
      <c r="C1090" s="167" t="s">
        <v>357</v>
      </c>
      <c r="D1090" s="167" t="s">
        <v>354</v>
      </c>
      <c r="E1090" s="167" t="s">
        <v>258</v>
      </c>
      <c r="F1090" s="167" t="s">
        <v>17</v>
      </c>
      <c r="G1090" s="22"/>
      <c r="H1090" s="22"/>
      <c r="I1090" s="20">
        <f t="shared" si="347"/>
        <v>0</v>
      </c>
      <c r="J1090" s="22">
        <v>7000</v>
      </c>
      <c r="K1090" s="22">
        <v>7000</v>
      </c>
    </row>
    <row r="1091" spans="1:11" ht="42" customHeight="1">
      <c r="A1091" s="133" t="s">
        <v>363</v>
      </c>
      <c r="B1091" s="167" t="s">
        <v>356</v>
      </c>
      <c r="C1091" s="167" t="s">
        <v>357</v>
      </c>
      <c r="D1091" s="167" t="s">
        <v>608</v>
      </c>
      <c r="E1091" s="167"/>
      <c r="F1091" s="167"/>
      <c r="G1091" s="22">
        <f>G1092+G1095</f>
        <v>0</v>
      </c>
      <c r="H1091" s="22"/>
      <c r="I1091" s="20">
        <f t="shared" si="347"/>
        <v>0</v>
      </c>
      <c r="J1091" s="22">
        <f t="shared" ref="J1091:K1091" si="354">J1092+J1095</f>
        <v>345.2</v>
      </c>
      <c r="K1091" s="22">
        <f t="shared" si="354"/>
        <v>318.2</v>
      </c>
    </row>
    <row r="1092" spans="1:11" ht="25.5">
      <c r="A1092" s="133" t="s">
        <v>44</v>
      </c>
      <c r="B1092" s="167" t="s">
        <v>356</v>
      </c>
      <c r="C1092" s="167" t="s">
        <v>357</v>
      </c>
      <c r="D1092" s="167" t="s">
        <v>608</v>
      </c>
      <c r="E1092" s="167" t="s">
        <v>45</v>
      </c>
      <c r="F1092" s="167"/>
      <c r="G1092" s="22">
        <f t="shared" ref="G1092:K1092" si="355">G1093</f>
        <v>0</v>
      </c>
      <c r="H1092" s="22"/>
      <c r="I1092" s="20">
        <f t="shared" si="347"/>
        <v>0</v>
      </c>
      <c r="J1092" s="22">
        <f t="shared" si="355"/>
        <v>180</v>
      </c>
      <c r="K1092" s="22">
        <f t="shared" si="355"/>
        <v>153</v>
      </c>
    </row>
    <row r="1093" spans="1:11" ht="38.25">
      <c r="A1093" s="133" t="s">
        <v>365</v>
      </c>
      <c r="B1093" s="167" t="s">
        <v>356</v>
      </c>
      <c r="C1093" s="167" t="s">
        <v>357</v>
      </c>
      <c r="D1093" s="167" t="s">
        <v>608</v>
      </c>
      <c r="E1093" s="167" t="s">
        <v>53</v>
      </c>
      <c r="F1093" s="167"/>
      <c r="G1093" s="22">
        <f>G1094+G1098</f>
        <v>0</v>
      </c>
      <c r="H1093" s="22"/>
      <c r="I1093" s="20">
        <f t="shared" si="347"/>
        <v>0</v>
      </c>
      <c r="J1093" s="22">
        <f>J1094+J1098</f>
        <v>180</v>
      </c>
      <c r="K1093" s="22">
        <f>K1094+K1098</f>
        <v>153</v>
      </c>
    </row>
    <row r="1094" spans="1:11">
      <c r="A1094" s="133" t="s">
        <v>16</v>
      </c>
      <c r="B1094" s="167" t="s">
        <v>356</v>
      </c>
      <c r="C1094" s="167" t="s">
        <v>357</v>
      </c>
      <c r="D1094" s="167" t="s">
        <v>608</v>
      </c>
      <c r="E1094" s="167" t="s">
        <v>53</v>
      </c>
      <c r="F1094" s="167" t="s">
        <v>17</v>
      </c>
      <c r="G1094" s="22"/>
      <c r="H1094" s="22"/>
      <c r="I1094" s="20">
        <f t="shared" si="347"/>
        <v>0</v>
      </c>
      <c r="J1094" s="22">
        <v>180</v>
      </c>
      <c r="K1094" s="22">
        <v>153</v>
      </c>
    </row>
    <row r="1095" spans="1:11">
      <c r="A1095" s="165" t="s">
        <v>122</v>
      </c>
      <c r="B1095" s="167" t="s">
        <v>356</v>
      </c>
      <c r="C1095" s="167" t="s">
        <v>357</v>
      </c>
      <c r="D1095" s="167" t="s">
        <v>608</v>
      </c>
      <c r="E1095" s="167" t="s">
        <v>123</v>
      </c>
      <c r="F1095" s="167"/>
      <c r="G1095" s="22">
        <f>G1096</f>
        <v>0</v>
      </c>
      <c r="H1095" s="22"/>
      <c r="I1095" s="20">
        <f t="shared" si="347"/>
        <v>0</v>
      </c>
      <c r="J1095" s="22">
        <f t="shared" ref="J1095:K1096" si="356">J1096</f>
        <v>165.2</v>
      </c>
      <c r="K1095" s="22">
        <f t="shared" si="356"/>
        <v>165.2</v>
      </c>
    </row>
    <row r="1096" spans="1:11">
      <c r="A1096" s="165" t="s">
        <v>161</v>
      </c>
      <c r="B1096" s="167" t="s">
        <v>356</v>
      </c>
      <c r="C1096" s="167" t="s">
        <v>357</v>
      </c>
      <c r="D1096" s="167" t="s">
        <v>608</v>
      </c>
      <c r="E1096" s="167" t="s">
        <v>162</v>
      </c>
      <c r="F1096" s="167"/>
      <c r="G1096" s="22">
        <f>G1097</f>
        <v>0</v>
      </c>
      <c r="H1096" s="22"/>
      <c r="I1096" s="20">
        <f t="shared" si="347"/>
        <v>0</v>
      </c>
      <c r="J1096" s="22">
        <f t="shared" si="356"/>
        <v>165.2</v>
      </c>
      <c r="K1096" s="22">
        <f t="shared" si="356"/>
        <v>165.2</v>
      </c>
    </row>
    <row r="1097" spans="1:11">
      <c r="A1097" s="133" t="s">
        <v>16</v>
      </c>
      <c r="B1097" s="167" t="s">
        <v>356</v>
      </c>
      <c r="C1097" s="167" t="s">
        <v>357</v>
      </c>
      <c r="D1097" s="167" t="s">
        <v>608</v>
      </c>
      <c r="E1097" s="167" t="s">
        <v>162</v>
      </c>
      <c r="F1097" s="167" t="s">
        <v>17</v>
      </c>
      <c r="G1097" s="22"/>
      <c r="H1097" s="22"/>
      <c r="I1097" s="20">
        <f t="shared" si="347"/>
        <v>0</v>
      </c>
      <c r="J1097" s="22">
        <v>165.2</v>
      </c>
      <c r="K1097" s="22">
        <v>165.2</v>
      </c>
    </row>
    <row r="1098" spans="1:11" hidden="1">
      <c r="A1098" s="133" t="s">
        <v>20</v>
      </c>
      <c r="B1098" s="167" t="s">
        <v>356</v>
      </c>
      <c r="C1098" s="167" t="s">
        <v>357</v>
      </c>
      <c r="D1098" s="167" t="s">
        <v>608</v>
      </c>
      <c r="E1098" s="18" t="s">
        <v>162</v>
      </c>
      <c r="F1098" s="18" t="s">
        <v>12</v>
      </c>
      <c r="G1098" s="19"/>
      <c r="H1098" s="19"/>
      <c r="I1098" s="20">
        <f t="shared" si="347"/>
        <v>0</v>
      </c>
      <c r="J1098" s="20"/>
      <c r="K1098" s="26"/>
    </row>
    <row r="1099" spans="1:11" ht="25.5" hidden="1">
      <c r="A1099" s="174" t="s">
        <v>607</v>
      </c>
      <c r="B1099" s="18"/>
      <c r="C1099" s="18"/>
      <c r="D1099" s="38"/>
      <c r="E1099" s="18"/>
      <c r="F1099" s="18"/>
      <c r="G1099" s="19"/>
      <c r="H1099" s="19"/>
      <c r="I1099" s="20">
        <f t="shared" si="347"/>
        <v>0</v>
      </c>
      <c r="J1099" s="20"/>
      <c r="K1099" s="26"/>
    </row>
    <row r="1100" spans="1:11" ht="25.5" hidden="1">
      <c r="A1100" s="133" t="s">
        <v>44</v>
      </c>
      <c r="B1100" s="18"/>
      <c r="C1100" s="18"/>
      <c r="D1100" s="38"/>
      <c r="E1100" s="18"/>
      <c r="F1100" s="18"/>
      <c r="G1100" s="19"/>
      <c r="H1100" s="19"/>
      <c r="I1100" s="20">
        <f t="shared" si="347"/>
        <v>0</v>
      </c>
      <c r="J1100" s="20"/>
      <c r="K1100" s="26"/>
    </row>
    <row r="1101" spans="1:11" ht="38.25" hidden="1">
      <c r="A1101" s="133" t="s">
        <v>365</v>
      </c>
      <c r="B1101" s="18"/>
      <c r="C1101" s="18"/>
      <c r="D1101" s="38"/>
      <c r="E1101" s="18"/>
      <c r="F1101" s="18"/>
      <c r="G1101" s="19"/>
      <c r="H1101" s="19"/>
      <c r="I1101" s="20">
        <f t="shared" si="347"/>
        <v>0</v>
      </c>
      <c r="J1101" s="20"/>
      <c r="K1101" s="26"/>
    </row>
    <row r="1102" spans="1:11" hidden="1">
      <c r="A1102" s="133" t="s">
        <v>18</v>
      </c>
      <c r="B1102" s="18"/>
      <c r="C1102" s="18"/>
      <c r="D1102" s="38"/>
      <c r="E1102" s="18"/>
      <c r="F1102" s="18"/>
      <c r="G1102" s="19"/>
      <c r="H1102" s="19"/>
      <c r="I1102" s="20">
        <f t="shared" si="347"/>
        <v>0</v>
      </c>
      <c r="J1102" s="20"/>
      <c r="K1102" s="26"/>
    </row>
    <row r="1103" spans="1:11" ht="25.5" hidden="1">
      <c r="A1103" s="133" t="s">
        <v>367</v>
      </c>
      <c r="B1103" s="18"/>
      <c r="C1103" s="18"/>
      <c r="D1103" s="38"/>
      <c r="E1103" s="18"/>
      <c r="F1103" s="18"/>
      <c r="G1103" s="19"/>
      <c r="H1103" s="19"/>
      <c r="I1103" s="20">
        <f t="shared" si="347"/>
        <v>0</v>
      </c>
      <c r="J1103" s="20"/>
      <c r="K1103" s="26"/>
    </row>
    <row r="1104" spans="1:11" ht="25.5" hidden="1">
      <c r="A1104" s="133" t="s">
        <v>44</v>
      </c>
      <c r="B1104" s="18"/>
      <c r="C1104" s="18"/>
      <c r="D1104" s="38"/>
      <c r="E1104" s="18"/>
      <c r="F1104" s="18"/>
      <c r="G1104" s="19"/>
      <c r="H1104" s="19"/>
      <c r="I1104" s="20">
        <f t="shared" si="347"/>
        <v>0</v>
      </c>
      <c r="J1104" s="20"/>
      <c r="K1104" s="26"/>
    </row>
    <row r="1105" spans="1:11" ht="38.25" hidden="1">
      <c r="A1105" s="133" t="s">
        <v>365</v>
      </c>
      <c r="B1105" s="18"/>
      <c r="C1105" s="18"/>
      <c r="D1105" s="38"/>
      <c r="E1105" s="18"/>
      <c r="F1105" s="18"/>
      <c r="G1105" s="19"/>
      <c r="H1105" s="19"/>
      <c r="I1105" s="20">
        <f t="shared" si="347"/>
        <v>0</v>
      </c>
      <c r="J1105" s="20"/>
      <c r="K1105" s="26"/>
    </row>
    <row r="1106" spans="1:11" hidden="1">
      <c r="A1106" s="133" t="s">
        <v>16</v>
      </c>
      <c r="B1106" s="18"/>
      <c r="C1106" s="18"/>
      <c r="D1106" s="38"/>
      <c r="E1106" s="18"/>
      <c r="F1106" s="18"/>
      <c r="G1106" s="19"/>
      <c r="H1106" s="19"/>
      <c r="I1106" s="20">
        <f t="shared" si="347"/>
        <v>0</v>
      </c>
      <c r="J1106" s="20"/>
      <c r="K1106" s="26"/>
    </row>
    <row r="1107" spans="1:11" hidden="1">
      <c r="A1107" s="133" t="s">
        <v>18</v>
      </c>
      <c r="B1107" s="18"/>
      <c r="C1107" s="18"/>
      <c r="D1107" s="38"/>
      <c r="E1107" s="18"/>
      <c r="F1107" s="18"/>
      <c r="G1107" s="19"/>
      <c r="H1107" s="19"/>
      <c r="I1107" s="20">
        <f t="shared" si="347"/>
        <v>0</v>
      </c>
      <c r="J1107" s="20"/>
      <c r="K1107" s="26"/>
    </row>
    <row r="1108" spans="1:11" hidden="1">
      <c r="A1108" s="133" t="s">
        <v>19</v>
      </c>
      <c r="B1108" s="18"/>
      <c r="C1108" s="18"/>
      <c r="D1108" s="38"/>
      <c r="E1108" s="18"/>
      <c r="F1108" s="18"/>
      <c r="G1108" s="19"/>
      <c r="H1108" s="19"/>
      <c r="I1108" s="20">
        <f t="shared" si="347"/>
        <v>0</v>
      </c>
      <c r="J1108" s="20"/>
      <c r="K1108" s="26"/>
    </row>
    <row r="1109" spans="1:11" ht="46.5" customHeight="1">
      <c r="A1109" s="63" t="s">
        <v>395</v>
      </c>
      <c r="B1109" s="14" t="s">
        <v>356</v>
      </c>
      <c r="C1109" s="14" t="s">
        <v>357</v>
      </c>
      <c r="D1109" s="33" t="s">
        <v>396</v>
      </c>
      <c r="E1109" s="14"/>
      <c r="F1109" s="14"/>
      <c r="G1109" s="16">
        <f t="shared" ref="G1109:K1112" si="357">G1110</f>
        <v>46</v>
      </c>
      <c r="H1109" s="16"/>
      <c r="I1109" s="20">
        <f t="shared" si="347"/>
        <v>46</v>
      </c>
      <c r="J1109" s="16">
        <f t="shared" si="357"/>
        <v>0</v>
      </c>
      <c r="K1109" s="16">
        <f t="shared" si="357"/>
        <v>0</v>
      </c>
    </row>
    <row r="1110" spans="1:11" ht="34.5" customHeight="1">
      <c r="A1110" s="88" t="s">
        <v>397</v>
      </c>
      <c r="B1110" s="18" t="s">
        <v>356</v>
      </c>
      <c r="C1110" s="18" t="s">
        <v>357</v>
      </c>
      <c r="D1110" s="31" t="s">
        <v>398</v>
      </c>
      <c r="E1110" s="18"/>
      <c r="F1110" s="18"/>
      <c r="G1110" s="16">
        <f t="shared" si="357"/>
        <v>46</v>
      </c>
      <c r="H1110" s="16"/>
      <c r="I1110" s="20">
        <f t="shared" si="347"/>
        <v>46</v>
      </c>
      <c r="J1110" s="16">
        <f t="shared" si="357"/>
        <v>0</v>
      </c>
      <c r="K1110" s="16">
        <f t="shared" si="357"/>
        <v>0</v>
      </c>
    </row>
    <row r="1111" spans="1:11" ht="27.75" customHeight="1">
      <c r="A1111" s="17" t="s">
        <v>44</v>
      </c>
      <c r="B1111" s="18" t="s">
        <v>356</v>
      </c>
      <c r="C1111" s="18" t="s">
        <v>357</v>
      </c>
      <c r="D1111" s="31" t="s">
        <v>398</v>
      </c>
      <c r="E1111" s="18" t="s">
        <v>45</v>
      </c>
      <c r="F1111" s="18"/>
      <c r="G1111" s="16">
        <f t="shared" si="357"/>
        <v>46</v>
      </c>
      <c r="H1111" s="16"/>
      <c r="I1111" s="20">
        <f t="shared" si="347"/>
        <v>46</v>
      </c>
      <c r="J1111" s="16">
        <f t="shared" si="357"/>
        <v>0</v>
      </c>
      <c r="K1111" s="16">
        <f t="shared" si="357"/>
        <v>0</v>
      </c>
    </row>
    <row r="1112" spans="1:11" ht="39" customHeight="1">
      <c r="A1112" s="17" t="s">
        <v>365</v>
      </c>
      <c r="B1112" s="18" t="s">
        <v>356</v>
      </c>
      <c r="C1112" s="18" t="s">
        <v>357</v>
      </c>
      <c r="D1112" s="31" t="s">
        <v>398</v>
      </c>
      <c r="E1112" s="18" t="s">
        <v>53</v>
      </c>
      <c r="F1112" s="18"/>
      <c r="G1112" s="16">
        <f t="shared" si="357"/>
        <v>46</v>
      </c>
      <c r="H1112" s="16"/>
      <c r="I1112" s="20">
        <f t="shared" si="347"/>
        <v>46</v>
      </c>
      <c r="J1112" s="16">
        <f t="shared" si="357"/>
        <v>0</v>
      </c>
      <c r="K1112" s="16">
        <f t="shared" si="357"/>
        <v>0</v>
      </c>
    </row>
    <row r="1113" spans="1:11">
      <c r="A1113" s="17" t="s">
        <v>16</v>
      </c>
      <c r="B1113" s="18" t="s">
        <v>356</v>
      </c>
      <c r="C1113" s="18" t="s">
        <v>357</v>
      </c>
      <c r="D1113" s="31" t="s">
        <v>398</v>
      </c>
      <c r="E1113" s="18" t="s">
        <v>53</v>
      </c>
      <c r="F1113" s="18" t="s">
        <v>17</v>
      </c>
      <c r="G1113" s="19">
        <v>46</v>
      </c>
      <c r="H1113" s="19"/>
      <c r="I1113" s="20">
        <f t="shared" si="347"/>
        <v>46</v>
      </c>
      <c r="J1113" s="20"/>
      <c r="K1113" s="26"/>
    </row>
    <row r="1114" spans="1:11" ht="24" customHeight="1">
      <c r="A1114" s="13" t="s">
        <v>399</v>
      </c>
      <c r="B1114" s="14" t="s">
        <v>356</v>
      </c>
      <c r="C1114" s="14" t="s">
        <v>400</v>
      </c>
      <c r="D1114" s="33"/>
      <c r="E1114" s="14"/>
      <c r="F1114" s="14"/>
      <c r="G1114" s="15">
        <f>G1115</f>
        <v>1166.9000000000001</v>
      </c>
      <c r="H1114" s="15">
        <f>H1115</f>
        <v>41.9</v>
      </c>
      <c r="I1114" s="12">
        <f t="shared" si="347"/>
        <v>1208.8000000000002</v>
      </c>
      <c r="J1114" s="15">
        <f t="shared" ref="J1114:K1114" si="358">J1115</f>
        <v>1100</v>
      </c>
      <c r="K1114" s="15">
        <f t="shared" si="358"/>
        <v>1100</v>
      </c>
    </row>
    <row r="1115" spans="1:11" ht="24">
      <c r="A1115" s="13" t="s">
        <v>25</v>
      </c>
      <c r="B1115" s="14" t="s">
        <v>356</v>
      </c>
      <c r="C1115" s="14" t="s">
        <v>400</v>
      </c>
      <c r="D1115" s="14" t="s">
        <v>26</v>
      </c>
      <c r="E1115" s="14"/>
      <c r="F1115" s="14"/>
      <c r="G1115" s="16">
        <f t="shared" ref="G1115:K1115" si="359">G1120+G1116</f>
        <v>1166.9000000000001</v>
      </c>
      <c r="H1115" s="16">
        <f t="shared" si="359"/>
        <v>41.9</v>
      </c>
      <c r="I1115" s="20">
        <f t="shared" si="347"/>
        <v>1208.8000000000002</v>
      </c>
      <c r="J1115" s="16">
        <f t="shared" si="359"/>
        <v>1100</v>
      </c>
      <c r="K1115" s="16">
        <f t="shared" si="359"/>
        <v>1100</v>
      </c>
    </row>
    <row r="1116" spans="1:11" ht="38.25">
      <c r="A1116" s="23" t="s">
        <v>33</v>
      </c>
      <c r="B1116" s="14" t="s">
        <v>356</v>
      </c>
      <c r="C1116" s="14" t="s">
        <v>400</v>
      </c>
      <c r="D1116" s="24" t="s">
        <v>34</v>
      </c>
      <c r="E1116" s="24"/>
      <c r="F1116" s="24"/>
      <c r="G1116" s="16">
        <f t="shared" ref="G1116:J1118" si="360">G1117</f>
        <v>66.900000000000006</v>
      </c>
      <c r="H1116" s="16">
        <f t="shared" si="360"/>
        <v>0</v>
      </c>
      <c r="I1116" s="20">
        <f t="shared" si="347"/>
        <v>66.900000000000006</v>
      </c>
      <c r="J1116" s="16">
        <f t="shared" si="360"/>
        <v>0</v>
      </c>
      <c r="K1116" s="26"/>
    </row>
    <row r="1117" spans="1:11" ht="76.5">
      <c r="A1117" s="23" t="s">
        <v>29</v>
      </c>
      <c r="B1117" s="14" t="s">
        <v>356</v>
      </c>
      <c r="C1117" s="14" t="s">
        <v>400</v>
      </c>
      <c r="D1117" s="24" t="s">
        <v>34</v>
      </c>
      <c r="E1117" s="24" t="s">
        <v>30</v>
      </c>
      <c r="F1117" s="24"/>
      <c r="G1117" s="16">
        <f t="shared" si="360"/>
        <v>66.900000000000006</v>
      </c>
      <c r="H1117" s="16">
        <f t="shared" si="360"/>
        <v>0</v>
      </c>
      <c r="I1117" s="20">
        <f t="shared" si="347"/>
        <v>66.900000000000006</v>
      </c>
      <c r="J1117" s="16">
        <f t="shared" si="360"/>
        <v>0</v>
      </c>
      <c r="K1117" s="26"/>
    </row>
    <row r="1118" spans="1:11" ht="30.75" customHeight="1">
      <c r="A1118" s="23" t="s">
        <v>31</v>
      </c>
      <c r="B1118" s="14" t="s">
        <v>356</v>
      </c>
      <c r="C1118" s="14" t="s">
        <v>400</v>
      </c>
      <c r="D1118" s="24" t="s">
        <v>34</v>
      </c>
      <c r="E1118" s="24" t="s">
        <v>32</v>
      </c>
      <c r="F1118" s="24"/>
      <c r="G1118" s="16">
        <f t="shared" si="360"/>
        <v>66.900000000000006</v>
      </c>
      <c r="H1118" s="16">
        <f t="shared" si="360"/>
        <v>0</v>
      </c>
      <c r="I1118" s="20">
        <f t="shared" si="347"/>
        <v>66.900000000000006</v>
      </c>
      <c r="J1118" s="16">
        <f t="shared" si="360"/>
        <v>0</v>
      </c>
      <c r="K1118" s="26"/>
    </row>
    <row r="1119" spans="1:11">
      <c r="A1119" s="23" t="s">
        <v>19</v>
      </c>
      <c r="B1119" s="14" t="s">
        <v>356</v>
      </c>
      <c r="C1119" s="14" t="s">
        <v>400</v>
      </c>
      <c r="D1119" s="24" t="s">
        <v>34</v>
      </c>
      <c r="E1119" s="24" t="s">
        <v>32</v>
      </c>
      <c r="F1119" s="24" t="s">
        <v>11</v>
      </c>
      <c r="G1119" s="16">
        <v>66.900000000000006</v>
      </c>
      <c r="H1119" s="16">
        <v>0</v>
      </c>
      <c r="I1119" s="20">
        <f t="shared" si="347"/>
        <v>66.900000000000006</v>
      </c>
      <c r="J1119" s="16"/>
      <c r="K1119" s="26"/>
    </row>
    <row r="1120" spans="1:11">
      <c r="A1120" s="13" t="s">
        <v>37</v>
      </c>
      <c r="B1120" s="14" t="s">
        <v>356</v>
      </c>
      <c r="C1120" s="14" t="s">
        <v>400</v>
      </c>
      <c r="D1120" s="14" t="s">
        <v>38</v>
      </c>
      <c r="E1120" s="14"/>
      <c r="F1120" s="14"/>
      <c r="G1120" s="16">
        <f t="shared" ref="G1120:K1122" si="361">G1121</f>
        <v>1100</v>
      </c>
      <c r="H1120" s="16">
        <f t="shared" si="361"/>
        <v>41.9</v>
      </c>
      <c r="I1120" s="20">
        <f t="shared" si="347"/>
        <v>1141.9000000000001</v>
      </c>
      <c r="J1120" s="16">
        <f t="shared" si="361"/>
        <v>1100</v>
      </c>
      <c r="K1120" s="16">
        <f t="shared" si="361"/>
        <v>1100</v>
      </c>
    </row>
    <row r="1121" spans="1:14" ht="74.25" customHeight="1">
      <c r="A1121" s="17" t="s">
        <v>29</v>
      </c>
      <c r="B1121" s="18" t="s">
        <v>356</v>
      </c>
      <c r="C1121" s="18" t="s">
        <v>400</v>
      </c>
      <c r="D1121" s="18" t="s">
        <v>38</v>
      </c>
      <c r="E1121" s="18" t="s">
        <v>30</v>
      </c>
      <c r="F1121" s="18"/>
      <c r="G1121" s="16">
        <f t="shared" si="361"/>
        <v>1100</v>
      </c>
      <c r="H1121" s="16">
        <f t="shared" si="361"/>
        <v>41.9</v>
      </c>
      <c r="I1121" s="20">
        <f t="shared" si="347"/>
        <v>1141.9000000000001</v>
      </c>
      <c r="J1121" s="16">
        <f t="shared" si="361"/>
        <v>1100</v>
      </c>
      <c r="K1121" s="16">
        <f t="shared" si="361"/>
        <v>1100</v>
      </c>
    </row>
    <row r="1122" spans="1:14" ht="27" customHeight="1">
      <c r="A1122" s="17" t="s">
        <v>31</v>
      </c>
      <c r="B1122" s="18" t="s">
        <v>356</v>
      </c>
      <c r="C1122" s="18" t="s">
        <v>400</v>
      </c>
      <c r="D1122" s="18" t="s">
        <v>38</v>
      </c>
      <c r="E1122" s="18" t="s">
        <v>32</v>
      </c>
      <c r="F1122" s="18"/>
      <c r="G1122" s="16">
        <f t="shared" si="361"/>
        <v>1100</v>
      </c>
      <c r="H1122" s="16">
        <f t="shared" si="361"/>
        <v>41.9</v>
      </c>
      <c r="I1122" s="20">
        <f t="shared" si="347"/>
        <v>1141.9000000000001</v>
      </c>
      <c r="J1122" s="16">
        <f t="shared" si="361"/>
        <v>1100</v>
      </c>
      <c r="K1122" s="16">
        <f t="shared" si="361"/>
        <v>1100</v>
      </c>
    </row>
    <row r="1123" spans="1:14">
      <c r="A1123" s="17" t="s">
        <v>16</v>
      </c>
      <c r="B1123" s="18" t="s">
        <v>356</v>
      </c>
      <c r="C1123" s="18" t="s">
        <v>400</v>
      </c>
      <c r="D1123" s="18" t="s">
        <v>38</v>
      </c>
      <c r="E1123" s="18" t="s">
        <v>32</v>
      </c>
      <c r="F1123" s="18" t="s">
        <v>17</v>
      </c>
      <c r="G1123" s="79">
        <v>1100</v>
      </c>
      <c r="H1123" s="79">
        <f>'[2]поправки  2024-2026 гг  (окт)'!$I$1494</f>
        <v>41.9</v>
      </c>
      <c r="I1123" s="20">
        <f t="shared" si="347"/>
        <v>1141.9000000000001</v>
      </c>
      <c r="J1123" s="22">
        <v>1100</v>
      </c>
      <c r="K1123" s="22">
        <v>1100</v>
      </c>
    </row>
    <row r="1124" spans="1:14" ht="16.5" customHeight="1">
      <c r="A1124" s="13" t="s">
        <v>401</v>
      </c>
      <c r="B1124" s="14" t="s">
        <v>402</v>
      </c>
      <c r="C1124" s="14"/>
      <c r="D1124" s="14"/>
      <c r="E1124" s="14"/>
      <c r="F1124" s="14"/>
      <c r="G1124" s="15">
        <f>G1128+G1136+G1176+G1228</f>
        <v>8852.2000000000007</v>
      </c>
      <c r="H1124" s="15">
        <f>H1128+H1136+H1176+H1228</f>
        <v>1462</v>
      </c>
      <c r="I1124" s="12">
        <f t="shared" si="347"/>
        <v>10314.200000000001</v>
      </c>
      <c r="J1124" s="15">
        <f>J1128+J1136+J1176+J1228</f>
        <v>14102.2</v>
      </c>
      <c r="K1124" s="15">
        <f>K1128+K1136+K1176+K1228</f>
        <v>12640.6</v>
      </c>
      <c r="L1124" s="136">
        <f>G1128+G1136+G1176+G1228</f>
        <v>8852.2000000000007</v>
      </c>
      <c r="M1124" s="136">
        <f t="shared" ref="M1124:N1124" si="362">J1128+J1136+J1176+J1228</f>
        <v>14102.2</v>
      </c>
      <c r="N1124" s="136">
        <f t="shared" si="362"/>
        <v>12640.6</v>
      </c>
    </row>
    <row r="1125" spans="1:14">
      <c r="A1125" s="13" t="s">
        <v>278</v>
      </c>
      <c r="B1125" s="14" t="s">
        <v>402</v>
      </c>
      <c r="C1125" s="14"/>
      <c r="D1125" s="14"/>
      <c r="E1125" s="14"/>
      <c r="F1125" s="14" t="s">
        <v>17</v>
      </c>
      <c r="G1125" s="15">
        <f>G1135+G1154+G1133+G1173+G1175</f>
        <v>1141.3</v>
      </c>
      <c r="H1125" s="15">
        <f>H1135+H1154+H1133+H1173+H1175</f>
        <v>105</v>
      </c>
      <c r="I1125" s="12">
        <f t="shared" si="347"/>
        <v>1246.3</v>
      </c>
      <c r="J1125" s="15">
        <f>J1135+J1154+J1133+J1173+J1175</f>
        <v>733.5</v>
      </c>
      <c r="K1125" s="15">
        <f>K1135+K1154+K1133+K1173+K1175</f>
        <v>633.20000000000005</v>
      </c>
    </row>
    <row r="1126" spans="1:14">
      <c r="A1126" s="13" t="s">
        <v>18</v>
      </c>
      <c r="B1126" s="14" t="s">
        <v>402</v>
      </c>
      <c r="C1126" s="14"/>
      <c r="D1126" s="14"/>
      <c r="E1126" s="14"/>
      <c r="F1126" s="14" t="s">
        <v>10</v>
      </c>
      <c r="G1126" s="15">
        <f>G1141+G1181+G1201+G1203+G1212+G1221+G1236+G1239+G1197+G1208+G1155+G1227+G1247+G1168+0+G1243</f>
        <v>7665.9000000000005</v>
      </c>
      <c r="H1126" s="15">
        <f t="shared" ref="H1126:K1126" si="363">H1141+H1181+H1201+H1203+H1212+H1221+H1236+H1239+H1197+H1208+H1155+H1227+H1247+H1168+0+H1243</f>
        <v>1357</v>
      </c>
      <c r="I1126" s="15">
        <f t="shared" si="363"/>
        <v>9022.9</v>
      </c>
      <c r="J1126" s="15">
        <f t="shared" si="363"/>
        <v>13368.7</v>
      </c>
      <c r="K1126" s="15">
        <f t="shared" si="363"/>
        <v>12007.4</v>
      </c>
    </row>
    <row r="1127" spans="1:14">
      <c r="A1127" s="13" t="s">
        <v>19</v>
      </c>
      <c r="B1127" s="14" t="s">
        <v>402</v>
      </c>
      <c r="C1127" s="14"/>
      <c r="D1127" s="14"/>
      <c r="E1127" s="14"/>
      <c r="F1127" s="14" t="s">
        <v>11</v>
      </c>
      <c r="G1127" s="15">
        <f>G1142+G1182+G1147+G1160+G1217+G1232</f>
        <v>45</v>
      </c>
      <c r="H1127" s="15">
        <f>H1142+H1182+H1147+H1160+H1217+H1232</f>
        <v>0</v>
      </c>
      <c r="I1127" s="12">
        <f t="shared" si="347"/>
        <v>45</v>
      </c>
      <c r="J1127" s="15">
        <f>J1142+J1182+J1147+J1160+J1217+J1232</f>
        <v>0</v>
      </c>
      <c r="K1127" s="15">
        <f>K1142+K1182+K1147+K1160+K1217+K1232</f>
        <v>0</v>
      </c>
    </row>
    <row r="1128" spans="1:14">
      <c r="A1128" s="13" t="s">
        <v>403</v>
      </c>
      <c r="B1128" s="14" t="s">
        <v>402</v>
      </c>
      <c r="C1128" s="14" t="s">
        <v>404</v>
      </c>
      <c r="D1128" s="14"/>
      <c r="E1128" s="14"/>
      <c r="F1128" s="14"/>
      <c r="G1128" s="15">
        <f t="shared" ref="G1128:K1130" si="364">G1129</f>
        <v>1141.3</v>
      </c>
      <c r="H1128" s="15">
        <f t="shared" si="364"/>
        <v>105</v>
      </c>
      <c r="I1128" s="12">
        <f t="shared" si="347"/>
        <v>1246.3</v>
      </c>
      <c r="J1128" s="15">
        <f t="shared" si="364"/>
        <v>733.5</v>
      </c>
      <c r="K1128" s="15">
        <f t="shared" si="364"/>
        <v>633.20000000000005</v>
      </c>
    </row>
    <row r="1129" spans="1:14" ht="25.5" customHeight="1">
      <c r="A1129" s="13" t="s">
        <v>25</v>
      </c>
      <c r="B1129" s="14" t="s">
        <v>402</v>
      </c>
      <c r="C1129" s="14" t="s">
        <v>404</v>
      </c>
      <c r="D1129" s="14" t="s">
        <v>26</v>
      </c>
      <c r="E1129" s="14"/>
      <c r="F1129" s="14"/>
      <c r="G1129" s="16">
        <f t="shared" si="364"/>
        <v>1141.3</v>
      </c>
      <c r="H1129" s="16">
        <f t="shared" si="364"/>
        <v>105</v>
      </c>
      <c r="I1129" s="20">
        <f t="shared" si="347"/>
        <v>1246.3</v>
      </c>
      <c r="J1129" s="16">
        <f t="shared" si="364"/>
        <v>733.5</v>
      </c>
      <c r="K1129" s="16">
        <f t="shared" si="364"/>
        <v>633.20000000000005</v>
      </c>
    </row>
    <row r="1130" spans="1:14" ht="21.75" customHeight="1">
      <c r="A1130" s="49" t="s">
        <v>405</v>
      </c>
      <c r="B1130" s="18" t="s">
        <v>402</v>
      </c>
      <c r="C1130" s="18" t="s">
        <v>404</v>
      </c>
      <c r="D1130" s="31" t="s">
        <v>406</v>
      </c>
      <c r="E1130" s="18"/>
      <c r="F1130" s="18"/>
      <c r="G1130" s="16">
        <f t="shared" si="364"/>
        <v>1141.3</v>
      </c>
      <c r="H1130" s="16">
        <f t="shared" si="364"/>
        <v>105</v>
      </c>
      <c r="I1130" s="20">
        <f t="shared" ref="I1130:I1193" si="365">G1130+H1130</f>
        <v>1246.3</v>
      </c>
      <c r="J1130" s="16">
        <f t="shared" si="364"/>
        <v>733.5</v>
      </c>
      <c r="K1130" s="16">
        <f t="shared" si="364"/>
        <v>633.20000000000005</v>
      </c>
    </row>
    <row r="1131" spans="1:14" ht="24">
      <c r="A1131" s="17" t="s">
        <v>73</v>
      </c>
      <c r="B1131" s="18" t="s">
        <v>402</v>
      </c>
      <c r="C1131" s="18" t="s">
        <v>404</v>
      </c>
      <c r="D1131" s="31" t="s">
        <v>406</v>
      </c>
      <c r="E1131" s="18" t="s">
        <v>74</v>
      </c>
      <c r="F1131" s="18"/>
      <c r="G1131" s="16">
        <f t="shared" ref="G1131:K1131" si="366">G1134+G1132</f>
        <v>1141.3</v>
      </c>
      <c r="H1131" s="16">
        <f t="shared" si="366"/>
        <v>105</v>
      </c>
      <c r="I1131" s="20">
        <f t="shared" si="365"/>
        <v>1246.3</v>
      </c>
      <c r="J1131" s="16">
        <f t="shared" si="366"/>
        <v>733.5</v>
      </c>
      <c r="K1131" s="16">
        <f t="shared" si="366"/>
        <v>633.20000000000005</v>
      </c>
    </row>
    <row r="1132" spans="1:14" ht="25.5">
      <c r="A1132" s="23" t="s">
        <v>407</v>
      </c>
      <c r="B1132" s="18" t="s">
        <v>402</v>
      </c>
      <c r="C1132" s="18" t="s">
        <v>404</v>
      </c>
      <c r="D1132" s="31" t="s">
        <v>406</v>
      </c>
      <c r="E1132" s="18" t="s">
        <v>408</v>
      </c>
      <c r="F1132" s="18"/>
      <c r="G1132" s="16">
        <f t="shared" ref="G1132:K1132" si="367">G1133</f>
        <v>1141.3</v>
      </c>
      <c r="H1132" s="16">
        <f t="shared" si="367"/>
        <v>105</v>
      </c>
      <c r="I1132" s="20">
        <f t="shared" si="365"/>
        <v>1246.3</v>
      </c>
      <c r="J1132" s="16">
        <f t="shared" si="367"/>
        <v>733.5</v>
      </c>
      <c r="K1132" s="16">
        <f t="shared" si="367"/>
        <v>633.20000000000005</v>
      </c>
    </row>
    <row r="1133" spans="1:14">
      <c r="A1133" s="55" t="s">
        <v>16</v>
      </c>
      <c r="B1133" s="18" t="s">
        <v>402</v>
      </c>
      <c r="C1133" s="18" t="s">
        <v>404</v>
      </c>
      <c r="D1133" s="31" t="s">
        <v>406</v>
      </c>
      <c r="E1133" s="18" t="s">
        <v>408</v>
      </c>
      <c r="F1133" s="18" t="s">
        <v>17</v>
      </c>
      <c r="G1133" s="16">
        <v>1141.3</v>
      </c>
      <c r="H1133" s="16">
        <v>105</v>
      </c>
      <c r="I1133" s="20">
        <f t="shared" si="365"/>
        <v>1246.3</v>
      </c>
      <c r="J1133" s="16">
        <v>733.5</v>
      </c>
      <c r="K1133" s="26">
        <v>633.20000000000005</v>
      </c>
    </row>
    <row r="1134" spans="1:14" ht="27" hidden="1" customHeight="1">
      <c r="A1134" s="49" t="s">
        <v>75</v>
      </c>
      <c r="B1134" s="18" t="s">
        <v>402</v>
      </c>
      <c r="C1134" s="18" t="s">
        <v>404</v>
      </c>
      <c r="D1134" s="31" t="s">
        <v>406</v>
      </c>
      <c r="E1134" s="18" t="s">
        <v>76</v>
      </c>
      <c r="F1134" s="18"/>
      <c r="G1134" s="16">
        <f t="shared" ref="G1134:J1134" si="368">G1135</f>
        <v>0</v>
      </c>
      <c r="H1134" s="16"/>
      <c r="I1134" s="20">
        <f t="shared" si="365"/>
        <v>0</v>
      </c>
      <c r="J1134" s="16">
        <f t="shared" si="368"/>
        <v>0</v>
      </c>
      <c r="K1134" s="26"/>
    </row>
    <row r="1135" spans="1:14" hidden="1">
      <c r="A1135" s="49" t="s">
        <v>16</v>
      </c>
      <c r="B1135" s="18" t="s">
        <v>402</v>
      </c>
      <c r="C1135" s="18" t="s">
        <v>404</v>
      </c>
      <c r="D1135" s="31" t="s">
        <v>406</v>
      </c>
      <c r="E1135" s="18" t="s">
        <v>76</v>
      </c>
      <c r="F1135" s="18" t="s">
        <v>17</v>
      </c>
      <c r="G1135" s="16"/>
      <c r="H1135" s="16"/>
      <c r="I1135" s="20">
        <f t="shared" si="365"/>
        <v>0</v>
      </c>
      <c r="J1135" s="16"/>
      <c r="K1135" s="26"/>
    </row>
    <row r="1136" spans="1:14" ht="13.5" hidden="1" customHeight="1">
      <c r="A1136" s="13" t="s">
        <v>409</v>
      </c>
      <c r="B1136" s="14" t="s">
        <v>402</v>
      </c>
      <c r="C1136" s="14" t="s">
        <v>410</v>
      </c>
      <c r="D1136" s="14"/>
      <c r="E1136" s="14"/>
      <c r="F1136" s="14"/>
      <c r="G1136" s="15">
        <f>G1137+G1148+G1161</f>
        <v>0</v>
      </c>
      <c r="H1136" s="15"/>
      <c r="I1136" s="20">
        <f t="shared" si="365"/>
        <v>0</v>
      </c>
      <c r="J1136" s="15">
        <f t="shared" ref="J1136:K1136" si="369">J1137+J1148+J1161</f>
        <v>0</v>
      </c>
      <c r="K1136" s="15">
        <f t="shared" si="369"/>
        <v>0</v>
      </c>
    </row>
    <row r="1137" spans="1:11" ht="26.25" hidden="1" customHeight="1">
      <c r="A1137" s="13" t="s">
        <v>25</v>
      </c>
      <c r="B1137" s="14" t="s">
        <v>402</v>
      </c>
      <c r="C1137" s="14" t="s">
        <v>410</v>
      </c>
      <c r="D1137" s="14" t="s">
        <v>26</v>
      </c>
      <c r="E1137" s="14" t="s">
        <v>64</v>
      </c>
      <c r="F1137" s="14"/>
      <c r="G1137" s="16">
        <f>G1138+G1143+G1156+G1170</f>
        <v>0</v>
      </c>
      <c r="H1137" s="16"/>
      <c r="I1137" s="20">
        <f t="shared" si="365"/>
        <v>0</v>
      </c>
      <c r="J1137" s="16">
        <f>J1138+J1143+J1156+J1170</f>
        <v>0</v>
      </c>
      <c r="K1137" s="16">
        <f>K1138+K1143+K1156+K1170</f>
        <v>0</v>
      </c>
    </row>
    <row r="1138" spans="1:11" ht="50.25" hidden="1" customHeight="1">
      <c r="A1138" s="85" t="s">
        <v>411</v>
      </c>
      <c r="B1138" s="18" t="s">
        <v>402</v>
      </c>
      <c r="C1138" s="18" t="s">
        <v>410</v>
      </c>
      <c r="D1138" s="91">
        <v>6500051350</v>
      </c>
      <c r="E1138" s="18" t="s">
        <v>64</v>
      </c>
      <c r="F1138" s="18"/>
      <c r="G1138" s="16">
        <f t="shared" ref="G1138:J1139" si="370">G1139</f>
        <v>0</v>
      </c>
      <c r="H1138" s="16"/>
      <c r="I1138" s="20">
        <f t="shared" si="365"/>
        <v>0</v>
      </c>
      <c r="J1138" s="16">
        <f t="shared" si="370"/>
        <v>0</v>
      </c>
      <c r="K1138" s="26"/>
    </row>
    <row r="1139" spans="1:11" ht="24" hidden="1">
      <c r="A1139" s="17" t="s">
        <v>73</v>
      </c>
      <c r="B1139" s="18" t="s">
        <v>402</v>
      </c>
      <c r="C1139" s="18" t="s">
        <v>410</v>
      </c>
      <c r="D1139" s="91">
        <v>6500051350</v>
      </c>
      <c r="E1139" s="18" t="s">
        <v>74</v>
      </c>
      <c r="F1139" s="18"/>
      <c r="G1139" s="16">
        <f t="shared" si="370"/>
        <v>0</v>
      </c>
      <c r="H1139" s="16"/>
      <c r="I1139" s="20">
        <f t="shared" si="365"/>
        <v>0</v>
      </c>
      <c r="J1139" s="16">
        <f t="shared" si="370"/>
        <v>0</v>
      </c>
      <c r="K1139" s="26"/>
    </row>
    <row r="1140" spans="1:11" ht="38.25" hidden="1">
      <c r="A1140" s="55" t="s">
        <v>75</v>
      </c>
      <c r="B1140" s="18" t="s">
        <v>402</v>
      </c>
      <c r="C1140" s="18" t="s">
        <v>410</v>
      </c>
      <c r="D1140" s="91">
        <v>6500051350</v>
      </c>
      <c r="E1140" s="18" t="s">
        <v>76</v>
      </c>
      <c r="F1140" s="18"/>
      <c r="G1140" s="16">
        <f t="shared" ref="G1140:J1140" si="371">G1141+G1142</f>
        <v>0</v>
      </c>
      <c r="H1140" s="16"/>
      <c r="I1140" s="20">
        <f t="shared" si="365"/>
        <v>0</v>
      </c>
      <c r="J1140" s="16">
        <f t="shared" si="371"/>
        <v>0</v>
      </c>
      <c r="K1140" s="26"/>
    </row>
    <row r="1141" spans="1:11" hidden="1">
      <c r="A1141" s="17" t="s">
        <v>18</v>
      </c>
      <c r="B1141" s="18" t="s">
        <v>402</v>
      </c>
      <c r="C1141" s="18" t="s">
        <v>410</v>
      </c>
      <c r="D1141" s="91">
        <v>6500051350</v>
      </c>
      <c r="E1141" s="18" t="s">
        <v>412</v>
      </c>
      <c r="F1141" s="18" t="s">
        <v>10</v>
      </c>
      <c r="G1141" s="26"/>
      <c r="H1141" s="26"/>
      <c r="I1141" s="20">
        <f t="shared" si="365"/>
        <v>0</v>
      </c>
      <c r="J1141" s="12"/>
      <c r="K1141" s="26"/>
    </row>
    <row r="1142" spans="1:11" hidden="1">
      <c r="A1142" s="17" t="s">
        <v>19</v>
      </c>
      <c r="B1142" s="18" t="s">
        <v>402</v>
      </c>
      <c r="C1142" s="18" t="s">
        <v>410</v>
      </c>
      <c r="D1142" s="91">
        <v>6500051350</v>
      </c>
      <c r="E1142" s="18" t="s">
        <v>76</v>
      </c>
      <c r="F1142" s="18" t="s">
        <v>11</v>
      </c>
      <c r="G1142" s="19"/>
      <c r="H1142" s="19"/>
      <c r="I1142" s="20">
        <f t="shared" si="365"/>
        <v>0</v>
      </c>
      <c r="J1142" s="20"/>
      <c r="K1142" s="26"/>
    </row>
    <row r="1143" spans="1:11" ht="134.25" hidden="1" customHeight="1">
      <c r="A1143" s="92" t="s">
        <v>413</v>
      </c>
      <c r="B1143" s="18" t="s">
        <v>402</v>
      </c>
      <c r="C1143" s="18" t="s">
        <v>410</v>
      </c>
      <c r="D1143" s="24" t="s">
        <v>414</v>
      </c>
      <c r="E1143" s="24" t="s">
        <v>64</v>
      </c>
      <c r="F1143" s="24"/>
      <c r="G1143" s="78">
        <f t="shared" ref="G1143:K1144" si="372">G1144</f>
        <v>0</v>
      </c>
      <c r="H1143" s="78"/>
      <c r="I1143" s="20">
        <f t="shared" si="365"/>
        <v>0</v>
      </c>
      <c r="J1143" s="78">
        <f t="shared" si="372"/>
        <v>0</v>
      </c>
      <c r="K1143" s="78">
        <f t="shared" si="372"/>
        <v>0</v>
      </c>
    </row>
    <row r="1144" spans="1:11" ht="30" hidden="1" customHeight="1">
      <c r="A1144" s="23" t="s">
        <v>73</v>
      </c>
      <c r="B1144" s="18" t="s">
        <v>402</v>
      </c>
      <c r="C1144" s="18" t="s">
        <v>410</v>
      </c>
      <c r="D1144" s="24" t="s">
        <v>414</v>
      </c>
      <c r="E1144" s="24" t="s">
        <v>74</v>
      </c>
      <c r="F1144" s="24"/>
      <c r="G1144" s="78">
        <f t="shared" si="372"/>
        <v>0</v>
      </c>
      <c r="H1144" s="78"/>
      <c r="I1144" s="20">
        <f t="shared" si="365"/>
        <v>0</v>
      </c>
      <c r="J1144" s="78">
        <f t="shared" si="372"/>
        <v>0</v>
      </c>
      <c r="K1144" s="78">
        <f t="shared" si="372"/>
        <v>0</v>
      </c>
    </row>
    <row r="1145" spans="1:11" ht="37.5" hidden="1" customHeight="1">
      <c r="A1145" s="55" t="s">
        <v>75</v>
      </c>
      <c r="B1145" s="18" t="s">
        <v>402</v>
      </c>
      <c r="C1145" s="18" t="s">
        <v>410</v>
      </c>
      <c r="D1145" s="24" t="s">
        <v>414</v>
      </c>
      <c r="E1145" s="24" t="s">
        <v>76</v>
      </c>
      <c r="F1145" s="24"/>
      <c r="G1145" s="78">
        <f t="shared" ref="G1145:K1145" si="373">G1146+G1147</f>
        <v>0</v>
      </c>
      <c r="H1145" s="78"/>
      <c r="I1145" s="20">
        <f t="shared" si="365"/>
        <v>0</v>
      </c>
      <c r="J1145" s="78">
        <f t="shared" si="373"/>
        <v>0</v>
      </c>
      <c r="K1145" s="78">
        <f t="shared" si="373"/>
        <v>0</v>
      </c>
    </row>
    <row r="1146" spans="1:11" ht="22.5" hidden="1" customHeight="1">
      <c r="A1146" s="23" t="s">
        <v>18</v>
      </c>
      <c r="B1146" s="18" t="s">
        <v>402</v>
      </c>
      <c r="C1146" s="18" t="s">
        <v>410</v>
      </c>
      <c r="D1146" s="24" t="s">
        <v>414</v>
      </c>
      <c r="E1146" s="24" t="s">
        <v>412</v>
      </c>
      <c r="F1146" s="24" t="s">
        <v>10</v>
      </c>
      <c r="G1146" s="21"/>
      <c r="H1146" s="21"/>
      <c r="I1146" s="20">
        <f t="shared" si="365"/>
        <v>0</v>
      </c>
      <c r="J1146" s="79"/>
      <c r="K1146" s="19"/>
    </row>
    <row r="1147" spans="1:11" ht="19.5" hidden="1" customHeight="1">
      <c r="A1147" s="23" t="s">
        <v>19</v>
      </c>
      <c r="B1147" s="18" t="s">
        <v>402</v>
      </c>
      <c r="C1147" s="18" t="s">
        <v>410</v>
      </c>
      <c r="D1147" s="24" t="s">
        <v>414</v>
      </c>
      <c r="E1147" s="24" t="s">
        <v>76</v>
      </c>
      <c r="F1147" s="24" t="s">
        <v>11</v>
      </c>
      <c r="G1147" s="22"/>
      <c r="H1147" s="22"/>
      <c r="I1147" s="20">
        <f t="shared" si="365"/>
        <v>0</v>
      </c>
      <c r="J1147" s="79"/>
      <c r="K1147" s="19">
        <v>0</v>
      </c>
    </row>
    <row r="1148" spans="1:11" ht="22.5" hidden="1" customHeight="1">
      <c r="A1148" s="47" t="s">
        <v>202</v>
      </c>
      <c r="B1148" s="18" t="s">
        <v>402</v>
      </c>
      <c r="C1148" s="18" t="s">
        <v>410</v>
      </c>
      <c r="D1148" s="61" t="s">
        <v>203</v>
      </c>
      <c r="E1148" s="18"/>
      <c r="F1148" s="18"/>
      <c r="G1148" s="16">
        <f t="shared" ref="G1148:K1152" si="374">G1149</f>
        <v>0</v>
      </c>
      <c r="H1148" s="16"/>
      <c r="I1148" s="20">
        <f t="shared" si="365"/>
        <v>0</v>
      </c>
      <c r="J1148" s="16">
        <f t="shared" si="374"/>
        <v>0</v>
      </c>
      <c r="K1148" s="16">
        <f t="shared" si="374"/>
        <v>0</v>
      </c>
    </row>
    <row r="1149" spans="1:11" ht="38.25" hidden="1">
      <c r="A1149" s="23" t="s">
        <v>415</v>
      </c>
      <c r="B1149" s="18" t="s">
        <v>402</v>
      </c>
      <c r="C1149" s="18" t="s">
        <v>410</v>
      </c>
      <c r="D1149" s="24" t="s">
        <v>416</v>
      </c>
      <c r="E1149" s="18"/>
      <c r="F1149" s="18"/>
      <c r="G1149" s="16">
        <f t="shared" si="374"/>
        <v>0</v>
      </c>
      <c r="H1149" s="16"/>
      <c r="I1149" s="20">
        <f t="shared" si="365"/>
        <v>0</v>
      </c>
      <c r="J1149" s="16">
        <f t="shared" si="374"/>
        <v>0</v>
      </c>
      <c r="K1149" s="16">
        <f t="shared" si="374"/>
        <v>0</v>
      </c>
    </row>
    <row r="1150" spans="1:11" ht="103.5" hidden="1" customHeight="1">
      <c r="A1150" s="82" t="s">
        <v>619</v>
      </c>
      <c r="B1150" s="18" t="s">
        <v>402</v>
      </c>
      <c r="C1150" s="18" t="s">
        <v>410</v>
      </c>
      <c r="D1150" s="24" t="s">
        <v>417</v>
      </c>
      <c r="E1150" s="18"/>
      <c r="F1150" s="18"/>
      <c r="G1150" s="16">
        <f t="shared" si="374"/>
        <v>0</v>
      </c>
      <c r="H1150" s="16"/>
      <c r="I1150" s="20">
        <f t="shared" si="365"/>
        <v>0</v>
      </c>
      <c r="J1150" s="16">
        <f t="shared" si="374"/>
        <v>0</v>
      </c>
      <c r="K1150" s="16">
        <f t="shared" si="374"/>
        <v>0</v>
      </c>
    </row>
    <row r="1151" spans="1:11" hidden="1">
      <c r="A1151" s="23" t="s">
        <v>133</v>
      </c>
      <c r="B1151" s="18" t="s">
        <v>402</v>
      </c>
      <c r="C1151" s="18" t="s">
        <v>410</v>
      </c>
      <c r="D1151" s="24" t="s">
        <v>418</v>
      </c>
      <c r="E1151" s="18"/>
      <c r="F1151" s="18"/>
      <c r="G1151" s="16">
        <f t="shared" si="374"/>
        <v>0</v>
      </c>
      <c r="H1151" s="16"/>
      <c r="I1151" s="20">
        <f t="shared" si="365"/>
        <v>0</v>
      </c>
      <c r="J1151" s="16">
        <f t="shared" si="374"/>
        <v>0</v>
      </c>
      <c r="K1151" s="16">
        <f t="shared" si="374"/>
        <v>0</v>
      </c>
    </row>
    <row r="1152" spans="1:11" ht="29.25" hidden="1" customHeight="1">
      <c r="A1152" s="23" t="s">
        <v>73</v>
      </c>
      <c r="B1152" s="18" t="s">
        <v>402</v>
      </c>
      <c r="C1152" s="18" t="s">
        <v>410</v>
      </c>
      <c r="D1152" s="24" t="s">
        <v>418</v>
      </c>
      <c r="E1152" s="24" t="s">
        <v>74</v>
      </c>
      <c r="F1152" s="24"/>
      <c r="G1152" s="16">
        <f t="shared" si="374"/>
        <v>0</v>
      </c>
      <c r="H1152" s="16"/>
      <c r="I1152" s="20">
        <f t="shared" si="365"/>
        <v>0</v>
      </c>
      <c r="J1152" s="16">
        <f t="shared" si="374"/>
        <v>0</v>
      </c>
      <c r="K1152" s="16">
        <f t="shared" si="374"/>
        <v>0</v>
      </c>
    </row>
    <row r="1153" spans="1:11" ht="44.25" hidden="1" customHeight="1">
      <c r="A1153" s="55" t="s">
        <v>75</v>
      </c>
      <c r="B1153" s="18" t="s">
        <v>402</v>
      </c>
      <c r="C1153" s="18" t="s">
        <v>410</v>
      </c>
      <c r="D1153" s="24" t="s">
        <v>418</v>
      </c>
      <c r="E1153" s="24" t="s">
        <v>76</v>
      </c>
      <c r="F1153" s="24"/>
      <c r="G1153" s="16">
        <f t="shared" ref="G1153:K1153" si="375">G1154+G1155</f>
        <v>0</v>
      </c>
      <c r="H1153" s="16"/>
      <c r="I1153" s="20">
        <f t="shared" si="365"/>
        <v>0</v>
      </c>
      <c r="J1153" s="16">
        <f t="shared" si="375"/>
        <v>0</v>
      </c>
      <c r="K1153" s="16">
        <f t="shared" si="375"/>
        <v>0</v>
      </c>
    </row>
    <row r="1154" spans="1:11" hidden="1">
      <c r="A1154" s="55" t="s">
        <v>16</v>
      </c>
      <c r="B1154" s="18" t="s">
        <v>402</v>
      </c>
      <c r="C1154" s="18" t="s">
        <v>410</v>
      </c>
      <c r="D1154" s="24" t="s">
        <v>418</v>
      </c>
      <c r="E1154" s="24" t="s">
        <v>76</v>
      </c>
      <c r="F1154" s="24" t="s">
        <v>17</v>
      </c>
      <c r="G1154" s="26"/>
      <c r="H1154" s="26"/>
      <c r="I1154" s="20">
        <f t="shared" si="365"/>
        <v>0</v>
      </c>
      <c r="J1154" s="20"/>
      <c r="K1154" s="26"/>
    </row>
    <row r="1155" spans="1:11" hidden="1">
      <c r="A1155" s="55" t="s">
        <v>18</v>
      </c>
      <c r="B1155" s="18" t="s">
        <v>402</v>
      </c>
      <c r="C1155" s="18" t="s">
        <v>410</v>
      </c>
      <c r="D1155" s="24" t="s">
        <v>418</v>
      </c>
      <c r="E1155" s="24" t="s">
        <v>76</v>
      </c>
      <c r="F1155" s="24" t="s">
        <v>10</v>
      </c>
      <c r="G1155" s="26"/>
      <c r="H1155" s="26"/>
      <c r="I1155" s="20">
        <f t="shared" si="365"/>
        <v>0</v>
      </c>
      <c r="J1155" s="20"/>
      <c r="K1155" s="20"/>
    </row>
    <row r="1156" spans="1:11" ht="65.25" hidden="1" customHeight="1">
      <c r="A1156" s="23" t="s">
        <v>419</v>
      </c>
      <c r="B1156" s="24" t="s">
        <v>402</v>
      </c>
      <c r="C1156" s="24" t="s">
        <v>410</v>
      </c>
      <c r="D1156" s="24" t="s">
        <v>420</v>
      </c>
      <c r="E1156" s="24"/>
      <c r="F1156" s="24"/>
      <c r="G1156" s="78">
        <f t="shared" ref="G1156:K1157" si="376">G1157</f>
        <v>0</v>
      </c>
      <c r="H1156" s="78"/>
      <c r="I1156" s="20">
        <f t="shared" si="365"/>
        <v>0</v>
      </c>
      <c r="J1156" s="78">
        <f t="shared" si="376"/>
        <v>0</v>
      </c>
      <c r="K1156" s="78">
        <f t="shared" si="376"/>
        <v>0</v>
      </c>
    </row>
    <row r="1157" spans="1:11" ht="27.75" hidden="1" customHeight="1">
      <c r="A1157" s="23" t="s">
        <v>73</v>
      </c>
      <c r="B1157" s="24" t="s">
        <v>402</v>
      </c>
      <c r="C1157" s="24" t="s">
        <v>410</v>
      </c>
      <c r="D1157" s="24" t="s">
        <v>420</v>
      </c>
      <c r="E1157" s="24" t="s">
        <v>74</v>
      </c>
      <c r="F1157" s="24"/>
      <c r="G1157" s="78">
        <f t="shared" si="376"/>
        <v>0</v>
      </c>
      <c r="H1157" s="78"/>
      <c r="I1157" s="20">
        <f t="shared" si="365"/>
        <v>0</v>
      </c>
      <c r="J1157" s="78">
        <f t="shared" si="376"/>
        <v>0</v>
      </c>
      <c r="K1157" s="78">
        <f t="shared" si="376"/>
        <v>0</v>
      </c>
    </row>
    <row r="1158" spans="1:11" ht="25.5" hidden="1">
      <c r="A1158" s="55" t="s">
        <v>421</v>
      </c>
      <c r="B1158" s="24" t="s">
        <v>402</v>
      </c>
      <c r="C1158" s="24" t="s">
        <v>410</v>
      </c>
      <c r="D1158" s="24" t="s">
        <v>420</v>
      </c>
      <c r="E1158" s="24" t="s">
        <v>76</v>
      </c>
      <c r="F1158" s="24"/>
      <c r="G1158" s="78">
        <f t="shared" ref="G1158:K1158" si="377">G1160</f>
        <v>0</v>
      </c>
      <c r="H1158" s="78"/>
      <c r="I1158" s="20">
        <f t="shared" si="365"/>
        <v>0</v>
      </c>
      <c r="J1158" s="78">
        <f t="shared" si="377"/>
        <v>0</v>
      </c>
      <c r="K1158" s="78">
        <f t="shared" si="377"/>
        <v>0</v>
      </c>
    </row>
    <row r="1159" spans="1:11" hidden="1">
      <c r="A1159" s="23" t="s">
        <v>18</v>
      </c>
      <c r="B1159" s="24" t="s">
        <v>402</v>
      </c>
      <c r="C1159" s="24" t="s">
        <v>410</v>
      </c>
      <c r="D1159" s="24" t="s">
        <v>422</v>
      </c>
      <c r="E1159" s="24" t="s">
        <v>412</v>
      </c>
      <c r="F1159" s="24" t="s">
        <v>10</v>
      </c>
      <c r="G1159" s="79"/>
      <c r="H1159" s="79"/>
      <c r="I1159" s="20">
        <f t="shared" si="365"/>
        <v>0</v>
      </c>
      <c r="J1159" s="21"/>
      <c r="K1159" s="26"/>
    </row>
    <row r="1160" spans="1:11" hidden="1">
      <c r="A1160" s="23" t="s">
        <v>19</v>
      </c>
      <c r="B1160" s="24" t="s">
        <v>402</v>
      </c>
      <c r="C1160" s="24" t="s">
        <v>410</v>
      </c>
      <c r="D1160" s="24" t="s">
        <v>420</v>
      </c>
      <c r="E1160" s="24" t="s">
        <v>76</v>
      </c>
      <c r="F1160" s="24" t="s">
        <v>11</v>
      </c>
      <c r="G1160" s="79"/>
      <c r="H1160" s="79"/>
      <c r="I1160" s="20">
        <f t="shared" si="365"/>
        <v>0</v>
      </c>
      <c r="J1160" s="22"/>
      <c r="K1160" s="19"/>
    </row>
    <row r="1161" spans="1:11" ht="38.25" hidden="1">
      <c r="A1161" s="141" t="s">
        <v>202</v>
      </c>
      <c r="B1161" s="24" t="s">
        <v>402</v>
      </c>
      <c r="C1161" s="172" t="s">
        <v>410</v>
      </c>
      <c r="D1161" s="172" t="s">
        <v>203</v>
      </c>
      <c r="E1161" s="172"/>
      <c r="F1161" s="172"/>
      <c r="G1161" s="79">
        <f>G1162</f>
        <v>0</v>
      </c>
      <c r="H1161" s="79"/>
      <c r="I1161" s="20">
        <f t="shared" si="365"/>
        <v>0</v>
      </c>
      <c r="J1161" s="79">
        <f t="shared" ref="J1161:K1165" si="378">J1162</f>
        <v>0</v>
      </c>
      <c r="K1161" s="79">
        <f t="shared" si="378"/>
        <v>0</v>
      </c>
    </row>
    <row r="1162" spans="1:11" ht="38.25" hidden="1">
      <c r="A1162" s="133" t="s">
        <v>415</v>
      </c>
      <c r="B1162" s="24" t="s">
        <v>402</v>
      </c>
      <c r="C1162" s="167" t="s">
        <v>410</v>
      </c>
      <c r="D1162" s="167" t="s">
        <v>416</v>
      </c>
      <c r="E1162" s="167"/>
      <c r="F1162" s="167"/>
      <c r="G1162" s="79">
        <f>G1163</f>
        <v>0</v>
      </c>
      <c r="H1162" s="79"/>
      <c r="I1162" s="20">
        <f t="shared" si="365"/>
        <v>0</v>
      </c>
      <c r="J1162" s="79">
        <f t="shared" si="378"/>
        <v>0</v>
      </c>
      <c r="K1162" s="79">
        <f t="shared" si="378"/>
        <v>0</v>
      </c>
    </row>
    <row r="1163" spans="1:11" ht="86.25" hidden="1" customHeight="1">
      <c r="A1163" s="157" t="s">
        <v>619</v>
      </c>
      <c r="B1163" s="24" t="s">
        <v>402</v>
      </c>
      <c r="C1163" s="167" t="s">
        <v>410</v>
      </c>
      <c r="D1163" s="167" t="s">
        <v>417</v>
      </c>
      <c r="E1163" s="167"/>
      <c r="F1163" s="167"/>
      <c r="G1163" s="79">
        <f>G1164</f>
        <v>0</v>
      </c>
      <c r="H1163" s="79"/>
      <c r="I1163" s="20">
        <f t="shared" si="365"/>
        <v>0</v>
      </c>
      <c r="J1163" s="79">
        <f t="shared" si="378"/>
        <v>0</v>
      </c>
      <c r="K1163" s="79">
        <f t="shared" si="378"/>
        <v>0</v>
      </c>
    </row>
    <row r="1164" spans="1:11" ht="38.25" hidden="1">
      <c r="A1164" s="178" t="s">
        <v>620</v>
      </c>
      <c r="B1164" s="24" t="s">
        <v>402</v>
      </c>
      <c r="C1164" s="167" t="s">
        <v>410</v>
      </c>
      <c r="D1164" s="167" t="s">
        <v>418</v>
      </c>
      <c r="E1164" s="167"/>
      <c r="F1164" s="167"/>
      <c r="G1164" s="79">
        <f>G1165</f>
        <v>0</v>
      </c>
      <c r="H1164" s="79"/>
      <c r="I1164" s="20">
        <f t="shared" si="365"/>
        <v>0</v>
      </c>
      <c r="J1164" s="79">
        <f t="shared" si="378"/>
        <v>0</v>
      </c>
      <c r="K1164" s="79">
        <f t="shared" si="378"/>
        <v>0</v>
      </c>
    </row>
    <row r="1165" spans="1:11" ht="25.5" hidden="1">
      <c r="A1165" s="133" t="s">
        <v>73</v>
      </c>
      <c r="B1165" s="24" t="s">
        <v>402</v>
      </c>
      <c r="C1165" s="167" t="s">
        <v>410</v>
      </c>
      <c r="D1165" s="167" t="s">
        <v>418</v>
      </c>
      <c r="E1165" s="167" t="s">
        <v>74</v>
      </c>
      <c r="F1165" s="167"/>
      <c r="G1165" s="79">
        <f>G1166</f>
        <v>0</v>
      </c>
      <c r="H1165" s="79"/>
      <c r="I1165" s="20">
        <f t="shared" si="365"/>
        <v>0</v>
      </c>
      <c r="J1165" s="79">
        <f t="shared" si="378"/>
        <v>0</v>
      </c>
      <c r="K1165" s="79">
        <f t="shared" si="378"/>
        <v>0</v>
      </c>
    </row>
    <row r="1166" spans="1:11" ht="38.25" hidden="1">
      <c r="A1166" s="135" t="s">
        <v>75</v>
      </c>
      <c r="B1166" s="24" t="s">
        <v>402</v>
      </c>
      <c r="C1166" s="167" t="s">
        <v>410</v>
      </c>
      <c r="D1166" s="167" t="s">
        <v>418</v>
      </c>
      <c r="E1166" s="167" t="s">
        <v>76</v>
      </c>
      <c r="F1166" s="167"/>
      <c r="G1166" s="79">
        <f>G1167+G1168+G1169</f>
        <v>0</v>
      </c>
      <c r="H1166" s="79"/>
      <c r="I1166" s="20">
        <f t="shared" si="365"/>
        <v>0</v>
      </c>
      <c r="J1166" s="79">
        <f t="shared" ref="J1166:K1166" si="379">J1167+J1168+J1169</f>
        <v>0</v>
      </c>
      <c r="K1166" s="79">
        <f t="shared" si="379"/>
        <v>0</v>
      </c>
    </row>
    <row r="1167" spans="1:11" hidden="1">
      <c r="A1167" s="135" t="s">
        <v>16</v>
      </c>
      <c r="B1167" s="24" t="s">
        <v>402</v>
      </c>
      <c r="C1167" s="167" t="s">
        <v>410</v>
      </c>
      <c r="D1167" s="167" t="s">
        <v>418</v>
      </c>
      <c r="E1167" s="167" t="s">
        <v>76</v>
      </c>
      <c r="F1167" s="167" t="s">
        <v>17</v>
      </c>
      <c r="G1167" s="79"/>
      <c r="H1167" s="79"/>
      <c r="I1167" s="20">
        <f t="shared" si="365"/>
        <v>0</v>
      </c>
      <c r="J1167" s="22"/>
      <c r="K1167" s="19"/>
    </row>
    <row r="1168" spans="1:11" hidden="1">
      <c r="A1168" s="135" t="s">
        <v>18</v>
      </c>
      <c r="B1168" s="24" t="s">
        <v>402</v>
      </c>
      <c r="C1168" s="167" t="s">
        <v>410</v>
      </c>
      <c r="D1168" s="167" t="s">
        <v>418</v>
      </c>
      <c r="E1168" s="167" t="s">
        <v>76</v>
      </c>
      <c r="F1168" s="167" t="s">
        <v>10</v>
      </c>
      <c r="G1168" s="79"/>
      <c r="H1168" s="79"/>
      <c r="I1168" s="20">
        <f t="shared" si="365"/>
        <v>0</v>
      </c>
      <c r="J1168" s="22"/>
      <c r="K1168" s="19"/>
    </row>
    <row r="1169" spans="1:11" hidden="1">
      <c r="A1169" s="135" t="s">
        <v>19</v>
      </c>
      <c r="B1169" s="24" t="s">
        <v>402</v>
      </c>
      <c r="C1169" s="167" t="s">
        <v>410</v>
      </c>
      <c r="D1169" s="167" t="s">
        <v>418</v>
      </c>
      <c r="E1169" s="167" t="s">
        <v>76</v>
      </c>
      <c r="F1169" s="167" t="s">
        <v>11</v>
      </c>
      <c r="G1169" s="79"/>
      <c r="H1169" s="79"/>
      <c r="I1169" s="20">
        <f t="shared" si="365"/>
        <v>0</v>
      </c>
      <c r="J1169" s="22"/>
      <c r="K1169" s="19"/>
    </row>
    <row r="1170" spans="1:11" ht="44.25" hidden="1" customHeight="1">
      <c r="A1170" s="133" t="s">
        <v>555</v>
      </c>
      <c r="B1170" s="134" t="s">
        <v>402</v>
      </c>
      <c r="C1170" s="134" t="s">
        <v>410</v>
      </c>
      <c r="D1170" s="134" t="s">
        <v>63</v>
      </c>
      <c r="E1170" s="134"/>
      <c r="F1170" s="134"/>
      <c r="G1170" s="79">
        <f>G1171</f>
        <v>0</v>
      </c>
      <c r="H1170" s="79"/>
      <c r="I1170" s="20">
        <f t="shared" si="365"/>
        <v>0</v>
      </c>
      <c r="J1170" s="79">
        <f t="shared" ref="J1170:K1172" si="380">J1171</f>
        <v>0</v>
      </c>
      <c r="K1170" s="79">
        <f t="shared" si="380"/>
        <v>0</v>
      </c>
    </row>
    <row r="1171" spans="1:11" ht="25.5" hidden="1">
      <c r="A1171" s="133" t="s">
        <v>73</v>
      </c>
      <c r="B1171" s="134" t="s">
        <v>402</v>
      </c>
      <c r="C1171" s="134" t="s">
        <v>410</v>
      </c>
      <c r="D1171" s="134" t="s">
        <v>63</v>
      </c>
      <c r="E1171" s="134" t="s">
        <v>74</v>
      </c>
      <c r="F1171" s="134"/>
      <c r="G1171" s="79">
        <f>G1172+G1174</f>
        <v>0</v>
      </c>
      <c r="H1171" s="79"/>
      <c r="I1171" s="20">
        <f t="shared" si="365"/>
        <v>0</v>
      </c>
      <c r="J1171" s="79">
        <f t="shared" ref="J1171:K1171" si="381">J1172+J1174</f>
        <v>0</v>
      </c>
      <c r="K1171" s="79">
        <f t="shared" si="381"/>
        <v>0</v>
      </c>
    </row>
    <row r="1172" spans="1:11" ht="38.25" hidden="1">
      <c r="A1172" s="135" t="s">
        <v>75</v>
      </c>
      <c r="B1172" s="134" t="s">
        <v>402</v>
      </c>
      <c r="C1172" s="134" t="s">
        <v>410</v>
      </c>
      <c r="D1172" s="134" t="s">
        <v>63</v>
      </c>
      <c r="E1172" s="134" t="s">
        <v>76</v>
      </c>
      <c r="F1172" s="134"/>
      <c r="G1172" s="79">
        <f>G1173</f>
        <v>0</v>
      </c>
      <c r="H1172" s="79"/>
      <c r="I1172" s="20">
        <f t="shared" si="365"/>
        <v>0</v>
      </c>
      <c r="J1172" s="79">
        <f t="shared" si="380"/>
        <v>0</v>
      </c>
      <c r="K1172" s="79">
        <f t="shared" si="380"/>
        <v>0</v>
      </c>
    </row>
    <row r="1173" spans="1:11" hidden="1">
      <c r="A1173" s="133" t="s">
        <v>16</v>
      </c>
      <c r="B1173" s="134" t="s">
        <v>402</v>
      </c>
      <c r="C1173" s="134" t="s">
        <v>410</v>
      </c>
      <c r="D1173" s="134" t="s">
        <v>63</v>
      </c>
      <c r="E1173" s="134" t="s">
        <v>76</v>
      </c>
      <c r="F1173" s="134" t="s">
        <v>17</v>
      </c>
      <c r="G1173" s="79"/>
      <c r="H1173" s="79"/>
      <c r="I1173" s="20">
        <f t="shared" si="365"/>
        <v>0</v>
      </c>
      <c r="J1173" s="22"/>
      <c r="K1173" s="19"/>
    </row>
    <row r="1174" spans="1:11" ht="25.5" hidden="1">
      <c r="A1174" s="133" t="s">
        <v>658</v>
      </c>
      <c r="B1174" s="134" t="s">
        <v>402</v>
      </c>
      <c r="C1174" s="134" t="s">
        <v>410</v>
      </c>
      <c r="D1174" s="134" t="s">
        <v>63</v>
      </c>
      <c r="E1174" s="134" t="s">
        <v>580</v>
      </c>
      <c r="F1174" s="134"/>
      <c r="G1174" s="79">
        <f>G1175</f>
        <v>0</v>
      </c>
      <c r="H1174" s="79"/>
      <c r="I1174" s="20">
        <f t="shared" si="365"/>
        <v>0</v>
      </c>
      <c r="J1174" s="79">
        <f t="shared" ref="J1174:K1174" si="382">J1175</f>
        <v>0</v>
      </c>
      <c r="K1174" s="79">
        <f t="shared" si="382"/>
        <v>0</v>
      </c>
    </row>
    <row r="1175" spans="1:11" hidden="1">
      <c r="A1175" s="133" t="s">
        <v>16</v>
      </c>
      <c r="B1175" s="134" t="s">
        <v>402</v>
      </c>
      <c r="C1175" s="134" t="s">
        <v>410</v>
      </c>
      <c r="D1175" s="134" t="s">
        <v>579</v>
      </c>
      <c r="E1175" s="134" t="s">
        <v>580</v>
      </c>
      <c r="F1175" s="134" t="s">
        <v>17</v>
      </c>
      <c r="G1175" s="79"/>
      <c r="H1175" s="79"/>
      <c r="I1175" s="20">
        <f t="shared" si="365"/>
        <v>0</v>
      </c>
      <c r="J1175" s="22"/>
      <c r="K1175" s="19"/>
    </row>
    <row r="1176" spans="1:11">
      <c r="A1176" s="13" t="s">
        <v>423</v>
      </c>
      <c r="B1176" s="14" t="s">
        <v>402</v>
      </c>
      <c r="C1176" s="14" t="s">
        <v>424</v>
      </c>
      <c r="D1176" s="14"/>
      <c r="E1176" s="14"/>
      <c r="F1176" s="14"/>
      <c r="G1176" s="15">
        <f t="shared" ref="G1176:K1176" si="383">G1177</f>
        <v>6561.1</v>
      </c>
      <c r="H1176" s="15">
        <f t="shared" si="383"/>
        <v>201.6</v>
      </c>
      <c r="I1176" s="15">
        <f t="shared" si="383"/>
        <v>6762.7</v>
      </c>
      <c r="J1176" s="15">
        <f t="shared" si="383"/>
        <v>12292</v>
      </c>
      <c r="K1176" s="15">
        <f t="shared" si="383"/>
        <v>10930.699999999999</v>
      </c>
    </row>
    <row r="1177" spans="1:11" ht="24">
      <c r="A1177" s="68" t="s">
        <v>25</v>
      </c>
      <c r="B1177" s="14" t="s">
        <v>402</v>
      </c>
      <c r="C1177" s="14" t="s">
        <v>424</v>
      </c>
      <c r="D1177" s="93" t="s">
        <v>26</v>
      </c>
      <c r="E1177" s="14"/>
      <c r="F1177" s="14"/>
      <c r="G1177" s="15">
        <f>G1178+G1198+G1209+G1218+G1194+G1204+G1213+G1223</f>
        <v>6561.1</v>
      </c>
      <c r="H1177" s="15">
        <f t="shared" ref="H1177:K1177" si="384">H1178+H1198+H1209+H1218+H1194+H1204+H1213+H1223</f>
        <v>201.6</v>
      </c>
      <c r="I1177" s="15">
        <f t="shared" si="384"/>
        <v>6762.7</v>
      </c>
      <c r="J1177" s="15">
        <f t="shared" si="384"/>
        <v>12292</v>
      </c>
      <c r="K1177" s="15">
        <f t="shared" si="384"/>
        <v>10930.699999999999</v>
      </c>
    </row>
    <row r="1178" spans="1:11" ht="48" hidden="1" customHeight="1">
      <c r="A1178" s="27" t="s">
        <v>425</v>
      </c>
      <c r="B1178" s="18" t="s">
        <v>402</v>
      </c>
      <c r="C1178" s="18" t="s">
        <v>424</v>
      </c>
      <c r="D1178" s="94" t="s">
        <v>426</v>
      </c>
      <c r="E1178" s="18"/>
      <c r="F1178" s="18"/>
      <c r="G1178" s="16">
        <f t="shared" ref="G1178:K1179" si="385">G1179</f>
        <v>0</v>
      </c>
      <c r="H1178" s="16"/>
      <c r="I1178" s="20">
        <f t="shared" si="365"/>
        <v>0</v>
      </c>
      <c r="J1178" s="16">
        <f t="shared" si="385"/>
        <v>0</v>
      </c>
      <c r="K1178" s="16">
        <f t="shared" si="385"/>
        <v>0</v>
      </c>
    </row>
    <row r="1179" spans="1:11" ht="24" hidden="1">
      <c r="A1179" s="27" t="s">
        <v>73</v>
      </c>
      <c r="B1179" s="18" t="s">
        <v>402</v>
      </c>
      <c r="C1179" s="18" t="s">
        <v>424</v>
      </c>
      <c r="D1179" s="94" t="s">
        <v>426</v>
      </c>
      <c r="E1179" s="18" t="s">
        <v>74</v>
      </c>
      <c r="F1179" s="18"/>
      <c r="G1179" s="16">
        <f t="shared" si="385"/>
        <v>0</v>
      </c>
      <c r="H1179" s="16"/>
      <c r="I1179" s="20">
        <f t="shared" si="365"/>
        <v>0</v>
      </c>
      <c r="J1179" s="16">
        <f t="shared" si="385"/>
        <v>0</v>
      </c>
      <c r="K1179" s="16">
        <f t="shared" si="385"/>
        <v>0</v>
      </c>
    </row>
    <row r="1180" spans="1:11" ht="24" hidden="1">
      <c r="A1180" s="27" t="s">
        <v>421</v>
      </c>
      <c r="B1180" s="18" t="s">
        <v>402</v>
      </c>
      <c r="C1180" s="18" t="s">
        <v>424</v>
      </c>
      <c r="D1180" s="94" t="s">
        <v>426</v>
      </c>
      <c r="E1180" s="18" t="s">
        <v>412</v>
      </c>
      <c r="F1180" s="18"/>
      <c r="G1180" s="16">
        <f t="shared" ref="G1180:K1180" si="386">G1181+G1182</f>
        <v>0</v>
      </c>
      <c r="H1180" s="16"/>
      <c r="I1180" s="20">
        <f t="shared" si="365"/>
        <v>0</v>
      </c>
      <c r="J1180" s="16">
        <f t="shared" si="386"/>
        <v>0</v>
      </c>
      <c r="K1180" s="16">
        <f t="shared" si="386"/>
        <v>0</v>
      </c>
    </row>
    <row r="1181" spans="1:11" hidden="1">
      <c r="A1181" s="95" t="s">
        <v>18</v>
      </c>
      <c r="B1181" s="18" t="s">
        <v>402</v>
      </c>
      <c r="C1181" s="18" t="s">
        <v>424</v>
      </c>
      <c r="D1181" s="96" t="s">
        <v>426</v>
      </c>
      <c r="E1181" s="18" t="s">
        <v>412</v>
      </c>
      <c r="F1181" s="18" t="s">
        <v>10</v>
      </c>
      <c r="G1181" s="97"/>
      <c r="H1181" s="97"/>
      <c r="I1181" s="20">
        <f t="shared" si="365"/>
        <v>0</v>
      </c>
      <c r="J1181" s="16"/>
      <c r="K1181" s="26"/>
    </row>
    <row r="1182" spans="1:11" hidden="1">
      <c r="A1182" s="95" t="s">
        <v>19</v>
      </c>
      <c r="B1182" s="18" t="s">
        <v>402</v>
      </c>
      <c r="C1182" s="18" t="s">
        <v>424</v>
      </c>
      <c r="D1182" s="96" t="s">
        <v>426</v>
      </c>
      <c r="E1182" s="18" t="s">
        <v>412</v>
      </c>
      <c r="F1182" s="18" t="s">
        <v>11</v>
      </c>
      <c r="G1182" s="97"/>
      <c r="H1182" s="97"/>
      <c r="I1182" s="20">
        <f t="shared" si="365"/>
        <v>0</v>
      </c>
      <c r="J1182" s="16"/>
      <c r="K1182" s="26"/>
    </row>
    <row r="1183" spans="1:11" ht="152.25" hidden="1" customHeight="1">
      <c r="A1183" s="41" t="s">
        <v>427</v>
      </c>
      <c r="B1183" s="18" t="s">
        <v>402</v>
      </c>
      <c r="C1183" s="18" t="s">
        <v>424</v>
      </c>
      <c r="D1183" s="98" t="s">
        <v>428</v>
      </c>
      <c r="E1183" s="18"/>
      <c r="F1183" s="18"/>
      <c r="G1183" s="16">
        <f>G1184</f>
        <v>0</v>
      </c>
      <c r="H1183" s="16"/>
      <c r="I1183" s="20">
        <f t="shared" si="365"/>
        <v>0</v>
      </c>
      <c r="J1183" s="16">
        <f>J1184</f>
        <v>0</v>
      </c>
      <c r="K1183" s="26"/>
    </row>
    <row r="1184" spans="1:11" ht="24" hidden="1">
      <c r="A1184" s="27" t="s">
        <v>73</v>
      </c>
      <c r="B1184" s="18" t="s">
        <v>402</v>
      </c>
      <c r="C1184" s="18" t="s">
        <v>424</v>
      </c>
      <c r="D1184" s="98" t="s">
        <v>428</v>
      </c>
      <c r="E1184" s="18" t="s">
        <v>74</v>
      </c>
      <c r="F1184" s="18"/>
      <c r="G1184" s="16">
        <f>G1185+G1193</f>
        <v>0</v>
      </c>
      <c r="H1184" s="16"/>
      <c r="I1184" s="20">
        <f t="shared" si="365"/>
        <v>0</v>
      </c>
      <c r="J1184" s="16">
        <f>J1185+J1193</f>
        <v>0</v>
      </c>
      <c r="K1184" s="26"/>
    </row>
    <row r="1185" spans="1:11" ht="24" hidden="1" customHeight="1">
      <c r="A1185" s="27" t="s">
        <v>75</v>
      </c>
      <c r="B1185" s="18" t="s">
        <v>402</v>
      </c>
      <c r="C1185" s="18" t="s">
        <v>424</v>
      </c>
      <c r="D1185" s="98" t="s">
        <v>428</v>
      </c>
      <c r="E1185" s="18" t="s">
        <v>76</v>
      </c>
      <c r="F1185" s="18"/>
      <c r="G1185" s="16">
        <f>G1186</f>
        <v>0</v>
      </c>
      <c r="H1185" s="16"/>
      <c r="I1185" s="20">
        <f t="shared" si="365"/>
        <v>0</v>
      </c>
      <c r="J1185" s="16">
        <f>J1186</f>
        <v>0</v>
      </c>
      <c r="K1185" s="26"/>
    </row>
    <row r="1186" spans="1:11" hidden="1">
      <c r="A1186" s="27" t="s">
        <v>18</v>
      </c>
      <c r="B1186" s="18" t="s">
        <v>402</v>
      </c>
      <c r="C1186" s="18" t="s">
        <v>424</v>
      </c>
      <c r="D1186" s="98" t="s">
        <v>428</v>
      </c>
      <c r="E1186" s="18" t="s">
        <v>76</v>
      </c>
      <c r="F1186" s="18" t="s">
        <v>10</v>
      </c>
      <c r="G1186" s="19"/>
      <c r="H1186" s="19"/>
      <c r="I1186" s="20">
        <f t="shared" si="365"/>
        <v>0</v>
      </c>
      <c r="J1186" s="20"/>
      <c r="K1186" s="26"/>
    </row>
    <row r="1187" spans="1:11" ht="180" hidden="1">
      <c r="A1187" s="27" t="s">
        <v>429</v>
      </c>
      <c r="B1187" s="18" t="s">
        <v>402</v>
      </c>
      <c r="C1187" s="18" t="s">
        <v>424</v>
      </c>
      <c r="D1187" s="98" t="s">
        <v>428</v>
      </c>
      <c r="E1187" s="18"/>
      <c r="F1187" s="18"/>
      <c r="G1187" s="16">
        <f t="shared" ref="G1187:J1190" si="387">G1188</f>
        <v>0</v>
      </c>
      <c r="H1187" s="16"/>
      <c r="I1187" s="20">
        <f t="shared" si="365"/>
        <v>0</v>
      </c>
      <c r="J1187" s="16">
        <f t="shared" si="387"/>
        <v>0</v>
      </c>
      <c r="K1187" s="26"/>
    </row>
    <row r="1188" spans="1:11" ht="24" hidden="1">
      <c r="A1188" s="27" t="s">
        <v>73</v>
      </c>
      <c r="B1188" s="18" t="s">
        <v>402</v>
      </c>
      <c r="C1188" s="18" t="s">
        <v>424</v>
      </c>
      <c r="D1188" s="98" t="s">
        <v>428</v>
      </c>
      <c r="E1188" s="18" t="s">
        <v>74</v>
      </c>
      <c r="F1188" s="18"/>
      <c r="G1188" s="16">
        <f t="shared" si="387"/>
        <v>0</v>
      </c>
      <c r="H1188" s="16"/>
      <c r="I1188" s="20">
        <f t="shared" si="365"/>
        <v>0</v>
      </c>
      <c r="J1188" s="16">
        <f t="shared" si="387"/>
        <v>0</v>
      </c>
      <c r="K1188" s="26"/>
    </row>
    <row r="1189" spans="1:11" ht="24" hidden="1">
      <c r="A1189" s="27" t="s">
        <v>75</v>
      </c>
      <c r="B1189" s="18" t="s">
        <v>402</v>
      </c>
      <c r="C1189" s="18" t="s">
        <v>424</v>
      </c>
      <c r="D1189" s="98" t="s">
        <v>428</v>
      </c>
      <c r="E1189" s="18" t="s">
        <v>76</v>
      </c>
      <c r="F1189" s="18"/>
      <c r="G1189" s="16">
        <f t="shared" si="387"/>
        <v>0</v>
      </c>
      <c r="H1189" s="16"/>
      <c r="I1189" s="20">
        <f t="shared" si="365"/>
        <v>0</v>
      </c>
      <c r="J1189" s="16">
        <f t="shared" si="387"/>
        <v>0</v>
      </c>
      <c r="K1189" s="26"/>
    </row>
    <row r="1190" spans="1:11" ht="36" hidden="1">
      <c r="A1190" s="27" t="s">
        <v>437</v>
      </c>
      <c r="B1190" s="18" t="s">
        <v>402</v>
      </c>
      <c r="C1190" s="18" t="s">
        <v>424</v>
      </c>
      <c r="D1190" s="98" t="s">
        <v>428</v>
      </c>
      <c r="E1190" s="18" t="s">
        <v>430</v>
      </c>
      <c r="F1190" s="18"/>
      <c r="G1190" s="16">
        <f t="shared" si="387"/>
        <v>0</v>
      </c>
      <c r="H1190" s="16"/>
      <c r="I1190" s="20">
        <f t="shared" si="365"/>
        <v>0</v>
      </c>
      <c r="J1190" s="16">
        <f t="shared" si="387"/>
        <v>0</v>
      </c>
      <c r="K1190" s="26"/>
    </row>
    <row r="1191" spans="1:11" hidden="1">
      <c r="A1191" s="27" t="s">
        <v>18</v>
      </c>
      <c r="B1191" s="18" t="s">
        <v>402</v>
      </c>
      <c r="C1191" s="18" t="s">
        <v>424</v>
      </c>
      <c r="D1191" s="98" t="s">
        <v>428</v>
      </c>
      <c r="E1191" s="18" t="s">
        <v>430</v>
      </c>
      <c r="F1191" s="18" t="s">
        <v>10</v>
      </c>
      <c r="G1191" s="99"/>
      <c r="H1191" s="99"/>
      <c r="I1191" s="20">
        <f t="shared" si="365"/>
        <v>0</v>
      </c>
      <c r="J1191" s="20"/>
      <c r="K1191" s="26"/>
    </row>
    <row r="1192" spans="1:11" ht="24" hidden="1">
      <c r="A1192" s="27" t="s">
        <v>421</v>
      </c>
      <c r="B1192" s="18" t="s">
        <v>402</v>
      </c>
      <c r="C1192" s="18" t="s">
        <v>424</v>
      </c>
      <c r="D1192" s="98" t="s">
        <v>428</v>
      </c>
      <c r="E1192" s="18" t="s">
        <v>412</v>
      </c>
      <c r="F1192" s="18"/>
      <c r="G1192" s="16">
        <f>G1193</f>
        <v>0</v>
      </c>
      <c r="H1192" s="16"/>
      <c r="I1192" s="20">
        <f t="shared" si="365"/>
        <v>0</v>
      </c>
      <c r="J1192" s="16">
        <f>J1193</f>
        <v>0</v>
      </c>
      <c r="K1192" s="26"/>
    </row>
    <row r="1193" spans="1:11" hidden="1">
      <c r="A1193" s="27" t="s">
        <v>18</v>
      </c>
      <c r="B1193" s="18" t="s">
        <v>402</v>
      </c>
      <c r="C1193" s="18" t="s">
        <v>424</v>
      </c>
      <c r="D1193" s="98" t="s">
        <v>428</v>
      </c>
      <c r="E1193" s="18" t="s">
        <v>412</v>
      </c>
      <c r="F1193" s="18" t="s">
        <v>10</v>
      </c>
      <c r="G1193" s="19"/>
      <c r="H1193" s="19"/>
      <c r="I1193" s="20">
        <f t="shared" si="365"/>
        <v>0</v>
      </c>
      <c r="J1193" s="20"/>
      <c r="K1193" s="26"/>
    </row>
    <row r="1194" spans="1:11" ht="36.75" customHeight="1">
      <c r="A1194" s="44" t="s">
        <v>431</v>
      </c>
      <c r="B1194" s="18" t="s">
        <v>402</v>
      </c>
      <c r="C1194" s="18" t="s">
        <v>424</v>
      </c>
      <c r="D1194" s="100" t="s">
        <v>432</v>
      </c>
      <c r="E1194" s="24"/>
      <c r="F1194" s="24"/>
      <c r="G1194" s="78">
        <f t="shared" ref="G1194:K1196" si="388">G1195</f>
        <v>50</v>
      </c>
      <c r="H1194" s="78"/>
      <c r="I1194" s="20">
        <f t="shared" ref="I1194:I1261" si="389">G1194+H1194</f>
        <v>50</v>
      </c>
      <c r="J1194" s="78">
        <f t="shared" si="388"/>
        <v>50</v>
      </c>
      <c r="K1194" s="16">
        <f t="shared" si="388"/>
        <v>50</v>
      </c>
    </row>
    <row r="1195" spans="1:11" ht="25.5">
      <c r="A1195" s="44" t="s">
        <v>73</v>
      </c>
      <c r="B1195" s="18" t="s">
        <v>402</v>
      </c>
      <c r="C1195" s="18" t="s">
        <v>424</v>
      </c>
      <c r="D1195" s="100" t="s">
        <v>432</v>
      </c>
      <c r="E1195" s="24" t="s">
        <v>74</v>
      </c>
      <c r="F1195" s="24"/>
      <c r="G1195" s="78">
        <f t="shared" si="388"/>
        <v>50</v>
      </c>
      <c r="H1195" s="78"/>
      <c r="I1195" s="20">
        <f t="shared" si="389"/>
        <v>50</v>
      </c>
      <c r="J1195" s="78">
        <f t="shared" si="388"/>
        <v>50</v>
      </c>
      <c r="K1195" s="16">
        <f t="shared" si="388"/>
        <v>50</v>
      </c>
    </row>
    <row r="1196" spans="1:11" ht="27" customHeight="1">
      <c r="A1196" s="44" t="s">
        <v>75</v>
      </c>
      <c r="B1196" s="18" t="s">
        <v>402</v>
      </c>
      <c r="C1196" s="18" t="s">
        <v>424</v>
      </c>
      <c r="D1196" s="100" t="s">
        <v>432</v>
      </c>
      <c r="E1196" s="24" t="s">
        <v>76</v>
      </c>
      <c r="F1196" s="24"/>
      <c r="G1196" s="78">
        <f t="shared" si="388"/>
        <v>50</v>
      </c>
      <c r="H1196" s="78"/>
      <c r="I1196" s="20">
        <f t="shared" si="389"/>
        <v>50</v>
      </c>
      <c r="J1196" s="78">
        <f t="shared" si="388"/>
        <v>50</v>
      </c>
      <c r="K1196" s="16">
        <f t="shared" si="388"/>
        <v>50</v>
      </c>
    </row>
    <row r="1197" spans="1:11">
      <c r="A1197" s="44" t="s">
        <v>18</v>
      </c>
      <c r="B1197" s="18" t="s">
        <v>402</v>
      </c>
      <c r="C1197" s="18" t="s">
        <v>424</v>
      </c>
      <c r="D1197" s="100" t="s">
        <v>432</v>
      </c>
      <c r="E1197" s="24" t="s">
        <v>76</v>
      </c>
      <c r="F1197" s="24" t="s">
        <v>10</v>
      </c>
      <c r="G1197" s="79">
        <v>50</v>
      </c>
      <c r="H1197" s="79"/>
      <c r="I1197" s="20">
        <f t="shared" si="389"/>
        <v>50</v>
      </c>
      <c r="J1197" s="22">
        <v>50</v>
      </c>
      <c r="K1197" s="26">
        <v>50</v>
      </c>
    </row>
    <row r="1198" spans="1:11" ht="36" customHeight="1">
      <c r="A1198" s="27" t="s">
        <v>433</v>
      </c>
      <c r="B1198" s="18" t="s">
        <v>402</v>
      </c>
      <c r="C1198" s="18" t="s">
        <v>424</v>
      </c>
      <c r="D1198" s="100" t="s">
        <v>434</v>
      </c>
      <c r="E1198" s="18"/>
      <c r="F1198" s="18"/>
      <c r="G1198" s="16">
        <f t="shared" ref="G1198:K1198" si="390">G1199</f>
        <v>1620.9</v>
      </c>
      <c r="H1198" s="16">
        <f t="shared" si="390"/>
        <v>201.6</v>
      </c>
      <c r="I1198" s="20">
        <f t="shared" si="389"/>
        <v>1822.5</v>
      </c>
      <c r="J1198" s="16">
        <f t="shared" si="390"/>
        <v>1620.9</v>
      </c>
      <c r="K1198" s="16">
        <f t="shared" si="390"/>
        <v>1620.9</v>
      </c>
    </row>
    <row r="1199" spans="1:11" ht="24">
      <c r="A1199" s="27" t="s">
        <v>73</v>
      </c>
      <c r="B1199" s="18" t="s">
        <v>402</v>
      </c>
      <c r="C1199" s="18" t="s">
        <v>424</v>
      </c>
      <c r="D1199" s="100" t="s">
        <v>434</v>
      </c>
      <c r="E1199" s="18" t="s">
        <v>74</v>
      </c>
      <c r="F1199" s="18"/>
      <c r="G1199" s="16">
        <f t="shared" ref="G1199:K1199" si="391">G1200+G1202</f>
        <v>1620.9</v>
      </c>
      <c r="H1199" s="16">
        <f t="shared" si="391"/>
        <v>201.6</v>
      </c>
      <c r="I1199" s="20">
        <f t="shared" si="389"/>
        <v>1822.5</v>
      </c>
      <c r="J1199" s="16">
        <f t="shared" si="391"/>
        <v>1620.9</v>
      </c>
      <c r="K1199" s="16">
        <f t="shared" si="391"/>
        <v>1620.9</v>
      </c>
    </row>
    <row r="1200" spans="1:11" ht="27" customHeight="1">
      <c r="A1200" s="27" t="s">
        <v>421</v>
      </c>
      <c r="B1200" s="18" t="s">
        <v>402</v>
      </c>
      <c r="C1200" s="18" t="s">
        <v>424</v>
      </c>
      <c r="D1200" s="100" t="s">
        <v>434</v>
      </c>
      <c r="E1200" s="18" t="s">
        <v>412</v>
      </c>
      <c r="F1200" s="18"/>
      <c r="G1200" s="16">
        <f t="shared" ref="G1200:K1200" si="392">G1201</f>
        <v>940.9</v>
      </c>
      <c r="H1200" s="16">
        <f t="shared" si="392"/>
        <v>201.6</v>
      </c>
      <c r="I1200" s="20">
        <f t="shared" si="389"/>
        <v>1142.5</v>
      </c>
      <c r="J1200" s="16">
        <f t="shared" si="392"/>
        <v>940.9</v>
      </c>
      <c r="K1200" s="16">
        <f t="shared" si="392"/>
        <v>940.9</v>
      </c>
    </row>
    <row r="1201" spans="1:11">
      <c r="A1201" s="27" t="s">
        <v>18</v>
      </c>
      <c r="B1201" s="18" t="s">
        <v>402</v>
      </c>
      <c r="C1201" s="18" t="s">
        <v>424</v>
      </c>
      <c r="D1201" s="100" t="s">
        <v>434</v>
      </c>
      <c r="E1201" s="18" t="s">
        <v>412</v>
      </c>
      <c r="F1201" s="18" t="s">
        <v>10</v>
      </c>
      <c r="G1201" s="182">
        <v>940.9</v>
      </c>
      <c r="H1201" s="182">
        <f>'[2]поправки  2024-2026 гг  (окт)'!$I$1226</f>
        <v>201.6</v>
      </c>
      <c r="I1201" s="20">
        <f t="shared" si="389"/>
        <v>1142.5</v>
      </c>
      <c r="J1201" s="184">
        <v>940.9</v>
      </c>
      <c r="K1201" s="183">
        <v>940.9</v>
      </c>
    </row>
    <row r="1202" spans="1:11" ht="24.75" customHeight="1">
      <c r="A1202" s="27" t="s">
        <v>75</v>
      </c>
      <c r="B1202" s="18" t="s">
        <v>402</v>
      </c>
      <c r="C1202" s="18" t="s">
        <v>424</v>
      </c>
      <c r="D1202" s="100" t="s">
        <v>434</v>
      </c>
      <c r="E1202" s="18" t="s">
        <v>76</v>
      </c>
      <c r="F1202" s="18"/>
      <c r="G1202" s="16">
        <f t="shared" ref="G1202:K1202" si="393">G1203</f>
        <v>680</v>
      </c>
      <c r="H1202" s="16"/>
      <c r="I1202" s="20">
        <f t="shared" si="389"/>
        <v>680</v>
      </c>
      <c r="J1202" s="16">
        <f t="shared" si="393"/>
        <v>680</v>
      </c>
      <c r="K1202" s="16">
        <f t="shared" si="393"/>
        <v>680</v>
      </c>
    </row>
    <row r="1203" spans="1:11">
      <c r="A1203" s="27" t="s">
        <v>18</v>
      </c>
      <c r="B1203" s="18" t="s">
        <v>402</v>
      </c>
      <c r="C1203" s="18" t="s">
        <v>424</v>
      </c>
      <c r="D1203" s="100" t="s">
        <v>434</v>
      </c>
      <c r="E1203" s="18" t="s">
        <v>76</v>
      </c>
      <c r="F1203" s="18" t="s">
        <v>10</v>
      </c>
      <c r="G1203" s="182">
        <v>680</v>
      </c>
      <c r="H1203" s="182"/>
      <c r="I1203" s="20">
        <f t="shared" si="389"/>
        <v>680</v>
      </c>
      <c r="J1203" s="184">
        <v>680</v>
      </c>
      <c r="K1203" s="184">
        <v>680</v>
      </c>
    </row>
    <row r="1204" spans="1:11" ht="91.5" customHeight="1">
      <c r="A1204" s="101" t="s">
        <v>435</v>
      </c>
      <c r="B1204" s="18" t="s">
        <v>402</v>
      </c>
      <c r="C1204" s="18" t="s">
        <v>424</v>
      </c>
      <c r="D1204" s="94" t="s">
        <v>436</v>
      </c>
      <c r="E1204" s="35"/>
      <c r="F1204" s="35"/>
      <c r="G1204" s="16">
        <f t="shared" ref="G1204:K1207" si="394">G1205</f>
        <v>50</v>
      </c>
      <c r="H1204" s="16"/>
      <c r="I1204" s="20">
        <f t="shared" si="389"/>
        <v>50</v>
      </c>
      <c r="J1204" s="16">
        <f t="shared" si="394"/>
        <v>50</v>
      </c>
      <c r="K1204" s="16">
        <f t="shared" si="394"/>
        <v>50</v>
      </c>
    </row>
    <row r="1205" spans="1:11" ht="24">
      <c r="A1205" s="27" t="s">
        <v>73</v>
      </c>
      <c r="B1205" s="18" t="s">
        <v>402</v>
      </c>
      <c r="C1205" s="18" t="s">
        <v>424</v>
      </c>
      <c r="D1205" s="94" t="s">
        <v>436</v>
      </c>
      <c r="E1205" s="18" t="s">
        <v>74</v>
      </c>
      <c r="F1205" s="18"/>
      <c r="G1205" s="16">
        <f t="shared" si="394"/>
        <v>50</v>
      </c>
      <c r="H1205" s="16"/>
      <c r="I1205" s="20">
        <f t="shared" si="389"/>
        <v>50</v>
      </c>
      <c r="J1205" s="16">
        <f t="shared" si="394"/>
        <v>50</v>
      </c>
      <c r="K1205" s="16">
        <f t="shared" si="394"/>
        <v>50</v>
      </c>
    </row>
    <row r="1206" spans="1:11" ht="24">
      <c r="A1206" s="27" t="s">
        <v>75</v>
      </c>
      <c r="B1206" s="18" t="s">
        <v>402</v>
      </c>
      <c r="C1206" s="18" t="s">
        <v>424</v>
      </c>
      <c r="D1206" s="94" t="s">
        <v>436</v>
      </c>
      <c r="E1206" s="18" t="s">
        <v>76</v>
      </c>
      <c r="F1206" s="18"/>
      <c r="G1206" s="16">
        <f t="shared" si="394"/>
        <v>50</v>
      </c>
      <c r="H1206" s="16"/>
      <c r="I1206" s="20">
        <f t="shared" si="389"/>
        <v>50</v>
      </c>
      <c r="J1206" s="16">
        <f t="shared" si="394"/>
        <v>50</v>
      </c>
      <c r="K1206" s="16">
        <f t="shared" si="394"/>
        <v>50</v>
      </c>
    </row>
    <row r="1207" spans="1:11" ht="36">
      <c r="A1207" s="27" t="s">
        <v>437</v>
      </c>
      <c r="B1207" s="18" t="s">
        <v>402</v>
      </c>
      <c r="C1207" s="18" t="s">
        <v>424</v>
      </c>
      <c r="D1207" s="94" t="s">
        <v>436</v>
      </c>
      <c r="E1207" s="18" t="s">
        <v>76</v>
      </c>
      <c r="F1207" s="18"/>
      <c r="G1207" s="16">
        <f t="shared" si="394"/>
        <v>50</v>
      </c>
      <c r="H1207" s="16"/>
      <c r="I1207" s="20">
        <f t="shared" si="389"/>
        <v>50</v>
      </c>
      <c r="J1207" s="16">
        <f t="shared" si="394"/>
        <v>50</v>
      </c>
      <c r="K1207" s="16">
        <f t="shared" si="394"/>
        <v>50</v>
      </c>
    </row>
    <row r="1208" spans="1:11">
      <c r="A1208" s="27" t="s">
        <v>18</v>
      </c>
      <c r="B1208" s="18" t="s">
        <v>402</v>
      </c>
      <c r="C1208" s="18" t="s">
        <v>424</v>
      </c>
      <c r="D1208" s="94" t="s">
        <v>436</v>
      </c>
      <c r="E1208" s="18" t="s">
        <v>76</v>
      </c>
      <c r="F1208" s="18" t="s">
        <v>10</v>
      </c>
      <c r="G1208" s="19">
        <v>50</v>
      </c>
      <c r="H1208" s="19"/>
      <c r="I1208" s="20">
        <f t="shared" si="389"/>
        <v>50</v>
      </c>
      <c r="J1208" s="20">
        <v>50</v>
      </c>
      <c r="K1208" s="19">
        <v>50</v>
      </c>
    </row>
    <row r="1209" spans="1:11" ht="60.75" customHeight="1">
      <c r="A1209" s="41" t="s">
        <v>438</v>
      </c>
      <c r="B1209" s="18" t="s">
        <v>402</v>
      </c>
      <c r="C1209" s="18" t="s">
        <v>424</v>
      </c>
      <c r="D1209" s="102" t="s">
        <v>439</v>
      </c>
      <c r="E1209" s="35"/>
      <c r="F1209" s="35"/>
      <c r="G1209" s="16">
        <f>G1210</f>
        <v>470.5</v>
      </c>
      <c r="H1209" s="16"/>
      <c r="I1209" s="20">
        <f t="shared" si="389"/>
        <v>470.5</v>
      </c>
      <c r="J1209" s="16">
        <f t="shared" ref="G1209:K1211" si="395">J1210</f>
        <v>470.5</v>
      </c>
      <c r="K1209" s="16">
        <f t="shared" si="395"/>
        <v>470.5</v>
      </c>
    </row>
    <row r="1210" spans="1:11" ht="24">
      <c r="A1210" s="27" t="s">
        <v>73</v>
      </c>
      <c r="B1210" s="18" t="s">
        <v>402</v>
      </c>
      <c r="C1210" s="18" t="s">
        <v>424</v>
      </c>
      <c r="D1210" s="102" t="s">
        <v>439</v>
      </c>
      <c r="E1210" s="18" t="s">
        <v>74</v>
      </c>
      <c r="F1210" s="18"/>
      <c r="G1210" s="16">
        <f t="shared" si="395"/>
        <v>470.5</v>
      </c>
      <c r="H1210" s="16"/>
      <c r="I1210" s="20">
        <f t="shared" si="389"/>
        <v>470.5</v>
      </c>
      <c r="J1210" s="16">
        <f t="shared" si="395"/>
        <v>470.5</v>
      </c>
      <c r="K1210" s="16">
        <f t="shared" si="395"/>
        <v>470.5</v>
      </c>
    </row>
    <row r="1211" spans="1:11" ht="24.75" customHeight="1">
      <c r="A1211" s="27" t="s">
        <v>75</v>
      </c>
      <c r="B1211" s="18" t="s">
        <v>402</v>
      </c>
      <c r="C1211" s="18" t="s">
        <v>424</v>
      </c>
      <c r="D1211" s="102" t="s">
        <v>439</v>
      </c>
      <c r="E1211" s="18" t="s">
        <v>76</v>
      </c>
      <c r="F1211" s="18"/>
      <c r="G1211" s="16">
        <f t="shared" si="395"/>
        <v>470.5</v>
      </c>
      <c r="H1211" s="16"/>
      <c r="I1211" s="20">
        <f t="shared" si="389"/>
        <v>470.5</v>
      </c>
      <c r="J1211" s="16">
        <f t="shared" si="395"/>
        <v>470.5</v>
      </c>
      <c r="K1211" s="16">
        <f t="shared" si="395"/>
        <v>470.5</v>
      </c>
    </row>
    <row r="1212" spans="1:11">
      <c r="A1212" s="27" t="s">
        <v>18</v>
      </c>
      <c r="B1212" s="18" t="s">
        <v>402</v>
      </c>
      <c r="C1212" s="18" t="s">
        <v>424</v>
      </c>
      <c r="D1212" s="102" t="s">
        <v>439</v>
      </c>
      <c r="E1212" s="18" t="s">
        <v>76</v>
      </c>
      <c r="F1212" s="18" t="s">
        <v>10</v>
      </c>
      <c r="G1212" s="182">
        <v>470.5</v>
      </c>
      <c r="H1212" s="182"/>
      <c r="I1212" s="20">
        <f t="shared" si="389"/>
        <v>470.5</v>
      </c>
      <c r="J1212" s="183">
        <v>470.5</v>
      </c>
      <c r="K1212" s="183">
        <v>470.5</v>
      </c>
    </row>
    <row r="1213" spans="1:11" ht="63.75" hidden="1">
      <c r="A1213" s="103" t="s">
        <v>440</v>
      </c>
      <c r="B1213" s="18" t="s">
        <v>402</v>
      </c>
      <c r="C1213" s="18" t="s">
        <v>424</v>
      </c>
      <c r="D1213" s="102" t="s">
        <v>441</v>
      </c>
      <c r="E1213" s="18"/>
      <c r="F1213" s="18"/>
      <c r="G1213" s="16">
        <f t="shared" ref="G1213:J1216" si="396">G1214</f>
        <v>0</v>
      </c>
      <c r="H1213" s="16"/>
      <c r="I1213" s="20">
        <f t="shared" si="389"/>
        <v>0</v>
      </c>
      <c r="J1213" s="16">
        <f t="shared" si="396"/>
        <v>0</v>
      </c>
      <c r="K1213" s="26"/>
    </row>
    <row r="1214" spans="1:11" ht="38.25" hidden="1" customHeight="1">
      <c r="A1214" s="44" t="s">
        <v>442</v>
      </c>
      <c r="B1214" s="18" t="s">
        <v>402</v>
      </c>
      <c r="C1214" s="18" t="s">
        <v>424</v>
      </c>
      <c r="D1214" s="102" t="s">
        <v>441</v>
      </c>
      <c r="E1214" s="18" t="s">
        <v>211</v>
      </c>
      <c r="F1214" s="18"/>
      <c r="G1214" s="16">
        <f t="shared" si="396"/>
        <v>0</v>
      </c>
      <c r="H1214" s="16"/>
      <c r="I1214" s="20">
        <f t="shared" si="389"/>
        <v>0</v>
      </c>
      <c r="J1214" s="16">
        <f t="shared" si="396"/>
        <v>0</v>
      </c>
      <c r="K1214" s="26"/>
    </row>
    <row r="1215" spans="1:11" hidden="1">
      <c r="A1215" s="44" t="s">
        <v>212</v>
      </c>
      <c r="B1215" s="18" t="s">
        <v>402</v>
      </c>
      <c r="C1215" s="18" t="s">
        <v>424</v>
      </c>
      <c r="D1215" s="102" t="s">
        <v>441</v>
      </c>
      <c r="E1215" s="18" t="s">
        <v>443</v>
      </c>
      <c r="F1215" s="18"/>
      <c r="G1215" s="16">
        <f t="shared" si="396"/>
        <v>0</v>
      </c>
      <c r="H1215" s="16"/>
      <c r="I1215" s="20">
        <f t="shared" si="389"/>
        <v>0</v>
      </c>
      <c r="J1215" s="16">
        <f t="shared" si="396"/>
        <v>0</v>
      </c>
      <c r="K1215" s="26"/>
    </row>
    <row r="1216" spans="1:11" ht="51" hidden="1">
      <c r="A1216" s="50" t="s">
        <v>444</v>
      </c>
      <c r="B1216" s="18" t="s">
        <v>402</v>
      </c>
      <c r="C1216" s="18" t="s">
        <v>424</v>
      </c>
      <c r="D1216" s="102" t="s">
        <v>441</v>
      </c>
      <c r="E1216" s="18" t="s">
        <v>445</v>
      </c>
      <c r="F1216" s="18"/>
      <c r="G1216" s="16">
        <f t="shared" si="396"/>
        <v>0</v>
      </c>
      <c r="H1216" s="16"/>
      <c r="I1216" s="20">
        <f t="shared" si="389"/>
        <v>0</v>
      </c>
      <c r="J1216" s="16">
        <f t="shared" si="396"/>
        <v>0</v>
      </c>
      <c r="K1216" s="26"/>
    </row>
    <row r="1217" spans="1:11" hidden="1">
      <c r="A1217" s="104" t="s">
        <v>19</v>
      </c>
      <c r="B1217" s="18" t="s">
        <v>402</v>
      </c>
      <c r="C1217" s="18" t="s">
        <v>424</v>
      </c>
      <c r="D1217" s="102" t="s">
        <v>441</v>
      </c>
      <c r="E1217" s="18" t="s">
        <v>445</v>
      </c>
      <c r="F1217" s="18" t="s">
        <v>11</v>
      </c>
      <c r="G1217" s="26"/>
      <c r="H1217" s="26"/>
      <c r="I1217" s="20">
        <f t="shared" si="389"/>
        <v>0</v>
      </c>
      <c r="J1217" s="20"/>
      <c r="K1217" s="26"/>
    </row>
    <row r="1218" spans="1:11" ht="50.25" customHeight="1">
      <c r="A1218" s="64" t="s">
        <v>446</v>
      </c>
      <c r="B1218" s="18" t="s">
        <v>402</v>
      </c>
      <c r="C1218" s="18" t="s">
        <v>424</v>
      </c>
      <c r="D1218" s="102" t="s">
        <v>447</v>
      </c>
      <c r="E1218" s="18"/>
      <c r="F1218" s="18"/>
      <c r="G1218" s="16">
        <f t="shared" ref="G1218:K1220" si="397">G1219</f>
        <v>4369.7</v>
      </c>
      <c r="H1218" s="16"/>
      <c r="I1218" s="20">
        <f t="shared" si="389"/>
        <v>4369.7</v>
      </c>
      <c r="J1218" s="16">
        <f t="shared" si="397"/>
        <v>10100.6</v>
      </c>
      <c r="K1218" s="16">
        <f t="shared" si="397"/>
        <v>8739.2999999999993</v>
      </c>
    </row>
    <row r="1219" spans="1:11" ht="36.75" customHeight="1">
      <c r="A1219" s="27" t="s">
        <v>442</v>
      </c>
      <c r="B1219" s="18" t="s">
        <v>402</v>
      </c>
      <c r="C1219" s="18" t="s">
        <v>424</v>
      </c>
      <c r="D1219" s="102" t="s">
        <v>447</v>
      </c>
      <c r="E1219" s="18" t="s">
        <v>211</v>
      </c>
      <c r="F1219" s="18"/>
      <c r="G1219" s="16">
        <f t="shared" si="397"/>
        <v>4369.7</v>
      </c>
      <c r="H1219" s="16"/>
      <c r="I1219" s="20">
        <f t="shared" si="389"/>
        <v>4369.7</v>
      </c>
      <c r="J1219" s="16">
        <f t="shared" si="397"/>
        <v>10100.6</v>
      </c>
      <c r="K1219" s="16">
        <f t="shared" si="397"/>
        <v>8739.2999999999993</v>
      </c>
    </row>
    <row r="1220" spans="1:11">
      <c r="A1220" s="27" t="s">
        <v>212</v>
      </c>
      <c r="B1220" s="18" t="s">
        <v>402</v>
      </c>
      <c r="C1220" s="18" t="s">
        <v>424</v>
      </c>
      <c r="D1220" s="102" t="s">
        <v>447</v>
      </c>
      <c r="E1220" s="18" t="s">
        <v>443</v>
      </c>
      <c r="F1220" s="18"/>
      <c r="G1220" s="16">
        <f t="shared" si="397"/>
        <v>4369.7</v>
      </c>
      <c r="H1220" s="16"/>
      <c r="I1220" s="20">
        <f t="shared" si="389"/>
        <v>4369.7</v>
      </c>
      <c r="J1220" s="16">
        <f t="shared" si="397"/>
        <v>10100.6</v>
      </c>
      <c r="K1220" s="16">
        <f t="shared" si="397"/>
        <v>8739.2999999999993</v>
      </c>
    </row>
    <row r="1221" spans="1:11">
      <c r="A1221" s="105" t="s">
        <v>18</v>
      </c>
      <c r="B1221" s="18" t="s">
        <v>402</v>
      </c>
      <c r="C1221" s="18" t="s">
        <v>424</v>
      </c>
      <c r="D1221" s="102" t="s">
        <v>447</v>
      </c>
      <c r="E1221" s="18" t="s">
        <v>443</v>
      </c>
      <c r="F1221" s="18" t="s">
        <v>10</v>
      </c>
      <c r="G1221" s="182">
        <v>4369.7</v>
      </c>
      <c r="H1221" s="182"/>
      <c r="I1221" s="20">
        <f t="shared" si="389"/>
        <v>4369.7</v>
      </c>
      <c r="J1221" s="184">
        <v>10100.6</v>
      </c>
      <c r="K1221" s="184">
        <v>8739.2999999999993</v>
      </c>
    </row>
    <row r="1222" spans="1:11" hidden="1">
      <c r="A1222" s="105" t="s">
        <v>19</v>
      </c>
      <c r="B1222" s="18" t="s">
        <v>402</v>
      </c>
      <c r="C1222" s="18" t="s">
        <v>424</v>
      </c>
      <c r="D1222" s="102" t="s">
        <v>447</v>
      </c>
      <c r="E1222" s="18" t="s">
        <v>443</v>
      </c>
      <c r="F1222" s="18" t="s">
        <v>11</v>
      </c>
      <c r="G1222" s="19"/>
      <c r="H1222" s="19"/>
      <c r="I1222" s="20">
        <f t="shared" si="389"/>
        <v>0</v>
      </c>
      <c r="J1222" s="20"/>
      <c r="K1222" s="26"/>
    </row>
    <row r="1223" spans="1:11" ht="79.5" customHeight="1">
      <c r="A1223" s="106" t="s">
        <v>448</v>
      </c>
      <c r="B1223" s="18" t="s">
        <v>402</v>
      </c>
      <c r="C1223" s="18" t="s">
        <v>424</v>
      </c>
      <c r="D1223" s="100" t="s">
        <v>449</v>
      </c>
      <c r="E1223" s="18"/>
      <c r="F1223" s="18"/>
      <c r="G1223" s="19">
        <f t="shared" ref="G1223:K1226" si="398">G1224</f>
        <v>0</v>
      </c>
      <c r="H1223" s="19">
        <f t="shared" si="398"/>
        <v>0</v>
      </c>
      <c r="I1223" s="20">
        <f t="shared" si="389"/>
        <v>0</v>
      </c>
      <c r="J1223" s="19">
        <f t="shared" si="398"/>
        <v>0</v>
      </c>
      <c r="K1223" s="19">
        <f t="shared" si="398"/>
        <v>0</v>
      </c>
    </row>
    <row r="1224" spans="1:11" ht="37.5" customHeight="1">
      <c r="A1224" s="44" t="s">
        <v>442</v>
      </c>
      <c r="B1224" s="18" t="s">
        <v>402</v>
      </c>
      <c r="C1224" s="18" t="s">
        <v>424</v>
      </c>
      <c r="D1224" s="100" t="s">
        <v>449</v>
      </c>
      <c r="E1224" s="18" t="s">
        <v>211</v>
      </c>
      <c r="F1224" s="18"/>
      <c r="G1224" s="19">
        <f t="shared" si="398"/>
        <v>0</v>
      </c>
      <c r="H1224" s="19">
        <f t="shared" si="398"/>
        <v>0</v>
      </c>
      <c r="I1224" s="20">
        <f t="shared" si="389"/>
        <v>0</v>
      </c>
      <c r="J1224" s="19">
        <f t="shared" si="398"/>
        <v>0</v>
      </c>
      <c r="K1224" s="19">
        <f t="shared" si="398"/>
        <v>0</v>
      </c>
    </row>
    <row r="1225" spans="1:11">
      <c r="A1225" s="44" t="s">
        <v>212</v>
      </c>
      <c r="B1225" s="18" t="s">
        <v>402</v>
      </c>
      <c r="C1225" s="18" t="s">
        <v>424</v>
      </c>
      <c r="D1225" s="100" t="s">
        <v>449</v>
      </c>
      <c r="E1225" s="18" t="s">
        <v>443</v>
      </c>
      <c r="F1225" s="18"/>
      <c r="G1225" s="19">
        <f>G1226</f>
        <v>0</v>
      </c>
      <c r="H1225" s="19">
        <f>H1226</f>
        <v>0</v>
      </c>
      <c r="I1225" s="20">
        <f t="shared" si="389"/>
        <v>0</v>
      </c>
      <c r="J1225" s="19"/>
      <c r="K1225" s="19"/>
    </row>
    <row r="1226" spans="1:11" ht="53.25" customHeight="1">
      <c r="A1226" s="50" t="s">
        <v>444</v>
      </c>
      <c r="B1226" s="18" t="s">
        <v>402</v>
      </c>
      <c r="C1226" s="18" t="s">
        <v>424</v>
      </c>
      <c r="D1226" s="100" t="s">
        <v>449</v>
      </c>
      <c r="E1226" s="18" t="s">
        <v>445</v>
      </c>
      <c r="F1226" s="18"/>
      <c r="G1226" s="19">
        <f>G1227</f>
        <v>0</v>
      </c>
      <c r="H1226" s="19">
        <f>H1227</f>
        <v>0</v>
      </c>
      <c r="I1226" s="20">
        <f t="shared" si="389"/>
        <v>0</v>
      </c>
      <c r="J1226" s="19">
        <f t="shared" si="398"/>
        <v>0</v>
      </c>
      <c r="K1226" s="19">
        <f t="shared" si="398"/>
        <v>0</v>
      </c>
    </row>
    <row r="1227" spans="1:11">
      <c r="A1227" s="104" t="s">
        <v>18</v>
      </c>
      <c r="B1227" s="18" t="s">
        <v>402</v>
      </c>
      <c r="C1227" s="18" t="s">
        <v>424</v>
      </c>
      <c r="D1227" s="100" t="s">
        <v>449</v>
      </c>
      <c r="E1227" s="18" t="s">
        <v>445</v>
      </c>
      <c r="F1227" s="18" t="s">
        <v>10</v>
      </c>
      <c r="G1227" s="182">
        <v>0</v>
      </c>
      <c r="H1227" s="182">
        <v>0</v>
      </c>
      <c r="I1227" s="20">
        <f t="shared" si="389"/>
        <v>0</v>
      </c>
      <c r="J1227" s="20"/>
      <c r="K1227" s="26"/>
    </row>
    <row r="1228" spans="1:11" ht="24">
      <c r="A1228" s="107" t="s">
        <v>450</v>
      </c>
      <c r="B1228" s="14" t="s">
        <v>402</v>
      </c>
      <c r="C1228" s="14" t="s">
        <v>451</v>
      </c>
      <c r="D1228" s="108" t="s">
        <v>26</v>
      </c>
      <c r="E1228" s="14"/>
      <c r="F1228" s="14"/>
      <c r="G1228" s="15">
        <f>G1233+G1229+G1247+G1243</f>
        <v>1149.8</v>
      </c>
      <c r="H1228" s="15">
        <f t="shared" ref="H1228:I1228" si="399">H1233+H1229+H1247+H1243</f>
        <v>1155.4000000000001</v>
      </c>
      <c r="I1228" s="15">
        <f t="shared" si="399"/>
        <v>2305.1999999999998</v>
      </c>
      <c r="J1228" s="15">
        <f t="shared" ref="J1228:K1228" si="400">J1233+J1229</f>
        <v>1076.7</v>
      </c>
      <c r="K1228" s="15">
        <f t="shared" si="400"/>
        <v>1076.7</v>
      </c>
    </row>
    <row r="1229" spans="1:11" ht="38.25">
      <c r="A1229" s="23" t="s">
        <v>33</v>
      </c>
      <c r="B1229" s="14" t="s">
        <v>402</v>
      </c>
      <c r="C1229" s="14" t="s">
        <v>451</v>
      </c>
      <c r="D1229" s="24" t="s">
        <v>34</v>
      </c>
      <c r="E1229" s="24"/>
      <c r="F1229" s="24"/>
      <c r="G1229" s="15">
        <f t="shared" ref="G1229:J1231" si="401">G1230</f>
        <v>45</v>
      </c>
      <c r="H1229" s="15">
        <f t="shared" si="401"/>
        <v>0</v>
      </c>
      <c r="I1229" s="20">
        <f t="shared" si="389"/>
        <v>45</v>
      </c>
      <c r="J1229" s="15">
        <f t="shared" si="401"/>
        <v>0</v>
      </c>
      <c r="K1229" s="26"/>
    </row>
    <row r="1230" spans="1:11" ht="76.5">
      <c r="A1230" s="23" t="s">
        <v>29</v>
      </c>
      <c r="B1230" s="14" t="s">
        <v>402</v>
      </c>
      <c r="C1230" s="14" t="s">
        <v>451</v>
      </c>
      <c r="D1230" s="24" t="s">
        <v>34</v>
      </c>
      <c r="E1230" s="24" t="s">
        <v>30</v>
      </c>
      <c r="F1230" s="24"/>
      <c r="G1230" s="15">
        <f t="shared" si="401"/>
        <v>45</v>
      </c>
      <c r="H1230" s="15">
        <f t="shared" si="401"/>
        <v>0</v>
      </c>
      <c r="I1230" s="20">
        <f t="shared" si="389"/>
        <v>45</v>
      </c>
      <c r="J1230" s="15">
        <f t="shared" si="401"/>
        <v>0</v>
      </c>
      <c r="K1230" s="26"/>
    </row>
    <row r="1231" spans="1:11" ht="30" customHeight="1">
      <c r="A1231" s="23" t="s">
        <v>31</v>
      </c>
      <c r="B1231" s="14" t="s">
        <v>402</v>
      </c>
      <c r="C1231" s="14" t="s">
        <v>451</v>
      </c>
      <c r="D1231" s="24" t="s">
        <v>34</v>
      </c>
      <c r="E1231" s="24" t="s">
        <v>32</v>
      </c>
      <c r="F1231" s="24"/>
      <c r="G1231" s="15">
        <f t="shared" si="401"/>
        <v>45</v>
      </c>
      <c r="H1231" s="15">
        <f t="shared" si="401"/>
        <v>0</v>
      </c>
      <c r="I1231" s="20">
        <f t="shared" si="389"/>
        <v>45</v>
      </c>
      <c r="J1231" s="15">
        <f t="shared" si="401"/>
        <v>0</v>
      </c>
      <c r="K1231" s="26"/>
    </row>
    <row r="1232" spans="1:11">
      <c r="A1232" s="23" t="s">
        <v>19</v>
      </c>
      <c r="B1232" s="14" t="s">
        <v>402</v>
      </c>
      <c r="C1232" s="14" t="s">
        <v>451</v>
      </c>
      <c r="D1232" s="24" t="s">
        <v>34</v>
      </c>
      <c r="E1232" s="24" t="s">
        <v>32</v>
      </c>
      <c r="F1232" s="24" t="s">
        <v>11</v>
      </c>
      <c r="G1232" s="15">
        <v>45</v>
      </c>
      <c r="H1232" s="15">
        <v>0</v>
      </c>
      <c r="I1232" s="20">
        <f t="shared" si="389"/>
        <v>45</v>
      </c>
      <c r="J1232" s="15"/>
      <c r="K1232" s="26"/>
    </row>
    <row r="1233" spans="1:11" ht="36">
      <c r="A1233" s="27" t="s">
        <v>452</v>
      </c>
      <c r="B1233" s="18" t="s">
        <v>402</v>
      </c>
      <c r="C1233" s="18" t="s">
        <v>451</v>
      </c>
      <c r="D1233" s="102" t="s">
        <v>453</v>
      </c>
      <c r="E1233" s="18"/>
      <c r="F1233" s="18"/>
      <c r="G1233" s="16">
        <f t="shared" ref="G1233:K1233" si="402">G1234+G1237</f>
        <v>1076.7</v>
      </c>
      <c r="H1233" s="16"/>
      <c r="I1233" s="20">
        <f t="shared" si="389"/>
        <v>1076.7</v>
      </c>
      <c r="J1233" s="16">
        <f t="shared" si="402"/>
        <v>1076.7</v>
      </c>
      <c r="K1233" s="16">
        <f t="shared" si="402"/>
        <v>1076.7</v>
      </c>
    </row>
    <row r="1234" spans="1:11" ht="74.25" customHeight="1">
      <c r="A1234" s="17" t="s">
        <v>29</v>
      </c>
      <c r="B1234" s="18" t="s">
        <v>402</v>
      </c>
      <c r="C1234" s="18" t="s">
        <v>451</v>
      </c>
      <c r="D1234" s="102" t="s">
        <v>453</v>
      </c>
      <c r="E1234" s="18" t="s">
        <v>30</v>
      </c>
      <c r="F1234" s="18"/>
      <c r="G1234" s="16">
        <f t="shared" ref="G1234:K1235" si="403">G1235</f>
        <v>991.7</v>
      </c>
      <c r="H1234" s="16"/>
      <c r="I1234" s="20">
        <f t="shared" si="389"/>
        <v>991.7</v>
      </c>
      <c r="J1234" s="16">
        <f t="shared" si="403"/>
        <v>991.7</v>
      </c>
      <c r="K1234" s="16">
        <f t="shared" si="403"/>
        <v>991.7</v>
      </c>
    </row>
    <row r="1235" spans="1:11" ht="26.25" customHeight="1">
      <c r="A1235" s="17" t="s">
        <v>31</v>
      </c>
      <c r="B1235" s="18" t="s">
        <v>402</v>
      </c>
      <c r="C1235" s="18" t="s">
        <v>451</v>
      </c>
      <c r="D1235" s="102" t="s">
        <v>453</v>
      </c>
      <c r="E1235" s="18" t="s">
        <v>32</v>
      </c>
      <c r="F1235" s="18"/>
      <c r="G1235" s="16">
        <f t="shared" si="403"/>
        <v>991.7</v>
      </c>
      <c r="H1235" s="16"/>
      <c r="I1235" s="20">
        <f t="shared" si="389"/>
        <v>991.7</v>
      </c>
      <c r="J1235" s="16">
        <f t="shared" si="403"/>
        <v>991.7</v>
      </c>
      <c r="K1235" s="16">
        <f t="shared" si="403"/>
        <v>991.7</v>
      </c>
    </row>
    <row r="1236" spans="1:11">
      <c r="A1236" s="17" t="s">
        <v>110</v>
      </c>
      <c r="B1236" s="18" t="s">
        <v>402</v>
      </c>
      <c r="C1236" s="18" t="s">
        <v>451</v>
      </c>
      <c r="D1236" s="102" t="s">
        <v>453</v>
      </c>
      <c r="E1236" s="18" t="s">
        <v>32</v>
      </c>
      <c r="F1236" s="18" t="s">
        <v>10</v>
      </c>
      <c r="G1236" s="182">
        <v>991.7</v>
      </c>
      <c r="H1236" s="182"/>
      <c r="I1236" s="20">
        <f t="shared" si="389"/>
        <v>991.7</v>
      </c>
      <c r="J1236" s="183">
        <v>991.7</v>
      </c>
      <c r="K1236" s="183">
        <v>991.7</v>
      </c>
    </row>
    <row r="1237" spans="1:11" ht="26.25" customHeight="1">
      <c r="A1237" s="17" t="s">
        <v>44</v>
      </c>
      <c r="B1237" s="18" t="s">
        <v>402</v>
      </c>
      <c r="C1237" s="18" t="s">
        <v>451</v>
      </c>
      <c r="D1237" s="102" t="s">
        <v>453</v>
      </c>
      <c r="E1237" s="18" t="s">
        <v>45</v>
      </c>
      <c r="F1237" s="18"/>
      <c r="G1237" s="16">
        <f t="shared" ref="G1237:K1238" si="404">G1238</f>
        <v>85</v>
      </c>
      <c r="H1237" s="16"/>
      <c r="I1237" s="20">
        <f t="shared" si="389"/>
        <v>85</v>
      </c>
      <c r="J1237" s="16">
        <f t="shared" si="404"/>
        <v>85</v>
      </c>
      <c r="K1237" s="16">
        <f t="shared" si="404"/>
        <v>85</v>
      </c>
    </row>
    <row r="1238" spans="1:11" ht="39" customHeight="1">
      <c r="A1238" s="17" t="s">
        <v>46</v>
      </c>
      <c r="B1238" s="18" t="s">
        <v>402</v>
      </c>
      <c r="C1238" s="18" t="s">
        <v>451</v>
      </c>
      <c r="D1238" s="102" t="s">
        <v>453</v>
      </c>
      <c r="E1238" s="18" t="s">
        <v>53</v>
      </c>
      <c r="F1238" s="18"/>
      <c r="G1238" s="16">
        <f t="shared" si="404"/>
        <v>85</v>
      </c>
      <c r="H1238" s="16"/>
      <c r="I1238" s="20">
        <f t="shared" si="389"/>
        <v>85</v>
      </c>
      <c r="J1238" s="16">
        <f t="shared" si="404"/>
        <v>85</v>
      </c>
      <c r="K1238" s="16">
        <f t="shared" si="404"/>
        <v>85</v>
      </c>
    </row>
    <row r="1239" spans="1:11">
      <c r="A1239" s="17" t="s">
        <v>110</v>
      </c>
      <c r="B1239" s="18" t="s">
        <v>402</v>
      </c>
      <c r="C1239" s="18" t="s">
        <v>451</v>
      </c>
      <c r="D1239" s="102" t="s">
        <v>453</v>
      </c>
      <c r="E1239" s="18" t="s">
        <v>53</v>
      </c>
      <c r="F1239" s="18" t="s">
        <v>10</v>
      </c>
      <c r="G1239" s="182">
        <v>85</v>
      </c>
      <c r="H1239" s="182"/>
      <c r="I1239" s="20">
        <f t="shared" si="389"/>
        <v>85</v>
      </c>
      <c r="J1239" s="184">
        <v>85</v>
      </c>
      <c r="K1239" s="184">
        <v>85</v>
      </c>
    </row>
    <row r="1240" spans="1:11" ht="90.75" customHeight="1">
      <c r="A1240" s="151" t="s">
        <v>698</v>
      </c>
      <c r="B1240" s="134" t="s">
        <v>402</v>
      </c>
      <c r="C1240" s="134" t="s">
        <v>451</v>
      </c>
      <c r="D1240" s="100" t="s">
        <v>556</v>
      </c>
      <c r="E1240" s="134"/>
      <c r="F1240" s="134"/>
      <c r="G1240" s="19">
        <f t="shared" ref="G1240:H1242" si="405">G1241</f>
        <v>0</v>
      </c>
      <c r="H1240" s="19">
        <f t="shared" si="405"/>
        <v>1155.4000000000001</v>
      </c>
      <c r="I1240" s="20">
        <f t="shared" ref="I1240:I1243" si="406">G1240+H1240</f>
        <v>1155.4000000000001</v>
      </c>
      <c r="J1240" s="184"/>
      <c r="K1240" s="184"/>
    </row>
    <row r="1241" spans="1:11" ht="25.5">
      <c r="A1241" s="133" t="s">
        <v>44</v>
      </c>
      <c r="B1241" s="134" t="s">
        <v>402</v>
      </c>
      <c r="C1241" s="134" t="s">
        <v>451</v>
      </c>
      <c r="D1241" s="100" t="s">
        <v>699</v>
      </c>
      <c r="E1241" s="134" t="s">
        <v>45</v>
      </c>
      <c r="F1241" s="134"/>
      <c r="G1241" s="19">
        <f t="shared" si="405"/>
        <v>0</v>
      </c>
      <c r="H1241" s="19">
        <f t="shared" si="405"/>
        <v>1155.4000000000001</v>
      </c>
      <c r="I1241" s="20">
        <f t="shared" si="406"/>
        <v>1155.4000000000001</v>
      </c>
      <c r="J1241" s="184"/>
      <c r="K1241" s="184"/>
    </row>
    <row r="1242" spans="1:11" ht="38.25">
      <c r="A1242" s="133" t="s">
        <v>46</v>
      </c>
      <c r="B1242" s="134" t="s">
        <v>402</v>
      </c>
      <c r="C1242" s="134" t="s">
        <v>451</v>
      </c>
      <c r="D1242" s="100" t="s">
        <v>699</v>
      </c>
      <c r="E1242" s="134" t="s">
        <v>53</v>
      </c>
      <c r="F1242" s="134"/>
      <c r="G1242" s="19">
        <f t="shared" si="405"/>
        <v>0</v>
      </c>
      <c r="H1242" s="19">
        <f t="shared" si="405"/>
        <v>1155.4000000000001</v>
      </c>
      <c r="I1242" s="20">
        <f t="shared" si="406"/>
        <v>1155.4000000000001</v>
      </c>
      <c r="J1242" s="184"/>
      <c r="K1242" s="184"/>
    </row>
    <row r="1243" spans="1:11">
      <c r="A1243" s="133" t="s">
        <v>110</v>
      </c>
      <c r="B1243" s="134" t="s">
        <v>402</v>
      </c>
      <c r="C1243" s="134" t="s">
        <v>451</v>
      </c>
      <c r="D1243" s="100" t="s">
        <v>699</v>
      </c>
      <c r="E1243" s="134" t="s">
        <v>53</v>
      </c>
      <c r="F1243" s="134" t="s">
        <v>10</v>
      </c>
      <c r="G1243" s="19">
        <v>0</v>
      </c>
      <c r="H1243" s="19">
        <v>1155.4000000000001</v>
      </c>
      <c r="I1243" s="20">
        <f t="shared" si="406"/>
        <v>1155.4000000000001</v>
      </c>
      <c r="J1243" s="184"/>
      <c r="K1243" s="184"/>
    </row>
    <row r="1244" spans="1:11" ht="242.25">
      <c r="A1244" s="151" t="s">
        <v>659</v>
      </c>
      <c r="B1244" s="134" t="s">
        <v>402</v>
      </c>
      <c r="C1244" s="134" t="s">
        <v>451</v>
      </c>
      <c r="D1244" s="100" t="s">
        <v>556</v>
      </c>
      <c r="E1244" s="134"/>
      <c r="F1244" s="134"/>
      <c r="G1244" s="19">
        <f t="shared" ref="G1244:H1246" si="407">G1245</f>
        <v>28.1</v>
      </c>
      <c r="H1244" s="19">
        <f t="shared" si="407"/>
        <v>0</v>
      </c>
      <c r="I1244" s="20">
        <f t="shared" si="389"/>
        <v>28.1</v>
      </c>
      <c r="J1244" s="20"/>
      <c r="K1244" s="19"/>
    </row>
    <row r="1245" spans="1:11" ht="25.5">
      <c r="A1245" s="133" t="s">
        <v>44</v>
      </c>
      <c r="B1245" s="134" t="s">
        <v>402</v>
      </c>
      <c r="C1245" s="134" t="s">
        <v>451</v>
      </c>
      <c r="D1245" s="100" t="s">
        <v>556</v>
      </c>
      <c r="E1245" s="134" t="s">
        <v>45</v>
      </c>
      <c r="F1245" s="134"/>
      <c r="G1245" s="19">
        <f t="shared" si="407"/>
        <v>28.1</v>
      </c>
      <c r="H1245" s="19">
        <f t="shared" si="407"/>
        <v>0</v>
      </c>
      <c r="I1245" s="20">
        <f t="shared" si="389"/>
        <v>28.1</v>
      </c>
      <c r="J1245" s="20"/>
      <c r="K1245" s="19"/>
    </row>
    <row r="1246" spans="1:11" ht="38.25">
      <c r="A1246" s="133" t="s">
        <v>46</v>
      </c>
      <c r="B1246" s="134" t="s">
        <v>402</v>
      </c>
      <c r="C1246" s="134" t="s">
        <v>451</v>
      </c>
      <c r="D1246" s="100" t="s">
        <v>556</v>
      </c>
      <c r="E1246" s="134" t="s">
        <v>53</v>
      </c>
      <c r="F1246" s="134"/>
      <c r="G1246" s="19">
        <f t="shared" si="407"/>
        <v>28.1</v>
      </c>
      <c r="H1246" s="19">
        <f t="shared" si="407"/>
        <v>0</v>
      </c>
      <c r="I1246" s="20">
        <f t="shared" si="389"/>
        <v>28.1</v>
      </c>
      <c r="J1246" s="20"/>
      <c r="K1246" s="19"/>
    </row>
    <row r="1247" spans="1:11">
      <c r="A1247" s="133" t="s">
        <v>110</v>
      </c>
      <c r="B1247" s="134" t="s">
        <v>402</v>
      </c>
      <c r="C1247" s="134" t="s">
        <v>451</v>
      </c>
      <c r="D1247" s="100" t="s">
        <v>556</v>
      </c>
      <c r="E1247" s="134" t="s">
        <v>53</v>
      </c>
      <c r="F1247" s="134" t="s">
        <v>10</v>
      </c>
      <c r="G1247" s="19">
        <v>28.1</v>
      </c>
      <c r="H1247" s="19">
        <v>0</v>
      </c>
      <c r="I1247" s="20">
        <f t="shared" si="389"/>
        <v>28.1</v>
      </c>
      <c r="J1247" s="20"/>
      <c r="K1247" s="19"/>
    </row>
    <row r="1248" spans="1:11" ht="11.25" customHeight="1">
      <c r="A1248" s="32" t="s">
        <v>454</v>
      </c>
      <c r="B1248" s="14" t="s">
        <v>455</v>
      </c>
      <c r="C1248" s="14"/>
      <c r="D1248" s="14"/>
      <c r="E1248" s="14"/>
      <c r="F1248" s="14"/>
      <c r="G1248" s="15">
        <f t="shared" ref="G1248:K1248" si="408">G1249+G1250</f>
        <v>150</v>
      </c>
      <c r="H1248" s="15"/>
      <c r="I1248" s="12">
        <f t="shared" si="389"/>
        <v>150</v>
      </c>
      <c r="J1248" s="15">
        <f t="shared" si="408"/>
        <v>150</v>
      </c>
      <c r="K1248" s="15">
        <f t="shared" si="408"/>
        <v>150</v>
      </c>
    </row>
    <row r="1249" spans="1:11">
      <c r="A1249" s="13" t="s">
        <v>278</v>
      </c>
      <c r="B1249" s="14" t="s">
        <v>455</v>
      </c>
      <c r="C1249" s="14"/>
      <c r="D1249" s="14"/>
      <c r="E1249" s="14"/>
      <c r="F1249" s="14" t="s">
        <v>17</v>
      </c>
      <c r="G1249" s="15">
        <f>G1304+G1320</f>
        <v>150</v>
      </c>
      <c r="H1249" s="15"/>
      <c r="I1249" s="12">
        <f t="shared" si="389"/>
        <v>150</v>
      </c>
      <c r="J1249" s="15">
        <f t="shared" ref="J1249:K1249" si="409">J1304+J1320</f>
        <v>150</v>
      </c>
      <c r="K1249" s="15">
        <f t="shared" si="409"/>
        <v>150</v>
      </c>
    </row>
    <row r="1250" spans="1:11">
      <c r="A1250" s="13" t="s">
        <v>18</v>
      </c>
      <c r="B1250" s="14" t="s">
        <v>455</v>
      </c>
      <c r="C1250" s="14"/>
      <c r="D1250" s="14"/>
      <c r="E1250" s="14"/>
      <c r="F1250" s="14" t="s">
        <v>10</v>
      </c>
      <c r="G1250" s="15">
        <f>G1313+G1324</f>
        <v>0</v>
      </c>
      <c r="H1250" s="15"/>
      <c r="I1250" s="12">
        <f t="shared" si="389"/>
        <v>0</v>
      </c>
      <c r="J1250" s="15">
        <f>J1313+J1324</f>
        <v>0</v>
      </c>
      <c r="K1250" s="15">
        <f t="shared" ref="K1250" si="410">K1313+K1324</f>
        <v>0</v>
      </c>
    </row>
    <row r="1251" spans="1:11">
      <c r="A1251" s="32" t="s">
        <v>456</v>
      </c>
      <c r="B1251" s="14" t="s">
        <v>455</v>
      </c>
      <c r="C1251" s="14" t="s">
        <v>457</v>
      </c>
      <c r="D1251" s="14"/>
      <c r="E1251" s="14"/>
      <c r="F1251" s="14"/>
      <c r="G1251" s="15">
        <f t="shared" ref="G1251:K1251" si="411">G1299</f>
        <v>150</v>
      </c>
      <c r="H1251" s="15"/>
      <c r="I1251" s="12">
        <f t="shared" si="389"/>
        <v>150</v>
      </c>
      <c r="J1251" s="15">
        <f t="shared" si="411"/>
        <v>150</v>
      </c>
      <c r="K1251" s="15">
        <f t="shared" si="411"/>
        <v>150</v>
      </c>
    </row>
    <row r="1252" spans="1:11" ht="36" hidden="1">
      <c r="A1252" s="85" t="s">
        <v>458</v>
      </c>
      <c r="B1252" s="18" t="s">
        <v>455</v>
      </c>
      <c r="C1252" s="18" t="s">
        <v>457</v>
      </c>
      <c r="D1252" s="102" t="s">
        <v>459</v>
      </c>
      <c r="E1252" s="18"/>
      <c r="F1252" s="18"/>
      <c r="G1252" s="99"/>
      <c r="H1252" s="99"/>
      <c r="I1252" s="20">
        <f t="shared" si="389"/>
        <v>0</v>
      </c>
      <c r="J1252" s="12" t="e">
        <f>E1252+#REF!</f>
        <v>#REF!</v>
      </c>
      <c r="K1252" s="26"/>
    </row>
    <row r="1253" spans="1:11" ht="24" hidden="1">
      <c r="A1253" s="17" t="s">
        <v>44</v>
      </c>
      <c r="B1253" s="18" t="s">
        <v>455</v>
      </c>
      <c r="C1253" s="18" t="s">
        <v>457</v>
      </c>
      <c r="D1253" s="102" t="s">
        <v>459</v>
      </c>
      <c r="E1253" s="18" t="s">
        <v>45</v>
      </c>
      <c r="F1253" s="18"/>
      <c r="G1253" s="99"/>
      <c r="H1253" s="99"/>
      <c r="I1253" s="20">
        <f t="shared" si="389"/>
        <v>0</v>
      </c>
      <c r="J1253" s="12" t="e">
        <f>E1253+#REF!</f>
        <v>#REF!</v>
      </c>
      <c r="K1253" s="26"/>
    </row>
    <row r="1254" spans="1:11" ht="36" hidden="1">
      <c r="A1254" s="17" t="s">
        <v>46</v>
      </c>
      <c r="B1254" s="18" t="s">
        <v>455</v>
      </c>
      <c r="C1254" s="18" t="s">
        <v>457</v>
      </c>
      <c r="D1254" s="102" t="s">
        <v>459</v>
      </c>
      <c r="E1254" s="18" t="s">
        <v>53</v>
      </c>
      <c r="F1254" s="18"/>
      <c r="G1254" s="99"/>
      <c r="H1254" s="99"/>
      <c r="I1254" s="20">
        <f t="shared" si="389"/>
        <v>0</v>
      </c>
      <c r="J1254" s="12" t="e">
        <f>E1254+#REF!</f>
        <v>#REF!</v>
      </c>
      <c r="K1254" s="26"/>
    </row>
    <row r="1255" spans="1:11" hidden="1">
      <c r="A1255" s="17" t="s">
        <v>16</v>
      </c>
      <c r="B1255" s="18" t="s">
        <v>455</v>
      </c>
      <c r="C1255" s="18" t="s">
        <v>457</v>
      </c>
      <c r="D1255" s="102" t="s">
        <v>459</v>
      </c>
      <c r="E1255" s="18" t="s">
        <v>53</v>
      </c>
      <c r="F1255" s="18" t="s">
        <v>17</v>
      </c>
      <c r="G1255" s="99"/>
      <c r="H1255" s="99"/>
      <c r="I1255" s="20">
        <f t="shared" si="389"/>
        <v>0</v>
      </c>
      <c r="J1255" s="12" t="e">
        <f>E1255+#REF!</f>
        <v>#REF!</v>
      </c>
      <c r="K1255" s="26"/>
    </row>
    <row r="1256" spans="1:11" ht="60" hidden="1">
      <c r="A1256" s="49" t="s">
        <v>394</v>
      </c>
      <c r="B1256" s="18" t="s">
        <v>455</v>
      </c>
      <c r="C1256" s="18" t="s">
        <v>457</v>
      </c>
      <c r="D1256" s="102" t="s">
        <v>460</v>
      </c>
      <c r="E1256" s="18"/>
      <c r="F1256" s="18"/>
      <c r="G1256" s="99"/>
      <c r="H1256" s="99"/>
      <c r="I1256" s="20">
        <f t="shared" si="389"/>
        <v>0</v>
      </c>
      <c r="J1256" s="12" t="e">
        <f>E1256+#REF!</f>
        <v>#REF!</v>
      </c>
      <c r="K1256" s="26"/>
    </row>
    <row r="1257" spans="1:11" ht="24" hidden="1">
      <c r="A1257" s="17" t="s">
        <v>44</v>
      </c>
      <c r="B1257" s="18" t="s">
        <v>455</v>
      </c>
      <c r="C1257" s="18" t="s">
        <v>457</v>
      </c>
      <c r="D1257" s="102" t="s">
        <v>460</v>
      </c>
      <c r="E1257" s="18" t="s">
        <v>45</v>
      </c>
      <c r="F1257" s="18"/>
      <c r="G1257" s="99"/>
      <c r="H1257" s="99"/>
      <c r="I1257" s="20">
        <f t="shared" si="389"/>
        <v>0</v>
      </c>
      <c r="J1257" s="12" t="e">
        <f>E1257+#REF!</f>
        <v>#REF!</v>
      </c>
      <c r="K1257" s="26"/>
    </row>
    <row r="1258" spans="1:11" ht="36" hidden="1">
      <c r="A1258" s="17" t="s">
        <v>46</v>
      </c>
      <c r="B1258" s="18" t="s">
        <v>455</v>
      </c>
      <c r="C1258" s="18" t="s">
        <v>457</v>
      </c>
      <c r="D1258" s="102" t="s">
        <v>460</v>
      </c>
      <c r="E1258" s="18" t="s">
        <v>53</v>
      </c>
      <c r="F1258" s="18"/>
      <c r="G1258" s="99"/>
      <c r="H1258" s="99"/>
      <c r="I1258" s="20">
        <f t="shared" si="389"/>
        <v>0</v>
      </c>
      <c r="J1258" s="12" t="e">
        <f>E1258+#REF!</f>
        <v>#REF!</v>
      </c>
      <c r="K1258" s="26"/>
    </row>
    <row r="1259" spans="1:11" ht="36" hidden="1">
      <c r="A1259" s="49" t="s">
        <v>210</v>
      </c>
      <c r="B1259" s="18" t="s">
        <v>455</v>
      </c>
      <c r="C1259" s="18" t="s">
        <v>457</v>
      </c>
      <c r="D1259" s="102" t="s">
        <v>460</v>
      </c>
      <c r="E1259" s="18" t="s">
        <v>211</v>
      </c>
      <c r="F1259" s="18"/>
      <c r="G1259" s="99"/>
      <c r="H1259" s="99"/>
      <c r="I1259" s="20">
        <f t="shared" si="389"/>
        <v>0</v>
      </c>
      <c r="J1259" s="12" t="e">
        <f>E1259+#REF!</f>
        <v>#REF!</v>
      </c>
      <c r="K1259" s="26"/>
    </row>
    <row r="1260" spans="1:11" hidden="1">
      <c r="A1260" s="17" t="s">
        <v>18</v>
      </c>
      <c r="B1260" s="18" t="s">
        <v>455</v>
      </c>
      <c r="C1260" s="18" t="s">
        <v>457</v>
      </c>
      <c r="D1260" s="102" t="s">
        <v>460</v>
      </c>
      <c r="E1260" s="18" t="s">
        <v>211</v>
      </c>
      <c r="F1260" s="18" t="s">
        <v>10</v>
      </c>
      <c r="G1260" s="99"/>
      <c r="H1260" s="99"/>
      <c r="I1260" s="20">
        <f t="shared" si="389"/>
        <v>0</v>
      </c>
      <c r="J1260" s="12" t="e">
        <f>E1260+#REF!</f>
        <v>#REF!</v>
      </c>
      <c r="K1260" s="26"/>
    </row>
    <row r="1261" spans="1:11" ht="36" hidden="1">
      <c r="A1261" s="109" t="s">
        <v>461</v>
      </c>
      <c r="B1261" s="14" t="s">
        <v>455</v>
      </c>
      <c r="C1261" s="14" t="s">
        <v>457</v>
      </c>
      <c r="D1261" s="108" t="s">
        <v>462</v>
      </c>
      <c r="E1261" s="14"/>
      <c r="F1261" s="14"/>
      <c r="G1261" s="15">
        <f>G1262</f>
        <v>0</v>
      </c>
      <c r="H1261" s="15"/>
      <c r="I1261" s="20">
        <f t="shared" si="389"/>
        <v>0</v>
      </c>
      <c r="J1261" s="12"/>
      <c r="K1261" s="26"/>
    </row>
    <row r="1262" spans="1:11" ht="48" hidden="1">
      <c r="A1262" s="109" t="s">
        <v>463</v>
      </c>
      <c r="B1262" s="14" t="s">
        <v>455</v>
      </c>
      <c r="C1262" s="14" t="s">
        <v>457</v>
      </c>
      <c r="D1262" s="108" t="s">
        <v>464</v>
      </c>
      <c r="E1262" s="14"/>
      <c r="F1262" s="14"/>
      <c r="G1262" s="15">
        <f>G1263</f>
        <v>0</v>
      </c>
      <c r="H1262" s="15"/>
      <c r="I1262" s="20">
        <f t="shared" ref="I1262:I1325" si="412">G1262+H1262</f>
        <v>0</v>
      </c>
      <c r="J1262" s="12"/>
      <c r="K1262" s="26"/>
    </row>
    <row r="1263" spans="1:11" ht="24" hidden="1">
      <c r="A1263" s="17" t="s">
        <v>465</v>
      </c>
      <c r="B1263" s="18" t="s">
        <v>455</v>
      </c>
      <c r="C1263" s="18" t="s">
        <v>457</v>
      </c>
      <c r="D1263" s="102" t="s">
        <v>466</v>
      </c>
      <c r="E1263" s="14"/>
      <c r="F1263" s="14"/>
      <c r="G1263" s="16">
        <f>G1268+G1286+G1275</f>
        <v>0</v>
      </c>
      <c r="H1263" s="16"/>
      <c r="I1263" s="20">
        <f t="shared" si="412"/>
        <v>0</v>
      </c>
      <c r="J1263" s="12"/>
      <c r="K1263" s="26"/>
    </row>
    <row r="1264" spans="1:11" ht="48" hidden="1">
      <c r="A1264" s="17" t="s">
        <v>467</v>
      </c>
      <c r="B1264" s="18" t="s">
        <v>455</v>
      </c>
      <c r="C1264" s="18" t="s">
        <v>457</v>
      </c>
      <c r="D1264" s="102" t="s">
        <v>468</v>
      </c>
      <c r="E1264" s="18"/>
      <c r="F1264" s="18"/>
      <c r="G1264" s="16">
        <f>G1268</f>
        <v>0</v>
      </c>
      <c r="H1264" s="16"/>
      <c r="I1264" s="20">
        <f t="shared" si="412"/>
        <v>0</v>
      </c>
      <c r="J1264" s="12"/>
      <c r="K1264" s="26"/>
    </row>
    <row r="1265" spans="1:11" ht="37.5" hidden="1" customHeight="1">
      <c r="A1265" s="88" t="s">
        <v>210</v>
      </c>
      <c r="B1265" s="18" t="s">
        <v>455</v>
      </c>
      <c r="C1265" s="18" t="s">
        <v>457</v>
      </c>
      <c r="D1265" s="102" t="s">
        <v>469</v>
      </c>
      <c r="E1265" s="18" t="s">
        <v>211</v>
      </c>
      <c r="F1265" s="18"/>
      <c r="G1265" s="99"/>
      <c r="H1265" s="99"/>
      <c r="I1265" s="20">
        <f t="shared" si="412"/>
        <v>0</v>
      </c>
      <c r="J1265" s="12" t="e">
        <f>E1265+#REF!</f>
        <v>#REF!</v>
      </c>
      <c r="K1265" s="26"/>
    </row>
    <row r="1266" spans="1:11" hidden="1">
      <c r="A1266" s="88" t="s">
        <v>212</v>
      </c>
      <c r="B1266" s="18" t="s">
        <v>455</v>
      </c>
      <c r="C1266" s="18" t="s">
        <v>457</v>
      </c>
      <c r="D1266" s="102" t="s">
        <v>469</v>
      </c>
      <c r="E1266" s="18" t="s">
        <v>443</v>
      </c>
      <c r="F1266" s="18"/>
      <c r="G1266" s="99"/>
      <c r="H1266" s="99"/>
      <c r="I1266" s="20">
        <f t="shared" si="412"/>
        <v>0</v>
      </c>
      <c r="J1266" s="12" t="e">
        <f>E1266+#REF!</f>
        <v>#REF!</v>
      </c>
      <c r="K1266" s="26"/>
    </row>
    <row r="1267" spans="1:11" hidden="1">
      <c r="A1267" s="17" t="s">
        <v>16</v>
      </c>
      <c r="B1267" s="18" t="s">
        <v>455</v>
      </c>
      <c r="C1267" s="18" t="s">
        <v>457</v>
      </c>
      <c r="D1267" s="102" t="s">
        <v>469</v>
      </c>
      <c r="E1267" s="18" t="s">
        <v>443</v>
      </c>
      <c r="F1267" s="18" t="s">
        <v>17</v>
      </c>
      <c r="G1267" s="99"/>
      <c r="H1267" s="99"/>
      <c r="I1267" s="20">
        <f t="shared" si="412"/>
        <v>0</v>
      </c>
      <c r="J1267" s="12" t="e">
        <f>E1267+#REF!</f>
        <v>#REF!</v>
      </c>
      <c r="K1267" s="26"/>
    </row>
    <row r="1268" spans="1:11" hidden="1">
      <c r="A1268" s="17" t="s">
        <v>470</v>
      </c>
      <c r="B1268" s="18" t="s">
        <v>455</v>
      </c>
      <c r="C1268" s="18" t="s">
        <v>457</v>
      </c>
      <c r="D1268" s="102" t="s">
        <v>468</v>
      </c>
      <c r="E1268" s="18"/>
      <c r="F1268" s="18"/>
      <c r="G1268" s="16">
        <f>G1269+G1272</f>
        <v>0</v>
      </c>
      <c r="H1268" s="16"/>
      <c r="I1268" s="20">
        <f t="shared" si="412"/>
        <v>0</v>
      </c>
      <c r="J1268" s="20"/>
      <c r="K1268" s="26"/>
    </row>
    <row r="1269" spans="1:11" ht="24" hidden="1">
      <c r="A1269" s="17" t="s">
        <v>44</v>
      </c>
      <c r="B1269" s="18" t="s">
        <v>455</v>
      </c>
      <c r="C1269" s="18" t="s">
        <v>457</v>
      </c>
      <c r="D1269" s="102" t="s">
        <v>468</v>
      </c>
      <c r="E1269" s="18" t="s">
        <v>45</v>
      </c>
      <c r="F1269" s="18"/>
      <c r="G1269" s="16">
        <f>G1270</f>
        <v>0</v>
      </c>
      <c r="H1269" s="16"/>
      <c r="I1269" s="20">
        <f t="shared" si="412"/>
        <v>0</v>
      </c>
      <c r="J1269" s="12"/>
      <c r="K1269" s="26"/>
    </row>
    <row r="1270" spans="1:11" ht="36" hidden="1">
      <c r="A1270" s="17" t="s">
        <v>46</v>
      </c>
      <c r="B1270" s="18" t="s">
        <v>455</v>
      </c>
      <c r="C1270" s="18" t="s">
        <v>457</v>
      </c>
      <c r="D1270" s="102" t="s">
        <v>468</v>
      </c>
      <c r="E1270" s="18" t="s">
        <v>53</v>
      </c>
      <c r="F1270" s="18"/>
      <c r="G1270" s="16">
        <f>G1271</f>
        <v>0</v>
      </c>
      <c r="H1270" s="16"/>
      <c r="I1270" s="20">
        <f t="shared" si="412"/>
        <v>0</v>
      </c>
      <c r="J1270" s="12"/>
      <c r="K1270" s="26"/>
    </row>
    <row r="1271" spans="1:11" hidden="1">
      <c r="A1271" s="17" t="s">
        <v>16</v>
      </c>
      <c r="B1271" s="18" t="s">
        <v>455</v>
      </c>
      <c r="C1271" s="18" t="s">
        <v>457</v>
      </c>
      <c r="D1271" s="102" t="s">
        <v>468</v>
      </c>
      <c r="E1271" s="18" t="s">
        <v>53</v>
      </c>
      <c r="F1271" s="18" t="s">
        <v>17</v>
      </c>
      <c r="G1271" s="19"/>
      <c r="H1271" s="19"/>
      <c r="I1271" s="20">
        <f t="shared" si="412"/>
        <v>0</v>
      </c>
      <c r="J1271" s="12"/>
      <c r="K1271" s="26"/>
    </row>
    <row r="1272" spans="1:11" ht="34.5" hidden="1" customHeight="1">
      <c r="A1272" s="70" t="s">
        <v>210</v>
      </c>
      <c r="B1272" s="18" t="s">
        <v>455</v>
      </c>
      <c r="C1272" s="18" t="s">
        <v>457</v>
      </c>
      <c r="D1272" s="102" t="s">
        <v>468</v>
      </c>
      <c r="E1272" s="18" t="s">
        <v>211</v>
      </c>
      <c r="F1272" s="18"/>
      <c r="G1272" s="19">
        <f>G1273</f>
        <v>0</v>
      </c>
      <c r="H1272" s="19"/>
      <c r="I1272" s="20">
        <f t="shared" si="412"/>
        <v>0</v>
      </c>
      <c r="J1272" s="20"/>
      <c r="K1272" s="26"/>
    </row>
    <row r="1273" spans="1:11" hidden="1">
      <c r="A1273" s="70" t="s">
        <v>212</v>
      </c>
      <c r="B1273" s="18" t="s">
        <v>455</v>
      </c>
      <c r="C1273" s="18" t="s">
        <v>457</v>
      </c>
      <c r="D1273" s="102" t="s">
        <v>468</v>
      </c>
      <c r="E1273" s="18" t="s">
        <v>443</v>
      </c>
      <c r="F1273" s="18"/>
      <c r="G1273" s="19">
        <f>G1274</f>
        <v>0</v>
      </c>
      <c r="H1273" s="19"/>
      <c r="I1273" s="20">
        <f t="shared" si="412"/>
        <v>0</v>
      </c>
      <c r="J1273" s="20"/>
      <c r="K1273" s="26"/>
    </row>
    <row r="1274" spans="1:11" hidden="1">
      <c r="A1274" s="17" t="s">
        <v>16</v>
      </c>
      <c r="B1274" s="18" t="s">
        <v>455</v>
      </c>
      <c r="C1274" s="18" t="s">
        <v>457</v>
      </c>
      <c r="D1274" s="102" t="s">
        <v>468</v>
      </c>
      <c r="E1274" s="18" t="s">
        <v>443</v>
      </c>
      <c r="F1274" s="18" t="s">
        <v>17</v>
      </c>
      <c r="G1274" s="19"/>
      <c r="H1274" s="19"/>
      <c r="I1274" s="20">
        <f t="shared" si="412"/>
        <v>0</v>
      </c>
      <c r="J1274" s="20"/>
      <c r="K1274" s="26"/>
    </row>
    <row r="1275" spans="1:11" ht="36" hidden="1">
      <c r="A1275" s="17" t="s">
        <v>471</v>
      </c>
      <c r="B1275" s="18" t="s">
        <v>455</v>
      </c>
      <c r="C1275" s="18" t="s">
        <v>457</v>
      </c>
      <c r="D1275" s="102" t="s">
        <v>472</v>
      </c>
      <c r="E1275" s="18"/>
      <c r="F1275" s="18"/>
      <c r="G1275" s="16">
        <f>G1276</f>
        <v>0</v>
      </c>
      <c r="H1275" s="16"/>
      <c r="I1275" s="20">
        <f t="shared" si="412"/>
        <v>0</v>
      </c>
      <c r="J1275" s="20" t="e">
        <f>E1275+#REF!</f>
        <v>#REF!</v>
      </c>
      <c r="K1275" s="26"/>
    </row>
    <row r="1276" spans="1:11" ht="36" hidden="1">
      <c r="A1276" s="70" t="s">
        <v>210</v>
      </c>
      <c r="B1276" s="18" t="s">
        <v>455</v>
      </c>
      <c r="C1276" s="18" t="s">
        <v>457</v>
      </c>
      <c r="D1276" s="102" t="s">
        <v>472</v>
      </c>
      <c r="E1276" s="18" t="s">
        <v>211</v>
      </c>
      <c r="F1276" s="18"/>
      <c r="G1276" s="16">
        <f>G1277</f>
        <v>0</v>
      </c>
      <c r="H1276" s="16"/>
      <c r="I1276" s="20">
        <f t="shared" si="412"/>
        <v>0</v>
      </c>
      <c r="J1276" s="20" t="e">
        <f>E1276+#REF!</f>
        <v>#REF!</v>
      </c>
      <c r="K1276" s="26"/>
    </row>
    <row r="1277" spans="1:11" hidden="1">
      <c r="A1277" s="70" t="s">
        <v>212</v>
      </c>
      <c r="B1277" s="18" t="s">
        <v>455</v>
      </c>
      <c r="C1277" s="18" t="s">
        <v>457</v>
      </c>
      <c r="D1277" s="102" t="s">
        <v>472</v>
      </c>
      <c r="E1277" s="18" t="s">
        <v>443</v>
      </c>
      <c r="F1277" s="18"/>
      <c r="G1277" s="16">
        <f>G1278</f>
        <v>0</v>
      </c>
      <c r="H1277" s="16"/>
      <c r="I1277" s="20">
        <f t="shared" si="412"/>
        <v>0</v>
      </c>
      <c r="J1277" s="20" t="e">
        <f>E1277+#REF!</f>
        <v>#REF!</v>
      </c>
      <c r="K1277" s="26"/>
    </row>
    <row r="1278" spans="1:11" hidden="1">
      <c r="A1278" s="17" t="s">
        <v>18</v>
      </c>
      <c r="B1278" s="18" t="s">
        <v>455</v>
      </c>
      <c r="C1278" s="18" t="s">
        <v>457</v>
      </c>
      <c r="D1278" s="102" t="s">
        <v>472</v>
      </c>
      <c r="E1278" s="18" t="s">
        <v>443</v>
      </c>
      <c r="F1278" s="18" t="s">
        <v>10</v>
      </c>
      <c r="G1278" s="19"/>
      <c r="H1278" s="19"/>
      <c r="I1278" s="20">
        <f t="shared" si="412"/>
        <v>0</v>
      </c>
      <c r="J1278" s="20" t="e">
        <f>E1278+#REF!</f>
        <v>#REF!</v>
      </c>
      <c r="K1278" s="26"/>
    </row>
    <row r="1279" spans="1:11" ht="24" hidden="1">
      <c r="A1279" s="17" t="s">
        <v>473</v>
      </c>
      <c r="B1279" s="18" t="s">
        <v>455</v>
      </c>
      <c r="C1279" s="18" t="s">
        <v>457</v>
      </c>
      <c r="D1279" s="102" t="s">
        <v>474</v>
      </c>
      <c r="E1279" s="18"/>
      <c r="F1279" s="18"/>
      <c r="G1279" s="19"/>
      <c r="H1279" s="19"/>
      <c r="I1279" s="20">
        <f t="shared" si="412"/>
        <v>0</v>
      </c>
      <c r="J1279" s="20"/>
      <c r="K1279" s="26"/>
    </row>
    <row r="1280" spans="1:11" ht="36" hidden="1">
      <c r="A1280" s="70" t="s">
        <v>210</v>
      </c>
      <c r="B1280" s="18" t="s">
        <v>455</v>
      </c>
      <c r="C1280" s="18" t="s">
        <v>457</v>
      </c>
      <c r="D1280" s="102" t="s">
        <v>474</v>
      </c>
      <c r="E1280" s="18" t="s">
        <v>211</v>
      </c>
      <c r="F1280" s="18"/>
      <c r="G1280" s="16">
        <f>G1281</f>
        <v>0</v>
      </c>
      <c r="H1280" s="16"/>
      <c r="I1280" s="20">
        <f t="shared" si="412"/>
        <v>0</v>
      </c>
      <c r="J1280" s="12"/>
      <c r="K1280" s="26"/>
    </row>
    <row r="1281" spans="1:11" hidden="1">
      <c r="A1281" s="70" t="s">
        <v>212</v>
      </c>
      <c r="B1281" s="18" t="s">
        <v>455</v>
      </c>
      <c r="C1281" s="18" t="s">
        <v>457</v>
      </c>
      <c r="D1281" s="102" t="s">
        <v>474</v>
      </c>
      <c r="E1281" s="18" t="s">
        <v>443</v>
      </c>
      <c r="F1281" s="18"/>
      <c r="G1281" s="16">
        <f>G1282</f>
        <v>0</v>
      </c>
      <c r="H1281" s="16"/>
      <c r="I1281" s="20">
        <f t="shared" si="412"/>
        <v>0</v>
      </c>
      <c r="J1281" s="12"/>
      <c r="K1281" s="26"/>
    </row>
    <row r="1282" spans="1:11" hidden="1">
      <c r="A1282" s="17" t="s">
        <v>16</v>
      </c>
      <c r="B1282" s="18" t="s">
        <v>455</v>
      </c>
      <c r="C1282" s="18" t="s">
        <v>457</v>
      </c>
      <c r="D1282" s="102" t="s">
        <v>474</v>
      </c>
      <c r="E1282" s="18" t="s">
        <v>443</v>
      </c>
      <c r="F1282" s="18" t="s">
        <v>17</v>
      </c>
      <c r="G1282" s="19"/>
      <c r="H1282" s="19"/>
      <c r="I1282" s="20">
        <f t="shared" si="412"/>
        <v>0</v>
      </c>
      <c r="J1282" s="12"/>
      <c r="K1282" s="26"/>
    </row>
    <row r="1283" spans="1:11" ht="48" hidden="1">
      <c r="A1283" s="13" t="s">
        <v>386</v>
      </c>
      <c r="B1283" s="18" t="s">
        <v>455</v>
      </c>
      <c r="C1283" s="18" t="s">
        <v>457</v>
      </c>
      <c r="D1283" s="102" t="s">
        <v>475</v>
      </c>
      <c r="E1283" s="18"/>
      <c r="F1283" s="18"/>
      <c r="G1283" s="16">
        <f>G1284</f>
        <v>0</v>
      </c>
      <c r="H1283" s="16"/>
      <c r="I1283" s="20">
        <f t="shared" si="412"/>
        <v>0</v>
      </c>
      <c r="J1283" s="20" t="e">
        <f>E1283+#REF!</f>
        <v>#REF!</v>
      </c>
      <c r="K1283" s="26"/>
    </row>
    <row r="1284" spans="1:11" ht="36" hidden="1">
      <c r="A1284" s="70" t="s">
        <v>210</v>
      </c>
      <c r="B1284" s="18" t="s">
        <v>455</v>
      </c>
      <c r="C1284" s="18" t="s">
        <v>457</v>
      </c>
      <c r="D1284" s="102" t="s">
        <v>475</v>
      </c>
      <c r="E1284" s="18" t="s">
        <v>211</v>
      </c>
      <c r="F1284" s="18"/>
      <c r="G1284" s="16">
        <f>G1285</f>
        <v>0</v>
      </c>
      <c r="H1284" s="16"/>
      <c r="I1284" s="20">
        <f t="shared" si="412"/>
        <v>0</v>
      </c>
      <c r="J1284" s="20" t="e">
        <f>E1284+#REF!</f>
        <v>#REF!</v>
      </c>
      <c r="K1284" s="26"/>
    </row>
    <row r="1285" spans="1:11" hidden="1">
      <c r="A1285" s="70" t="s">
        <v>212</v>
      </c>
      <c r="B1285" s="18" t="s">
        <v>455</v>
      </c>
      <c r="C1285" s="18" t="s">
        <v>457</v>
      </c>
      <c r="D1285" s="102" t="s">
        <v>475</v>
      </c>
      <c r="E1285" s="18" t="s">
        <v>443</v>
      </c>
      <c r="F1285" s="18"/>
      <c r="G1285" s="16">
        <f>G1286</f>
        <v>0</v>
      </c>
      <c r="H1285" s="16"/>
      <c r="I1285" s="20">
        <f t="shared" si="412"/>
        <v>0</v>
      </c>
      <c r="J1285" s="20" t="e">
        <f>E1285+#REF!</f>
        <v>#REF!</v>
      </c>
      <c r="K1285" s="26"/>
    </row>
    <row r="1286" spans="1:11" hidden="1">
      <c r="A1286" s="17" t="s">
        <v>18</v>
      </c>
      <c r="B1286" s="18" t="s">
        <v>455</v>
      </c>
      <c r="C1286" s="18" t="s">
        <v>457</v>
      </c>
      <c r="D1286" s="102" t="s">
        <v>475</v>
      </c>
      <c r="E1286" s="18" t="s">
        <v>443</v>
      </c>
      <c r="F1286" s="18" t="s">
        <v>10</v>
      </c>
      <c r="G1286" s="19"/>
      <c r="H1286" s="19"/>
      <c r="I1286" s="20">
        <f t="shared" si="412"/>
        <v>0</v>
      </c>
      <c r="J1286" s="20" t="e">
        <f>E1286+#REF!</f>
        <v>#REF!</v>
      </c>
      <c r="K1286" s="26"/>
    </row>
    <row r="1287" spans="1:11" ht="36" hidden="1" customHeight="1">
      <c r="A1287" s="70" t="s">
        <v>476</v>
      </c>
      <c r="B1287" s="18" t="s">
        <v>455</v>
      </c>
      <c r="C1287" s="18" t="s">
        <v>457</v>
      </c>
      <c r="D1287" s="102" t="s">
        <v>477</v>
      </c>
      <c r="E1287" s="18"/>
      <c r="F1287" s="18"/>
      <c r="G1287" s="19"/>
      <c r="H1287" s="19"/>
      <c r="I1287" s="20">
        <f t="shared" si="412"/>
        <v>0</v>
      </c>
      <c r="J1287" s="20"/>
      <c r="K1287" s="26"/>
    </row>
    <row r="1288" spans="1:11" ht="38.25" hidden="1" customHeight="1">
      <c r="A1288" s="70" t="s">
        <v>210</v>
      </c>
      <c r="B1288" s="18" t="s">
        <v>455</v>
      </c>
      <c r="C1288" s="18" t="s">
        <v>457</v>
      </c>
      <c r="D1288" s="102" t="s">
        <v>477</v>
      </c>
      <c r="E1288" s="18" t="s">
        <v>211</v>
      </c>
      <c r="F1288" s="18"/>
      <c r="G1288" s="19"/>
      <c r="H1288" s="19"/>
      <c r="I1288" s="20">
        <f t="shared" si="412"/>
        <v>0</v>
      </c>
      <c r="J1288" s="20"/>
      <c r="K1288" s="26"/>
    </row>
    <row r="1289" spans="1:11" hidden="1">
      <c r="A1289" s="70" t="s">
        <v>212</v>
      </c>
      <c r="B1289" s="18" t="s">
        <v>455</v>
      </c>
      <c r="C1289" s="18" t="s">
        <v>457</v>
      </c>
      <c r="D1289" s="102" t="s">
        <v>477</v>
      </c>
      <c r="E1289" s="18" t="s">
        <v>443</v>
      </c>
      <c r="F1289" s="18"/>
      <c r="G1289" s="19"/>
      <c r="H1289" s="19"/>
      <c r="I1289" s="20">
        <f t="shared" si="412"/>
        <v>0</v>
      </c>
      <c r="J1289" s="20"/>
      <c r="K1289" s="26"/>
    </row>
    <row r="1290" spans="1:11" hidden="1">
      <c r="A1290" s="17" t="s">
        <v>18</v>
      </c>
      <c r="B1290" s="18" t="s">
        <v>455</v>
      </c>
      <c r="C1290" s="18" t="s">
        <v>457</v>
      </c>
      <c r="D1290" s="110" t="s">
        <v>477</v>
      </c>
      <c r="E1290" s="18" t="s">
        <v>443</v>
      </c>
      <c r="F1290" s="18" t="s">
        <v>10</v>
      </c>
      <c r="G1290" s="97"/>
      <c r="H1290" s="97"/>
      <c r="I1290" s="20">
        <f t="shared" si="412"/>
        <v>0</v>
      </c>
      <c r="J1290" s="16"/>
      <c r="K1290" s="26"/>
    </row>
    <row r="1291" spans="1:11" ht="48" hidden="1">
      <c r="A1291" s="17" t="s">
        <v>478</v>
      </c>
      <c r="B1291" s="18" t="s">
        <v>455</v>
      </c>
      <c r="C1291" s="18" t="s">
        <v>457</v>
      </c>
      <c r="D1291" s="102" t="s">
        <v>479</v>
      </c>
      <c r="E1291" s="18"/>
      <c r="F1291" s="18"/>
      <c r="G1291" s="19"/>
      <c r="H1291" s="19"/>
      <c r="I1291" s="20">
        <f t="shared" si="412"/>
        <v>0</v>
      </c>
      <c r="J1291" s="20"/>
      <c r="K1291" s="26"/>
    </row>
    <row r="1292" spans="1:11" ht="36" hidden="1">
      <c r="A1292" s="70" t="s">
        <v>210</v>
      </c>
      <c r="B1292" s="18" t="s">
        <v>455</v>
      </c>
      <c r="C1292" s="18" t="s">
        <v>457</v>
      </c>
      <c r="D1292" s="102" t="s">
        <v>479</v>
      </c>
      <c r="E1292" s="18" t="s">
        <v>211</v>
      </c>
      <c r="F1292" s="18"/>
      <c r="G1292" s="19"/>
      <c r="H1292" s="19"/>
      <c r="I1292" s="20">
        <f t="shared" si="412"/>
        <v>0</v>
      </c>
      <c r="J1292" s="20"/>
      <c r="K1292" s="26"/>
    </row>
    <row r="1293" spans="1:11" hidden="1">
      <c r="A1293" s="70" t="s">
        <v>212</v>
      </c>
      <c r="B1293" s="18" t="s">
        <v>455</v>
      </c>
      <c r="C1293" s="18" t="s">
        <v>457</v>
      </c>
      <c r="D1293" s="102" t="s">
        <v>479</v>
      </c>
      <c r="E1293" s="18" t="s">
        <v>443</v>
      </c>
      <c r="F1293" s="18"/>
      <c r="G1293" s="19"/>
      <c r="H1293" s="19"/>
      <c r="I1293" s="20">
        <f t="shared" si="412"/>
        <v>0</v>
      </c>
      <c r="J1293" s="20"/>
      <c r="K1293" s="26"/>
    </row>
    <row r="1294" spans="1:11" hidden="1">
      <c r="A1294" s="17" t="s">
        <v>16</v>
      </c>
      <c r="B1294" s="18" t="s">
        <v>455</v>
      </c>
      <c r="C1294" s="18" t="s">
        <v>457</v>
      </c>
      <c r="D1294" s="102" t="s">
        <v>479</v>
      </c>
      <c r="E1294" s="18" t="s">
        <v>443</v>
      </c>
      <c r="F1294" s="18" t="s">
        <v>17</v>
      </c>
      <c r="G1294" s="19"/>
      <c r="H1294" s="19"/>
      <c r="I1294" s="20">
        <f t="shared" si="412"/>
        <v>0</v>
      </c>
      <c r="J1294" s="20"/>
      <c r="K1294" s="26"/>
    </row>
    <row r="1295" spans="1:11" ht="35.25" hidden="1" customHeight="1">
      <c r="A1295" s="70" t="s">
        <v>476</v>
      </c>
      <c r="B1295" s="14" t="s">
        <v>455</v>
      </c>
      <c r="C1295" s="14" t="s">
        <v>457</v>
      </c>
      <c r="D1295" s="102" t="s">
        <v>480</v>
      </c>
      <c r="E1295" s="18"/>
      <c r="F1295" s="18"/>
      <c r="G1295" s="19"/>
      <c r="H1295" s="19"/>
      <c r="I1295" s="20">
        <f t="shared" si="412"/>
        <v>0</v>
      </c>
      <c r="J1295" s="20"/>
      <c r="K1295" s="26"/>
    </row>
    <row r="1296" spans="1:11" ht="38.25" hidden="1" customHeight="1">
      <c r="A1296" s="70" t="s">
        <v>210</v>
      </c>
      <c r="B1296" s="18" t="s">
        <v>455</v>
      </c>
      <c r="C1296" s="18" t="s">
        <v>457</v>
      </c>
      <c r="D1296" s="102" t="s">
        <v>480</v>
      </c>
      <c r="E1296" s="18" t="s">
        <v>211</v>
      </c>
      <c r="F1296" s="18"/>
      <c r="G1296" s="19"/>
      <c r="H1296" s="19"/>
      <c r="I1296" s="20">
        <f t="shared" si="412"/>
        <v>0</v>
      </c>
      <c r="J1296" s="20"/>
      <c r="K1296" s="26"/>
    </row>
    <row r="1297" spans="1:11" hidden="1">
      <c r="A1297" s="70" t="s">
        <v>212</v>
      </c>
      <c r="B1297" s="18" t="s">
        <v>455</v>
      </c>
      <c r="C1297" s="18" t="s">
        <v>457</v>
      </c>
      <c r="D1297" s="102" t="s">
        <v>480</v>
      </c>
      <c r="E1297" s="18" t="s">
        <v>443</v>
      </c>
      <c r="F1297" s="18"/>
      <c r="G1297" s="19"/>
      <c r="H1297" s="19"/>
      <c r="I1297" s="20">
        <f t="shared" si="412"/>
        <v>0</v>
      </c>
      <c r="J1297" s="20"/>
      <c r="K1297" s="26"/>
    </row>
    <row r="1298" spans="1:11" hidden="1">
      <c r="A1298" s="17" t="s">
        <v>18</v>
      </c>
      <c r="B1298" s="18" t="s">
        <v>455</v>
      </c>
      <c r="C1298" s="18" t="s">
        <v>457</v>
      </c>
      <c r="D1298" s="110" t="s">
        <v>480</v>
      </c>
      <c r="E1298" s="18" t="s">
        <v>443</v>
      </c>
      <c r="F1298" s="18" t="s">
        <v>10</v>
      </c>
      <c r="G1298" s="19"/>
      <c r="H1298" s="19"/>
      <c r="I1298" s="20">
        <f t="shared" si="412"/>
        <v>0</v>
      </c>
      <c r="J1298" s="20"/>
      <c r="K1298" s="26"/>
    </row>
    <row r="1299" spans="1:11" ht="39" customHeight="1">
      <c r="A1299" s="92" t="s">
        <v>609</v>
      </c>
      <c r="B1299" s="18" t="s">
        <v>455</v>
      </c>
      <c r="C1299" s="18" t="s">
        <v>457</v>
      </c>
      <c r="D1299" s="102" t="s">
        <v>396</v>
      </c>
      <c r="E1299" s="18"/>
      <c r="F1299" s="18"/>
      <c r="G1299" s="16">
        <f t="shared" ref="G1299:K1303" si="413">G1300</f>
        <v>150</v>
      </c>
      <c r="H1299" s="16"/>
      <c r="I1299" s="20">
        <f t="shared" si="412"/>
        <v>150</v>
      </c>
      <c r="J1299" s="16">
        <f t="shared" si="413"/>
        <v>150</v>
      </c>
      <c r="K1299" s="16">
        <f t="shared" si="413"/>
        <v>150</v>
      </c>
    </row>
    <row r="1300" spans="1:11" ht="51.75" customHeight="1">
      <c r="A1300" s="92" t="s">
        <v>610</v>
      </c>
      <c r="B1300" s="18" t="s">
        <v>455</v>
      </c>
      <c r="C1300" s="18" t="s">
        <v>457</v>
      </c>
      <c r="D1300" s="102" t="s">
        <v>481</v>
      </c>
      <c r="E1300" s="18"/>
      <c r="F1300" s="18"/>
      <c r="G1300" s="16">
        <f t="shared" si="413"/>
        <v>150</v>
      </c>
      <c r="H1300" s="16"/>
      <c r="I1300" s="20">
        <f t="shared" si="412"/>
        <v>150</v>
      </c>
      <c r="J1300" s="16">
        <f t="shared" si="413"/>
        <v>150</v>
      </c>
      <c r="K1300" s="16">
        <f t="shared" si="413"/>
        <v>150</v>
      </c>
    </row>
    <row r="1301" spans="1:11" ht="15" customHeight="1">
      <c r="A1301" s="85" t="s">
        <v>482</v>
      </c>
      <c r="B1301" s="18" t="s">
        <v>455</v>
      </c>
      <c r="C1301" s="18" t="s">
        <v>457</v>
      </c>
      <c r="D1301" s="102" t="s">
        <v>481</v>
      </c>
      <c r="E1301" s="18"/>
      <c r="F1301" s="18"/>
      <c r="G1301" s="16">
        <f t="shared" si="413"/>
        <v>150</v>
      </c>
      <c r="H1301" s="16"/>
      <c r="I1301" s="20">
        <f t="shared" si="412"/>
        <v>150</v>
      </c>
      <c r="J1301" s="16">
        <f t="shared" si="413"/>
        <v>150</v>
      </c>
      <c r="K1301" s="16">
        <f t="shared" si="413"/>
        <v>150</v>
      </c>
    </row>
    <row r="1302" spans="1:11" ht="28.5" customHeight="1">
      <c r="A1302" s="17" t="s">
        <v>44</v>
      </c>
      <c r="B1302" s="18" t="s">
        <v>455</v>
      </c>
      <c r="C1302" s="18" t="s">
        <v>457</v>
      </c>
      <c r="D1302" s="102" t="s">
        <v>481</v>
      </c>
      <c r="E1302" s="18" t="s">
        <v>45</v>
      </c>
      <c r="F1302" s="18"/>
      <c r="G1302" s="16">
        <f t="shared" si="413"/>
        <v>150</v>
      </c>
      <c r="H1302" s="16"/>
      <c r="I1302" s="20">
        <f t="shared" si="412"/>
        <v>150</v>
      </c>
      <c r="J1302" s="16">
        <f t="shared" si="413"/>
        <v>150</v>
      </c>
      <c r="K1302" s="16">
        <f t="shared" si="413"/>
        <v>150</v>
      </c>
    </row>
    <row r="1303" spans="1:11" ht="39" customHeight="1">
      <c r="A1303" s="17" t="s">
        <v>46</v>
      </c>
      <c r="B1303" s="18" t="s">
        <v>455</v>
      </c>
      <c r="C1303" s="18" t="s">
        <v>457</v>
      </c>
      <c r="D1303" s="102" t="s">
        <v>481</v>
      </c>
      <c r="E1303" s="18" t="s">
        <v>53</v>
      </c>
      <c r="F1303" s="18"/>
      <c r="G1303" s="16">
        <f t="shared" si="413"/>
        <v>150</v>
      </c>
      <c r="H1303" s="16"/>
      <c r="I1303" s="20">
        <f t="shared" si="412"/>
        <v>150</v>
      </c>
      <c r="J1303" s="16">
        <f t="shared" si="413"/>
        <v>150</v>
      </c>
      <c r="K1303" s="16">
        <f t="shared" si="413"/>
        <v>150</v>
      </c>
    </row>
    <row r="1304" spans="1:11">
      <c r="A1304" s="17" t="s">
        <v>16</v>
      </c>
      <c r="B1304" s="18" t="s">
        <v>455</v>
      </c>
      <c r="C1304" s="18" t="s">
        <v>457</v>
      </c>
      <c r="D1304" s="102" t="s">
        <v>481</v>
      </c>
      <c r="E1304" s="18" t="s">
        <v>53</v>
      </c>
      <c r="F1304" s="18" t="s">
        <v>17</v>
      </c>
      <c r="G1304" s="19">
        <v>150</v>
      </c>
      <c r="H1304" s="19"/>
      <c r="I1304" s="20">
        <f t="shared" si="412"/>
        <v>150</v>
      </c>
      <c r="J1304" s="20">
        <v>150</v>
      </c>
      <c r="K1304" s="19">
        <v>150</v>
      </c>
    </row>
    <row r="1305" spans="1:11" ht="72" hidden="1">
      <c r="A1305" s="17" t="s">
        <v>29</v>
      </c>
      <c r="B1305" s="18" t="s">
        <v>455</v>
      </c>
      <c r="C1305" s="18" t="s">
        <v>457</v>
      </c>
      <c r="D1305" s="102" t="s">
        <v>483</v>
      </c>
      <c r="E1305" s="18" t="s">
        <v>30</v>
      </c>
      <c r="F1305" s="18"/>
      <c r="G1305" s="16">
        <f>G1306</f>
        <v>0</v>
      </c>
      <c r="H1305" s="16"/>
      <c r="I1305" s="20">
        <f t="shared" si="412"/>
        <v>0</v>
      </c>
      <c r="J1305" s="20"/>
      <c r="K1305" s="26"/>
    </row>
    <row r="1306" spans="1:11" ht="24" hidden="1">
      <c r="A1306" s="17" t="s">
        <v>143</v>
      </c>
      <c r="B1306" s="18" t="s">
        <v>455</v>
      </c>
      <c r="C1306" s="18" t="s">
        <v>457</v>
      </c>
      <c r="D1306" s="102" t="s">
        <v>483</v>
      </c>
      <c r="E1306" s="18" t="s">
        <v>144</v>
      </c>
      <c r="F1306" s="18"/>
      <c r="G1306" s="16">
        <f>G1307</f>
        <v>0</v>
      </c>
      <c r="H1306" s="16"/>
      <c r="I1306" s="20">
        <f t="shared" si="412"/>
        <v>0</v>
      </c>
      <c r="J1306" s="20"/>
      <c r="K1306" s="26"/>
    </row>
    <row r="1307" spans="1:11" hidden="1">
      <c r="A1307" s="17" t="s">
        <v>16</v>
      </c>
      <c r="B1307" s="18" t="s">
        <v>455</v>
      </c>
      <c r="C1307" s="18" t="s">
        <v>457</v>
      </c>
      <c r="D1307" s="102" t="s">
        <v>483</v>
      </c>
      <c r="E1307" s="18" t="s">
        <v>144</v>
      </c>
      <c r="F1307" s="18" t="s">
        <v>17</v>
      </c>
      <c r="G1307" s="19"/>
      <c r="H1307" s="19"/>
      <c r="I1307" s="20">
        <f t="shared" si="412"/>
        <v>0</v>
      </c>
      <c r="J1307" s="20"/>
      <c r="K1307" s="26"/>
    </row>
    <row r="1308" spans="1:11" hidden="1">
      <c r="A1308" s="13" t="s">
        <v>484</v>
      </c>
      <c r="B1308" s="14" t="s">
        <v>455</v>
      </c>
      <c r="C1308" s="14" t="s">
        <v>485</v>
      </c>
      <c r="D1308" s="108"/>
      <c r="E1308" s="18"/>
      <c r="F1308" s="18"/>
      <c r="G1308" s="16">
        <f>G1309+G1321+G1314</f>
        <v>0</v>
      </c>
      <c r="H1308" s="16"/>
      <c r="I1308" s="20">
        <f t="shared" si="412"/>
        <v>0</v>
      </c>
      <c r="J1308" s="16">
        <f>J1309+J1321+J1314</f>
        <v>0</v>
      </c>
      <c r="K1308" s="16">
        <f>K1309+K1321+K1314</f>
        <v>0</v>
      </c>
    </row>
    <row r="1309" spans="1:11" ht="25.5" hidden="1">
      <c r="A1309" s="23" t="s">
        <v>25</v>
      </c>
      <c r="B1309" s="18" t="s">
        <v>455</v>
      </c>
      <c r="C1309" s="18" t="s">
        <v>485</v>
      </c>
      <c r="D1309" s="102" t="s">
        <v>26</v>
      </c>
      <c r="E1309" s="18"/>
      <c r="F1309" s="18"/>
      <c r="G1309" s="19">
        <f>G1310</f>
        <v>0</v>
      </c>
      <c r="H1309" s="19"/>
      <c r="I1309" s="20">
        <f t="shared" si="412"/>
        <v>0</v>
      </c>
      <c r="J1309" s="19">
        <f t="shared" ref="J1309:K1312" si="414">J1310</f>
        <v>0</v>
      </c>
      <c r="K1309" s="19">
        <f t="shared" si="414"/>
        <v>0</v>
      </c>
    </row>
    <row r="1310" spans="1:11" ht="24" hidden="1" customHeight="1">
      <c r="A1310" s="44" t="s">
        <v>618</v>
      </c>
      <c r="B1310" s="18" t="s">
        <v>455</v>
      </c>
      <c r="C1310" s="18" t="s">
        <v>485</v>
      </c>
      <c r="D1310" s="100" t="s">
        <v>621</v>
      </c>
      <c r="E1310" s="18"/>
      <c r="F1310" s="18"/>
      <c r="G1310" s="19">
        <f>G1311</f>
        <v>0</v>
      </c>
      <c r="H1310" s="19"/>
      <c r="I1310" s="20">
        <f t="shared" si="412"/>
        <v>0</v>
      </c>
      <c r="J1310" s="19">
        <f t="shared" si="414"/>
        <v>0</v>
      </c>
      <c r="K1310" s="19">
        <f t="shared" si="414"/>
        <v>0</v>
      </c>
    </row>
    <row r="1311" spans="1:11" ht="25.5" hidden="1">
      <c r="A1311" s="133" t="s">
        <v>44</v>
      </c>
      <c r="B1311" s="18" t="s">
        <v>455</v>
      </c>
      <c r="C1311" s="18" t="s">
        <v>485</v>
      </c>
      <c r="D1311" s="100" t="s">
        <v>621</v>
      </c>
      <c r="E1311" s="18" t="s">
        <v>45</v>
      </c>
      <c r="F1311" s="18"/>
      <c r="G1311" s="19">
        <f>G1312</f>
        <v>0</v>
      </c>
      <c r="H1311" s="19"/>
      <c r="I1311" s="20">
        <f t="shared" si="412"/>
        <v>0</v>
      </c>
      <c r="J1311" s="19">
        <f t="shared" si="414"/>
        <v>0</v>
      </c>
      <c r="K1311" s="19">
        <f t="shared" si="414"/>
        <v>0</v>
      </c>
    </row>
    <row r="1312" spans="1:11" ht="15.75" hidden="1" customHeight="1">
      <c r="A1312" s="133" t="s">
        <v>46</v>
      </c>
      <c r="B1312" s="18" t="s">
        <v>455</v>
      </c>
      <c r="C1312" s="18" t="s">
        <v>485</v>
      </c>
      <c r="D1312" s="100" t="s">
        <v>621</v>
      </c>
      <c r="E1312" s="18" t="s">
        <v>53</v>
      </c>
      <c r="F1312" s="18"/>
      <c r="G1312" s="19">
        <f>G1313</f>
        <v>0</v>
      </c>
      <c r="H1312" s="19"/>
      <c r="I1312" s="20">
        <f t="shared" si="412"/>
        <v>0</v>
      </c>
      <c r="J1312" s="19">
        <f t="shared" si="414"/>
        <v>0</v>
      </c>
      <c r="K1312" s="19">
        <f t="shared" si="414"/>
        <v>0</v>
      </c>
    </row>
    <row r="1313" spans="1:11" hidden="1">
      <c r="A1313" s="133" t="s">
        <v>110</v>
      </c>
      <c r="B1313" s="18" t="s">
        <v>455</v>
      </c>
      <c r="C1313" s="18" t="s">
        <v>485</v>
      </c>
      <c r="D1313" s="100" t="s">
        <v>621</v>
      </c>
      <c r="E1313" s="18" t="s">
        <v>53</v>
      </c>
      <c r="F1313" s="18" t="s">
        <v>10</v>
      </c>
      <c r="G1313" s="19"/>
      <c r="H1313" s="19"/>
      <c r="I1313" s="20">
        <f t="shared" si="412"/>
        <v>0</v>
      </c>
      <c r="J1313" s="20"/>
      <c r="K1313" s="26"/>
    </row>
    <row r="1314" spans="1:11" ht="38.25" hidden="1">
      <c r="A1314" s="55" t="s">
        <v>202</v>
      </c>
      <c r="B1314" s="18" t="s">
        <v>455</v>
      </c>
      <c r="C1314" s="18" t="s">
        <v>485</v>
      </c>
      <c r="D1314" s="24" t="s">
        <v>203</v>
      </c>
      <c r="E1314" s="18"/>
      <c r="F1314" s="18"/>
      <c r="G1314" s="16">
        <f t="shared" ref="G1314:J1319" si="415">G1315</f>
        <v>0</v>
      </c>
      <c r="H1314" s="16"/>
      <c r="I1314" s="20">
        <f t="shared" si="412"/>
        <v>0</v>
      </c>
      <c r="J1314" s="16">
        <f t="shared" si="415"/>
        <v>0</v>
      </c>
      <c r="K1314" s="26"/>
    </row>
    <row r="1315" spans="1:11" ht="38.25" hidden="1">
      <c r="A1315" s="55" t="s">
        <v>300</v>
      </c>
      <c r="B1315" s="18" t="s">
        <v>455</v>
      </c>
      <c r="C1315" s="18" t="s">
        <v>485</v>
      </c>
      <c r="D1315" s="24" t="s">
        <v>301</v>
      </c>
      <c r="E1315" s="18"/>
      <c r="F1315" s="18"/>
      <c r="G1315" s="16">
        <f t="shared" si="415"/>
        <v>0</v>
      </c>
      <c r="H1315" s="16"/>
      <c r="I1315" s="20">
        <f t="shared" si="412"/>
        <v>0</v>
      </c>
      <c r="J1315" s="16">
        <f t="shared" si="415"/>
        <v>0</v>
      </c>
      <c r="K1315" s="26"/>
    </row>
    <row r="1316" spans="1:11" ht="38.25" hidden="1">
      <c r="A1316" s="55" t="s">
        <v>487</v>
      </c>
      <c r="B1316" s="18" t="s">
        <v>455</v>
      </c>
      <c r="C1316" s="18" t="s">
        <v>485</v>
      </c>
      <c r="D1316" s="24" t="s">
        <v>488</v>
      </c>
      <c r="E1316" s="18"/>
      <c r="F1316" s="18"/>
      <c r="G1316" s="16">
        <f t="shared" si="415"/>
        <v>0</v>
      </c>
      <c r="H1316" s="16"/>
      <c r="I1316" s="20">
        <f t="shared" si="412"/>
        <v>0</v>
      </c>
      <c r="J1316" s="16">
        <f t="shared" si="415"/>
        <v>0</v>
      </c>
      <c r="K1316" s="26"/>
    </row>
    <row r="1317" spans="1:11" hidden="1">
      <c r="A1317" s="55" t="s">
        <v>133</v>
      </c>
      <c r="B1317" s="18" t="s">
        <v>455</v>
      </c>
      <c r="C1317" s="18" t="s">
        <v>485</v>
      </c>
      <c r="D1317" s="24" t="s">
        <v>489</v>
      </c>
      <c r="E1317" s="18"/>
      <c r="F1317" s="18"/>
      <c r="G1317" s="16">
        <f t="shared" si="415"/>
        <v>0</v>
      </c>
      <c r="H1317" s="16"/>
      <c r="I1317" s="20">
        <f t="shared" si="412"/>
        <v>0</v>
      </c>
      <c r="J1317" s="16">
        <f t="shared" si="415"/>
        <v>0</v>
      </c>
      <c r="K1317" s="26"/>
    </row>
    <row r="1318" spans="1:11" ht="51" hidden="1">
      <c r="A1318" s="51" t="s">
        <v>210</v>
      </c>
      <c r="B1318" s="18" t="s">
        <v>455</v>
      </c>
      <c r="C1318" s="18" t="s">
        <v>485</v>
      </c>
      <c r="D1318" s="24" t="s">
        <v>489</v>
      </c>
      <c r="E1318" s="18" t="s">
        <v>211</v>
      </c>
      <c r="F1318" s="18"/>
      <c r="G1318" s="16">
        <f t="shared" si="415"/>
        <v>0</v>
      </c>
      <c r="H1318" s="16"/>
      <c r="I1318" s="20">
        <f t="shared" si="412"/>
        <v>0</v>
      </c>
      <c r="J1318" s="16">
        <f t="shared" si="415"/>
        <v>0</v>
      </c>
      <c r="K1318" s="26"/>
    </row>
    <row r="1319" spans="1:11" hidden="1">
      <c r="A1319" s="51" t="s">
        <v>212</v>
      </c>
      <c r="B1319" s="18" t="s">
        <v>455</v>
      </c>
      <c r="C1319" s="18" t="s">
        <v>485</v>
      </c>
      <c r="D1319" s="24" t="s">
        <v>489</v>
      </c>
      <c r="E1319" s="18" t="s">
        <v>443</v>
      </c>
      <c r="F1319" s="18"/>
      <c r="G1319" s="16">
        <f t="shared" si="415"/>
        <v>0</v>
      </c>
      <c r="H1319" s="16"/>
      <c r="I1319" s="20">
        <f t="shared" si="412"/>
        <v>0</v>
      </c>
      <c r="J1319" s="16">
        <f t="shared" si="415"/>
        <v>0</v>
      </c>
      <c r="K1319" s="26"/>
    </row>
    <row r="1320" spans="1:11" hidden="1">
      <c r="A1320" s="23" t="s">
        <v>81</v>
      </c>
      <c r="B1320" s="18" t="s">
        <v>455</v>
      </c>
      <c r="C1320" s="18" t="s">
        <v>485</v>
      </c>
      <c r="D1320" s="24" t="s">
        <v>489</v>
      </c>
      <c r="E1320" s="18" t="s">
        <v>443</v>
      </c>
      <c r="F1320" s="18" t="s">
        <v>17</v>
      </c>
      <c r="G1320" s="19"/>
      <c r="H1320" s="19"/>
      <c r="I1320" s="20">
        <f t="shared" si="412"/>
        <v>0</v>
      </c>
      <c r="J1320" s="20"/>
      <c r="K1320" s="26"/>
    </row>
    <row r="1321" spans="1:11" ht="25.5" hidden="1">
      <c r="A1321" s="23" t="s">
        <v>25</v>
      </c>
      <c r="B1321" s="18" t="s">
        <v>455</v>
      </c>
      <c r="C1321" s="18" t="s">
        <v>485</v>
      </c>
      <c r="D1321" s="102" t="s">
        <v>490</v>
      </c>
      <c r="E1321" s="18"/>
      <c r="F1321" s="18"/>
      <c r="G1321" s="16">
        <f t="shared" ref="G1321:J1323" si="416">G1322</f>
        <v>0</v>
      </c>
      <c r="H1321" s="16"/>
      <c r="I1321" s="20">
        <f t="shared" si="412"/>
        <v>0</v>
      </c>
      <c r="J1321" s="16">
        <f t="shared" si="416"/>
        <v>0</v>
      </c>
      <c r="K1321" s="26"/>
    </row>
    <row r="1322" spans="1:11" ht="25.5" hidden="1">
      <c r="A1322" s="55" t="s">
        <v>486</v>
      </c>
      <c r="B1322" s="18" t="s">
        <v>455</v>
      </c>
      <c r="C1322" s="18" t="s">
        <v>485</v>
      </c>
      <c r="D1322" s="31" t="s">
        <v>491</v>
      </c>
      <c r="E1322" s="18" t="s">
        <v>258</v>
      </c>
      <c r="F1322" s="18"/>
      <c r="G1322" s="16">
        <f t="shared" si="416"/>
        <v>0</v>
      </c>
      <c r="H1322" s="16"/>
      <c r="I1322" s="20">
        <f t="shared" si="412"/>
        <v>0</v>
      </c>
      <c r="J1322" s="16">
        <f t="shared" si="416"/>
        <v>0</v>
      </c>
      <c r="K1322" s="26"/>
    </row>
    <row r="1323" spans="1:11" ht="38.25" hidden="1">
      <c r="A1323" s="111" t="s">
        <v>388</v>
      </c>
      <c r="B1323" s="18" t="s">
        <v>455</v>
      </c>
      <c r="C1323" s="18" t="s">
        <v>485</v>
      </c>
      <c r="D1323" s="31" t="s">
        <v>491</v>
      </c>
      <c r="E1323" s="18" t="s">
        <v>258</v>
      </c>
      <c r="F1323" s="18"/>
      <c r="G1323" s="16">
        <f t="shared" si="416"/>
        <v>0</v>
      </c>
      <c r="H1323" s="16"/>
      <c r="I1323" s="20">
        <f t="shared" si="412"/>
        <v>0</v>
      </c>
      <c r="J1323" s="16">
        <f t="shared" si="416"/>
        <v>0</v>
      </c>
      <c r="K1323" s="26"/>
    </row>
    <row r="1324" spans="1:11" hidden="1">
      <c r="A1324" s="55" t="s">
        <v>18</v>
      </c>
      <c r="B1324" s="18" t="s">
        <v>455</v>
      </c>
      <c r="C1324" s="18" t="s">
        <v>485</v>
      </c>
      <c r="D1324" s="31" t="s">
        <v>491</v>
      </c>
      <c r="E1324" s="18" t="s">
        <v>258</v>
      </c>
      <c r="F1324" s="18" t="s">
        <v>10</v>
      </c>
      <c r="G1324" s="19"/>
      <c r="H1324" s="19"/>
      <c r="I1324" s="20">
        <f t="shared" si="412"/>
        <v>0</v>
      </c>
      <c r="J1324" s="20"/>
      <c r="K1324" s="26"/>
    </row>
    <row r="1325" spans="1:11" ht="60.75" customHeight="1">
      <c r="A1325" s="13" t="s">
        <v>492</v>
      </c>
      <c r="B1325" s="14" t="s">
        <v>493</v>
      </c>
      <c r="C1325" s="14"/>
      <c r="D1325" s="14" t="s">
        <v>494</v>
      </c>
      <c r="E1325" s="14"/>
      <c r="F1325" s="14"/>
      <c r="G1325" s="15">
        <f t="shared" ref="G1325:K1325" si="417">G1326+G1327</f>
        <v>4427.2</v>
      </c>
      <c r="H1325" s="15">
        <f t="shared" si="417"/>
        <v>40</v>
      </c>
      <c r="I1325" s="12">
        <f t="shared" si="412"/>
        <v>4467.2</v>
      </c>
      <c r="J1325" s="15">
        <f t="shared" si="417"/>
        <v>3907.2</v>
      </c>
      <c r="K1325" s="15">
        <f t="shared" si="417"/>
        <v>3907.2</v>
      </c>
    </row>
    <row r="1326" spans="1:11">
      <c r="A1326" s="13" t="s">
        <v>278</v>
      </c>
      <c r="B1326" s="14" t="s">
        <v>493</v>
      </c>
      <c r="C1326" s="14"/>
      <c r="D1326" s="14"/>
      <c r="E1326" s="14"/>
      <c r="F1326" s="14" t="s">
        <v>17</v>
      </c>
      <c r="G1326" s="15">
        <f>G1340+G1345+G1349+G1354</f>
        <v>520</v>
      </c>
      <c r="H1326" s="15">
        <f>H1340+H1345+H1349+H1354</f>
        <v>40</v>
      </c>
      <c r="I1326" s="12">
        <f t="shared" ref="I1326:I1362" si="418">G1326+H1326</f>
        <v>560</v>
      </c>
      <c r="J1326" s="15">
        <f t="shared" ref="J1326:K1326" si="419">J1340+J1345+J1349</f>
        <v>0</v>
      </c>
      <c r="K1326" s="15">
        <f t="shared" si="419"/>
        <v>0</v>
      </c>
    </row>
    <row r="1327" spans="1:11">
      <c r="A1327" s="13" t="s">
        <v>18</v>
      </c>
      <c r="B1327" s="14" t="s">
        <v>493</v>
      </c>
      <c r="C1327" s="14"/>
      <c r="D1327" s="14"/>
      <c r="E1327" s="14"/>
      <c r="F1327" s="14" t="s">
        <v>10</v>
      </c>
      <c r="G1327" s="15">
        <f t="shared" ref="G1327:K1327" si="420">G1334+G1350</f>
        <v>3907.2</v>
      </c>
      <c r="H1327" s="15"/>
      <c r="I1327" s="12">
        <f t="shared" si="418"/>
        <v>3907.2</v>
      </c>
      <c r="J1327" s="15">
        <f t="shared" si="420"/>
        <v>3907.2</v>
      </c>
      <c r="K1327" s="15">
        <f t="shared" si="420"/>
        <v>3907.2</v>
      </c>
    </row>
    <row r="1328" spans="1:11" ht="37.5" customHeight="1">
      <c r="A1328" s="202" t="s">
        <v>688</v>
      </c>
      <c r="B1328" s="14" t="s">
        <v>493</v>
      </c>
      <c r="C1328" s="14" t="s">
        <v>495</v>
      </c>
      <c r="D1328" s="14"/>
      <c r="E1328" s="14"/>
      <c r="F1328" s="18"/>
      <c r="G1328" s="15">
        <f t="shared" ref="G1328:K1333" si="421">G1329</f>
        <v>3907.2</v>
      </c>
      <c r="H1328" s="15"/>
      <c r="I1328" s="12">
        <f t="shared" si="418"/>
        <v>3907.2</v>
      </c>
      <c r="J1328" s="15">
        <f t="shared" si="421"/>
        <v>3907.2</v>
      </c>
      <c r="K1328" s="15">
        <f t="shared" si="421"/>
        <v>3907.2</v>
      </c>
    </row>
    <row r="1329" spans="1:11" ht="25.5" customHeight="1">
      <c r="A1329" s="17" t="s">
        <v>25</v>
      </c>
      <c r="B1329" s="18" t="s">
        <v>493</v>
      </c>
      <c r="C1329" s="18" t="s">
        <v>495</v>
      </c>
      <c r="D1329" s="18" t="s">
        <v>26</v>
      </c>
      <c r="E1329" s="18"/>
      <c r="F1329" s="35"/>
      <c r="G1329" s="16">
        <f t="shared" si="421"/>
        <v>3907.2</v>
      </c>
      <c r="H1329" s="16"/>
      <c r="I1329" s="20">
        <f t="shared" si="418"/>
        <v>3907.2</v>
      </c>
      <c r="J1329" s="16">
        <f t="shared" si="421"/>
        <v>3907.2</v>
      </c>
      <c r="K1329" s="16">
        <f t="shared" si="421"/>
        <v>3907.2</v>
      </c>
    </row>
    <row r="1330" spans="1:11" ht="17.25" customHeight="1">
      <c r="A1330" s="17" t="s">
        <v>496</v>
      </c>
      <c r="B1330" s="18" t="s">
        <v>493</v>
      </c>
      <c r="C1330" s="18" t="s">
        <v>495</v>
      </c>
      <c r="D1330" s="31" t="s">
        <v>26</v>
      </c>
      <c r="E1330" s="18"/>
      <c r="F1330" s="35"/>
      <c r="G1330" s="16">
        <f t="shared" si="421"/>
        <v>3907.2</v>
      </c>
      <c r="H1330" s="16"/>
      <c r="I1330" s="20">
        <f t="shared" si="418"/>
        <v>3907.2</v>
      </c>
      <c r="J1330" s="16">
        <f t="shared" si="421"/>
        <v>3907.2</v>
      </c>
      <c r="K1330" s="16">
        <f t="shared" si="421"/>
        <v>3907.2</v>
      </c>
    </row>
    <row r="1331" spans="1:11" ht="36">
      <c r="A1331" s="17" t="s">
        <v>497</v>
      </c>
      <c r="B1331" s="18" t="s">
        <v>493</v>
      </c>
      <c r="C1331" s="18" t="s">
        <v>495</v>
      </c>
      <c r="D1331" s="31" t="s">
        <v>26</v>
      </c>
      <c r="E1331" s="18"/>
      <c r="F1331" s="18"/>
      <c r="G1331" s="16">
        <f t="shared" si="421"/>
        <v>3907.2</v>
      </c>
      <c r="H1331" s="16"/>
      <c r="I1331" s="20">
        <f t="shared" si="418"/>
        <v>3907.2</v>
      </c>
      <c r="J1331" s="16">
        <f t="shared" si="421"/>
        <v>3907.2</v>
      </c>
      <c r="K1331" s="16">
        <f t="shared" si="421"/>
        <v>3907.2</v>
      </c>
    </row>
    <row r="1332" spans="1:11" ht="26.25" customHeight="1">
      <c r="A1332" s="17" t="s">
        <v>498</v>
      </c>
      <c r="B1332" s="18" t="s">
        <v>493</v>
      </c>
      <c r="C1332" s="18" t="s">
        <v>495</v>
      </c>
      <c r="D1332" s="31" t="s">
        <v>499</v>
      </c>
      <c r="E1332" s="18"/>
      <c r="F1332" s="18"/>
      <c r="G1332" s="16">
        <f t="shared" si="421"/>
        <v>3907.2</v>
      </c>
      <c r="H1332" s="16"/>
      <c r="I1332" s="20">
        <f t="shared" si="418"/>
        <v>3907.2</v>
      </c>
      <c r="J1332" s="16">
        <f t="shared" si="421"/>
        <v>3907.2</v>
      </c>
      <c r="K1332" s="16">
        <f t="shared" si="421"/>
        <v>3907.2</v>
      </c>
    </row>
    <row r="1333" spans="1:11">
      <c r="A1333" s="112" t="s">
        <v>122</v>
      </c>
      <c r="B1333" s="18" t="s">
        <v>493</v>
      </c>
      <c r="C1333" s="18" t="s">
        <v>495</v>
      </c>
      <c r="D1333" s="31" t="s">
        <v>499</v>
      </c>
      <c r="E1333" s="18" t="s">
        <v>500</v>
      </c>
      <c r="F1333" s="18"/>
      <c r="G1333" s="16">
        <f t="shared" si="421"/>
        <v>3907.2</v>
      </c>
      <c r="H1333" s="16"/>
      <c r="I1333" s="20">
        <f t="shared" si="418"/>
        <v>3907.2</v>
      </c>
      <c r="J1333" s="16">
        <f t="shared" si="421"/>
        <v>3907.2</v>
      </c>
      <c r="K1333" s="16">
        <f t="shared" si="421"/>
        <v>3907.2</v>
      </c>
    </row>
    <row r="1334" spans="1:11">
      <c r="A1334" s="17" t="s">
        <v>18</v>
      </c>
      <c r="B1334" s="18" t="s">
        <v>493</v>
      </c>
      <c r="C1334" s="18" t="s">
        <v>495</v>
      </c>
      <c r="D1334" s="31" t="s">
        <v>499</v>
      </c>
      <c r="E1334" s="18" t="s">
        <v>500</v>
      </c>
      <c r="F1334" s="18" t="s">
        <v>10</v>
      </c>
      <c r="G1334" s="182">
        <v>3907.2</v>
      </c>
      <c r="H1334" s="182"/>
      <c r="I1334" s="20">
        <f t="shared" si="418"/>
        <v>3907.2</v>
      </c>
      <c r="J1334" s="184">
        <v>3907.2</v>
      </c>
      <c r="K1334" s="184">
        <v>3907.2</v>
      </c>
    </row>
    <row r="1335" spans="1:11" hidden="1">
      <c r="A1335" s="113" t="s">
        <v>501</v>
      </c>
      <c r="B1335" s="14" t="s">
        <v>493</v>
      </c>
      <c r="C1335" s="14" t="s">
        <v>502</v>
      </c>
      <c r="D1335" s="14"/>
      <c r="E1335" s="14"/>
      <c r="F1335" s="114"/>
      <c r="G1335" s="115">
        <f t="shared" ref="G1335:J1339" si="422">G1336</f>
        <v>0</v>
      </c>
      <c r="H1335" s="115"/>
      <c r="I1335" s="20">
        <f t="shared" si="418"/>
        <v>0</v>
      </c>
      <c r="J1335" s="115">
        <f t="shared" si="422"/>
        <v>0</v>
      </c>
      <c r="K1335" s="26"/>
    </row>
    <row r="1336" spans="1:11" ht="24" hidden="1">
      <c r="A1336" s="113" t="s">
        <v>25</v>
      </c>
      <c r="B1336" s="14" t="s">
        <v>493</v>
      </c>
      <c r="C1336" s="14" t="s">
        <v>502</v>
      </c>
      <c r="D1336" s="14" t="s">
        <v>26</v>
      </c>
      <c r="E1336" s="14"/>
      <c r="F1336" s="114"/>
      <c r="G1336" s="116">
        <f t="shared" si="422"/>
        <v>0</v>
      </c>
      <c r="H1336" s="116"/>
      <c r="I1336" s="20">
        <f t="shared" si="418"/>
        <v>0</v>
      </c>
      <c r="J1336" s="116">
        <f t="shared" si="422"/>
        <v>0</v>
      </c>
      <c r="K1336" s="26"/>
    </row>
    <row r="1337" spans="1:11" ht="24" hidden="1">
      <c r="A1337" s="117" t="s">
        <v>503</v>
      </c>
      <c r="B1337" s="18" t="s">
        <v>493</v>
      </c>
      <c r="C1337" s="18" t="s">
        <v>502</v>
      </c>
      <c r="D1337" s="31" t="s">
        <v>504</v>
      </c>
      <c r="E1337" s="18"/>
      <c r="F1337" s="118"/>
      <c r="G1337" s="116">
        <f t="shared" si="422"/>
        <v>0</v>
      </c>
      <c r="H1337" s="116"/>
      <c r="I1337" s="20">
        <f t="shared" si="418"/>
        <v>0</v>
      </c>
      <c r="J1337" s="116">
        <f t="shared" si="422"/>
        <v>0</v>
      </c>
      <c r="K1337" s="26"/>
    </row>
    <row r="1338" spans="1:11" hidden="1">
      <c r="A1338" s="117" t="s">
        <v>122</v>
      </c>
      <c r="B1338" s="18" t="s">
        <v>493</v>
      </c>
      <c r="C1338" s="18" t="s">
        <v>502</v>
      </c>
      <c r="D1338" s="31" t="s">
        <v>504</v>
      </c>
      <c r="E1338" s="18" t="s">
        <v>123</v>
      </c>
      <c r="F1338" s="118"/>
      <c r="G1338" s="116">
        <f t="shared" si="422"/>
        <v>0</v>
      </c>
      <c r="H1338" s="116"/>
      <c r="I1338" s="20">
        <f t="shared" si="418"/>
        <v>0</v>
      </c>
      <c r="J1338" s="116">
        <f t="shared" si="422"/>
        <v>0</v>
      </c>
      <c r="K1338" s="26"/>
    </row>
    <row r="1339" spans="1:11" hidden="1">
      <c r="A1339" s="117" t="s">
        <v>505</v>
      </c>
      <c r="B1339" s="18" t="s">
        <v>493</v>
      </c>
      <c r="C1339" s="18" t="s">
        <v>502</v>
      </c>
      <c r="D1339" s="31" t="s">
        <v>504</v>
      </c>
      <c r="E1339" s="18" t="s">
        <v>500</v>
      </c>
      <c r="F1339" s="119"/>
      <c r="G1339" s="116">
        <f t="shared" si="422"/>
        <v>0</v>
      </c>
      <c r="H1339" s="116"/>
      <c r="I1339" s="20">
        <f t="shared" si="418"/>
        <v>0</v>
      </c>
      <c r="J1339" s="116">
        <f t="shared" si="422"/>
        <v>0</v>
      </c>
      <c r="K1339" s="26"/>
    </row>
    <row r="1340" spans="1:11" hidden="1">
      <c r="A1340" s="120" t="s">
        <v>16</v>
      </c>
      <c r="B1340" s="18" t="s">
        <v>493</v>
      </c>
      <c r="C1340" s="18" t="s">
        <v>502</v>
      </c>
      <c r="D1340" s="31" t="s">
        <v>504</v>
      </c>
      <c r="E1340" s="18" t="s">
        <v>500</v>
      </c>
      <c r="F1340" s="118" t="s">
        <v>17</v>
      </c>
      <c r="G1340" s="19"/>
      <c r="H1340" s="19"/>
      <c r="I1340" s="20">
        <f t="shared" si="418"/>
        <v>0</v>
      </c>
      <c r="J1340" s="20"/>
      <c r="K1340" s="26"/>
    </row>
    <row r="1341" spans="1:11" s="57" customFormat="1" ht="41.25" customHeight="1">
      <c r="A1341" s="121" t="s">
        <v>506</v>
      </c>
      <c r="B1341" s="18" t="s">
        <v>493</v>
      </c>
      <c r="C1341" s="24" t="s">
        <v>507</v>
      </c>
      <c r="D1341" s="122"/>
      <c r="E1341" s="122"/>
      <c r="F1341" s="122"/>
      <c r="G1341" s="123">
        <f t="shared" ref="G1341:K1341" si="423">G1342+G1346</f>
        <v>0</v>
      </c>
      <c r="H1341" s="123">
        <f t="shared" si="423"/>
        <v>40</v>
      </c>
      <c r="I1341" s="20">
        <f t="shared" si="418"/>
        <v>40</v>
      </c>
      <c r="J1341" s="123">
        <f t="shared" si="423"/>
        <v>0</v>
      </c>
      <c r="K1341" s="123">
        <f t="shared" si="423"/>
        <v>0</v>
      </c>
    </row>
    <row r="1342" spans="1:11" s="57" customFormat="1" ht="38.25">
      <c r="A1342" s="55" t="s">
        <v>82</v>
      </c>
      <c r="B1342" s="18" t="s">
        <v>493</v>
      </c>
      <c r="C1342" s="24" t="s">
        <v>507</v>
      </c>
      <c r="D1342" s="38" t="s">
        <v>84</v>
      </c>
      <c r="E1342" s="122"/>
      <c r="F1342" s="122"/>
      <c r="G1342" s="123">
        <f t="shared" ref="G1342:J1344" si="424">G1343</f>
        <v>0</v>
      </c>
      <c r="H1342" s="123">
        <f t="shared" si="424"/>
        <v>40</v>
      </c>
      <c r="I1342" s="20">
        <f t="shared" si="418"/>
        <v>40</v>
      </c>
      <c r="J1342" s="123">
        <f t="shared" si="424"/>
        <v>0</v>
      </c>
      <c r="K1342" s="26"/>
    </row>
    <row r="1343" spans="1:11" s="57" customFormat="1">
      <c r="A1343" s="50" t="s">
        <v>122</v>
      </c>
      <c r="B1343" s="18" t="s">
        <v>493</v>
      </c>
      <c r="C1343" s="24" t="s">
        <v>507</v>
      </c>
      <c r="D1343" s="38" t="s">
        <v>84</v>
      </c>
      <c r="E1343" s="122" t="s">
        <v>123</v>
      </c>
      <c r="F1343" s="122"/>
      <c r="G1343" s="123">
        <f t="shared" si="424"/>
        <v>0</v>
      </c>
      <c r="H1343" s="123">
        <f t="shared" si="424"/>
        <v>40</v>
      </c>
      <c r="I1343" s="20">
        <f t="shared" si="418"/>
        <v>40</v>
      </c>
      <c r="J1343" s="123">
        <f t="shared" si="424"/>
        <v>0</v>
      </c>
      <c r="K1343" s="26"/>
    </row>
    <row r="1344" spans="1:11" s="57" customFormat="1">
      <c r="A1344" s="50" t="s">
        <v>161</v>
      </c>
      <c r="B1344" s="18" t="s">
        <v>493</v>
      </c>
      <c r="C1344" s="24" t="s">
        <v>507</v>
      </c>
      <c r="D1344" s="38" t="s">
        <v>84</v>
      </c>
      <c r="E1344" s="122" t="s">
        <v>162</v>
      </c>
      <c r="F1344" s="122"/>
      <c r="G1344" s="123">
        <f t="shared" si="424"/>
        <v>0</v>
      </c>
      <c r="H1344" s="123">
        <f t="shared" si="424"/>
        <v>40</v>
      </c>
      <c r="I1344" s="20">
        <f t="shared" si="418"/>
        <v>40</v>
      </c>
      <c r="J1344" s="123">
        <f t="shared" si="424"/>
        <v>0</v>
      </c>
      <c r="K1344" s="26"/>
    </row>
    <row r="1345" spans="1:11" s="57" customFormat="1">
      <c r="A1345" s="23" t="s">
        <v>16</v>
      </c>
      <c r="B1345" s="18" t="s">
        <v>493</v>
      </c>
      <c r="C1345" s="24" t="s">
        <v>507</v>
      </c>
      <c r="D1345" s="38" t="s">
        <v>84</v>
      </c>
      <c r="E1345" s="122" t="s">
        <v>162</v>
      </c>
      <c r="F1345" s="122" t="s">
        <v>17</v>
      </c>
      <c r="G1345" s="22"/>
      <c r="H1345" s="22">
        <v>40</v>
      </c>
      <c r="I1345" s="20">
        <f t="shared" si="418"/>
        <v>40</v>
      </c>
      <c r="J1345" s="21"/>
      <c r="K1345" s="26"/>
    </row>
    <row r="1346" spans="1:11" s="57" customFormat="1">
      <c r="A1346" s="124" t="s">
        <v>508</v>
      </c>
      <c r="B1346" s="18" t="s">
        <v>493</v>
      </c>
      <c r="C1346" s="24" t="s">
        <v>507</v>
      </c>
      <c r="D1346" s="38" t="s">
        <v>509</v>
      </c>
      <c r="E1346" s="122"/>
      <c r="F1346" s="122"/>
      <c r="G1346" s="123">
        <f t="shared" ref="G1346:K1347" si="425">G1347</f>
        <v>0</v>
      </c>
      <c r="H1346" s="123"/>
      <c r="I1346" s="20">
        <f t="shared" si="418"/>
        <v>0</v>
      </c>
      <c r="J1346" s="123">
        <f t="shared" si="425"/>
        <v>0</v>
      </c>
      <c r="K1346" s="123">
        <f t="shared" si="425"/>
        <v>0</v>
      </c>
    </row>
    <row r="1347" spans="1:11" s="57" customFormat="1">
      <c r="A1347" s="50" t="s">
        <v>122</v>
      </c>
      <c r="B1347" s="18" t="s">
        <v>493</v>
      </c>
      <c r="C1347" s="24" t="s">
        <v>507</v>
      </c>
      <c r="D1347" s="38" t="s">
        <v>509</v>
      </c>
      <c r="E1347" s="122" t="s">
        <v>123</v>
      </c>
      <c r="F1347" s="122"/>
      <c r="G1347" s="123">
        <f t="shared" si="425"/>
        <v>0</v>
      </c>
      <c r="H1347" s="123"/>
      <c r="I1347" s="20">
        <f t="shared" si="418"/>
        <v>0</v>
      </c>
      <c r="J1347" s="123">
        <f t="shared" si="425"/>
        <v>0</v>
      </c>
      <c r="K1347" s="123">
        <f t="shared" si="425"/>
        <v>0</v>
      </c>
    </row>
    <row r="1348" spans="1:11" s="57" customFormat="1">
      <c r="A1348" s="50" t="s">
        <v>161</v>
      </c>
      <c r="B1348" s="18" t="s">
        <v>493</v>
      </c>
      <c r="C1348" s="24" t="s">
        <v>507</v>
      </c>
      <c r="D1348" s="38" t="s">
        <v>509</v>
      </c>
      <c r="E1348" s="122" t="s">
        <v>162</v>
      </c>
      <c r="F1348" s="122"/>
      <c r="G1348" s="123">
        <f t="shared" ref="G1348:K1348" si="426">G1349+G1350</f>
        <v>0</v>
      </c>
      <c r="H1348" s="123"/>
      <c r="I1348" s="20">
        <f t="shared" si="418"/>
        <v>0</v>
      </c>
      <c r="J1348" s="123">
        <f t="shared" si="426"/>
        <v>0</v>
      </c>
      <c r="K1348" s="123">
        <f t="shared" si="426"/>
        <v>0</v>
      </c>
    </row>
    <row r="1349" spans="1:11" s="57" customFormat="1">
      <c r="A1349" s="23" t="s">
        <v>16</v>
      </c>
      <c r="B1349" s="18" t="s">
        <v>493</v>
      </c>
      <c r="C1349" s="24" t="s">
        <v>507</v>
      </c>
      <c r="D1349" s="38" t="s">
        <v>509</v>
      </c>
      <c r="E1349" s="122" t="s">
        <v>162</v>
      </c>
      <c r="F1349" s="122" t="s">
        <v>17</v>
      </c>
      <c r="G1349" s="22"/>
      <c r="H1349" s="22"/>
      <c r="I1349" s="20">
        <f t="shared" si="418"/>
        <v>0</v>
      </c>
      <c r="J1349" s="22"/>
      <c r="K1349" s="26"/>
    </row>
    <row r="1350" spans="1:11" s="57" customFormat="1">
      <c r="A1350" s="23" t="s">
        <v>18</v>
      </c>
      <c r="B1350" s="18" t="s">
        <v>493</v>
      </c>
      <c r="C1350" s="24" t="s">
        <v>507</v>
      </c>
      <c r="D1350" s="38" t="s">
        <v>509</v>
      </c>
      <c r="E1350" s="122" t="s">
        <v>162</v>
      </c>
      <c r="F1350" s="122" t="s">
        <v>10</v>
      </c>
      <c r="G1350" s="21"/>
      <c r="H1350" s="21"/>
      <c r="I1350" s="20">
        <f t="shared" si="418"/>
        <v>0</v>
      </c>
      <c r="J1350" s="21"/>
      <c r="K1350" s="26"/>
    </row>
    <row r="1351" spans="1:11" s="57" customFormat="1">
      <c r="A1351" s="124" t="s">
        <v>508</v>
      </c>
      <c r="B1351" s="171" t="s">
        <v>493</v>
      </c>
      <c r="C1351" s="171" t="s">
        <v>507</v>
      </c>
      <c r="D1351" s="173" t="s">
        <v>509</v>
      </c>
      <c r="E1351" s="167"/>
      <c r="F1351" s="167"/>
      <c r="G1351" s="196">
        <f t="shared" ref="G1351:H1353" si="427">G1352</f>
        <v>520</v>
      </c>
      <c r="H1351" s="196">
        <f t="shared" si="427"/>
        <v>0</v>
      </c>
      <c r="I1351" s="12">
        <f t="shared" si="418"/>
        <v>520</v>
      </c>
      <c r="J1351" s="21"/>
      <c r="K1351" s="26"/>
    </row>
    <row r="1352" spans="1:11" s="57" customFormat="1" ht="16.5" customHeight="1">
      <c r="A1352" s="165" t="s">
        <v>122</v>
      </c>
      <c r="B1352" s="167" t="s">
        <v>493</v>
      </c>
      <c r="C1352" s="167" t="s">
        <v>507</v>
      </c>
      <c r="D1352" s="144" t="s">
        <v>509</v>
      </c>
      <c r="E1352" s="167" t="s">
        <v>123</v>
      </c>
      <c r="F1352" s="167"/>
      <c r="G1352" s="129">
        <f t="shared" si="427"/>
        <v>520</v>
      </c>
      <c r="H1352" s="129">
        <f t="shared" si="427"/>
        <v>0</v>
      </c>
      <c r="I1352" s="20">
        <f t="shared" si="418"/>
        <v>520</v>
      </c>
      <c r="J1352" s="21"/>
      <c r="K1352" s="26"/>
    </row>
    <row r="1353" spans="1:11" s="57" customFormat="1">
      <c r="A1353" s="165" t="s">
        <v>161</v>
      </c>
      <c r="B1353" s="167" t="s">
        <v>493</v>
      </c>
      <c r="C1353" s="167" t="s">
        <v>507</v>
      </c>
      <c r="D1353" s="144" t="s">
        <v>509</v>
      </c>
      <c r="E1353" s="167" t="s">
        <v>162</v>
      </c>
      <c r="F1353" s="167"/>
      <c r="G1353" s="160">
        <f t="shared" si="427"/>
        <v>520</v>
      </c>
      <c r="H1353" s="160">
        <f t="shared" si="427"/>
        <v>0</v>
      </c>
      <c r="I1353" s="20">
        <f t="shared" si="418"/>
        <v>520</v>
      </c>
      <c r="J1353" s="21"/>
      <c r="K1353" s="26"/>
    </row>
    <row r="1354" spans="1:11" s="57" customFormat="1">
      <c r="A1354" s="127" t="s">
        <v>278</v>
      </c>
      <c r="B1354" s="167" t="s">
        <v>493</v>
      </c>
      <c r="C1354" s="167" t="s">
        <v>507</v>
      </c>
      <c r="D1354" s="144" t="s">
        <v>509</v>
      </c>
      <c r="E1354" s="167" t="s">
        <v>162</v>
      </c>
      <c r="F1354" s="167" t="s">
        <v>17</v>
      </c>
      <c r="G1354" s="160">
        <v>520</v>
      </c>
      <c r="H1354" s="22">
        <v>0</v>
      </c>
      <c r="I1354" s="20">
        <f t="shared" si="418"/>
        <v>520</v>
      </c>
      <c r="J1354" s="21"/>
      <c r="K1354" s="26"/>
    </row>
    <row r="1355" spans="1:11" ht="14.25" customHeight="1">
      <c r="A1355" s="84" t="s">
        <v>510</v>
      </c>
      <c r="B1355" s="125" t="s">
        <v>511</v>
      </c>
      <c r="C1355" s="122" t="s">
        <v>512</v>
      </c>
      <c r="D1355" s="122"/>
      <c r="E1355" s="122"/>
      <c r="F1355" s="122"/>
      <c r="G1355" s="123">
        <f t="shared" ref="G1355:K1361" si="428">G1356</f>
        <v>0</v>
      </c>
      <c r="H1355" s="123"/>
      <c r="I1355" s="20">
        <f t="shared" si="418"/>
        <v>0</v>
      </c>
      <c r="J1355" s="123">
        <f t="shared" si="428"/>
        <v>2946.6</v>
      </c>
      <c r="K1355" s="123">
        <f t="shared" si="428"/>
        <v>6104.7</v>
      </c>
    </row>
    <row r="1356" spans="1:11">
      <c r="A1356" s="13" t="s">
        <v>278</v>
      </c>
      <c r="B1356" s="125" t="s">
        <v>511</v>
      </c>
      <c r="C1356" s="122" t="s">
        <v>512</v>
      </c>
      <c r="D1356" s="122"/>
      <c r="E1356" s="122"/>
      <c r="F1356" s="122" t="s">
        <v>17</v>
      </c>
      <c r="G1356" s="123">
        <f t="shared" si="428"/>
        <v>0</v>
      </c>
      <c r="H1356" s="123"/>
      <c r="I1356" s="20">
        <f t="shared" si="418"/>
        <v>0</v>
      </c>
      <c r="J1356" s="123">
        <f t="shared" si="428"/>
        <v>2946.6</v>
      </c>
      <c r="K1356" s="123">
        <f t="shared" si="428"/>
        <v>6104.7</v>
      </c>
    </row>
    <row r="1357" spans="1:11">
      <c r="A1357" s="21" t="s">
        <v>513</v>
      </c>
      <c r="B1357" s="125" t="s">
        <v>511</v>
      </c>
      <c r="C1357" s="122" t="s">
        <v>512</v>
      </c>
      <c r="D1357" s="122"/>
      <c r="E1357" s="122"/>
      <c r="F1357" s="122"/>
      <c r="G1357" s="123">
        <f t="shared" si="428"/>
        <v>0</v>
      </c>
      <c r="H1357" s="123"/>
      <c r="I1357" s="20">
        <f t="shared" si="418"/>
        <v>0</v>
      </c>
      <c r="J1357" s="123">
        <f t="shared" si="428"/>
        <v>2946.6</v>
      </c>
      <c r="K1357" s="123">
        <f t="shared" si="428"/>
        <v>6104.7</v>
      </c>
    </row>
    <row r="1358" spans="1:11" ht="26.25" customHeight="1">
      <c r="A1358" s="17" t="s">
        <v>25</v>
      </c>
      <c r="B1358" s="125" t="s">
        <v>511</v>
      </c>
      <c r="C1358" s="122" t="s">
        <v>512</v>
      </c>
      <c r="D1358" s="122" t="s">
        <v>26</v>
      </c>
      <c r="E1358" s="122"/>
      <c r="F1358" s="122"/>
      <c r="G1358" s="123">
        <f t="shared" si="428"/>
        <v>0</v>
      </c>
      <c r="H1358" s="123"/>
      <c r="I1358" s="20">
        <f t="shared" si="418"/>
        <v>0</v>
      </c>
      <c r="J1358" s="123">
        <f t="shared" si="428"/>
        <v>2946.6</v>
      </c>
      <c r="K1358" s="123">
        <f t="shared" si="428"/>
        <v>6104.7</v>
      </c>
    </row>
    <row r="1359" spans="1:11">
      <c r="A1359" s="21" t="s">
        <v>513</v>
      </c>
      <c r="B1359" s="125" t="s">
        <v>511</v>
      </c>
      <c r="C1359" s="122" t="s">
        <v>512</v>
      </c>
      <c r="D1359" s="126">
        <v>6500099990</v>
      </c>
      <c r="E1359" s="122"/>
      <c r="F1359" s="122"/>
      <c r="G1359" s="123">
        <f t="shared" si="428"/>
        <v>0</v>
      </c>
      <c r="H1359" s="123"/>
      <c r="I1359" s="20">
        <f t="shared" si="418"/>
        <v>0</v>
      </c>
      <c r="J1359" s="123">
        <f t="shared" si="428"/>
        <v>2946.6</v>
      </c>
      <c r="K1359" s="123">
        <f t="shared" si="428"/>
        <v>6104.7</v>
      </c>
    </row>
    <row r="1360" spans="1:11">
      <c r="A1360" s="21" t="s">
        <v>56</v>
      </c>
      <c r="B1360" s="125" t="s">
        <v>511</v>
      </c>
      <c r="C1360" s="122" t="s">
        <v>512</v>
      </c>
      <c r="D1360" s="126">
        <v>6500099990</v>
      </c>
      <c r="E1360" s="122" t="s">
        <v>57</v>
      </c>
      <c r="F1360" s="122"/>
      <c r="G1360" s="123">
        <f t="shared" si="428"/>
        <v>0</v>
      </c>
      <c r="H1360" s="123"/>
      <c r="I1360" s="20">
        <f t="shared" si="418"/>
        <v>0</v>
      </c>
      <c r="J1360" s="123">
        <f t="shared" si="428"/>
        <v>2946.6</v>
      </c>
      <c r="K1360" s="123">
        <f t="shared" si="428"/>
        <v>6104.7</v>
      </c>
    </row>
    <row r="1361" spans="1:11">
      <c r="A1361" s="127" t="s">
        <v>65</v>
      </c>
      <c r="B1361" s="125" t="s">
        <v>511</v>
      </c>
      <c r="C1361" s="122" t="s">
        <v>512</v>
      </c>
      <c r="D1361" s="126">
        <v>6500099990</v>
      </c>
      <c r="E1361" s="122" t="s">
        <v>66</v>
      </c>
      <c r="F1361" s="122"/>
      <c r="G1361" s="123">
        <f t="shared" si="428"/>
        <v>0</v>
      </c>
      <c r="H1361" s="123"/>
      <c r="I1361" s="20">
        <f t="shared" si="418"/>
        <v>0</v>
      </c>
      <c r="J1361" s="123">
        <f t="shared" si="428"/>
        <v>2946.6</v>
      </c>
      <c r="K1361" s="123">
        <f t="shared" si="428"/>
        <v>6104.7</v>
      </c>
    </row>
    <row r="1362" spans="1:11">
      <c r="A1362" s="127" t="s">
        <v>278</v>
      </c>
      <c r="B1362" s="125" t="s">
        <v>511</v>
      </c>
      <c r="C1362" s="122" t="s">
        <v>512</v>
      </c>
      <c r="D1362" s="126">
        <v>6500099990</v>
      </c>
      <c r="E1362" s="122" t="s">
        <v>66</v>
      </c>
      <c r="F1362" s="122" t="s">
        <v>17</v>
      </c>
      <c r="G1362" s="22">
        <v>0</v>
      </c>
      <c r="H1362" s="22"/>
      <c r="I1362" s="20">
        <f t="shared" si="418"/>
        <v>0</v>
      </c>
      <c r="J1362" s="22">
        <v>2946.6</v>
      </c>
      <c r="K1362" s="22">
        <v>6104.7</v>
      </c>
    </row>
    <row r="1363" spans="1:11" ht="15" hidden="1" customHeight="1">
      <c r="A1363" s="127" t="s">
        <v>514</v>
      </c>
      <c r="B1363" s="125" t="s">
        <v>515</v>
      </c>
      <c r="C1363" s="122" t="s">
        <v>515</v>
      </c>
      <c r="D1363" s="122" t="s">
        <v>516</v>
      </c>
      <c r="E1363" s="122" t="s">
        <v>64</v>
      </c>
      <c r="F1363" s="122" t="s">
        <v>517</v>
      </c>
      <c r="G1363" s="22"/>
      <c r="H1363" s="22"/>
      <c r="I1363" s="22"/>
      <c r="J1363" s="22"/>
      <c r="K1363" s="19">
        <v>-3612</v>
      </c>
    </row>
  </sheetData>
  <mergeCells count="23">
    <mergeCell ref="K17:K18"/>
    <mergeCell ref="A14:K14"/>
    <mergeCell ref="A16:A18"/>
    <mergeCell ref="B16:B18"/>
    <mergeCell ref="C16:C18"/>
    <mergeCell ref="D16:D18"/>
    <mergeCell ref="E16:E18"/>
    <mergeCell ref="F16:F18"/>
    <mergeCell ref="G16:K16"/>
    <mergeCell ref="G17:I17"/>
    <mergeCell ref="J17:J18"/>
    <mergeCell ref="A12:K12"/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D11:K11"/>
  </mergeCells>
  <pageMargins left="0" right="0" top="0" bottom="0" header="0.51181102362204722" footer="0.51181102362204722"/>
  <pageSetup paperSize="9" scale="88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1359"/>
  <sheetViews>
    <sheetView view="pageBreakPreview" topLeftCell="A962" zoomScaleNormal="140" zoomScaleSheetLayoutView="100" workbookViewId="0">
      <selection activeCell="A1349" sqref="A1349"/>
    </sheetView>
  </sheetViews>
  <sheetFormatPr defaultColWidth="8.7109375" defaultRowHeight="12.75"/>
  <cols>
    <col min="1" max="1" width="34.85546875" style="1" customWidth="1"/>
    <col min="2" max="2" width="5.42578125" style="2" customWidth="1"/>
    <col min="3" max="3" width="5.7109375" style="3" customWidth="1"/>
    <col min="4" max="4" width="11.7109375" style="3" customWidth="1"/>
    <col min="5" max="6" width="4.5703125" style="3" customWidth="1"/>
    <col min="7" max="9" width="9.42578125" style="4" customWidth="1"/>
    <col min="10" max="10" width="10" style="4" customWidth="1"/>
    <col min="11" max="11" width="10" customWidth="1"/>
    <col min="12" max="12" width="8.7109375" hidden="1" customWidth="1"/>
    <col min="13" max="14" width="0" hidden="1" customWidth="1"/>
  </cols>
  <sheetData>
    <row r="1" spans="1:15">
      <c r="A1" s="226" t="s">
        <v>686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01"/>
      <c r="M1" s="201"/>
      <c r="N1" s="201"/>
      <c r="O1" s="201"/>
    </row>
    <row r="2" spans="1:15">
      <c r="A2" s="226" t="s">
        <v>1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01"/>
      <c r="M2" s="201"/>
      <c r="N2" s="201"/>
      <c r="O2" s="201"/>
    </row>
    <row r="3" spans="1:15">
      <c r="A3" s="226" t="s">
        <v>2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01"/>
      <c r="M3" s="201"/>
      <c r="N3" s="201"/>
      <c r="O3" s="201"/>
    </row>
    <row r="4" spans="1:15">
      <c r="A4" s="226" t="s">
        <v>687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01"/>
      <c r="M4" s="201"/>
      <c r="N4" s="201"/>
      <c r="O4" s="201"/>
    </row>
    <row r="5" spans="1:15">
      <c r="A5" s="226"/>
      <c r="B5" s="226"/>
      <c r="C5" s="226"/>
      <c r="D5" s="226"/>
      <c r="E5" s="226"/>
      <c r="F5" s="226"/>
      <c r="G5" s="226"/>
      <c r="H5" s="226"/>
      <c r="I5" s="226"/>
      <c r="J5" s="226"/>
      <c r="K5" s="226"/>
    </row>
    <row r="6" spans="1:15">
      <c r="A6" s="226" t="s">
        <v>0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5">
      <c r="A7" s="226" t="s">
        <v>1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</row>
    <row r="8" spans="1:15">
      <c r="A8" s="226" t="s">
        <v>2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</row>
    <row r="9" spans="1:15">
      <c r="A9" s="226" t="s">
        <v>689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</row>
    <row r="10" spans="1:15">
      <c r="A10" s="226" t="s">
        <v>520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</row>
    <row r="11" spans="1:15">
      <c r="A11" s="210"/>
      <c r="B11" s="210"/>
      <c r="C11" s="210"/>
      <c r="D11" s="226" t="s">
        <v>521</v>
      </c>
      <c r="E11" s="226"/>
      <c r="F11" s="226"/>
      <c r="G11" s="226"/>
      <c r="H11" s="226"/>
      <c r="I11" s="226"/>
      <c r="J11" s="226"/>
      <c r="K11" s="226"/>
    </row>
    <row r="12" spans="1:15" ht="12.75" customHeight="1">
      <c r="A12" s="226" t="s">
        <v>623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</row>
    <row r="13" spans="1:15" ht="10.5" customHeight="1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5" ht="56.25" customHeight="1">
      <c r="A14" s="229" t="s">
        <v>624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</row>
    <row r="15" spans="1:15" ht="15">
      <c r="A15" s="6"/>
      <c r="B15" s="6"/>
      <c r="C15" s="7"/>
      <c r="D15" s="7"/>
      <c r="E15" s="7"/>
      <c r="F15" s="7"/>
      <c r="G15" s="8"/>
      <c r="H15" s="8"/>
      <c r="I15" s="8"/>
      <c r="J15" s="8"/>
    </row>
    <row r="16" spans="1:15" ht="12.75" customHeight="1">
      <c r="A16" s="230" t="s">
        <v>3</v>
      </c>
      <c r="B16" s="231" t="s">
        <v>4</v>
      </c>
      <c r="C16" s="231" t="s">
        <v>5</v>
      </c>
      <c r="D16" s="231" t="s">
        <v>6</v>
      </c>
      <c r="E16" s="231" t="s">
        <v>7</v>
      </c>
      <c r="F16" s="231" t="s">
        <v>8</v>
      </c>
      <c r="G16" s="232" t="s">
        <v>9</v>
      </c>
      <c r="H16" s="232"/>
      <c r="I16" s="232"/>
      <c r="J16" s="232"/>
      <c r="K16" s="232"/>
    </row>
    <row r="17" spans="1:14" ht="12.75" customHeight="1" thickBot="1">
      <c r="A17" s="230"/>
      <c r="B17" s="231"/>
      <c r="C17" s="231"/>
      <c r="D17" s="231"/>
      <c r="E17" s="231"/>
      <c r="F17" s="231"/>
      <c r="G17" s="233" t="s">
        <v>518</v>
      </c>
      <c r="H17" s="234"/>
      <c r="I17" s="235"/>
      <c r="J17" s="236" t="s">
        <v>582</v>
      </c>
      <c r="K17" s="227" t="s">
        <v>677</v>
      </c>
    </row>
    <row r="18" spans="1:14" ht="24" customHeight="1" thickBot="1">
      <c r="A18" s="230"/>
      <c r="B18" s="231"/>
      <c r="C18" s="231"/>
      <c r="D18" s="231"/>
      <c r="E18" s="231"/>
      <c r="F18" s="231"/>
      <c r="G18" s="193" t="s">
        <v>680</v>
      </c>
      <c r="H18" s="194" t="s">
        <v>681</v>
      </c>
      <c r="I18" s="194" t="s">
        <v>682</v>
      </c>
      <c r="J18" s="237"/>
      <c r="K18" s="228"/>
    </row>
    <row r="19" spans="1:14">
      <c r="A19" s="9">
        <v>1</v>
      </c>
      <c r="B19" s="9" t="s">
        <v>10</v>
      </c>
      <c r="C19" s="9" t="s">
        <v>11</v>
      </c>
      <c r="D19" s="9" t="s">
        <v>12</v>
      </c>
      <c r="E19" s="9" t="s">
        <v>13</v>
      </c>
      <c r="F19" s="9" t="s">
        <v>14</v>
      </c>
      <c r="G19" s="158">
        <v>7</v>
      </c>
      <c r="H19" s="158">
        <v>8</v>
      </c>
      <c r="I19" s="158">
        <v>9</v>
      </c>
      <c r="J19" s="158">
        <v>10</v>
      </c>
      <c r="K19" s="159">
        <v>11</v>
      </c>
    </row>
    <row r="20" spans="1:14">
      <c r="A20" s="10" t="s">
        <v>15</v>
      </c>
      <c r="B20" s="11"/>
      <c r="C20" s="11"/>
      <c r="D20" s="11"/>
      <c r="E20" s="11"/>
      <c r="F20" s="11"/>
      <c r="G20" s="12">
        <f>G21+G22+G23+G24</f>
        <v>305302.34000000003</v>
      </c>
      <c r="H20" s="195">
        <f t="shared" ref="H20" si="0">H21+H22+H23+H24</f>
        <v>6587.0999999999995</v>
      </c>
      <c r="I20" s="12">
        <f>G20+H20</f>
        <v>311889.44</v>
      </c>
      <c r="J20" s="12">
        <f t="shared" ref="J20" si="1">J21+J22+J23+J24</f>
        <v>231835.6</v>
      </c>
      <c r="K20" s="12">
        <f>K21+K22+K23+K24</f>
        <v>233826.29999999996</v>
      </c>
      <c r="L20" s="136">
        <f>G25+G290+G330+G448+G559+G987+G1124+G1244+G1321+G1351+G276</f>
        <v>305302.34000000003</v>
      </c>
      <c r="M20" s="136">
        <f>J25+J290+J330+J448+J559+J987+J1124+J1244+J1321+J1351</f>
        <v>230448.7</v>
      </c>
      <c r="N20" s="136">
        <f>K25+K290+K330+K448+K559+K987+K1124+K1244+K1321+K1351</f>
        <v>232308.6</v>
      </c>
    </row>
    <row r="21" spans="1:14">
      <c r="A21" s="10" t="s">
        <v>16</v>
      </c>
      <c r="B21" s="11"/>
      <c r="C21" s="11"/>
      <c r="D21" s="11"/>
      <c r="E21" s="11"/>
      <c r="F21" s="11" t="s">
        <v>17</v>
      </c>
      <c r="G21" s="12">
        <f>G26+G331+G449+G560+G988+G1125+G1245+G1322+G291+G1352</f>
        <v>138952.69999999998</v>
      </c>
      <c r="H21" s="195">
        <f>H26+H331+H449+H560+H988+H1125+H1245+H1322+H291+H1352</f>
        <v>6257.5</v>
      </c>
      <c r="I21" s="12">
        <f t="shared" ref="I21:I84" si="2">G21+H21</f>
        <v>145210.19999999998</v>
      </c>
      <c r="J21" s="12">
        <f>J26+J331+J449+J560+J988+J1125+J1245+J1322+J291+J1352</f>
        <v>120812.09999999999</v>
      </c>
      <c r="K21" s="12">
        <f>K26+K331+K449+K560+K988+K1125+K1245+K1322+K291+K1352</f>
        <v>128199.19999999998</v>
      </c>
      <c r="L21" s="136">
        <f>G26+G291+G331+G449+G560+G988+G1125+G1245+G1352</f>
        <v>138552.69999999998</v>
      </c>
      <c r="M21" s="136">
        <f>J26+J291+J331+J449+J560+J988+J1125+J1245+J1352</f>
        <v>120812.09999999999</v>
      </c>
      <c r="N21" s="136">
        <f>K26+K291+K331+K449+K560+K988+K1125+K1245+K1352</f>
        <v>128199.19999999998</v>
      </c>
    </row>
    <row r="22" spans="1:14">
      <c r="A22" s="10" t="s">
        <v>18</v>
      </c>
      <c r="B22" s="11"/>
      <c r="C22" s="11"/>
      <c r="D22" s="11"/>
      <c r="E22" s="11"/>
      <c r="F22" s="11" t="s">
        <v>10</v>
      </c>
      <c r="G22" s="12">
        <f>G27+G332+G450+G561+G989+G1126+G1246+G1323</f>
        <v>137541.94000000003</v>
      </c>
      <c r="H22" s="195">
        <f>H27+H332+H450+H561+H989+H1126+H1246+H1323</f>
        <v>-2760.9000000000005</v>
      </c>
      <c r="I22" s="12">
        <f t="shared" si="2"/>
        <v>134781.04000000004</v>
      </c>
      <c r="J22" s="12">
        <f>J27+J332+J450+J561+J989+J1126+J1246+J1323</f>
        <v>100129.1</v>
      </c>
      <c r="K22" s="12">
        <f>K27+K332+K450+K561+K989+K1126+K1246+K1323</f>
        <v>94600.199999999983</v>
      </c>
      <c r="L22" s="136">
        <f>G332+G450+G561+G989+G1126+G1246+G1323+G27</f>
        <v>137541.94</v>
      </c>
      <c r="M22" s="136">
        <f>J332+J450+J561+J989+J1126+J1246+J1323+J27</f>
        <v>100129.09999999999</v>
      </c>
      <c r="N22" s="136">
        <f>K332+K450+K561+K989+K1126+K1246+K1323+K27</f>
        <v>94600.199999999968</v>
      </c>
    </row>
    <row r="23" spans="1:14">
      <c r="A23" s="10" t="s">
        <v>19</v>
      </c>
      <c r="B23" s="11"/>
      <c r="C23" s="11"/>
      <c r="D23" s="11"/>
      <c r="E23" s="11"/>
      <c r="F23" s="11" t="s">
        <v>11</v>
      </c>
      <c r="G23" s="12">
        <f>G28+G277+G333+G451+G562+G990+G1127</f>
        <v>28807.700000000004</v>
      </c>
      <c r="H23" s="195">
        <f>H28+H277+H333+H451+H562+H990+H1127</f>
        <v>3090.5</v>
      </c>
      <c r="I23" s="12">
        <f t="shared" si="2"/>
        <v>31898.200000000004</v>
      </c>
      <c r="J23" s="12">
        <f>J28+J277+J333+J451+J562+J990+J1127</f>
        <v>10894.4</v>
      </c>
      <c r="K23" s="12">
        <f>K28+K277+K333+K451+K562+K990+K1127</f>
        <v>11026.9</v>
      </c>
      <c r="L23" s="136">
        <f>G28+G333+G451+G562+G990+G1127+G277</f>
        <v>28807.700000000004</v>
      </c>
      <c r="M23" s="136">
        <f>J28+J333+J451+J562+J990+J1127+J277</f>
        <v>10894.4</v>
      </c>
      <c r="N23" s="136">
        <f>K28+K333+K451+K562+K990+K1127+K277</f>
        <v>11026.9</v>
      </c>
    </row>
    <row r="24" spans="1:14" hidden="1">
      <c r="A24" s="10" t="s">
        <v>20</v>
      </c>
      <c r="B24" s="11"/>
      <c r="C24" s="11"/>
      <c r="D24" s="11"/>
      <c r="E24" s="11"/>
      <c r="F24" s="11" t="s">
        <v>12</v>
      </c>
      <c r="G24" s="12">
        <f>G452+G563+G991</f>
        <v>0</v>
      </c>
      <c r="H24" s="195"/>
      <c r="I24" s="12">
        <f t="shared" si="2"/>
        <v>0</v>
      </c>
      <c r="J24" s="12">
        <f>J452+J563+J991</f>
        <v>0</v>
      </c>
      <c r="K24" s="12">
        <f>K452+K563+K991</f>
        <v>0</v>
      </c>
    </row>
    <row r="25" spans="1:14" ht="13.5" customHeight="1">
      <c r="A25" s="13" t="s">
        <v>21</v>
      </c>
      <c r="B25" s="14" t="s">
        <v>22</v>
      </c>
      <c r="C25" s="14"/>
      <c r="D25" s="14"/>
      <c r="E25" s="14"/>
      <c r="F25" s="14"/>
      <c r="G25" s="15">
        <f>G26+G27+G28</f>
        <v>31439.1</v>
      </c>
      <c r="H25" s="197">
        <f>H26+H27+H28</f>
        <v>2440.3000000000002</v>
      </c>
      <c r="I25" s="12">
        <f t="shared" si="2"/>
        <v>33879.4</v>
      </c>
      <c r="J25" s="15">
        <f t="shared" ref="J25:K25" si="3">J26+J27+J28</f>
        <v>26151.399999999998</v>
      </c>
      <c r="K25" s="15">
        <f t="shared" si="3"/>
        <v>25996.3</v>
      </c>
      <c r="L25" s="136">
        <f>G29+G45+G55+G65+G95+G101</f>
        <v>31439.100000000002</v>
      </c>
      <c r="M25" s="136">
        <f t="shared" ref="M25:N25" si="4">J29+J45+J55+J65+J95+J101</f>
        <v>26151.4</v>
      </c>
      <c r="N25" s="136">
        <f t="shared" si="4"/>
        <v>25996.300000000003</v>
      </c>
    </row>
    <row r="26" spans="1:14">
      <c r="A26" s="13" t="s">
        <v>16</v>
      </c>
      <c r="B26" s="14" t="s">
        <v>22</v>
      </c>
      <c r="C26" s="14"/>
      <c r="D26" s="14"/>
      <c r="E26" s="14"/>
      <c r="F26" s="14" t="s">
        <v>17</v>
      </c>
      <c r="G26" s="15">
        <f>G34+G44+G50+G70+G100+G118+G121+G134+G142+G153+G159+G162+G168+G171+G175+G178+G188+G192+G195+G198+G202+G206+G210+G126+G74+G123+G164+G85+G88+G217+G94+G145+G93+G243+G213+G114+G249+G255+G260+G265+G270+G275</f>
        <v>30250.699999999997</v>
      </c>
      <c r="H26" s="197">
        <f>H34+H44+H50+H70+H100+H118+H121+H134+H142+H153+H159+H162+H168+H171+H175+H178+H188+H192+H195+H198+H202+H206+H210+H126+H74+H123+H164+H85+H88+H217+H94+H145+H93+H243+H213+H114+H249+H255+H260+H265+H270+H275</f>
        <v>926.5</v>
      </c>
      <c r="I26" s="12">
        <f t="shared" si="2"/>
        <v>31177.199999999997</v>
      </c>
      <c r="J26" s="15">
        <f>J34+J44+J50+J70+J100+J118+J121+J134+J142+J153+J159+J162+J168+J171+J175+J178+J188+J192+J195+J198+J202+J206+J210+J126+J74+J123+J164+J85+J88+J217+J94+J145+J93+J243+J213+J114+J249+J255+J260+J265+J270+J275</f>
        <v>24962.999999999996</v>
      </c>
      <c r="K26" s="15">
        <f>K34+K44+K50+K70+K100+K118+K121+K134+K142+K153+K159+K162+K168+K171+K175+K178+K188+K192+K195+K198+K202+K206+K210+K126+K74+K123+K164+K85+K88+K217+K94+K145+K93+K243+K213+K114+K249+K255+K260+K265+K270+K275</f>
        <v>24772.899999999998</v>
      </c>
    </row>
    <row r="27" spans="1:14">
      <c r="A27" s="13" t="s">
        <v>18</v>
      </c>
      <c r="B27" s="14" t="s">
        <v>22</v>
      </c>
      <c r="C27" s="14"/>
      <c r="D27" s="14"/>
      <c r="E27" s="14"/>
      <c r="F27" s="14" t="s">
        <v>10</v>
      </c>
      <c r="G27" s="15">
        <f>G224+G228+G231+G221+G235+G238</f>
        <v>1186.9000000000001</v>
      </c>
      <c r="H27" s="197">
        <f>H224+H228+H231+H221+H235+H238</f>
        <v>0</v>
      </c>
      <c r="I27" s="12">
        <f t="shared" si="2"/>
        <v>1186.9000000000001</v>
      </c>
      <c r="J27" s="15">
        <f t="shared" ref="J27:K27" si="5">J224+J228+J231+J221+J235+J238</f>
        <v>1186.9000000000001</v>
      </c>
      <c r="K27" s="15">
        <f t="shared" si="5"/>
        <v>1186.9000000000001</v>
      </c>
    </row>
    <row r="28" spans="1:14">
      <c r="A28" s="13" t="s">
        <v>19</v>
      </c>
      <c r="B28" s="14" t="s">
        <v>22</v>
      </c>
      <c r="C28" s="14"/>
      <c r="D28" s="14"/>
      <c r="E28" s="14"/>
      <c r="F28" s="14" t="s">
        <v>11</v>
      </c>
      <c r="G28" s="15">
        <f>G60+G64+G106+G38+G54+G78+G146+G110</f>
        <v>1.5</v>
      </c>
      <c r="H28" s="197">
        <f>H60+H64+H106+H38+H54+H78+H146+H110</f>
        <v>1513.8</v>
      </c>
      <c r="I28" s="12">
        <f t="shared" si="2"/>
        <v>1515.3</v>
      </c>
      <c r="J28" s="15">
        <f>J60+J64+J106+J38+J54+J78+J146+J110</f>
        <v>1.5</v>
      </c>
      <c r="K28" s="15">
        <f>K60+K64+K106+K38+K54+K78+K146+K110</f>
        <v>36.5</v>
      </c>
    </row>
    <row r="29" spans="1:14" ht="37.5" customHeight="1">
      <c r="A29" s="13" t="s">
        <v>23</v>
      </c>
      <c r="B29" s="14" t="s">
        <v>22</v>
      </c>
      <c r="C29" s="14" t="s">
        <v>24</v>
      </c>
      <c r="D29" s="14"/>
      <c r="E29" s="14"/>
      <c r="F29" s="14"/>
      <c r="G29" s="15">
        <f t="shared" ref="G29:K29" si="6">G30</f>
        <v>1390</v>
      </c>
      <c r="H29" s="15">
        <f t="shared" si="6"/>
        <v>224.3</v>
      </c>
      <c r="I29" s="12">
        <f t="shared" si="2"/>
        <v>1614.3</v>
      </c>
      <c r="J29" s="15">
        <f t="shared" si="6"/>
        <v>1265</v>
      </c>
      <c r="K29" s="15">
        <f t="shared" si="6"/>
        <v>1265</v>
      </c>
      <c r="L29" s="136"/>
    </row>
    <row r="30" spans="1:14" ht="24" customHeight="1">
      <c r="A30" s="13" t="s">
        <v>25</v>
      </c>
      <c r="B30" s="14" t="s">
        <v>22</v>
      </c>
      <c r="C30" s="14" t="s">
        <v>24</v>
      </c>
      <c r="D30" s="14" t="s">
        <v>26</v>
      </c>
      <c r="E30" s="14"/>
      <c r="F30" s="14"/>
      <c r="G30" s="16">
        <f t="shared" ref="G30:K30" si="7">G31+G35</f>
        <v>1390</v>
      </c>
      <c r="H30" s="16">
        <f t="shared" si="7"/>
        <v>224.3</v>
      </c>
      <c r="I30" s="20">
        <f t="shared" si="2"/>
        <v>1614.3</v>
      </c>
      <c r="J30" s="16">
        <f t="shared" si="7"/>
        <v>1265</v>
      </c>
      <c r="K30" s="16">
        <f t="shared" si="7"/>
        <v>1265</v>
      </c>
    </row>
    <row r="31" spans="1:14" ht="12.75" customHeight="1">
      <c r="A31" s="13" t="s">
        <v>27</v>
      </c>
      <c r="B31" s="14" t="s">
        <v>22</v>
      </c>
      <c r="C31" s="14" t="s">
        <v>24</v>
      </c>
      <c r="D31" s="14" t="s">
        <v>28</v>
      </c>
      <c r="E31" s="14"/>
      <c r="F31" s="14"/>
      <c r="G31" s="16">
        <f t="shared" ref="G31:K33" si="8">G32</f>
        <v>1390</v>
      </c>
      <c r="H31" s="16">
        <f t="shared" si="8"/>
        <v>143.9</v>
      </c>
      <c r="I31" s="20">
        <f t="shared" si="2"/>
        <v>1533.9</v>
      </c>
      <c r="J31" s="16">
        <f t="shared" si="8"/>
        <v>1265</v>
      </c>
      <c r="K31" s="16">
        <f t="shared" si="8"/>
        <v>1265</v>
      </c>
    </row>
    <row r="32" spans="1:14" ht="72.75" customHeight="1">
      <c r="A32" s="17" t="s">
        <v>29</v>
      </c>
      <c r="B32" s="18" t="s">
        <v>22</v>
      </c>
      <c r="C32" s="18" t="s">
        <v>24</v>
      </c>
      <c r="D32" s="18" t="s">
        <v>28</v>
      </c>
      <c r="E32" s="18" t="s">
        <v>30</v>
      </c>
      <c r="F32" s="18"/>
      <c r="G32" s="16">
        <f t="shared" si="8"/>
        <v>1390</v>
      </c>
      <c r="H32" s="16">
        <f t="shared" si="8"/>
        <v>143.9</v>
      </c>
      <c r="I32" s="20">
        <f t="shared" si="2"/>
        <v>1533.9</v>
      </c>
      <c r="J32" s="16">
        <f t="shared" si="8"/>
        <v>1265</v>
      </c>
      <c r="K32" s="16">
        <f t="shared" si="8"/>
        <v>1265</v>
      </c>
    </row>
    <row r="33" spans="1:15" ht="26.25" customHeight="1">
      <c r="A33" s="17" t="s">
        <v>31</v>
      </c>
      <c r="B33" s="18" t="s">
        <v>22</v>
      </c>
      <c r="C33" s="18" t="s">
        <v>24</v>
      </c>
      <c r="D33" s="18" t="s">
        <v>28</v>
      </c>
      <c r="E33" s="18" t="s">
        <v>32</v>
      </c>
      <c r="F33" s="18"/>
      <c r="G33" s="16">
        <f t="shared" si="8"/>
        <v>1390</v>
      </c>
      <c r="H33" s="16">
        <f t="shared" si="8"/>
        <v>143.9</v>
      </c>
      <c r="I33" s="20">
        <f t="shared" si="2"/>
        <v>1533.9</v>
      </c>
      <c r="J33" s="16">
        <f t="shared" si="8"/>
        <v>1265</v>
      </c>
      <c r="K33" s="16">
        <f t="shared" si="8"/>
        <v>1265</v>
      </c>
    </row>
    <row r="34" spans="1:15">
      <c r="A34" s="17" t="s">
        <v>16</v>
      </c>
      <c r="B34" s="18" t="s">
        <v>22</v>
      </c>
      <c r="C34" s="18" t="s">
        <v>24</v>
      </c>
      <c r="D34" s="18" t="s">
        <v>28</v>
      </c>
      <c r="E34" s="18" t="s">
        <v>32</v>
      </c>
      <c r="F34" s="18" t="s">
        <v>17</v>
      </c>
      <c r="G34" s="79">
        <v>1390</v>
      </c>
      <c r="H34" s="79">
        <f>'[3]поправки  2024-2026 гг  (2)'!$I$37</f>
        <v>143.9</v>
      </c>
      <c r="I34" s="20">
        <f t="shared" si="2"/>
        <v>1533.9</v>
      </c>
      <c r="J34" s="22">
        <v>1265</v>
      </c>
      <c r="K34" s="22">
        <v>1265</v>
      </c>
    </row>
    <row r="35" spans="1:15" ht="38.25">
      <c r="A35" s="23" t="s">
        <v>33</v>
      </c>
      <c r="B35" s="24" t="s">
        <v>22</v>
      </c>
      <c r="C35" s="24" t="s">
        <v>24</v>
      </c>
      <c r="D35" s="24" t="s">
        <v>34</v>
      </c>
      <c r="E35" s="24"/>
      <c r="F35" s="24"/>
      <c r="G35" s="16">
        <f t="shared" ref="G35:J37" si="9">G36</f>
        <v>0</v>
      </c>
      <c r="H35" s="16">
        <f t="shared" si="9"/>
        <v>80.400000000000006</v>
      </c>
      <c r="I35" s="20">
        <f t="shared" si="2"/>
        <v>80.400000000000006</v>
      </c>
      <c r="J35" s="16">
        <f t="shared" si="9"/>
        <v>0</v>
      </c>
      <c r="K35" s="26"/>
    </row>
    <row r="36" spans="1:15" ht="76.5">
      <c r="A36" s="23" t="s">
        <v>29</v>
      </c>
      <c r="B36" s="24" t="s">
        <v>22</v>
      </c>
      <c r="C36" s="24" t="s">
        <v>24</v>
      </c>
      <c r="D36" s="24" t="s">
        <v>34</v>
      </c>
      <c r="E36" s="24" t="s">
        <v>30</v>
      </c>
      <c r="F36" s="24"/>
      <c r="G36" s="16">
        <f t="shared" si="9"/>
        <v>0</v>
      </c>
      <c r="H36" s="16">
        <f t="shared" si="9"/>
        <v>80.400000000000006</v>
      </c>
      <c r="I36" s="20">
        <f t="shared" si="2"/>
        <v>80.400000000000006</v>
      </c>
      <c r="J36" s="16">
        <f t="shared" si="9"/>
        <v>0</v>
      </c>
      <c r="K36" s="26"/>
    </row>
    <row r="37" spans="1:15" ht="28.5" customHeight="1">
      <c r="A37" s="23" t="s">
        <v>31</v>
      </c>
      <c r="B37" s="24" t="s">
        <v>22</v>
      </c>
      <c r="C37" s="24" t="s">
        <v>24</v>
      </c>
      <c r="D37" s="24" t="s">
        <v>34</v>
      </c>
      <c r="E37" s="24" t="s">
        <v>32</v>
      </c>
      <c r="F37" s="24"/>
      <c r="G37" s="16">
        <f t="shared" si="9"/>
        <v>0</v>
      </c>
      <c r="H37" s="16">
        <f t="shared" si="9"/>
        <v>80.400000000000006</v>
      </c>
      <c r="I37" s="20">
        <f t="shared" si="2"/>
        <v>80.400000000000006</v>
      </c>
      <c r="J37" s="16">
        <f t="shared" si="9"/>
        <v>0</v>
      </c>
      <c r="K37" s="26"/>
    </row>
    <row r="38" spans="1:15">
      <c r="A38" s="23" t="s">
        <v>19</v>
      </c>
      <c r="B38" s="24" t="s">
        <v>22</v>
      </c>
      <c r="C38" s="24" t="s">
        <v>24</v>
      </c>
      <c r="D38" s="24" t="s">
        <v>34</v>
      </c>
      <c r="E38" s="24" t="s">
        <v>32</v>
      </c>
      <c r="F38" s="24" t="s">
        <v>11</v>
      </c>
      <c r="G38" s="19"/>
      <c r="H38" s="19">
        <f>'[3]поправки  2024-2026 гг  (2)'!$I$41</f>
        <v>80.400000000000006</v>
      </c>
      <c r="I38" s="20">
        <f t="shared" si="2"/>
        <v>80.400000000000006</v>
      </c>
      <c r="J38" s="20"/>
      <c r="K38" s="26"/>
    </row>
    <row r="39" spans="1:15" ht="63.75" customHeight="1">
      <c r="A39" s="13" t="s">
        <v>35</v>
      </c>
      <c r="B39" s="14" t="s">
        <v>22</v>
      </c>
      <c r="C39" s="14" t="s">
        <v>36</v>
      </c>
      <c r="D39" s="14"/>
      <c r="E39" s="14"/>
      <c r="F39" s="14"/>
      <c r="G39" s="15">
        <f t="shared" ref="G39:K43" si="10">G40</f>
        <v>0</v>
      </c>
      <c r="H39" s="15"/>
      <c r="I39" s="20">
        <f t="shared" si="2"/>
        <v>0</v>
      </c>
      <c r="J39" s="15">
        <f t="shared" si="10"/>
        <v>0</v>
      </c>
      <c r="K39" s="15">
        <f t="shared" si="10"/>
        <v>0</v>
      </c>
    </row>
    <row r="40" spans="1:15" ht="25.5" customHeight="1">
      <c r="A40" s="13" t="s">
        <v>25</v>
      </c>
      <c r="B40" s="14" t="s">
        <v>22</v>
      </c>
      <c r="C40" s="14" t="s">
        <v>36</v>
      </c>
      <c r="D40" s="14" t="s">
        <v>26</v>
      </c>
      <c r="E40" s="14"/>
      <c r="F40" s="14"/>
      <c r="G40" s="16">
        <f t="shared" si="10"/>
        <v>0</v>
      </c>
      <c r="H40" s="16"/>
      <c r="I40" s="20">
        <f t="shared" si="2"/>
        <v>0</v>
      </c>
      <c r="J40" s="16">
        <f t="shared" si="10"/>
        <v>0</v>
      </c>
      <c r="K40" s="16">
        <f t="shared" si="10"/>
        <v>0</v>
      </c>
    </row>
    <row r="41" spans="1:15">
      <c r="A41" s="13" t="s">
        <v>37</v>
      </c>
      <c r="B41" s="14" t="s">
        <v>22</v>
      </c>
      <c r="C41" s="14" t="s">
        <v>36</v>
      </c>
      <c r="D41" s="14" t="s">
        <v>38</v>
      </c>
      <c r="E41" s="14"/>
      <c r="F41" s="14"/>
      <c r="G41" s="16">
        <f t="shared" si="10"/>
        <v>0</v>
      </c>
      <c r="H41" s="16"/>
      <c r="I41" s="20">
        <f t="shared" si="2"/>
        <v>0</v>
      </c>
      <c r="J41" s="16">
        <f t="shared" si="10"/>
        <v>0</v>
      </c>
      <c r="K41" s="16">
        <f t="shared" si="10"/>
        <v>0</v>
      </c>
    </row>
    <row r="42" spans="1:15" ht="75.75" customHeight="1">
      <c r="A42" s="17" t="s">
        <v>29</v>
      </c>
      <c r="B42" s="18" t="s">
        <v>22</v>
      </c>
      <c r="C42" s="18" t="s">
        <v>36</v>
      </c>
      <c r="D42" s="18" t="s">
        <v>38</v>
      </c>
      <c r="E42" s="18" t="s">
        <v>30</v>
      </c>
      <c r="F42" s="18"/>
      <c r="G42" s="16">
        <f t="shared" si="10"/>
        <v>0</v>
      </c>
      <c r="H42" s="16"/>
      <c r="I42" s="20">
        <f t="shared" si="2"/>
        <v>0</v>
      </c>
      <c r="J42" s="16">
        <f t="shared" si="10"/>
        <v>0</v>
      </c>
      <c r="K42" s="16">
        <f t="shared" si="10"/>
        <v>0</v>
      </c>
    </row>
    <row r="43" spans="1:15" ht="28.5" customHeight="1">
      <c r="A43" s="17" t="s">
        <v>31</v>
      </c>
      <c r="B43" s="18" t="s">
        <v>22</v>
      </c>
      <c r="C43" s="18" t="s">
        <v>36</v>
      </c>
      <c r="D43" s="18" t="s">
        <v>38</v>
      </c>
      <c r="E43" s="18" t="s">
        <v>32</v>
      </c>
      <c r="F43" s="18"/>
      <c r="G43" s="16">
        <f t="shared" si="10"/>
        <v>0</v>
      </c>
      <c r="H43" s="16"/>
      <c r="I43" s="20">
        <f t="shared" si="2"/>
        <v>0</v>
      </c>
      <c r="J43" s="16">
        <f t="shared" si="10"/>
        <v>0</v>
      </c>
      <c r="K43" s="16">
        <f t="shared" si="10"/>
        <v>0</v>
      </c>
    </row>
    <row r="44" spans="1:15">
      <c r="A44" s="17" t="s">
        <v>16</v>
      </c>
      <c r="B44" s="18" t="s">
        <v>22</v>
      </c>
      <c r="C44" s="18" t="s">
        <v>36</v>
      </c>
      <c r="D44" s="18" t="s">
        <v>38</v>
      </c>
      <c r="E44" s="18" t="s">
        <v>32</v>
      </c>
      <c r="F44" s="18" t="s">
        <v>17</v>
      </c>
      <c r="G44" s="79"/>
      <c r="H44" s="79"/>
      <c r="I44" s="20">
        <f t="shared" si="2"/>
        <v>0</v>
      </c>
      <c r="J44" s="22"/>
      <c r="K44" s="22"/>
    </row>
    <row r="45" spans="1:15" ht="63.75" customHeight="1">
      <c r="A45" s="13" t="s">
        <v>683</v>
      </c>
      <c r="B45" s="14" t="s">
        <v>22</v>
      </c>
      <c r="C45" s="14" t="s">
        <v>39</v>
      </c>
      <c r="D45" s="14"/>
      <c r="E45" s="14"/>
      <c r="F45" s="14"/>
      <c r="G45" s="15">
        <f t="shared" ref="G45:K45" si="11">G46</f>
        <v>12344.7</v>
      </c>
      <c r="H45" s="15">
        <f t="shared" si="11"/>
        <v>1418.3000000000002</v>
      </c>
      <c r="I45" s="12">
        <f t="shared" si="2"/>
        <v>13763</v>
      </c>
      <c r="J45" s="15">
        <f t="shared" si="11"/>
        <v>11672.7</v>
      </c>
      <c r="K45" s="15">
        <f t="shared" si="11"/>
        <v>11710</v>
      </c>
      <c r="L45" s="136">
        <f>G50+G70+G975+G1123</f>
        <v>20642.7</v>
      </c>
      <c r="M45" s="136">
        <f>J50+J70+J975+J1123</f>
        <v>19582.7</v>
      </c>
      <c r="N45" s="136">
        <f>K50+K70+K975+K1123</f>
        <v>19630</v>
      </c>
    </row>
    <row r="46" spans="1:15" ht="24">
      <c r="A46" s="13" t="s">
        <v>25</v>
      </c>
      <c r="B46" s="14" t="s">
        <v>22</v>
      </c>
      <c r="C46" s="14" t="s">
        <v>39</v>
      </c>
      <c r="D46" s="14" t="s">
        <v>26</v>
      </c>
      <c r="E46" s="14"/>
      <c r="F46" s="14"/>
      <c r="G46" s="15">
        <f t="shared" ref="G46:K46" si="12">G47+G51</f>
        <v>12344.7</v>
      </c>
      <c r="H46" s="15">
        <f t="shared" si="12"/>
        <v>1418.3000000000002</v>
      </c>
      <c r="I46" s="12">
        <f t="shared" si="2"/>
        <v>13763</v>
      </c>
      <c r="J46" s="15">
        <f t="shared" si="12"/>
        <v>11672.7</v>
      </c>
      <c r="K46" s="15">
        <f t="shared" si="12"/>
        <v>11710</v>
      </c>
    </row>
    <row r="47" spans="1:15">
      <c r="A47" s="13" t="s">
        <v>37</v>
      </c>
      <c r="B47" s="14" t="s">
        <v>22</v>
      </c>
      <c r="C47" s="14" t="s">
        <v>39</v>
      </c>
      <c r="D47" s="18" t="s">
        <v>38</v>
      </c>
      <c r="E47" s="14"/>
      <c r="F47" s="14"/>
      <c r="G47" s="15">
        <f t="shared" ref="G47:K49" si="13">G48</f>
        <v>12344.7</v>
      </c>
      <c r="H47" s="15">
        <f>H48</f>
        <v>742.6</v>
      </c>
      <c r="I47" s="12">
        <f t="shared" si="2"/>
        <v>13087.300000000001</v>
      </c>
      <c r="J47" s="15">
        <f t="shared" si="13"/>
        <v>11672.7</v>
      </c>
      <c r="K47" s="15">
        <f t="shared" si="13"/>
        <v>11710</v>
      </c>
      <c r="O47" s="136">
        <f>I47+I70+I975+I1123</f>
        <v>21486.600000000002</v>
      </c>
    </row>
    <row r="48" spans="1:15" ht="73.5" customHeight="1">
      <c r="A48" s="17" t="s">
        <v>29</v>
      </c>
      <c r="B48" s="18" t="s">
        <v>22</v>
      </c>
      <c r="C48" s="18" t="s">
        <v>39</v>
      </c>
      <c r="D48" s="18" t="s">
        <v>38</v>
      </c>
      <c r="E48" s="18" t="s">
        <v>30</v>
      </c>
      <c r="F48" s="18"/>
      <c r="G48" s="16">
        <f t="shared" si="13"/>
        <v>12344.7</v>
      </c>
      <c r="H48" s="16">
        <f t="shared" si="13"/>
        <v>742.6</v>
      </c>
      <c r="I48" s="20">
        <f t="shared" si="2"/>
        <v>13087.300000000001</v>
      </c>
      <c r="J48" s="16">
        <f t="shared" si="13"/>
        <v>11672.7</v>
      </c>
      <c r="K48" s="16">
        <f t="shared" si="13"/>
        <v>11710</v>
      </c>
    </row>
    <row r="49" spans="1:11" ht="25.5" customHeight="1">
      <c r="A49" s="17" t="s">
        <v>31</v>
      </c>
      <c r="B49" s="18" t="s">
        <v>22</v>
      </c>
      <c r="C49" s="18" t="s">
        <v>39</v>
      </c>
      <c r="D49" s="18" t="s">
        <v>38</v>
      </c>
      <c r="E49" s="18" t="s">
        <v>32</v>
      </c>
      <c r="F49" s="18"/>
      <c r="G49" s="16">
        <f t="shared" si="13"/>
        <v>12344.7</v>
      </c>
      <c r="H49" s="16">
        <f t="shared" si="13"/>
        <v>742.6</v>
      </c>
      <c r="I49" s="20">
        <f t="shared" si="2"/>
        <v>13087.300000000001</v>
      </c>
      <c r="J49" s="16">
        <f t="shared" si="13"/>
        <v>11672.7</v>
      </c>
      <c r="K49" s="16">
        <f t="shared" si="13"/>
        <v>11710</v>
      </c>
    </row>
    <row r="50" spans="1:11">
      <c r="A50" s="17" t="s">
        <v>16</v>
      </c>
      <c r="B50" s="18" t="s">
        <v>22</v>
      </c>
      <c r="C50" s="18" t="s">
        <v>39</v>
      </c>
      <c r="D50" s="18" t="s">
        <v>38</v>
      </c>
      <c r="E50" s="18" t="s">
        <v>32</v>
      </c>
      <c r="F50" s="18" t="s">
        <v>17</v>
      </c>
      <c r="G50" s="79">
        <v>12344.7</v>
      </c>
      <c r="H50" s="79">
        <f>'[3]поправки  2024-2026 гг  (2)'!$I$53</f>
        <v>742.6</v>
      </c>
      <c r="I50" s="20">
        <f t="shared" si="2"/>
        <v>13087.300000000001</v>
      </c>
      <c r="J50" s="22">
        <v>11672.7</v>
      </c>
      <c r="K50" s="22">
        <v>11710</v>
      </c>
    </row>
    <row r="51" spans="1:11" ht="38.25">
      <c r="A51" s="23" t="s">
        <v>33</v>
      </c>
      <c r="B51" s="24" t="s">
        <v>22</v>
      </c>
      <c r="C51" s="18" t="s">
        <v>39</v>
      </c>
      <c r="D51" s="24" t="s">
        <v>34</v>
      </c>
      <c r="E51" s="24"/>
      <c r="F51" s="24"/>
      <c r="G51" s="16">
        <f t="shared" ref="G51:J53" si="14">G52</f>
        <v>0</v>
      </c>
      <c r="H51" s="16">
        <f t="shared" si="14"/>
        <v>675.7</v>
      </c>
      <c r="I51" s="20">
        <f t="shared" si="2"/>
        <v>675.7</v>
      </c>
      <c r="J51" s="16">
        <f t="shared" si="14"/>
        <v>0</v>
      </c>
      <c r="K51" s="26"/>
    </row>
    <row r="52" spans="1:11" ht="76.5">
      <c r="A52" s="23" t="s">
        <v>29</v>
      </c>
      <c r="B52" s="24" t="s">
        <v>22</v>
      </c>
      <c r="C52" s="18" t="s">
        <v>39</v>
      </c>
      <c r="D52" s="24" t="s">
        <v>34</v>
      </c>
      <c r="E52" s="24" t="s">
        <v>30</v>
      </c>
      <c r="F52" s="24"/>
      <c r="G52" s="16">
        <f t="shared" si="14"/>
        <v>0</v>
      </c>
      <c r="H52" s="16">
        <f t="shared" si="14"/>
        <v>675.7</v>
      </c>
      <c r="I52" s="20">
        <f t="shared" si="2"/>
        <v>675.7</v>
      </c>
      <c r="J52" s="16">
        <f t="shared" si="14"/>
        <v>0</v>
      </c>
      <c r="K52" s="26"/>
    </row>
    <row r="53" spans="1:11" ht="26.25" customHeight="1">
      <c r="A53" s="23" t="s">
        <v>31</v>
      </c>
      <c r="B53" s="24" t="s">
        <v>22</v>
      </c>
      <c r="C53" s="18" t="s">
        <v>39</v>
      </c>
      <c r="D53" s="24" t="s">
        <v>34</v>
      </c>
      <c r="E53" s="24" t="s">
        <v>32</v>
      </c>
      <c r="F53" s="24"/>
      <c r="G53" s="16">
        <f t="shared" si="14"/>
        <v>0</v>
      </c>
      <c r="H53" s="16">
        <f t="shared" si="14"/>
        <v>675.7</v>
      </c>
      <c r="I53" s="20">
        <f t="shared" si="2"/>
        <v>675.7</v>
      </c>
      <c r="J53" s="16">
        <f t="shared" si="14"/>
        <v>0</v>
      </c>
      <c r="K53" s="26"/>
    </row>
    <row r="54" spans="1:11">
      <c r="A54" s="23" t="s">
        <v>19</v>
      </c>
      <c r="B54" s="24" t="s">
        <v>22</v>
      </c>
      <c r="C54" s="18" t="s">
        <v>39</v>
      </c>
      <c r="D54" s="24" t="s">
        <v>34</v>
      </c>
      <c r="E54" s="24" t="s">
        <v>32</v>
      </c>
      <c r="F54" s="24" t="s">
        <v>11</v>
      </c>
      <c r="G54" s="19"/>
      <c r="H54" s="19">
        <f>'[3]поправки  2024-2026 гг  (2)'!$I$57</f>
        <v>675.7</v>
      </c>
      <c r="I54" s="20">
        <f t="shared" si="2"/>
        <v>675.7</v>
      </c>
      <c r="J54" s="20"/>
      <c r="K54" s="26"/>
    </row>
    <row r="55" spans="1:11">
      <c r="A55" s="13" t="s">
        <v>40</v>
      </c>
      <c r="B55" s="14" t="s">
        <v>22</v>
      </c>
      <c r="C55" s="14" t="s">
        <v>41</v>
      </c>
      <c r="D55" s="14"/>
      <c r="E55" s="14"/>
      <c r="F55" s="14"/>
      <c r="G55" s="15">
        <f t="shared" ref="G55:K55" si="15">G56+G61</f>
        <v>1.5</v>
      </c>
      <c r="H55" s="15"/>
      <c r="I55" s="20">
        <f t="shared" si="2"/>
        <v>1.5</v>
      </c>
      <c r="J55" s="15">
        <f t="shared" si="15"/>
        <v>1.5</v>
      </c>
      <c r="K55" s="15">
        <f t="shared" si="15"/>
        <v>36.5</v>
      </c>
    </row>
    <row r="56" spans="1:11" ht="48" hidden="1">
      <c r="A56" s="17" t="s">
        <v>42</v>
      </c>
      <c r="B56" s="18" t="s">
        <v>22</v>
      </c>
      <c r="C56" s="18" t="s">
        <v>41</v>
      </c>
      <c r="D56" s="18" t="s">
        <v>43</v>
      </c>
      <c r="E56" s="18"/>
      <c r="F56" s="18"/>
      <c r="G56" s="16">
        <f>G57</f>
        <v>0</v>
      </c>
      <c r="H56" s="16"/>
      <c r="I56" s="20">
        <f t="shared" si="2"/>
        <v>0</v>
      </c>
      <c r="J56" s="16">
        <f>J57</f>
        <v>0</v>
      </c>
      <c r="K56" s="26"/>
    </row>
    <row r="57" spans="1:11" ht="24" hidden="1">
      <c r="A57" s="17" t="s">
        <v>44</v>
      </c>
      <c r="B57" s="18" t="s">
        <v>22</v>
      </c>
      <c r="C57" s="18" t="s">
        <v>41</v>
      </c>
      <c r="D57" s="18" t="s">
        <v>43</v>
      </c>
      <c r="E57" s="18" t="s">
        <v>45</v>
      </c>
      <c r="F57" s="18"/>
      <c r="G57" s="16">
        <f>G58</f>
        <v>0</v>
      </c>
      <c r="H57" s="16"/>
      <c r="I57" s="20">
        <f t="shared" si="2"/>
        <v>0</v>
      </c>
      <c r="J57" s="16">
        <f>J58</f>
        <v>0</v>
      </c>
      <c r="K57" s="26"/>
    </row>
    <row r="58" spans="1:11" ht="36" hidden="1">
      <c r="A58" s="17" t="s">
        <v>46</v>
      </c>
      <c r="B58" s="18" t="s">
        <v>22</v>
      </c>
      <c r="C58" s="18" t="s">
        <v>41</v>
      </c>
      <c r="D58" s="18" t="s">
        <v>43</v>
      </c>
      <c r="E58" s="18" t="s">
        <v>47</v>
      </c>
      <c r="F58" s="18"/>
      <c r="G58" s="16">
        <f>G59+G60</f>
        <v>0</v>
      </c>
      <c r="H58" s="16"/>
      <c r="I58" s="20">
        <f t="shared" si="2"/>
        <v>0</v>
      </c>
      <c r="J58" s="16">
        <f>J59+J60</f>
        <v>0</v>
      </c>
      <c r="K58" s="26"/>
    </row>
    <row r="59" spans="1:11" hidden="1">
      <c r="A59" s="17" t="s">
        <v>18</v>
      </c>
      <c r="B59" s="18" t="s">
        <v>22</v>
      </c>
      <c r="C59" s="18" t="s">
        <v>41</v>
      </c>
      <c r="D59" s="18" t="s">
        <v>43</v>
      </c>
      <c r="E59" s="18" t="s">
        <v>47</v>
      </c>
      <c r="F59" s="18" t="s">
        <v>10</v>
      </c>
      <c r="G59" s="19"/>
      <c r="H59" s="19"/>
      <c r="I59" s="20">
        <f t="shared" si="2"/>
        <v>0</v>
      </c>
      <c r="J59" s="20"/>
      <c r="K59" s="26"/>
    </row>
    <row r="60" spans="1:11" hidden="1">
      <c r="A60" s="17" t="s">
        <v>19</v>
      </c>
      <c r="B60" s="18" t="s">
        <v>22</v>
      </c>
      <c r="C60" s="18" t="s">
        <v>41</v>
      </c>
      <c r="D60" s="18" t="s">
        <v>43</v>
      </c>
      <c r="E60" s="18" t="s">
        <v>47</v>
      </c>
      <c r="F60" s="18" t="s">
        <v>11</v>
      </c>
      <c r="G60" s="19"/>
      <c r="H60" s="19"/>
      <c r="I60" s="20">
        <f t="shared" si="2"/>
        <v>0</v>
      </c>
      <c r="J60" s="20"/>
      <c r="K60" s="26"/>
    </row>
    <row r="61" spans="1:11" ht="52.5" customHeight="1">
      <c r="A61" s="17" t="s">
        <v>42</v>
      </c>
      <c r="B61" s="18" t="s">
        <v>22</v>
      </c>
      <c r="C61" s="18" t="s">
        <v>41</v>
      </c>
      <c r="D61" s="18" t="s">
        <v>48</v>
      </c>
      <c r="E61" s="18"/>
      <c r="F61" s="18"/>
      <c r="G61" s="16">
        <f t="shared" ref="G61:K63" si="16">G62</f>
        <v>1.5</v>
      </c>
      <c r="H61" s="16"/>
      <c r="I61" s="20">
        <f t="shared" si="2"/>
        <v>1.5</v>
      </c>
      <c r="J61" s="16">
        <f t="shared" si="16"/>
        <v>1.5</v>
      </c>
      <c r="K61" s="16">
        <f t="shared" si="16"/>
        <v>36.5</v>
      </c>
    </row>
    <row r="62" spans="1:11" ht="28.5" customHeight="1">
      <c r="A62" s="17" t="s">
        <v>44</v>
      </c>
      <c r="B62" s="18" t="s">
        <v>22</v>
      </c>
      <c r="C62" s="18" t="s">
        <v>41</v>
      </c>
      <c r="D62" s="18" t="s">
        <v>48</v>
      </c>
      <c r="E62" s="18" t="s">
        <v>45</v>
      </c>
      <c r="F62" s="18"/>
      <c r="G62" s="16">
        <f t="shared" si="16"/>
        <v>1.5</v>
      </c>
      <c r="H62" s="16"/>
      <c r="I62" s="20">
        <f t="shared" si="2"/>
        <v>1.5</v>
      </c>
      <c r="J62" s="16">
        <f t="shared" si="16"/>
        <v>1.5</v>
      </c>
      <c r="K62" s="16">
        <f t="shared" si="16"/>
        <v>36.5</v>
      </c>
    </row>
    <row r="63" spans="1:11" ht="39.75" customHeight="1">
      <c r="A63" s="17" t="s">
        <v>46</v>
      </c>
      <c r="B63" s="18" t="s">
        <v>22</v>
      </c>
      <c r="C63" s="18" t="s">
        <v>41</v>
      </c>
      <c r="D63" s="18" t="s">
        <v>48</v>
      </c>
      <c r="E63" s="18" t="s">
        <v>47</v>
      </c>
      <c r="F63" s="18"/>
      <c r="G63" s="16">
        <f t="shared" si="16"/>
        <v>1.5</v>
      </c>
      <c r="H63" s="16"/>
      <c r="I63" s="20">
        <f t="shared" si="2"/>
        <v>1.5</v>
      </c>
      <c r="J63" s="16">
        <f t="shared" si="16"/>
        <v>1.5</v>
      </c>
      <c r="K63" s="16">
        <f t="shared" si="16"/>
        <v>36.5</v>
      </c>
    </row>
    <row r="64" spans="1:11">
      <c r="A64" s="17" t="s">
        <v>19</v>
      </c>
      <c r="B64" s="18" t="s">
        <v>22</v>
      </c>
      <c r="C64" s="18" t="s">
        <v>41</v>
      </c>
      <c r="D64" s="18" t="s">
        <v>48</v>
      </c>
      <c r="E64" s="18" t="s">
        <v>47</v>
      </c>
      <c r="F64" s="18" t="s">
        <v>11</v>
      </c>
      <c r="G64" s="182">
        <v>1.5</v>
      </c>
      <c r="H64" s="182"/>
      <c r="I64" s="20">
        <f t="shared" si="2"/>
        <v>1.5</v>
      </c>
      <c r="J64" s="183">
        <v>1.5</v>
      </c>
      <c r="K64" s="184">
        <v>36.5</v>
      </c>
    </row>
    <row r="65" spans="1:11" ht="51.75" customHeight="1">
      <c r="A65" s="13" t="s">
        <v>49</v>
      </c>
      <c r="B65" s="14" t="s">
        <v>22</v>
      </c>
      <c r="C65" s="14" t="s">
        <v>50</v>
      </c>
      <c r="D65" s="14"/>
      <c r="E65" s="14"/>
      <c r="F65" s="14"/>
      <c r="G65" s="15">
        <f t="shared" ref="G65:K65" si="17">G66</f>
        <v>4545</v>
      </c>
      <c r="H65" s="15">
        <f t="shared" si="17"/>
        <v>195.5</v>
      </c>
      <c r="I65" s="12">
        <f t="shared" si="2"/>
        <v>4740.5</v>
      </c>
      <c r="J65" s="15">
        <f t="shared" si="17"/>
        <v>4157</v>
      </c>
      <c r="K65" s="15">
        <f t="shared" si="17"/>
        <v>4157</v>
      </c>
    </row>
    <row r="66" spans="1:11" ht="25.5" customHeight="1">
      <c r="A66" s="13" t="s">
        <v>25</v>
      </c>
      <c r="B66" s="14" t="s">
        <v>22</v>
      </c>
      <c r="C66" s="14" t="s">
        <v>50</v>
      </c>
      <c r="D66" s="14" t="s">
        <v>26</v>
      </c>
      <c r="E66" s="14"/>
      <c r="F66" s="14"/>
      <c r="G66" s="16">
        <f t="shared" ref="G66:K66" si="18">G67+G78</f>
        <v>4545</v>
      </c>
      <c r="H66" s="16">
        <f t="shared" si="18"/>
        <v>195.5</v>
      </c>
      <c r="I66" s="20">
        <f t="shared" si="2"/>
        <v>4740.5</v>
      </c>
      <c r="J66" s="16">
        <f t="shared" si="18"/>
        <v>4157</v>
      </c>
      <c r="K66" s="16">
        <f t="shared" si="18"/>
        <v>4157</v>
      </c>
    </row>
    <row r="67" spans="1:11">
      <c r="A67" s="13" t="s">
        <v>37</v>
      </c>
      <c r="B67" s="14" t="s">
        <v>22</v>
      </c>
      <c r="C67" s="14" t="s">
        <v>50</v>
      </c>
      <c r="D67" s="14" t="s">
        <v>38</v>
      </c>
      <c r="E67" s="25"/>
      <c r="F67" s="25"/>
      <c r="G67" s="16">
        <f>G68+G71+G91</f>
        <v>4545</v>
      </c>
      <c r="H67" s="16">
        <f>H68+H71+H91</f>
        <v>101.3</v>
      </c>
      <c r="I67" s="20">
        <f t="shared" si="2"/>
        <v>4646.3</v>
      </c>
      <c r="J67" s="16">
        <f t="shared" ref="J67:K67" si="19">J68+J71+J91</f>
        <v>4157</v>
      </c>
      <c r="K67" s="16">
        <f t="shared" si="19"/>
        <v>4157</v>
      </c>
    </row>
    <row r="68" spans="1:11" ht="73.5" customHeight="1">
      <c r="A68" s="17" t="s">
        <v>29</v>
      </c>
      <c r="B68" s="18" t="s">
        <v>22</v>
      </c>
      <c r="C68" s="18" t="s">
        <v>50</v>
      </c>
      <c r="D68" s="18" t="s">
        <v>38</v>
      </c>
      <c r="E68" s="18" t="s">
        <v>30</v>
      </c>
      <c r="F68" s="18"/>
      <c r="G68" s="16">
        <f t="shared" ref="G68:K69" si="20">G69</f>
        <v>4525</v>
      </c>
      <c r="H68" s="16">
        <f t="shared" si="20"/>
        <v>101.3</v>
      </c>
      <c r="I68" s="20">
        <f t="shared" si="2"/>
        <v>4626.3</v>
      </c>
      <c r="J68" s="16">
        <f t="shared" si="20"/>
        <v>4137</v>
      </c>
      <c r="K68" s="16">
        <f t="shared" si="20"/>
        <v>4147</v>
      </c>
    </row>
    <row r="69" spans="1:11" ht="24.75" customHeight="1">
      <c r="A69" s="17" t="s">
        <v>31</v>
      </c>
      <c r="B69" s="18" t="s">
        <v>22</v>
      </c>
      <c r="C69" s="18" t="s">
        <v>50</v>
      </c>
      <c r="D69" s="18" t="s">
        <v>38</v>
      </c>
      <c r="E69" s="18" t="s">
        <v>32</v>
      </c>
      <c r="F69" s="18"/>
      <c r="G69" s="16">
        <f t="shared" si="20"/>
        <v>4525</v>
      </c>
      <c r="H69" s="16">
        <f t="shared" si="20"/>
        <v>101.3</v>
      </c>
      <c r="I69" s="20">
        <f t="shared" si="2"/>
        <v>4626.3</v>
      </c>
      <c r="J69" s="16">
        <f t="shared" si="20"/>
        <v>4137</v>
      </c>
      <c r="K69" s="16">
        <f t="shared" si="20"/>
        <v>4147</v>
      </c>
    </row>
    <row r="70" spans="1:11">
      <c r="A70" s="17" t="s">
        <v>16</v>
      </c>
      <c r="B70" s="18" t="s">
        <v>22</v>
      </c>
      <c r="C70" s="18" t="s">
        <v>50</v>
      </c>
      <c r="D70" s="18" t="s">
        <v>38</v>
      </c>
      <c r="E70" s="18" t="s">
        <v>32</v>
      </c>
      <c r="F70" s="18" t="s">
        <v>17</v>
      </c>
      <c r="G70" s="181">
        <v>4525</v>
      </c>
      <c r="H70" s="181">
        <f>'[3]поправки  2024-2026 гг  (2)'!$I$545</f>
        <v>101.3</v>
      </c>
      <c r="I70" s="20">
        <f t="shared" si="2"/>
        <v>4626.3</v>
      </c>
      <c r="J70" s="19">
        <v>4137</v>
      </c>
      <c r="K70" s="19">
        <v>4147</v>
      </c>
    </row>
    <row r="71" spans="1:11" ht="36">
      <c r="A71" s="17" t="s">
        <v>51</v>
      </c>
      <c r="B71" s="18" t="s">
        <v>22</v>
      </c>
      <c r="C71" s="18" t="s">
        <v>50</v>
      </c>
      <c r="D71" s="18" t="s">
        <v>52</v>
      </c>
      <c r="E71" s="18"/>
      <c r="F71" s="18"/>
      <c r="G71" s="16">
        <f>G72+G75</f>
        <v>0</v>
      </c>
      <c r="H71" s="16"/>
      <c r="I71" s="20">
        <f t="shared" si="2"/>
        <v>0</v>
      </c>
      <c r="J71" s="16">
        <f>J72+J75</f>
        <v>0</v>
      </c>
      <c r="K71" s="26"/>
    </row>
    <row r="72" spans="1:11" ht="75" customHeight="1">
      <c r="A72" s="17" t="s">
        <v>29</v>
      </c>
      <c r="B72" s="18" t="s">
        <v>22</v>
      </c>
      <c r="C72" s="18" t="s">
        <v>50</v>
      </c>
      <c r="D72" s="18" t="s">
        <v>52</v>
      </c>
      <c r="E72" s="18" t="s">
        <v>30</v>
      </c>
      <c r="F72" s="18"/>
      <c r="G72" s="16">
        <f>G73</f>
        <v>0</v>
      </c>
      <c r="H72" s="16"/>
      <c r="I72" s="20">
        <f t="shared" si="2"/>
        <v>0</v>
      </c>
      <c r="J72" s="16">
        <f>J73</f>
        <v>0</v>
      </c>
      <c r="K72" s="26"/>
    </row>
    <row r="73" spans="1:11" ht="24">
      <c r="A73" s="17" t="s">
        <v>31</v>
      </c>
      <c r="B73" s="18" t="s">
        <v>22</v>
      </c>
      <c r="C73" s="18" t="s">
        <v>50</v>
      </c>
      <c r="D73" s="18" t="s">
        <v>52</v>
      </c>
      <c r="E73" s="18" t="s">
        <v>32</v>
      </c>
      <c r="F73" s="18"/>
      <c r="G73" s="16">
        <f>G74</f>
        <v>0</v>
      </c>
      <c r="H73" s="16"/>
      <c r="I73" s="20">
        <f t="shared" si="2"/>
        <v>0</v>
      </c>
      <c r="J73" s="16">
        <f>J74</f>
        <v>0</v>
      </c>
      <c r="K73" s="26"/>
    </row>
    <row r="74" spans="1:11">
      <c r="A74" s="17" t="s">
        <v>16</v>
      </c>
      <c r="B74" s="18" t="s">
        <v>22</v>
      </c>
      <c r="C74" s="18" t="s">
        <v>50</v>
      </c>
      <c r="D74" s="18" t="s">
        <v>52</v>
      </c>
      <c r="E74" s="18" t="s">
        <v>32</v>
      </c>
      <c r="F74" s="18" t="s">
        <v>17</v>
      </c>
      <c r="G74" s="19"/>
      <c r="H74" s="19"/>
      <c r="I74" s="20">
        <f t="shared" si="2"/>
        <v>0</v>
      </c>
      <c r="J74" s="12"/>
      <c r="K74" s="26"/>
    </row>
    <row r="75" spans="1:11" ht="24">
      <c r="A75" s="17" t="s">
        <v>44</v>
      </c>
      <c r="B75" s="18" t="s">
        <v>22</v>
      </c>
      <c r="C75" s="18" t="s">
        <v>50</v>
      </c>
      <c r="D75" s="18" t="s">
        <v>52</v>
      </c>
      <c r="E75" s="18" t="s">
        <v>45</v>
      </c>
      <c r="F75" s="18"/>
      <c r="G75" s="16">
        <f>G76</f>
        <v>0</v>
      </c>
      <c r="H75" s="16"/>
      <c r="I75" s="20">
        <f t="shared" si="2"/>
        <v>0</v>
      </c>
      <c r="J75" s="16">
        <f>J76</f>
        <v>0</v>
      </c>
      <c r="K75" s="26"/>
    </row>
    <row r="76" spans="1:11" ht="36">
      <c r="A76" s="17" t="s">
        <v>46</v>
      </c>
      <c r="B76" s="18" t="s">
        <v>22</v>
      </c>
      <c r="C76" s="18" t="s">
        <v>50</v>
      </c>
      <c r="D76" s="18" t="s">
        <v>52</v>
      </c>
      <c r="E76" s="18" t="s">
        <v>53</v>
      </c>
      <c r="F76" s="18"/>
      <c r="G76" s="16">
        <f>G77</f>
        <v>0</v>
      </c>
      <c r="H76" s="16"/>
      <c r="I76" s="20">
        <f t="shared" si="2"/>
        <v>0</v>
      </c>
      <c r="J76" s="16">
        <f>J77</f>
        <v>0</v>
      </c>
      <c r="K76" s="26"/>
    </row>
    <row r="77" spans="1:11">
      <c r="A77" s="17" t="s">
        <v>16</v>
      </c>
      <c r="B77" s="18" t="s">
        <v>22</v>
      </c>
      <c r="C77" s="18" t="s">
        <v>50</v>
      </c>
      <c r="D77" s="18" t="s">
        <v>52</v>
      </c>
      <c r="E77" s="18" t="s">
        <v>53</v>
      </c>
      <c r="F77" s="18" t="s">
        <v>17</v>
      </c>
      <c r="G77" s="26"/>
      <c r="H77" s="26"/>
      <c r="I77" s="20">
        <f t="shared" si="2"/>
        <v>0</v>
      </c>
      <c r="J77" s="12"/>
      <c r="K77" s="26"/>
    </row>
    <row r="78" spans="1:11" ht="38.25">
      <c r="A78" s="23" t="s">
        <v>33</v>
      </c>
      <c r="B78" s="24" t="s">
        <v>22</v>
      </c>
      <c r="C78" s="18" t="s">
        <v>50</v>
      </c>
      <c r="D78" s="24" t="s">
        <v>34</v>
      </c>
      <c r="E78" s="24"/>
      <c r="F78" s="24"/>
      <c r="G78" s="16">
        <f t="shared" ref="G78:J80" si="21">G79</f>
        <v>0</v>
      </c>
      <c r="H78" s="16">
        <f t="shared" si="21"/>
        <v>94.2</v>
      </c>
      <c r="I78" s="20">
        <f t="shared" si="2"/>
        <v>94.2</v>
      </c>
      <c r="J78" s="16">
        <f t="shared" si="21"/>
        <v>0</v>
      </c>
      <c r="K78" s="26"/>
    </row>
    <row r="79" spans="1:11" ht="89.25" customHeight="1">
      <c r="A79" s="23" t="s">
        <v>29</v>
      </c>
      <c r="B79" s="24" t="s">
        <v>22</v>
      </c>
      <c r="C79" s="18" t="s">
        <v>50</v>
      </c>
      <c r="D79" s="24" t="s">
        <v>34</v>
      </c>
      <c r="E79" s="24" t="s">
        <v>30</v>
      </c>
      <c r="F79" s="24"/>
      <c r="G79" s="16">
        <f t="shared" si="21"/>
        <v>0</v>
      </c>
      <c r="H79" s="16">
        <f t="shared" si="21"/>
        <v>94.2</v>
      </c>
      <c r="I79" s="20">
        <f t="shared" si="2"/>
        <v>94.2</v>
      </c>
      <c r="J79" s="16">
        <f t="shared" si="21"/>
        <v>0</v>
      </c>
      <c r="K79" s="26"/>
    </row>
    <row r="80" spans="1:11" ht="27.75" customHeight="1">
      <c r="A80" s="23" t="s">
        <v>31</v>
      </c>
      <c r="B80" s="24" t="s">
        <v>22</v>
      </c>
      <c r="C80" s="18" t="s">
        <v>50</v>
      </c>
      <c r="D80" s="24" t="s">
        <v>34</v>
      </c>
      <c r="E80" s="24" t="s">
        <v>32</v>
      </c>
      <c r="F80" s="24"/>
      <c r="G80" s="16">
        <f t="shared" si="21"/>
        <v>0</v>
      </c>
      <c r="H80" s="16">
        <f t="shared" si="21"/>
        <v>94.2</v>
      </c>
      <c r="I80" s="20">
        <f t="shared" si="2"/>
        <v>94.2</v>
      </c>
      <c r="J80" s="16">
        <f t="shared" si="21"/>
        <v>0</v>
      </c>
      <c r="K80" s="26"/>
    </row>
    <row r="81" spans="1:11">
      <c r="A81" s="23" t="s">
        <v>19</v>
      </c>
      <c r="B81" s="24" t="s">
        <v>22</v>
      </c>
      <c r="C81" s="18" t="s">
        <v>50</v>
      </c>
      <c r="D81" s="24" t="s">
        <v>34</v>
      </c>
      <c r="E81" s="24" t="s">
        <v>32</v>
      </c>
      <c r="F81" s="24" t="s">
        <v>11</v>
      </c>
      <c r="G81" s="19"/>
      <c r="H81" s="19">
        <f>'[3]поправки  2024-2026 гг  (2)'!$I$549</f>
        <v>94.2</v>
      </c>
      <c r="I81" s="20">
        <f t="shared" si="2"/>
        <v>94.2</v>
      </c>
      <c r="J81" s="12"/>
      <c r="K81" s="26"/>
    </row>
    <row r="82" spans="1:11" ht="25.5" hidden="1">
      <c r="A82" s="23" t="s">
        <v>54</v>
      </c>
      <c r="B82" s="18" t="s">
        <v>22</v>
      </c>
      <c r="C82" s="18" t="s">
        <v>55</v>
      </c>
      <c r="D82" s="24" t="s">
        <v>52</v>
      </c>
      <c r="E82" s="18"/>
      <c r="F82" s="18"/>
      <c r="G82" s="16">
        <f t="shared" ref="G82:J82" si="22">G83+G86+G89</f>
        <v>0</v>
      </c>
      <c r="H82" s="16"/>
      <c r="I82" s="20">
        <f t="shared" si="2"/>
        <v>0</v>
      </c>
      <c r="J82" s="16">
        <f t="shared" si="22"/>
        <v>0</v>
      </c>
      <c r="K82" s="26"/>
    </row>
    <row r="83" spans="1:11" ht="81" hidden="1" customHeight="1">
      <c r="A83" s="23" t="s">
        <v>29</v>
      </c>
      <c r="B83" s="18" t="s">
        <v>22</v>
      </c>
      <c r="C83" s="18" t="s">
        <v>55</v>
      </c>
      <c r="D83" s="24" t="s">
        <v>52</v>
      </c>
      <c r="E83" s="18" t="s">
        <v>30</v>
      </c>
      <c r="F83" s="18"/>
      <c r="G83" s="16">
        <f t="shared" ref="G83:J84" si="23">G84</f>
        <v>0</v>
      </c>
      <c r="H83" s="16"/>
      <c r="I83" s="20">
        <f t="shared" si="2"/>
        <v>0</v>
      </c>
      <c r="J83" s="16">
        <f t="shared" si="23"/>
        <v>0</v>
      </c>
      <c r="K83" s="26"/>
    </row>
    <row r="84" spans="1:11" ht="27" hidden="1" customHeight="1">
      <c r="A84" s="23" t="s">
        <v>31</v>
      </c>
      <c r="B84" s="18" t="s">
        <v>22</v>
      </c>
      <c r="C84" s="18" t="s">
        <v>55</v>
      </c>
      <c r="D84" s="24" t="s">
        <v>52</v>
      </c>
      <c r="E84" s="18" t="s">
        <v>32</v>
      </c>
      <c r="F84" s="18"/>
      <c r="G84" s="16">
        <f t="shared" si="23"/>
        <v>0</v>
      </c>
      <c r="H84" s="16"/>
      <c r="I84" s="20">
        <f t="shared" si="2"/>
        <v>0</v>
      </c>
      <c r="J84" s="16">
        <f t="shared" si="23"/>
        <v>0</v>
      </c>
      <c r="K84" s="26"/>
    </row>
    <row r="85" spans="1:11" hidden="1">
      <c r="A85" s="23" t="s">
        <v>16</v>
      </c>
      <c r="B85" s="18" t="s">
        <v>22</v>
      </c>
      <c r="C85" s="18" t="s">
        <v>55</v>
      </c>
      <c r="D85" s="24" t="s">
        <v>52</v>
      </c>
      <c r="E85" s="18" t="s">
        <v>32</v>
      </c>
      <c r="F85" s="18" t="s">
        <v>17</v>
      </c>
      <c r="G85" s="26"/>
      <c r="H85" s="26"/>
      <c r="I85" s="20">
        <f t="shared" ref="I85:I148" si="24">G85+H85</f>
        <v>0</v>
      </c>
      <c r="J85" s="12"/>
      <c r="K85" s="26"/>
    </row>
    <row r="86" spans="1:11" ht="28.5" hidden="1" customHeight="1">
      <c r="A86" s="23" t="s">
        <v>44</v>
      </c>
      <c r="B86" s="18" t="s">
        <v>22</v>
      </c>
      <c r="C86" s="18" t="s">
        <v>55</v>
      </c>
      <c r="D86" s="24" t="s">
        <v>52</v>
      </c>
      <c r="E86" s="18" t="s">
        <v>45</v>
      </c>
      <c r="F86" s="18"/>
      <c r="G86" s="16">
        <f t="shared" ref="G86:J87" si="25">G87</f>
        <v>0</v>
      </c>
      <c r="H86" s="16"/>
      <c r="I86" s="20">
        <f t="shared" si="24"/>
        <v>0</v>
      </c>
      <c r="J86" s="16">
        <f t="shared" si="25"/>
        <v>0</v>
      </c>
      <c r="K86" s="26"/>
    </row>
    <row r="87" spans="1:11" ht="38.25" hidden="1">
      <c r="A87" s="23" t="s">
        <v>46</v>
      </c>
      <c r="B87" s="18" t="s">
        <v>22</v>
      </c>
      <c r="C87" s="18" t="s">
        <v>55</v>
      </c>
      <c r="D87" s="24" t="s">
        <v>52</v>
      </c>
      <c r="E87" s="18" t="s">
        <v>53</v>
      </c>
      <c r="F87" s="18"/>
      <c r="G87" s="16">
        <f t="shared" si="25"/>
        <v>0</v>
      </c>
      <c r="H87" s="16"/>
      <c r="I87" s="20">
        <f t="shared" si="24"/>
        <v>0</v>
      </c>
      <c r="J87" s="16">
        <f t="shared" si="25"/>
        <v>0</v>
      </c>
      <c r="K87" s="26"/>
    </row>
    <row r="88" spans="1:11" hidden="1">
      <c r="A88" s="23" t="s">
        <v>16</v>
      </c>
      <c r="B88" s="18" t="s">
        <v>22</v>
      </c>
      <c r="C88" s="18" t="s">
        <v>55</v>
      </c>
      <c r="D88" s="24" t="s">
        <v>52</v>
      </c>
      <c r="E88" s="18" t="s">
        <v>53</v>
      </c>
      <c r="F88" s="18" t="s">
        <v>17</v>
      </c>
      <c r="G88" s="26"/>
      <c r="H88" s="26"/>
      <c r="I88" s="20">
        <f t="shared" si="24"/>
        <v>0</v>
      </c>
      <c r="J88" s="12"/>
      <c r="K88" s="26"/>
    </row>
    <row r="89" spans="1:11" hidden="1">
      <c r="A89" s="23" t="s">
        <v>56</v>
      </c>
      <c r="B89" s="24" t="s">
        <v>22</v>
      </c>
      <c r="C89" s="24" t="s">
        <v>55</v>
      </c>
      <c r="D89" s="24" t="s">
        <v>52</v>
      </c>
      <c r="E89" s="24" t="s">
        <v>57</v>
      </c>
      <c r="F89" s="24"/>
      <c r="G89" s="16">
        <f t="shared" ref="G89:J89" si="26">G90</f>
        <v>0</v>
      </c>
      <c r="H89" s="16"/>
      <c r="I89" s="20">
        <f t="shared" si="24"/>
        <v>0</v>
      </c>
      <c r="J89" s="16">
        <f t="shared" si="26"/>
        <v>0</v>
      </c>
      <c r="K89" s="26"/>
    </row>
    <row r="90" spans="1:11" hidden="1">
      <c r="A90" s="23" t="s">
        <v>58</v>
      </c>
      <c r="B90" s="24" t="s">
        <v>22</v>
      </c>
      <c r="C90" s="24" t="s">
        <v>55</v>
      </c>
      <c r="D90" s="24" t="s">
        <v>52</v>
      </c>
      <c r="E90" s="24" t="s">
        <v>59</v>
      </c>
      <c r="F90" s="24"/>
      <c r="G90" s="16">
        <f>G94</f>
        <v>0</v>
      </c>
      <c r="H90" s="16"/>
      <c r="I90" s="20">
        <f t="shared" si="24"/>
        <v>0</v>
      </c>
      <c r="J90" s="16">
        <f>J94</f>
        <v>0</v>
      </c>
      <c r="K90" s="26"/>
    </row>
    <row r="91" spans="1:11" ht="26.25" customHeight="1">
      <c r="A91" s="17" t="s">
        <v>44</v>
      </c>
      <c r="B91" s="18" t="s">
        <v>22</v>
      </c>
      <c r="C91" s="18" t="s">
        <v>50</v>
      </c>
      <c r="D91" s="18" t="s">
        <v>38</v>
      </c>
      <c r="E91" s="24" t="s">
        <v>45</v>
      </c>
      <c r="F91" s="24"/>
      <c r="G91" s="16">
        <f>G92</f>
        <v>20</v>
      </c>
      <c r="H91" s="16"/>
      <c r="I91" s="20">
        <f t="shared" si="24"/>
        <v>20</v>
      </c>
      <c r="J91" s="16">
        <f t="shared" ref="J91:K92" si="27">J92</f>
        <v>20</v>
      </c>
      <c r="K91" s="16">
        <f t="shared" si="27"/>
        <v>10</v>
      </c>
    </row>
    <row r="92" spans="1:11" ht="37.5" customHeight="1">
      <c r="A92" s="17" t="s">
        <v>46</v>
      </c>
      <c r="B92" s="18" t="s">
        <v>22</v>
      </c>
      <c r="C92" s="18" t="s">
        <v>50</v>
      </c>
      <c r="D92" s="18" t="s">
        <v>38</v>
      </c>
      <c r="E92" s="24" t="s">
        <v>53</v>
      </c>
      <c r="F92" s="24"/>
      <c r="G92" s="16">
        <f>G93</f>
        <v>20</v>
      </c>
      <c r="H92" s="16"/>
      <c r="I92" s="20">
        <f t="shared" si="24"/>
        <v>20</v>
      </c>
      <c r="J92" s="16">
        <f t="shared" si="27"/>
        <v>20</v>
      </c>
      <c r="K92" s="16">
        <f t="shared" si="27"/>
        <v>10</v>
      </c>
    </row>
    <row r="93" spans="1:11">
      <c r="A93" s="17" t="s">
        <v>16</v>
      </c>
      <c r="B93" s="18" t="s">
        <v>22</v>
      </c>
      <c r="C93" s="18" t="s">
        <v>50</v>
      </c>
      <c r="D93" s="18" t="s">
        <v>38</v>
      </c>
      <c r="E93" s="24" t="s">
        <v>53</v>
      </c>
      <c r="F93" s="24" t="s">
        <v>17</v>
      </c>
      <c r="G93" s="16">
        <v>20</v>
      </c>
      <c r="H93" s="16"/>
      <c r="I93" s="20">
        <f t="shared" si="24"/>
        <v>20</v>
      </c>
      <c r="J93" s="16">
        <v>20</v>
      </c>
      <c r="K93" s="19">
        <v>10</v>
      </c>
    </row>
    <row r="94" spans="1:11" ht="29.25" hidden="1" customHeight="1">
      <c r="A94" s="23" t="s">
        <v>16</v>
      </c>
      <c r="B94" s="24" t="s">
        <v>22</v>
      </c>
      <c r="C94" s="24" t="s">
        <v>55</v>
      </c>
      <c r="D94" s="24" t="s">
        <v>52</v>
      </c>
      <c r="E94" s="24" t="s">
        <v>59</v>
      </c>
      <c r="F94" s="24" t="s">
        <v>17</v>
      </c>
      <c r="G94" s="26"/>
      <c r="H94" s="26"/>
      <c r="I94" s="20">
        <f t="shared" si="24"/>
        <v>0</v>
      </c>
      <c r="J94" s="12"/>
      <c r="K94" s="26"/>
    </row>
    <row r="95" spans="1:11">
      <c r="A95" s="13" t="s">
        <v>60</v>
      </c>
      <c r="B95" s="14" t="s">
        <v>22</v>
      </c>
      <c r="C95" s="14" t="s">
        <v>61</v>
      </c>
      <c r="D95" s="14"/>
      <c r="E95" s="14"/>
      <c r="F95" s="14"/>
      <c r="G95" s="15">
        <f t="shared" ref="G95:K99" si="28">G96</f>
        <v>400</v>
      </c>
      <c r="H95" s="15"/>
      <c r="I95" s="20">
        <f t="shared" si="24"/>
        <v>400</v>
      </c>
      <c r="J95" s="15">
        <f t="shared" si="28"/>
        <v>400</v>
      </c>
      <c r="K95" s="15">
        <f t="shared" si="28"/>
        <v>400</v>
      </c>
    </row>
    <row r="96" spans="1:11" ht="26.25" customHeight="1">
      <c r="A96" s="13" t="s">
        <v>25</v>
      </c>
      <c r="B96" s="14" t="s">
        <v>22</v>
      </c>
      <c r="C96" s="14" t="s">
        <v>61</v>
      </c>
      <c r="D96" s="14" t="s">
        <v>26</v>
      </c>
      <c r="E96" s="14"/>
      <c r="F96" s="14"/>
      <c r="G96" s="16">
        <f t="shared" si="28"/>
        <v>400</v>
      </c>
      <c r="H96" s="16"/>
      <c r="I96" s="20">
        <f t="shared" si="24"/>
        <v>400</v>
      </c>
      <c r="J96" s="16">
        <f t="shared" si="28"/>
        <v>400</v>
      </c>
      <c r="K96" s="16">
        <f t="shared" si="28"/>
        <v>400</v>
      </c>
    </row>
    <row r="97" spans="1:11" ht="24">
      <c r="A97" s="27" t="s">
        <v>62</v>
      </c>
      <c r="B97" s="18" t="s">
        <v>22</v>
      </c>
      <c r="C97" s="18" t="s">
        <v>61</v>
      </c>
      <c r="D97" s="18" t="s">
        <v>63</v>
      </c>
      <c r="E97" s="18" t="s">
        <v>64</v>
      </c>
      <c r="F97" s="18"/>
      <c r="G97" s="16">
        <f t="shared" si="28"/>
        <v>400</v>
      </c>
      <c r="H97" s="16"/>
      <c r="I97" s="20">
        <f t="shared" si="24"/>
        <v>400</v>
      </c>
      <c r="J97" s="16">
        <f t="shared" si="28"/>
        <v>400</v>
      </c>
      <c r="K97" s="16">
        <f t="shared" si="28"/>
        <v>400</v>
      </c>
    </row>
    <row r="98" spans="1:11" ht="15.75" customHeight="1">
      <c r="A98" s="17" t="s">
        <v>56</v>
      </c>
      <c r="B98" s="18" t="s">
        <v>22</v>
      </c>
      <c r="C98" s="18" t="s">
        <v>61</v>
      </c>
      <c r="D98" s="18" t="s">
        <v>63</v>
      </c>
      <c r="E98" s="18" t="s">
        <v>57</v>
      </c>
      <c r="F98" s="18"/>
      <c r="G98" s="16">
        <f t="shared" si="28"/>
        <v>400</v>
      </c>
      <c r="H98" s="16"/>
      <c r="I98" s="20">
        <f t="shared" si="24"/>
        <v>400</v>
      </c>
      <c r="J98" s="16">
        <f t="shared" si="28"/>
        <v>400</v>
      </c>
      <c r="K98" s="16">
        <f t="shared" si="28"/>
        <v>400</v>
      </c>
    </row>
    <row r="99" spans="1:11">
      <c r="A99" s="17" t="s">
        <v>65</v>
      </c>
      <c r="B99" s="18" t="s">
        <v>22</v>
      </c>
      <c r="C99" s="18" t="s">
        <v>61</v>
      </c>
      <c r="D99" s="18" t="s">
        <v>63</v>
      </c>
      <c r="E99" s="18" t="s">
        <v>66</v>
      </c>
      <c r="F99" s="18"/>
      <c r="G99" s="16">
        <f t="shared" si="28"/>
        <v>400</v>
      </c>
      <c r="H99" s="16"/>
      <c r="I99" s="20">
        <f t="shared" si="24"/>
        <v>400</v>
      </c>
      <c r="J99" s="16">
        <f t="shared" si="28"/>
        <v>400</v>
      </c>
      <c r="K99" s="16">
        <f t="shared" si="28"/>
        <v>400</v>
      </c>
    </row>
    <row r="100" spans="1:11">
      <c r="A100" s="17" t="s">
        <v>16</v>
      </c>
      <c r="B100" s="18" t="s">
        <v>22</v>
      </c>
      <c r="C100" s="18" t="s">
        <v>61</v>
      </c>
      <c r="D100" s="18" t="s">
        <v>63</v>
      </c>
      <c r="E100" s="18" t="s">
        <v>66</v>
      </c>
      <c r="F100" s="18" t="s">
        <v>17</v>
      </c>
      <c r="G100" s="19">
        <v>400</v>
      </c>
      <c r="H100" s="19"/>
      <c r="I100" s="20">
        <f t="shared" si="24"/>
        <v>400</v>
      </c>
      <c r="J100" s="20">
        <v>400</v>
      </c>
      <c r="K100" s="19">
        <v>400</v>
      </c>
    </row>
    <row r="101" spans="1:11" ht="15" customHeight="1">
      <c r="A101" s="13" t="s">
        <v>67</v>
      </c>
      <c r="B101" s="14" t="s">
        <v>22</v>
      </c>
      <c r="C101" s="14" t="s">
        <v>68</v>
      </c>
      <c r="D101" s="14"/>
      <c r="E101" s="14"/>
      <c r="F101" s="14"/>
      <c r="G101" s="15">
        <f>G102+G239+G244+G250</f>
        <v>12757.900000000001</v>
      </c>
      <c r="H101" s="15">
        <f>H102+H239+H244+H250</f>
        <v>602.19999999999993</v>
      </c>
      <c r="I101" s="12">
        <f t="shared" si="24"/>
        <v>13360.100000000002</v>
      </c>
      <c r="J101" s="15">
        <f>J102+J239+J244+J250</f>
        <v>8655.2000000000007</v>
      </c>
      <c r="K101" s="15">
        <f>K102+K239+K244+K250</f>
        <v>8427.8000000000011</v>
      </c>
    </row>
    <row r="102" spans="1:11" ht="25.5" customHeight="1">
      <c r="A102" s="28" t="s">
        <v>25</v>
      </c>
      <c r="B102" s="14" t="s">
        <v>22</v>
      </c>
      <c r="C102" s="14" t="s">
        <v>68</v>
      </c>
      <c r="D102" s="14" t="s">
        <v>26</v>
      </c>
      <c r="E102" s="14"/>
      <c r="F102" s="14"/>
      <c r="G102" s="15">
        <f>G103+G115+G131+G139+G150+G165+G172+G189+G199+G203+G207+G218+G225+G232+G214+G146+G107+G111</f>
        <v>12563.900000000001</v>
      </c>
      <c r="H102" s="15">
        <f>H103+H115+H131+H139+H150+H165+H172+H189+H199+H203+H207+H218+H225+H232+H214+H146+H107+H111</f>
        <v>602.19999999999993</v>
      </c>
      <c r="I102" s="12">
        <f t="shared" si="24"/>
        <v>13166.100000000002</v>
      </c>
      <c r="J102" s="15">
        <f t="shared" ref="J102:K102" si="29">J103+J115+J131+J139+J150+J165+J172+J189+J199+J203+J207+J218+J225+J232+J214+J146+J107+J111</f>
        <v>8527.2000000000007</v>
      </c>
      <c r="K102" s="15">
        <f t="shared" si="29"/>
        <v>8411.8000000000011</v>
      </c>
    </row>
    <row r="103" spans="1:11" ht="27" hidden="1" customHeight="1">
      <c r="A103" s="28" t="s">
        <v>69</v>
      </c>
      <c r="B103" s="29" t="s">
        <v>22</v>
      </c>
      <c r="C103" s="29" t="s">
        <v>68</v>
      </c>
      <c r="D103" s="29" t="s">
        <v>70</v>
      </c>
      <c r="E103" s="29"/>
      <c r="F103" s="29"/>
      <c r="G103" s="16">
        <f t="shared" ref="G103:K105" si="30">G104</f>
        <v>0</v>
      </c>
      <c r="H103" s="16">
        <f t="shared" si="30"/>
        <v>0</v>
      </c>
      <c r="I103" s="20">
        <f t="shared" si="24"/>
        <v>0</v>
      </c>
      <c r="J103" s="16">
        <f t="shared" si="30"/>
        <v>0</v>
      </c>
      <c r="K103" s="16">
        <f t="shared" si="30"/>
        <v>0</v>
      </c>
    </row>
    <row r="104" spans="1:11" ht="24" hidden="1">
      <c r="A104" s="17" t="s">
        <v>44</v>
      </c>
      <c r="B104" s="24" t="s">
        <v>22</v>
      </c>
      <c r="C104" s="24" t="s">
        <v>68</v>
      </c>
      <c r="D104" s="24" t="s">
        <v>70</v>
      </c>
      <c r="E104" s="24" t="s">
        <v>45</v>
      </c>
      <c r="F104" s="24"/>
      <c r="G104" s="16">
        <f t="shared" si="30"/>
        <v>0</v>
      </c>
      <c r="H104" s="16">
        <f t="shared" si="30"/>
        <v>0</v>
      </c>
      <c r="I104" s="20">
        <f t="shared" si="24"/>
        <v>0</v>
      </c>
      <c r="J104" s="16">
        <f t="shared" si="30"/>
        <v>0</v>
      </c>
      <c r="K104" s="16">
        <f t="shared" si="30"/>
        <v>0</v>
      </c>
    </row>
    <row r="105" spans="1:11" ht="36" hidden="1">
      <c r="A105" s="17" t="s">
        <v>46</v>
      </c>
      <c r="B105" s="24" t="s">
        <v>22</v>
      </c>
      <c r="C105" s="24" t="s">
        <v>68</v>
      </c>
      <c r="D105" s="24" t="s">
        <v>70</v>
      </c>
      <c r="E105" s="24" t="s">
        <v>53</v>
      </c>
      <c r="F105" s="24"/>
      <c r="G105" s="16">
        <f t="shared" si="30"/>
        <v>0</v>
      </c>
      <c r="H105" s="16">
        <f t="shared" si="30"/>
        <v>0</v>
      </c>
      <c r="I105" s="20">
        <f t="shared" si="24"/>
        <v>0</v>
      </c>
      <c r="J105" s="16">
        <f t="shared" si="30"/>
        <v>0</v>
      </c>
      <c r="K105" s="16">
        <f t="shared" si="30"/>
        <v>0</v>
      </c>
    </row>
    <row r="106" spans="1:11" hidden="1">
      <c r="A106" s="30" t="s">
        <v>19</v>
      </c>
      <c r="B106" s="24" t="s">
        <v>22</v>
      </c>
      <c r="C106" s="24" t="s">
        <v>68</v>
      </c>
      <c r="D106" s="24" t="s">
        <v>70</v>
      </c>
      <c r="E106" s="24" t="s">
        <v>53</v>
      </c>
      <c r="F106" s="24" t="s">
        <v>11</v>
      </c>
      <c r="G106" s="16"/>
      <c r="H106" s="16"/>
      <c r="I106" s="20">
        <f t="shared" si="24"/>
        <v>0</v>
      </c>
      <c r="J106" s="20"/>
      <c r="K106" s="26"/>
    </row>
    <row r="107" spans="1:11" ht="216.75">
      <c r="A107" s="133" t="s">
        <v>645</v>
      </c>
      <c r="B107" s="24" t="s">
        <v>22</v>
      </c>
      <c r="C107" s="24" t="s">
        <v>68</v>
      </c>
      <c r="D107" s="24" t="s">
        <v>568</v>
      </c>
      <c r="E107" s="24"/>
      <c r="F107" s="24"/>
      <c r="G107" s="16">
        <f t="shared" ref="G107:H109" si="31">G108</f>
        <v>0</v>
      </c>
      <c r="H107" s="16">
        <f t="shared" si="31"/>
        <v>407.09999999999997</v>
      </c>
      <c r="I107" s="20">
        <f t="shared" si="24"/>
        <v>407.09999999999997</v>
      </c>
      <c r="J107" s="16">
        <f t="shared" ref="J107:K109" si="32">J108</f>
        <v>0</v>
      </c>
      <c r="K107" s="16">
        <f t="shared" si="32"/>
        <v>0</v>
      </c>
    </row>
    <row r="108" spans="1:11" ht="38.25">
      <c r="A108" s="135" t="s">
        <v>388</v>
      </c>
      <c r="B108" s="24" t="s">
        <v>22</v>
      </c>
      <c r="C108" s="24" t="s">
        <v>68</v>
      </c>
      <c r="D108" s="24" t="s">
        <v>568</v>
      </c>
      <c r="E108" s="24" t="s">
        <v>256</v>
      </c>
      <c r="F108" s="24"/>
      <c r="G108" s="16">
        <f t="shared" si="31"/>
        <v>0</v>
      </c>
      <c r="H108" s="16">
        <f t="shared" si="31"/>
        <v>407.09999999999997</v>
      </c>
      <c r="I108" s="20">
        <f t="shared" si="24"/>
        <v>407.09999999999997</v>
      </c>
      <c r="J108" s="16">
        <f t="shared" si="32"/>
        <v>0</v>
      </c>
      <c r="K108" s="16">
        <f t="shared" si="32"/>
        <v>0</v>
      </c>
    </row>
    <row r="109" spans="1:11">
      <c r="A109" s="135" t="s">
        <v>257</v>
      </c>
      <c r="B109" s="24" t="s">
        <v>22</v>
      </c>
      <c r="C109" s="24" t="s">
        <v>68</v>
      </c>
      <c r="D109" s="24" t="s">
        <v>568</v>
      </c>
      <c r="E109" s="24" t="s">
        <v>258</v>
      </c>
      <c r="F109" s="24"/>
      <c r="G109" s="16">
        <f t="shared" si="31"/>
        <v>0</v>
      </c>
      <c r="H109" s="16">
        <f t="shared" si="31"/>
        <v>407.09999999999997</v>
      </c>
      <c r="I109" s="20">
        <f t="shared" si="24"/>
        <v>407.09999999999997</v>
      </c>
      <c r="J109" s="16">
        <f t="shared" si="32"/>
        <v>0</v>
      </c>
      <c r="K109" s="16">
        <f t="shared" si="32"/>
        <v>0</v>
      </c>
    </row>
    <row r="110" spans="1:11">
      <c r="A110" s="135" t="s">
        <v>19</v>
      </c>
      <c r="B110" s="24" t="s">
        <v>22</v>
      </c>
      <c r="C110" s="24" t="s">
        <v>68</v>
      </c>
      <c r="D110" s="24" t="s">
        <v>568</v>
      </c>
      <c r="E110" s="24" t="s">
        <v>258</v>
      </c>
      <c r="F110" s="24" t="s">
        <v>11</v>
      </c>
      <c r="G110" s="16"/>
      <c r="H110" s="16">
        <f>'[3]поправки  2024-2026 гг  (2)'!$I$716</f>
        <v>407.09999999999997</v>
      </c>
      <c r="I110" s="20">
        <f t="shared" si="24"/>
        <v>407.09999999999997</v>
      </c>
      <c r="J110" s="20"/>
      <c r="K110" s="26"/>
    </row>
    <row r="111" spans="1:11" ht="38.25">
      <c r="A111" s="55" t="s">
        <v>537</v>
      </c>
      <c r="B111" s="24" t="s">
        <v>22</v>
      </c>
      <c r="C111" s="24" t="s">
        <v>68</v>
      </c>
      <c r="D111" s="62" t="s">
        <v>538</v>
      </c>
      <c r="E111" s="24"/>
      <c r="F111" s="24"/>
      <c r="G111" s="16">
        <f t="shared" ref="G111:H113" si="33">G112</f>
        <v>1091.9000000000001</v>
      </c>
      <c r="H111" s="16">
        <f t="shared" si="33"/>
        <v>0</v>
      </c>
      <c r="I111" s="20">
        <f t="shared" si="24"/>
        <v>1091.9000000000001</v>
      </c>
      <c r="J111" s="16">
        <f t="shared" ref="J111:K113" si="34">J112</f>
        <v>0</v>
      </c>
      <c r="K111" s="16">
        <f t="shared" si="34"/>
        <v>0</v>
      </c>
    </row>
    <row r="112" spans="1:11" ht="36">
      <c r="A112" s="49" t="s">
        <v>308</v>
      </c>
      <c r="B112" s="24" t="s">
        <v>22</v>
      </c>
      <c r="C112" s="24" t="s">
        <v>68</v>
      </c>
      <c r="D112" s="62" t="s">
        <v>538</v>
      </c>
      <c r="E112" s="24" t="s">
        <v>256</v>
      </c>
      <c r="F112" s="24"/>
      <c r="G112" s="16">
        <f t="shared" si="33"/>
        <v>1091.9000000000001</v>
      </c>
      <c r="H112" s="16">
        <f t="shared" si="33"/>
        <v>0</v>
      </c>
      <c r="I112" s="20">
        <f t="shared" si="24"/>
        <v>1091.9000000000001</v>
      </c>
      <c r="J112" s="16">
        <f t="shared" si="34"/>
        <v>0</v>
      </c>
      <c r="K112" s="16">
        <f t="shared" si="34"/>
        <v>0</v>
      </c>
    </row>
    <row r="113" spans="1:11">
      <c r="A113" s="49" t="s">
        <v>257</v>
      </c>
      <c r="B113" s="24" t="s">
        <v>22</v>
      </c>
      <c r="C113" s="24" t="s">
        <v>68</v>
      </c>
      <c r="D113" s="62" t="s">
        <v>538</v>
      </c>
      <c r="E113" s="24" t="s">
        <v>258</v>
      </c>
      <c r="F113" s="24"/>
      <c r="G113" s="16">
        <f t="shared" si="33"/>
        <v>1091.9000000000001</v>
      </c>
      <c r="H113" s="16">
        <f t="shared" si="33"/>
        <v>0</v>
      </c>
      <c r="I113" s="20">
        <f t="shared" si="24"/>
        <v>1091.9000000000001</v>
      </c>
      <c r="J113" s="16">
        <f t="shared" si="34"/>
        <v>0</v>
      </c>
      <c r="K113" s="16">
        <f t="shared" si="34"/>
        <v>0</v>
      </c>
    </row>
    <row r="114" spans="1:11">
      <c r="A114" s="49" t="s">
        <v>16</v>
      </c>
      <c r="B114" s="24" t="s">
        <v>22</v>
      </c>
      <c r="C114" s="24" t="s">
        <v>68</v>
      </c>
      <c r="D114" s="62" t="s">
        <v>538</v>
      </c>
      <c r="E114" s="24" t="s">
        <v>258</v>
      </c>
      <c r="F114" s="24" t="s">
        <v>17</v>
      </c>
      <c r="G114" s="16">
        <v>1091.9000000000001</v>
      </c>
      <c r="H114" s="16">
        <v>0</v>
      </c>
      <c r="I114" s="20">
        <f t="shared" si="24"/>
        <v>1091.9000000000001</v>
      </c>
      <c r="J114" s="20"/>
      <c r="K114" s="26"/>
    </row>
    <row r="115" spans="1:11" ht="45.75" customHeight="1">
      <c r="A115" s="27" t="s">
        <v>71</v>
      </c>
      <c r="B115" s="18" t="s">
        <v>22</v>
      </c>
      <c r="C115" s="18" t="s">
        <v>68</v>
      </c>
      <c r="D115" s="31" t="s">
        <v>72</v>
      </c>
      <c r="E115" s="18"/>
      <c r="F115" s="18"/>
      <c r="G115" s="16">
        <f t="shared" ref="G115:K115" si="35">G116+G119+G124</f>
        <v>671.7</v>
      </c>
      <c r="H115" s="16">
        <f t="shared" si="35"/>
        <v>0</v>
      </c>
      <c r="I115" s="20">
        <f t="shared" si="24"/>
        <v>671.7</v>
      </c>
      <c r="J115" s="16">
        <f t="shared" si="35"/>
        <v>252</v>
      </c>
      <c r="K115" s="16">
        <f t="shared" si="35"/>
        <v>252</v>
      </c>
    </row>
    <row r="116" spans="1:11" ht="26.25" customHeight="1">
      <c r="A116" s="17" t="s">
        <v>44</v>
      </c>
      <c r="B116" s="18" t="s">
        <v>22</v>
      </c>
      <c r="C116" s="18" t="s">
        <v>68</v>
      </c>
      <c r="D116" s="31" t="s">
        <v>72</v>
      </c>
      <c r="E116" s="18" t="s">
        <v>45</v>
      </c>
      <c r="F116" s="18"/>
      <c r="G116" s="16">
        <f t="shared" ref="G116:K117" si="36">G117</f>
        <v>665.7</v>
      </c>
      <c r="H116" s="16">
        <f t="shared" si="36"/>
        <v>0</v>
      </c>
      <c r="I116" s="20">
        <f t="shared" si="24"/>
        <v>665.7</v>
      </c>
      <c r="J116" s="16">
        <f t="shared" si="36"/>
        <v>252</v>
      </c>
      <c r="K116" s="16">
        <f t="shared" si="36"/>
        <v>252</v>
      </c>
    </row>
    <row r="117" spans="1:11" ht="36">
      <c r="A117" s="17" t="s">
        <v>46</v>
      </c>
      <c r="B117" s="18" t="s">
        <v>22</v>
      </c>
      <c r="C117" s="18" t="s">
        <v>68</v>
      </c>
      <c r="D117" s="31" t="s">
        <v>72</v>
      </c>
      <c r="E117" s="18" t="s">
        <v>53</v>
      </c>
      <c r="F117" s="18"/>
      <c r="G117" s="16">
        <f t="shared" si="36"/>
        <v>665.7</v>
      </c>
      <c r="H117" s="16">
        <f t="shared" si="36"/>
        <v>0</v>
      </c>
      <c r="I117" s="20">
        <f t="shared" si="24"/>
        <v>665.7</v>
      </c>
      <c r="J117" s="16">
        <f t="shared" si="36"/>
        <v>252</v>
      </c>
      <c r="K117" s="16">
        <f t="shared" si="36"/>
        <v>252</v>
      </c>
    </row>
    <row r="118" spans="1:11" ht="17.25" customHeight="1">
      <c r="A118" s="17" t="s">
        <v>16</v>
      </c>
      <c r="B118" s="18" t="s">
        <v>22</v>
      </c>
      <c r="C118" s="18" t="s">
        <v>68</v>
      </c>
      <c r="D118" s="31" t="s">
        <v>72</v>
      </c>
      <c r="E118" s="18" t="s">
        <v>53</v>
      </c>
      <c r="F118" s="18" t="s">
        <v>17</v>
      </c>
      <c r="G118" s="20">
        <v>665.7</v>
      </c>
      <c r="H118" s="20">
        <v>0</v>
      </c>
      <c r="I118" s="20">
        <f t="shared" si="24"/>
        <v>665.7</v>
      </c>
      <c r="J118" s="19">
        <v>252</v>
      </c>
      <c r="K118" s="19">
        <v>252</v>
      </c>
    </row>
    <row r="119" spans="1:11" ht="24" hidden="1">
      <c r="A119" s="17" t="s">
        <v>73</v>
      </c>
      <c r="B119" s="18" t="s">
        <v>22</v>
      </c>
      <c r="C119" s="18" t="s">
        <v>68</v>
      </c>
      <c r="D119" s="31" t="s">
        <v>72</v>
      </c>
      <c r="E119" s="18" t="s">
        <v>74</v>
      </c>
      <c r="F119" s="18"/>
      <c r="G119" s="16">
        <f t="shared" ref="G119:K119" si="37">G120+G122</f>
        <v>0</v>
      </c>
      <c r="H119" s="16"/>
      <c r="I119" s="20">
        <f t="shared" si="24"/>
        <v>0</v>
      </c>
      <c r="J119" s="16">
        <f t="shared" si="37"/>
        <v>0</v>
      </c>
      <c r="K119" s="16">
        <f t="shared" si="37"/>
        <v>0</v>
      </c>
    </row>
    <row r="120" spans="1:11" ht="25.5" hidden="1" customHeight="1">
      <c r="A120" s="17" t="s">
        <v>75</v>
      </c>
      <c r="B120" s="18" t="s">
        <v>22</v>
      </c>
      <c r="C120" s="18" t="s">
        <v>68</v>
      </c>
      <c r="D120" s="31" t="s">
        <v>72</v>
      </c>
      <c r="E120" s="18" t="s">
        <v>76</v>
      </c>
      <c r="F120" s="18"/>
      <c r="G120" s="16">
        <f t="shared" ref="G120:K120" si="38">G121</f>
        <v>0</v>
      </c>
      <c r="H120" s="16"/>
      <c r="I120" s="20">
        <f t="shared" si="24"/>
        <v>0</v>
      </c>
      <c r="J120" s="16">
        <f t="shared" si="38"/>
        <v>0</v>
      </c>
      <c r="K120" s="16">
        <f t="shared" si="38"/>
        <v>0</v>
      </c>
    </row>
    <row r="121" spans="1:11" hidden="1">
      <c r="A121" s="17" t="s">
        <v>16</v>
      </c>
      <c r="B121" s="18" t="s">
        <v>22</v>
      </c>
      <c r="C121" s="18" t="s">
        <v>68</v>
      </c>
      <c r="D121" s="31" t="s">
        <v>72</v>
      </c>
      <c r="E121" s="18" t="s">
        <v>76</v>
      </c>
      <c r="F121" s="18" t="s">
        <v>17</v>
      </c>
      <c r="G121" s="19"/>
      <c r="H121" s="19"/>
      <c r="I121" s="20">
        <f t="shared" si="24"/>
        <v>0</v>
      </c>
      <c r="J121" s="20"/>
      <c r="K121" s="20"/>
    </row>
    <row r="122" spans="1:11" hidden="1">
      <c r="A122" s="17" t="s">
        <v>77</v>
      </c>
      <c r="B122" s="18" t="s">
        <v>22</v>
      </c>
      <c r="C122" s="18" t="s">
        <v>68</v>
      </c>
      <c r="D122" s="31" t="s">
        <v>72</v>
      </c>
      <c r="E122" s="18" t="s">
        <v>78</v>
      </c>
      <c r="F122" s="18"/>
      <c r="G122" s="16">
        <f t="shared" ref="G122:K122" si="39">G123</f>
        <v>0</v>
      </c>
      <c r="H122" s="16"/>
      <c r="I122" s="20">
        <f t="shared" si="24"/>
        <v>0</v>
      </c>
      <c r="J122" s="16">
        <f t="shared" si="39"/>
        <v>0</v>
      </c>
      <c r="K122" s="16">
        <f t="shared" si="39"/>
        <v>0</v>
      </c>
    </row>
    <row r="123" spans="1:11" ht="0.75" customHeight="1">
      <c r="A123" s="17" t="s">
        <v>16</v>
      </c>
      <c r="B123" s="18" t="s">
        <v>22</v>
      </c>
      <c r="C123" s="18" t="s">
        <v>68</v>
      </c>
      <c r="D123" s="31" t="s">
        <v>72</v>
      </c>
      <c r="E123" s="18" t="s">
        <v>78</v>
      </c>
      <c r="F123" s="18" t="s">
        <v>17</v>
      </c>
      <c r="G123" s="19"/>
      <c r="H123" s="19"/>
      <c r="I123" s="20">
        <f t="shared" si="24"/>
        <v>0</v>
      </c>
      <c r="J123" s="20"/>
      <c r="K123" s="20"/>
    </row>
    <row r="124" spans="1:11" ht="15.75" customHeight="1">
      <c r="A124" s="17" t="s">
        <v>56</v>
      </c>
      <c r="B124" s="18" t="s">
        <v>22</v>
      </c>
      <c r="C124" s="18" t="s">
        <v>68</v>
      </c>
      <c r="D124" s="31" t="s">
        <v>72</v>
      </c>
      <c r="E124" s="18" t="s">
        <v>57</v>
      </c>
      <c r="F124" s="18"/>
      <c r="G124" s="16">
        <f t="shared" ref="G124:K125" si="40">G125</f>
        <v>6</v>
      </c>
      <c r="H124" s="16">
        <f t="shared" si="40"/>
        <v>0</v>
      </c>
      <c r="I124" s="20">
        <f t="shared" si="24"/>
        <v>6</v>
      </c>
      <c r="J124" s="16">
        <f t="shared" si="40"/>
        <v>0</v>
      </c>
      <c r="K124" s="16">
        <f t="shared" si="40"/>
        <v>0</v>
      </c>
    </row>
    <row r="125" spans="1:11" ht="12" customHeight="1">
      <c r="A125" s="17" t="s">
        <v>79</v>
      </c>
      <c r="B125" s="18" t="s">
        <v>22</v>
      </c>
      <c r="C125" s="18" t="s">
        <v>68</v>
      </c>
      <c r="D125" s="31" t="s">
        <v>72</v>
      </c>
      <c r="E125" s="18" t="s">
        <v>80</v>
      </c>
      <c r="F125" s="18"/>
      <c r="G125" s="16">
        <f t="shared" si="40"/>
        <v>6</v>
      </c>
      <c r="H125" s="16">
        <f t="shared" si="40"/>
        <v>0</v>
      </c>
      <c r="I125" s="20">
        <f t="shared" si="24"/>
        <v>6</v>
      </c>
      <c r="J125" s="16">
        <f t="shared" si="40"/>
        <v>0</v>
      </c>
      <c r="K125" s="16">
        <f t="shared" si="40"/>
        <v>0</v>
      </c>
    </row>
    <row r="126" spans="1:11" ht="14.25" customHeight="1">
      <c r="A126" s="17" t="s">
        <v>81</v>
      </c>
      <c r="B126" s="18" t="s">
        <v>22</v>
      </c>
      <c r="C126" s="18" t="s">
        <v>68</v>
      </c>
      <c r="D126" s="31" t="s">
        <v>72</v>
      </c>
      <c r="E126" s="18" t="s">
        <v>80</v>
      </c>
      <c r="F126" s="18" t="s">
        <v>17</v>
      </c>
      <c r="G126" s="19">
        <v>6</v>
      </c>
      <c r="H126" s="19">
        <v>0</v>
      </c>
      <c r="I126" s="20">
        <f t="shared" si="24"/>
        <v>6</v>
      </c>
      <c r="J126" s="20"/>
      <c r="K126" s="19"/>
    </row>
    <row r="127" spans="1:11" ht="15.75" hidden="1" customHeight="1">
      <c r="A127" s="32" t="s">
        <v>82</v>
      </c>
      <c r="B127" s="14" t="s">
        <v>22</v>
      </c>
      <c r="C127" s="14" t="s">
        <v>68</v>
      </c>
      <c r="D127" s="33" t="s">
        <v>83</v>
      </c>
      <c r="E127" s="14"/>
      <c r="F127" s="14"/>
      <c r="G127" s="15">
        <f t="shared" ref="G127:J129" si="41">G128</f>
        <v>0</v>
      </c>
      <c r="H127" s="15"/>
      <c r="I127" s="20">
        <f t="shared" si="24"/>
        <v>0</v>
      </c>
      <c r="J127" s="15">
        <f t="shared" si="41"/>
        <v>0</v>
      </c>
      <c r="K127" s="26"/>
    </row>
    <row r="128" spans="1:11" ht="12" hidden="1" customHeight="1">
      <c r="A128" s="17" t="s">
        <v>44</v>
      </c>
      <c r="B128" s="18" t="s">
        <v>22</v>
      </c>
      <c r="C128" s="18" t="s">
        <v>68</v>
      </c>
      <c r="D128" s="31" t="s">
        <v>83</v>
      </c>
      <c r="E128" s="18" t="s">
        <v>45</v>
      </c>
      <c r="F128" s="18"/>
      <c r="G128" s="16">
        <f t="shared" si="41"/>
        <v>0</v>
      </c>
      <c r="H128" s="16"/>
      <c r="I128" s="20">
        <f t="shared" si="24"/>
        <v>0</v>
      </c>
      <c r="J128" s="16">
        <f t="shared" si="41"/>
        <v>0</v>
      </c>
      <c r="K128" s="26"/>
    </row>
    <row r="129" spans="1:11" ht="14.25" hidden="1" customHeight="1">
      <c r="A129" s="17" t="s">
        <v>46</v>
      </c>
      <c r="B129" s="18" t="s">
        <v>22</v>
      </c>
      <c r="C129" s="18" t="s">
        <v>68</v>
      </c>
      <c r="D129" s="31" t="s">
        <v>83</v>
      </c>
      <c r="E129" s="18" t="s">
        <v>53</v>
      </c>
      <c r="F129" s="18"/>
      <c r="G129" s="16">
        <f t="shared" si="41"/>
        <v>0</v>
      </c>
      <c r="H129" s="16"/>
      <c r="I129" s="20">
        <f t="shared" si="24"/>
        <v>0</v>
      </c>
      <c r="J129" s="16">
        <f t="shared" si="41"/>
        <v>0</v>
      </c>
      <c r="K129" s="26"/>
    </row>
    <row r="130" spans="1:11" ht="13.5" hidden="1" customHeight="1">
      <c r="A130" s="17" t="s">
        <v>16</v>
      </c>
      <c r="B130" s="18" t="s">
        <v>22</v>
      </c>
      <c r="C130" s="18" t="s">
        <v>68</v>
      </c>
      <c r="D130" s="31" t="s">
        <v>83</v>
      </c>
      <c r="E130" s="18" t="s">
        <v>53</v>
      </c>
      <c r="F130" s="18" t="s">
        <v>17</v>
      </c>
      <c r="G130" s="19"/>
      <c r="H130" s="19"/>
      <c r="I130" s="20">
        <f t="shared" si="24"/>
        <v>0</v>
      </c>
      <c r="J130" s="20"/>
      <c r="K130" s="26"/>
    </row>
    <row r="131" spans="1:11" ht="33.75" customHeight="1">
      <c r="A131" s="32" t="s">
        <v>82</v>
      </c>
      <c r="B131" s="14" t="s">
        <v>22</v>
      </c>
      <c r="C131" s="14" t="s">
        <v>68</v>
      </c>
      <c r="D131" s="33" t="s">
        <v>84</v>
      </c>
      <c r="E131" s="14"/>
      <c r="F131" s="14"/>
      <c r="G131" s="16">
        <f t="shared" ref="G131:K133" si="42">G132</f>
        <v>160</v>
      </c>
      <c r="H131" s="16"/>
      <c r="I131" s="20">
        <f t="shared" si="24"/>
        <v>160</v>
      </c>
      <c r="J131" s="16">
        <f t="shared" si="42"/>
        <v>160</v>
      </c>
      <c r="K131" s="16">
        <f t="shared" si="42"/>
        <v>160</v>
      </c>
    </row>
    <row r="132" spans="1:11" ht="27" customHeight="1">
      <c r="A132" s="17" t="s">
        <v>44</v>
      </c>
      <c r="B132" s="18" t="s">
        <v>22</v>
      </c>
      <c r="C132" s="18" t="s">
        <v>68</v>
      </c>
      <c r="D132" s="31" t="s">
        <v>84</v>
      </c>
      <c r="E132" s="18" t="s">
        <v>45</v>
      </c>
      <c r="F132" s="18"/>
      <c r="G132" s="16">
        <f t="shared" si="42"/>
        <v>160</v>
      </c>
      <c r="H132" s="16"/>
      <c r="I132" s="20">
        <f t="shared" si="24"/>
        <v>160</v>
      </c>
      <c r="J132" s="16">
        <f t="shared" si="42"/>
        <v>160</v>
      </c>
      <c r="K132" s="16">
        <f t="shared" si="42"/>
        <v>160</v>
      </c>
    </row>
    <row r="133" spans="1:11" ht="36">
      <c r="A133" s="17" t="s">
        <v>46</v>
      </c>
      <c r="B133" s="18" t="s">
        <v>22</v>
      </c>
      <c r="C133" s="18" t="s">
        <v>68</v>
      </c>
      <c r="D133" s="31" t="s">
        <v>84</v>
      </c>
      <c r="E133" s="18" t="s">
        <v>53</v>
      </c>
      <c r="F133" s="18"/>
      <c r="G133" s="16">
        <f t="shared" si="42"/>
        <v>160</v>
      </c>
      <c r="H133" s="16"/>
      <c r="I133" s="20">
        <f t="shared" si="24"/>
        <v>160</v>
      </c>
      <c r="J133" s="16">
        <f t="shared" si="42"/>
        <v>160</v>
      </c>
      <c r="K133" s="16">
        <f t="shared" si="42"/>
        <v>160</v>
      </c>
    </row>
    <row r="134" spans="1:11">
      <c r="A134" s="17" t="s">
        <v>16</v>
      </c>
      <c r="B134" s="18" t="s">
        <v>22</v>
      </c>
      <c r="C134" s="18" t="s">
        <v>68</v>
      </c>
      <c r="D134" s="31" t="s">
        <v>84</v>
      </c>
      <c r="E134" s="18" t="s">
        <v>53</v>
      </c>
      <c r="F134" s="18" t="s">
        <v>17</v>
      </c>
      <c r="G134" s="19">
        <v>160</v>
      </c>
      <c r="H134" s="19"/>
      <c r="I134" s="20">
        <f t="shared" si="24"/>
        <v>160</v>
      </c>
      <c r="J134" s="20">
        <v>160</v>
      </c>
      <c r="K134" s="19">
        <v>160</v>
      </c>
    </row>
    <row r="135" spans="1:11" ht="36" hidden="1">
      <c r="A135" s="13" t="s">
        <v>85</v>
      </c>
      <c r="B135" s="14" t="s">
        <v>22</v>
      </c>
      <c r="C135" s="14" t="s">
        <v>68</v>
      </c>
      <c r="D135" s="33" t="s">
        <v>86</v>
      </c>
      <c r="E135" s="14"/>
      <c r="F135" s="14"/>
      <c r="G135" s="15">
        <f t="shared" ref="G135:J137" si="43">G136</f>
        <v>0</v>
      </c>
      <c r="H135" s="15"/>
      <c r="I135" s="20">
        <f t="shared" si="24"/>
        <v>0</v>
      </c>
      <c r="J135" s="15">
        <f t="shared" si="43"/>
        <v>0</v>
      </c>
      <c r="K135" s="26"/>
    </row>
    <row r="136" spans="1:11" ht="25.5" hidden="1" customHeight="1">
      <c r="A136" s="17" t="s">
        <v>44</v>
      </c>
      <c r="B136" s="18" t="s">
        <v>22</v>
      </c>
      <c r="C136" s="18" t="s">
        <v>68</v>
      </c>
      <c r="D136" s="31" t="s">
        <v>86</v>
      </c>
      <c r="E136" s="18" t="s">
        <v>45</v>
      </c>
      <c r="F136" s="18"/>
      <c r="G136" s="16">
        <f t="shared" si="43"/>
        <v>0</v>
      </c>
      <c r="H136" s="16"/>
      <c r="I136" s="20">
        <f t="shared" si="24"/>
        <v>0</v>
      </c>
      <c r="J136" s="16">
        <f t="shared" si="43"/>
        <v>0</v>
      </c>
      <c r="K136" s="26"/>
    </row>
    <row r="137" spans="1:11" ht="36" hidden="1">
      <c r="A137" s="17" t="s">
        <v>46</v>
      </c>
      <c r="B137" s="18" t="s">
        <v>22</v>
      </c>
      <c r="C137" s="18" t="s">
        <v>68</v>
      </c>
      <c r="D137" s="31" t="s">
        <v>86</v>
      </c>
      <c r="E137" s="18" t="s">
        <v>53</v>
      </c>
      <c r="F137" s="18"/>
      <c r="G137" s="16">
        <f t="shared" si="43"/>
        <v>0</v>
      </c>
      <c r="H137" s="16"/>
      <c r="I137" s="20">
        <f t="shared" si="24"/>
        <v>0</v>
      </c>
      <c r="J137" s="16">
        <f t="shared" si="43"/>
        <v>0</v>
      </c>
      <c r="K137" s="26"/>
    </row>
    <row r="138" spans="1:11" hidden="1">
      <c r="A138" s="17" t="s">
        <v>16</v>
      </c>
      <c r="B138" s="18" t="s">
        <v>22</v>
      </c>
      <c r="C138" s="18" t="s">
        <v>68</v>
      </c>
      <c r="D138" s="31" t="s">
        <v>86</v>
      </c>
      <c r="E138" s="18" t="s">
        <v>53</v>
      </c>
      <c r="F138" s="18" t="s">
        <v>17</v>
      </c>
      <c r="G138" s="19"/>
      <c r="H138" s="19"/>
      <c r="I138" s="20">
        <f t="shared" si="24"/>
        <v>0</v>
      </c>
      <c r="J138" s="20"/>
      <c r="K138" s="26"/>
    </row>
    <row r="139" spans="1:11" ht="39.75" customHeight="1">
      <c r="A139" s="13" t="s">
        <v>85</v>
      </c>
      <c r="B139" s="14" t="s">
        <v>22</v>
      </c>
      <c r="C139" s="14" t="s">
        <v>68</v>
      </c>
      <c r="D139" s="33" t="s">
        <v>87</v>
      </c>
      <c r="E139" s="14"/>
      <c r="F139" s="14"/>
      <c r="G139" s="16">
        <f t="shared" ref="G139:K139" si="44">G140+G143</f>
        <v>508.1</v>
      </c>
      <c r="H139" s="16">
        <f t="shared" si="44"/>
        <v>-37</v>
      </c>
      <c r="I139" s="20">
        <f t="shared" si="24"/>
        <v>471.1</v>
      </c>
      <c r="J139" s="16">
        <f t="shared" si="44"/>
        <v>258.10000000000002</v>
      </c>
      <c r="K139" s="16">
        <f t="shared" si="44"/>
        <v>258.10000000000002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1" t="s">
        <v>87</v>
      </c>
      <c r="E140" s="18" t="s">
        <v>45</v>
      </c>
      <c r="F140" s="18"/>
      <c r="G140" s="16">
        <f t="shared" ref="G140:K141" si="45">G141</f>
        <v>508.1</v>
      </c>
      <c r="H140" s="16">
        <f t="shared" si="45"/>
        <v>-37</v>
      </c>
      <c r="I140" s="20">
        <f t="shared" si="24"/>
        <v>471.1</v>
      </c>
      <c r="J140" s="16">
        <f t="shared" si="45"/>
        <v>258.10000000000002</v>
      </c>
      <c r="K140" s="16">
        <f t="shared" si="45"/>
        <v>258.10000000000002</v>
      </c>
    </row>
    <row r="141" spans="1:11" ht="36">
      <c r="A141" s="17" t="s">
        <v>46</v>
      </c>
      <c r="B141" s="18" t="s">
        <v>22</v>
      </c>
      <c r="C141" s="18" t="s">
        <v>68</v>
      </c>
      <c r="D141" s="31" t="s">
        <v>87</v>
      </c>
      <c r="E141" s="18" t="s">
        <v>53</v>
      </c>
      <c r="F141" s="18"/>
      <c r="G141" s="16">
        <f t="shared" si="45"/>
        <v>508.1</v>
      </c>
      <c r="H141" s="16">
        <f t="shared" si="45"/>
        <v>-37</v>
      </c>
      <c r="I141" s="20">
        <f t="shared" si="24"/>
        <v>471.1</v>
      </c>
      <c r="J141" s="16">
        <f t="shared" si="45"/>
        <v>258.10000000000002</v>
      </c>
      <c r="K141" s="16">
        <f t="shared" si="45"/>
        <v>258.10000000000002</v>
      </c>
    </row>
    <row r="142" spans="1:11">
      <c r="A142" s="17" t="s">
        <v>16</v>
      </c>
      <c r="B142" s="18" t="s">
        <v>22</v>
      </c>
      <c r="C142" s="18" t="s">
        <v>68</v>
      </c>
      <c r="D142" s="31" t="s">
        <v>87</v>
      </c>
      <c r="E142" s="18" t="s">
        <v>53</v>
      </c>
      <c r="F142" s="18" t="s">
        <v>17</v>
      </c>
      <c r="G142" s="79">
        <v>508.1</v>
      </c>
      <c r="H142" s="79">
        <f>'[3]поправки  2024-2026 гг  (2)'!$I$122</f>
        <v>-37</v>
      </c>
      <c r="I142" s="20">
        <f t="shared" si="24"/>
        <v>471.1</v>
      </c>
      <c r="J142" s="22">
        <v>258.10000000000002</v>
      </c>
      <c r="K142" s="22">
        <v>258.10000000000002</v>
      </c>
    </row>
    <row r="143" spans="1:11">
      <c r="A143" s="17" t="s">
        <v>56</v>
      </c>
      <c r="B143" s="18" t="s">
        <v>22</v>
      </c>
      <c r="C143" s="18" t="s">
        <v>68</v>
      </c>
      <c r="D143" s="31" t="s">
        <v>87</v>
      </c>
      <c r="E143" s="18" t="s">
        <v>57</v>
      </c>
      <c r="F143" s="18"/>
      <c r="G143" s="16">
        <f t="shared" ref="G143:J144" si="46">G144</f>
        <v>0</v>
      </c>
      <c r="H143" s="16"/>
      <c r="I143" s="20">
        <f t="shared" si="24"/>
        <v>0</v>
      </c>
      <c r="J143" s="16">
        <f t="shared" si="46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1" t="s">
        <v>87</v>
      </c>
      <c r="E144" s="18" t="s">
        <v>89</v>
      </c>
      <c r="F144" s="18"/>
      <c r="G144" s="16">
        <f t="shared" si="46"/>
        <v>0</v>
      </c>
      <c r="H144" s="16"/>
      <c r="I144" s="20">
        <f t="shared" si="24"/>
        <v>0</v>
      </c>
      <c r="J144" s="16">
        <f t="shared" si="46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1" t="s">
        <v>87</v>
      </c>
      <c r="E145" s="18" t="s">
        <v>89</v>
      </c>
      <c r="F145" s="18" t="s">
        <v>17</v>
      </c>
      <c r="G145" s="19"/>
      <c r="H145" s="19"/>
      <c r="I145" s="20">
        <f t="shared" si="24"/>
        <v>0</v>
      </c>
      <c r="J145" s="20"/>
      <c r="K145" s="26"/>
    </row>
    <row r="146" spans="1:11" ht="38.25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7">G147</f>
        <v>0</v>
      </c>
      <c r="H146" s="16">
        <f t="shared" si="47"/>
        <v>256.39999999999998</v>
      </c>
      <c r="I146" s="20">
        <f t="shared" si="24"/>
        <v>256.39999999999998</v>
      </c>
      <c r="J146" s="16">
        <f t="shared" si="47"/>
        <v>0</v>
      </c>
      <c r="K146" s="26"/>
    </row>
    <row r="147" spans="1:11" ht="82.5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7"/>
        <v>0</v>
      </c>
      <c r="H147" s="16">
        <f t="shared" si="47"/>
        <v>256.39999999999998</v>
      </c>
      <c r="I147" s="20">
        <f t="shared" si="24"/>
        <v>256.39999999999998</v>
      </c>
      <c r="J147" s="16">
        <f t="shared" si="47"/>
        <v>0</v>
      </c>
      <c r="K147" s="26"/>
    </row>
    <row r="148" spans="1:11" ht="24.75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7"/>
        <v>0</v>
      </c>
      <c r="H148" s="16">
        <f t="shared" si="47"/>
        <v>256.39999999999998</v>
      </c>
      <c r="I148" s="20">
        <f t="shared" si="24"/>
        <v>256.39999999999998</v>
      </c>
      <c r="J148" s="16">
        <f t="shared" si="47"/>
        <v>0</v>
      </c>
      <c r="K148" s="26"/>
    </row>
    <row r="149" spans="1:1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/>
      <c r="H149" s="19">
        <v>256.39999999999998</v>
      </c>
      <c r="I149" s="20">
        <f t="shared" ref="I149:I212" si="48">G149+H149</f>
        <v>256.39999999999998</v>
      </c>
      <c r="J149" s="20"/>
      <c r="K149" s="26"/>
    </row>
    <row r="150" spans="1:11" ht="36">
      <c r="A150" s="34" t="s">
        <v>90</v>
      </c>
      <c r="B150" s="35" t="s">
        <v>22</v>
      </c>
      <c r="C150" s="35" t="s">
        <v>68</v>
      </c>
      <c r="D150" s="36" t="s">
        <v>91</v>
      </c>
      <c r="E150" s="35"/>
      <c r="F150" s="35"/>
      <c r="G150" s="16">
        <f>G151+G154+G157+G160</f>
        <v>5778</v>
      </c>
      <c r="H150" s="16">
        <f>H151+H154+H157+H160</f>
        <v>17</v>
      </c>
      <c r="I150" s="20">
        <f t="shared" si="48"/>
        <v>5795</v>
      </c>
      <c r="J150" s="16">
        <f t="shared" ref="J150:K150" si="49">J151+J154+J157+J160</f>
        <v>3828</v>
      </c>
      <c r="K150" s="16">
        <f t="shared" si="49"/>
        <v>3853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1" t="s">
        <v>91</v>
      </c>
      <c r="E151" s="18" t="s">
        <v>30</v>
      </c>
      <c r="F151" s="18"/>
      <c r="G151" s="16">
        <f>G152</f>
        <v>2316.9</v>
      </c>
      <c r="H151" s="16">
        <f>H152</f>
        <v>17</v>
      </c>
      <c r="I151" s="20">
        <f>G151+H151</f>
        <v>2333.9</v>
      </c>
      <c r="J151" s="16">
        <f t="shared" ref="J151:K152" si="50">J152</f>
        <v>2093</v>
      </c>
      <c r="K151" s="16">
        <f t="shared" si="50"/>
        <v>2093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1" t="s">
        <v>91</v>
      </c>
      <c r="E152" s="18" t="s">
        <v>32</v>
      </c>
      <c r="F152" s="18"/>
      <c r="G152" s="16">
        <f>G153</f>
        <v>2316.9</v>
      </c>
      <c r="H152" s="16">
        <f>H153</f>
        <v>17</v>
      </c>
      <c r="I152" s="20">
        <f>G152+H152</f>
        <v>2333.9</v>
      </c>
      <c r="J152" s="16">
        <f t="shared" si="50"/>
        <v>2093</v>
      </c>
      <c r="K152" s="16">
        <f t="shared" si="50"/>
        <v>2093</v>
      </c>
    </row>
    <row r="153" spans="1:11">
      <c r="A153" s="17" t="s">
        <v>16</v>
      </c>
      <c r="B153" s="18" t="s">
        <v>22</v>
      </c>
      <c r="C153" s="18" t="s">
        <v>68</v>
      </c>
      <c r="D153" s="31" t="s">
        <v>91</v>
      </c>
      <c r="E153" s="18" t="s">
        <v>32</v>
      </c>
      <c r="F153" s="18" t="s">
        <v>17</v>
      </c>
      <c r="G153" s="79">
        <v>2316.9</v>
      </c>
      <c r="H153" s="79">
        <f>'[3]поправки  2024-2026 гг  (2)'!$I$138</f>
        <v>17</v>
      </c>
      <c r="I153" s="20">
        <f t="shared" si="48"/>
        <v>2333.9</v>
      </c>
      <c r="J153" s="22">
        <v>2093</v>
      </c>
      <c r="K153" s="22">
        <v>2093</v>
      </c>
    </row>
    <row r="154" spans="1:11" ht="24" hidden="1">
      <c r="A154" s="17" t="s">
        <v>73</v>
      </c>
      <c r="B154" s="18" t="s">
        <v>22</v>
      </c>
      <c r="C154" s="18" t="s">
        <v>68</v>
      </c>
      <c r="D154" s="31" t="s">
        <v>91</v>
      </c>
      <c r="E154" s="18" t="s">
        <v>74</v>
      </c>
      <c r="F154" s="18"/>
      <c r="G154" s="16">
        <f>G155</f>
        <v>0</v>
      </c>
      <c r="H154" s="16"/>
      <c r="I154" s="20">
        <f t="shared" si="48"/>
        <v>0</v>
      </c>
      <c r="J154" s="16">
        <f>J155</f>
        <v>0</v>
      </c>
      <c r="K154" s="26"/>
    </row>
    <row r="155" spans="1:11" ht="24" hidden="1">
      <c r="A155" s="17" t="s">
        <v>75</v>
      </c>
      <c r="B155" s="18" t="s">
        <v>22</v>
      </c>
      <c r="C155" s="18" t="s">
        <v>68</v>
      </c>
      <c r="D155" s="31" t="s">
        <v>91</v>
      </c>
      <c r="E155" s="18" t="s">
        <v>76</v>
      </c>
      <c r="F155" s="18"/>
      <c r="G155" s="16">
        <f>G156</f>
        <v>0</v>
      </c>
      <c r="H155" s="16"/>
      <c r="I155" s="20">
        <f t="shared" si="48"/>
        <v>0</v>
      </c>
      <c r="J155" s="16">
        <f>J156</f>
        <v>0</v>
      </c>
      <c r="K155" s="26"/>
    </row>
    <row r="156" spans="1:11" hidden="1">
      <c r="A156" s="17" t="s">
        <v>16</v>
      </c>
      <c r="B156" s="18" t="s">
        <v>22</v>
      </c>
      <c r="C156" s="18" t="s">
        <v>68</v>
      </c>
      <c r="D156" s="31" t="s">
        <v>91</v>
      </c>
      <c r="E156" s="18" t="s">
        <v>76</v>
      </c>
      <c r="F156" s="18" t="s">
        <v>17</v>
      </c>
      <c r="G156" s="19"/>
      <c r="H156" s="19"/>
      <c r="I156" s="20">
        <f t="shared" si="48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1" t="s">
        <v>91</v>
      </c>
      <c r="E157" s="18" t="s">
        <v>45</v>
      </c>
      <c r="F157" s="18"/>
      <c r="G157" s="16">
        <f t="shared" ref="G157:K158" si="51">G158</f>
        <v>3411.1</v>
      </c>
      <c r="H157" s="16">
        <f t="shared" si="51"/>
        <v>0</v>
      </c>
      <c r="I157" s="20">
        <f t="shared" si="48"/>
        <v>3411.1</v>
      </c>
      <c r="J157" s="16">
        <f t="shared" si="51"/>
        <v>1735</v>
      </c>
      <c r="K157" s="16">
        <f t="shared" si="51"/>
        <v>1760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1" t="s">
        <v>91</v>
      </c>
      <c r="E158" s="18" t="s">
        <v>53</v>
      </c>
      <c r="F158" s="18"/>
      <c r="G158" s="16">
        <f t="shared" si="51"/>
        <v>3411.1</v>
      </c>
      <c r="H158" s="16">
        <f t="shared" si="51"/>
        <v>0</v>
      </c>
      <c r="I158" s="20">
        <f t="shared" si="48"/>
        <v>3411.1</v>
      </c>
      <c r="J158" s="16">
        <f t="shared" si="51"/>
        <v>1735</v>
      </c>
      <c r="K158" s="16">
        <f t="shared" si="51"/>
        <v>1760</v>
      </c>
    </row>
    <row r="159" spans="1:11">
      <c r="A159" s="17" t="s">
        <v>16</v>
      </c>
      <c r="B159" s="18" t="s">
        <v>22</v>
      </c>
      <c r="C159" s="18" t="s">
        <v>68</v>
      </c>
      <c r="D159" s="31" t="s">
        <v>91</v>
      </c>
      <c r="E159" s="18" t="s">
        <v>53</v>
      </c>
      <c r="F159" s="18" t="s">
        <v>17</v>
      </c>
      <c r="G159" s="79">
        <v>3411.1</v>
      </c>
      <c r="H159" s="79">
        <v>0</v>
      </c>
      <c r="I159" s="20">
        <f t="shared" si="48"/>
        <v>3411.1</v>
      </c>
      <c r="J159" s="22">
        <v>1735</v>
      </c>
      <c r="K159" s="22">
        <v>1760</v>
      </c>
    </row>
    <row r="160" spans="1:11">
      <c r="A160" s="17" t="s">
        <v>56</v>
      </c>
      <c r="B160" s="18" t="s">
        <v>22</v>
      </c>
      <c r="C160" s="18" t="s">
        <v>68</v>
      </c>
      <c r="D160" s="31" t="s">
        <v>91</v>
      </c>
      <c r="E160" s="18" t="s">
        <v>57</v>
      </c>
      <c r="F160" s="18"/>
      <c r="G160" s="16">
        <f t="shared" ref="G160:K160" si="52">G161+G163</f>
        <v>50</v>
      </c>
      <c r="H160" s="16"/>
      <c r="I160" s="20">
        <f t="shared" si="48"/>
        <v>50</v>
      </c>
      <c r="J160" s="16">
        <f t="shared" si="52"/>
        <v>0</v>
      </c>
      <c r="K160" s="16">
        <f t="shared" si="52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1" t="s">
        <v>91</v>
      </c>
      <c r="E161" s="18" t="s">
        <v>80</v>
      </c>
      <c r="F161" s="18"/>
      <c r="G161" s="16">
        <f t="shared" ref="G161:K161" si="53">G162</f>
        <v>25</v>
      </c>
      <c r="H161" s="16"/>
      <c r="I161" s="20">
        <f t="shared" si="48"/>
        <v>25</v>
      </c>
      <c r="J161" s="16">
        <f t="shared" si="53"/>
        <v>0</v>
      </c>
      <c r="K161" s="16">
        <f t="shared" si="53"/>
        <v>0</v>
      </c>
    </row>
    <row r="162" spans="1:11">
      <c r="A162" s="17" t="s">
        <v>81</v>
      </c>
      <c r="B162" s="18" t="s">
        <v>22</v>
      </c>
      <c r="C162" s="18" t="s">
        <v>68</v>
      </c>
      <c r="D162" s="31" t="s">
        <v>91</v>
      </c>
      <c r="E162" s="18" t="s">
        <v>80</v>
      </c>
      <c r="F162" s="18" t="s">
        <v>17</v>
      </c>
      <c r="G162" s="19">
        <v>25</v>
      </c>
      <c r="H162" s="19"/>
      <c r="I162" s="20">
        <f t="shared" si="48"/>
        <v>25</v>
      </c>
      <c r="J162" s="20"/>
      <c r="K162" s="19"/>
    </row>
    <row r="163" spans="1:11" ht="15.75" customHeight="1">
      <c r="A163" s="23" t="s">
        <v>92</v>
      </c>
      <c r="B163" s="18" t="s">
        <v>22</v>
      </c>
      <c r="C163" s="18" t="s">
        <v>68</v>
      </c>
      <c r="D163" s="31" t="s">
        <v>91</v>
      </c>
      <c r="E163" s="18" t="s">
        <v>89</v>
      </c>
      <c r="F163" s="18"/>
      <c r="G163" s="16">
        <f t="shared" ref="G163:K163" si="54">G164</f>
        <v>25</v>
      </c>
      <c r="H163" s="16"/>
      <c r="I163" s="20">
        <f t="shared" si="48"/>
        <v>25</v>
      </c>
      <c r="J163" s="16">
        <f t="shared" si="54"/>
        <v>0</v>
      </c>
      <c r="K163" s="16">
        <f t="shared" si="54"/>
        <v>0</v>
      </c>
    </row>
    <row r="164" spans="1:11">
      <c r="A164" s="23" t="s">
        <v>81</v>
      </c>
      <c r="B164" s="18" t="s">
        <v>22</v>
      </c>
      <c r="C164" s="18" t="s">
        <v>68</v>
      </c>
      <c r="D164" s="31" t="s">
        <v>91</v>
      </c>
      <c r="E164" s="18" t="s">
        <v>89</v>
      </c>
      <c r="F164" s="18" t="s">
        <v>17</v>
      </c>
      <c r="G164" s="19">
        <v>25</v>
      </c>
      <c r="H164" s="19"/>
      <c r="I164" s="20">
        <f t="shared" si="48"/>
        <v>25</v>
      </c>
      <c r="J164" s="20"/>
      <c r="K164" s="19"/>
    </row>
    <row r="165" spans="1:11" ht="60.75" customHeight="1">
      <c r="A165" s="34" t="s">
        <v>93</v>
      </c>
      <c r="B165" s="35" t="s">
        <v>22</v>
      </c>
      <c r="C165" s="35" t="s">
        <v>68</v>
      </c>
      <c r="D165" s="36" t="s">
        <v>94</v>
      </c>
      <c r="E165" s="35"/>
      <c r="F165" s="35"/>
      <c r="G165" s="16">
        <f t="shared" ref="G165:K165" si="55">G166+G169</f>
        <v>784.1</v>
      </c>
      <c r="H165" s="16">
        <f t="shared" si="55"/>
        <v>-101.3</v>
      </c>
      <c r="I165" s="20">
        <f t="shared" si="48"/>
        <v>682.80000000000007</v>
      </c>
      <c r="J165" s="16">
        <f t="shared" si="55"/>
        <v>607</v>
      </c>
      <c r="K165" s="16">
        <f t="shared" si="55"/>
        <v>567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1" t="s">
        <v>94</v>
      </c>
      <c r="E166" s="18" t="s">
        <v>53</v>
      </c>
      <c r="F166" s="18"/>
      <c r="G166" s="16">
        <f t="shared" ref="G166:K167" si="56">G167</f>
        <v>774.1</v>
      </c>
      <c r="H166" s="16">
        <f t="shared" si="56"/>
        <v>-101.3</v>
      </c>
      <c r="I166" s="20">
        <f t="shared" si="48"/>
        <v>672.80000000000007</v>
      </c>
      <c r="J166" s="16">
        <f t="shared" si="56"/>
        <v>607</v>
      </c>
      <c r="K166" s="16">
        <f t="shared" si="56"/>
        <v>567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1" t="s">
        <v>94</v>
      </c>
      <c r="E167" s="18" t="s">
        <v>53</v>
      </c>
      <c r="F167" s="18"/>
      <c r="G167" s="16">
        <f t="shared" si="56"/>
        <v>774.1</v>
      </c>
      <c r="H167" s="16">
        <f t="shared" si="56"/>
        <v>-101.3</v>
      </c>
      <c r="I167" s="20">
        <f t="shared" si="48"/>
        <v>672.80000000000007</v>
      </c>
      <c r="J167" s="16">
        <f t="shared" si="56"/>
        <v>607</v>
      </c>
      <c r="K167" s="16">
        <f t="shared" si="56"/>
        <v>567</v>
      </c>
    </row>
    <row r="168" spans="1:11">
      <c r="A168" s="17" t="s">
        <v>16</v>
      </c>
      <c r="B168" s="18" t="s">
        <v>22</v>
      </c>
      <c r="C168" s="18" t="s">
        <v>68</v>
      </c>
      <c r="D168" s="31" t="s">
        <v>94</v>
      </c>
      <c r="E168" s="18" t="s">
        <v>53</v>
      </c>
      <c r="F168" s="18" t="s">
        <v>17</v>
      </c>
      <c r="G168" s="79">
        <v>774.1</v>
      </c>
      <c r="H168" s="79">
        <f>'[3]поправки  2024-2026 гг  (2)'!$I$574</f>
        <v>-101.3</v>
      </c>
      <c r="I168" s="20">
        <f t="shared" si="48"/>
        <v>672.80000000000007</v>
      </c>
      <c r="J168" s="22">
        <v>607</v>
      </c>
      <c r="K168" s="22">
        <v>567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1" t="s">
        <v>94</v>
      </c>
      <c r="E169" s="18" t="s">
        <v>57</v>
      </c>
      <c r="F169" s="18"/>
      <c r="G169" s="16">
        <f t="shared" ref="G169:K170" si="57">G170</f>
        <v>10</v>
      </c>
      <c r="H169" s="16"/>
      <c r="I169" s="20">
        <f t="shared" si="48"/>
        <v>10</v>
      </c>
      <c r="J169" s="16">
        <f t="shared" si="57"/>
        <v>0</v>
      </c>
      <c r="K169" s="16">
        <f t="shared" si="57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1" t="s">
        <v>94</v>
      </c>
      <c r="E170" s="18" t="s">
        <v>80</v>
      </c>
      <c r="F170" s="18"/>
      <c r="G170" s="16">
        <f t="shared" si="57"/>
        <v>10</v>
      </c>
      <c r="H170" s="16"/>
      <c r="I170" s="20">
        <f t="shared" si="48"/>
        <v>10</v>
      </c>
      <c r="J170" s="16">
        <f t="shared" si="57"/>
        <v>0</v>
      </c>
      <c r="K170" s="16">
        <f t="shared" si="57"/>
        <v>0</v>
      </c>
    </row>
    <row r="171" spans="1:11">
      <c r="A171" s="17" t="s">
        <v>16</v>
      </c>
      <c r="B171" s="18" t="s">
        <v>22</v>
      </c>
      <c r="C171" s="18" t="s">
        <v>68</v>
      </c>
      <c r="D171" s="31" t="s">
        <v>94</v>
      </c>
      <c r="E171" s="18" t="s">
        <v>80</v>
      </c>
      <c r="F171" s="18" t="s">
        <v>17</v>
      </c>
      <c r="G171" s="19">
        <v>10</v>
      </c>
      <c r="H171" s="19"/>
      <c r="I171" s="20">
        <f t="shared" si="48"/>
        <v>10</v>
      </c>
      <c r="J171" s="20"/>
      <c r="K171" s="19"/>
    </row>
    <row r="172" spans="1:11" ht="51.75" customHeight="1">
      <c r="A172" s="34" t="s">
        <v>95</v>
      </c>
      <c r="B172" s="35" t="s">
        <v>22</v>
      </c>
      <c r="C172" s="35" t="s">
        <v>68</v>
      </c>
      <c r="D172" s="31" t="s">
        <v>96</v>
      </c>
      <c r="E172" s="35"/>
      <c r="F172" s="35"/>
      <c r="G172" s="16">
        <f>G173+G176+G186</f>
        <v>909</v>
      </c>
      <c r="H172" s="16">
        <f>H173+H176+H186</f>
        <v>0</v>
      </c>
      <c r="I172" s="20">
        <f t="shared" si="48"/>
        <v>909</v>
      </c>
      <c r="J172" s="16">
        <f t="shared" ref="J172:K172" si="58">J173+J176+J186</f>
        <v>884</v>
      </c>
      <c r="K172" s="16">
        <f t="shared" si="58"/>
        <v>750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1" t="s">
        <v>96</v>
      </c>
      <c r="E173" s="18" t="s">
        <v>30</v>
      </c>
      <c r="F173" s="18"/>
      <c r="G173" s="16">
        <f t="shared" ref="G173:K174" si="59">G174</f>
        <v>824.2</v>
      </c>
      <c r="H173" s="16">
        <f t="shared" si="59"/>
        <v>0</v>
      </c>
      <c r="I173" s="20">
        <f t="shared" si="48"/>
        <v>824.2</v>
      </c>
      <c r="J173" s="16">
        <f t="shared" si="59"/>
        <v>824</v>
      </c>
      <c r="K173" s="16">
        <f t="shared" si="59"/>
        <v>690</v>
      </c>
    </row>
    <row r="174" spans="1:11" ht="24">
      <c r="A174" s="17" t="s">
        <v>31</v>
      </c>
      <c r="B174" s="18" t="s">
        <v>22</v>
      </c>
      <c r="C174" s="18" t="s">
        <v>68</v>
      </c>
      <c r="D174" s="31" t="s">
        <v>96</v>
      </c>
      <c r="E174" s="18" t="s">
        <v>32</v>
      </c>
      <c r="F174" s="18"/>
      <c r="G174" s="16">
        <f t="shared" si="59"/>
        <v>824.2</v>
      </c>
      <c r="H174" s="16">
        <f t="shared" si="59"/>
        <v>0</v>
      </c>
      <c r="I174" s="20">
        <f t="shared" si="48"/>
        <v>824.2</v>
      </c>
      <c r="J174" s="16">
        <f t="shared" si="59"/>
        <v>824</v>
      </c>
      <c r="K174" s="16">
        <f t="shared" si="59"/>
        <v>690</v>
      </c>
    </row>
    <row r="175" spans="1:11">
      <c r="A175" s="17" t="s">
        <v>16</v>
      </c>
      <c r="B175" s="18" t="s">
        <v>22</v>
      </c>
      <c r="C175" s="18" t="s">
        <v>68</v>
      </c>
      <c r="D175" s="31" t="s">
        <v>96</v>
      </c>
      <c r="E175" s="18" t="s">
        <v>32</v>
      </c>
      <c r="F175" s="18" t="s">
        <v>17</v>
      </c>
      <c r="G175" s="79">
        <v>824.2</v>
      </c>
      <c r="H175" s="79"/>
      <c r="I175" s="20">
        <f t="shared" si="48"/>
        <v>824.2</v>
      </c>
      <c r="J175" s="22">
        <v>824</v>
      </c>
      <c r="K175" s="22">
        <v>690</v>
      </c>
    </row>
    <row r="176" spans="1:11" ht="24">
      <c r="A176" s="17" t="s">
        <v>44</v>
      </c>
      <c r="B176" s="18" t="s">
        <v>22</v>
      </c>
      <c r="C176" s="18" t="s">
        <v>68</v>
      </c>
      <c r="D176" s="31" t="s">
        <v>96</v>
      </c>
      <c r="E176" s="18" t="s">
        <v>45</v>
      </c>
      <c r="F176" s="18"/>
      <c r="G176" s="16">
        <f t="shared" ref="G176:K177" si="60">G177</f>
        <v>84.8</v>
      </c>
      <c r="H176" s="16">
        <f t="shared" si="60"/>
        <v>0</v>
      </c>
      <c r="I176" s="20">
        <f t="shared" si="48"/>
        <v>84.8</v>
      </c>
      <c r="J176" s="16">
        <f t="shared" si="60"/>
        <v>60</v>
      </c>
      <c r="K176" s="16">
        <f t="shared" si="60"/>
        <v>60</v>
      </c>
    </row>
    <row r="177" spans="1:11" ht="36">
      <c r="A177" s="17" t="s">
        <v>46</v>
      </c>
      <c r="B177" s="18" t="s">
        <v>22</v>
      </c>
      <c r="C177" s="18" t="s">
        <v>68</v>
      </c>
      <c r="D177" s="31" t="s">
        <v>96</v>
      </c>
      <c r="E177" s="18" t="s">
        <v>53</v>
      </c>
      <c r="F177" s="18"/>
      <c r="G177" s="16">
        <f t="shared" si="60"/>
        <v>84.8</v>
      </c>
      <c r="H177" s="16">
        <f t="shared" si="60"/>
        <v>0</v>
      </c>
      <c r="I177" s="20">
        <f t="shared" si="48"/>
        <v>84.8</v>
      </c>
      <c r="J177" s="16">
        <f t="shared" si="60"/>
        <v>60</v>
      </c>
      <c r="K177" s="16">
        <f t="shared" si="60"/>
        <v>60</v>
      </c>
    </row>
    <row r="178" spans="1:11">
      <c r="A178" s="17" t="s">
        <v>16</v>
      </c>
      <c r="B178" s="18" t="s">
        <v>22</v>
      </c>
      <c r="C178" s="18" t="s">
        <v>68</v>
      </c>
      <c r="D178" s="31" t="s">
        <v>96</v>
      </c>
      <c r="E178" s="18" t="s">
        <v>53</v>
      </c>
      <c r="F178" s="18" t="s">
        <v>17</v>
      </c>
      <c r="G178" s="79">
        <v>84.8</v>
      </c>
      <c r="H178" s="79"/>
      <c r="I178" s="20">
        <f t="shared" si="48"/>
        <v>84.8</v>
      </c>
      <c r="J178" s="22">
        <v>60</v>
      </c>
      <c r="K178" s="22">
        <v>60</v>
      </c>
    </row>
    <row r="179" spans="1:11" ht="60" hidden="1">
      <c r="A179" s="34" t="s">
        <v>97</v>
      </c>
      <c r="B179" s="35" t="s">
        <v>22</v>
      </c>
      <c r="C179" s="35" t="s">
        <v>68</v>
      </c>
      <c r="D179" s="31" t="s">
        <v>96</v>
      </c>
      <c r="E179" s="35"/>
      <c r="F179" s="35"/>
      <c r="G179" s="37">
        <f>G180+G183+G186</f>
        <v>0</v>
      </c>
      <c r="H179" s="37"/>
      <c r="I179" s="20">
        <f t="shared" si="48"/>
        <v>0</v>
      </c>
      <c r="J179" s="37">
        <f>J180+J183+J186</f>
        <v>0</v>
      </c>
      <c r="K179" s="26"/>
    </row>
    <row r="180" spans="1:11" ht="75" hidden="1" customHeight="1">
      <c r="A180" s="17" t="s">
        <v>29</v>
      </c>
      <c r="B180" s="18" t="s">
        <v>22</v>
      </c>
      <c r="C180" s="18" t="s">
        <v>68</v>
      </c>
      <c r="D180" s="31" t="s">
        <v>96</v>
      </c>
      <c r="E180" s="18" t="s">
        <v>30</v>
      </c>
      <c r="F180" s="18"/>
      <c r="G180" s="16">
        <f>G181</f>
        <v>0</v>
      </c>
      <c r="H180" s="16"/>
      <c r="I180" s="20">
        <f t="shared" si="48"/>
        <v>0</v>
      </c>
      <c r="J180" s="16">
        <f>J181</f>
        <v>0</v>
      </c>
      <c r="K180" s="26"/>
    </row>
    <row r="181" spans="1:11" ht="24" hidden="1">
      <c r="A181" s="17" t="s">
        <v>31</v>
      </c>
      <c r="B181" s="18" t="s">
        <v>22</v>
      </c>
      <c r="C181" s="18" t="s">
        <v>68</v>
      </c>
      <c r="D181" s="31" t="s">
        <v>96</v>
      </c>
      <c r="E181" s="18" t="s">
        <v>32</v>
      </c>
      <c r="F181" s="18"/>
      <c r="G181" s="16">
        <f>G182</f>
        <v>0</v>
      </c>
      <c r="H181" s="16"/>
      <c r="I181" s="20">
        <f t="shared" si="48"/>
        <v>0</v>
      </c>
      <c r="J181" s="16">
        <f>J182</f>
        <v>0</v>
      </c>
      <c r="K181" s="26"/>
    </row>
    <row r="182" spans="1:11" hidden="1">
      <c r="A182" s="17" t="s">
        <v>16</v>
      </c>
      <c r="B182" s="18" t="s">
        <v>22</v>
      </c>
      <c r="C182" s="18" t="s">
        <v>68</v>
      </c>
      <c r="D182" s="31" t="s">
        <v>96</v>
      </c>
      <c r="E182" s="18" t="s">
        <v>32</v>
      </c>
      <c r="F182" s="18" t="s">
        <v>17</v>
      </c>
      <c r="G182" s="19"/>
      <c r="H182" s="19"/>
      <c r="I182" s="20">
        <f t="shared" si="48"/>
        <v>0</v>
      </c>
      <c r="J182" s="20"/>
      <c r="K182" s="26"/>
    </row>
    <row r="183" spans="1:11" ht="27" hidden="1" customHeight="1">
      <c r="A183" s="17" t="s">
        <v>44</v>
      </c>
      <c r="B183" s="18" t="s">
        <v>22</v>
      </c>
      <c r="C183" s="18" t="s">
        <v>68</v>
      </c>
      <c r="D183" s="31" t="s">
        <v>96</v>
      </c>
      <c r="E183" s="18" t="s">
        <v>45</v>
      </c>
      <c r="F183" s="18"/>
      <c r="G183" s="16">
        <f>G184</f>
        <v>0</v>
      </c>
      <c r="H183" s="16"/>
      <c r="I183" s="20">
        <f t="shared" si="48"/>
        <v>0</v>
      </c>
      <c r="J183" s="16">
        <f>J184</f>
        <v>0</v>
      </c>
      <c r="K183" s="26"/>
    </row>
    <row r="184" spans="1:11" ht="36" hidden="1">
      <c r="A184" s="17" t="s">
        <v>46</v>
      </c>
      <c r="B184" s="18" t="s">
        <v>22</v>
      </c>
      <c r="C184" s="18" t="s">
        <v>68</v>
      </c>
      <c r="D184" s="31" t="s">
        <v>96</v>
      </c>
      <c r="E184" s="18" t="s">
        <v>53</v>
      </c>
      <c r="F184" s="18"/>
      <c r="G184" s="16">
        <f>G185</f>
        <v>0</v>
      </c>
      <c r="H184" s="16"/>
      <c r="I184" s="20">
        <f t="shared" si="48"/>
        <v>0</v>
      </c>
      <c r="J184" s="16">
        <f>J185</f>
        <v>0</v>
      </c>
      <c r="K184" s="26"/>
    </row>
    <row r="185" spans="1:11" hidden="1">
      <c r="A185" s="17" t="s">
        <v>16</v>
      </c>
      <c r="B185" s="18" t="s">
        <v>22</v>
      </c>
      <c r="C185" s="18" t="s">
        <v>68</v>
      </c>
      <c r="D185" s="31" t="s">
        <v>96</v>
      </c>
      <c r="E185" s="18" t="s">
        <v>53</v>
      </c>
      <c r="F185" s="18" t="s">
        <v>17</v>
      </c>
      <c r="G185" s="26"/>
      <c r="H185" s="26"/>
      <c r="I185" s="20">
        <f t="shared" si="48"/>
        <v>0</v>
      </c>
      <c r="J185" s="20"/>
      <c r="K185" s="26"/>
    </row>
    <row r="186" spans="1:11" hidden="1">
      <c r="A186" s="17" t="s">
        <v>56</v>
      </c>
      <c r="B186" s="18" t="s">
        <v>22</v>
      </c>
      <c r="C186" s="18" t="s">
        <v>68</v>
      </c>
      <c r="D186" s="31" t="s">
        <v>96</v>
      </c>
      <c r="E186" s="18" t="s">
        <v>57</v>
      </c>
      <c r="F186" s="18"/>
      <c r="G186" s="16">
        <f>G187</f>
        <v>0</v>
      </c>
      <c r="H186" s="16"/>
      <c r="I186" s="20">
        <f t="shared" si="48"/>
        <v>0</v>
      </c>
      <c r="J186" s="16">
        <f>J187</f>
        <v>0</v>
      </c>
      <c r="K186" s="26"/>
    </row>
    <row r="187" spans="1:11" ht="12.75" hidden="1" customHeight="1">
      <c r="A187" s="17" t="s">
        <v>79</v>
      </c>
      <c r="B187" s="18" t="s">
        <v>22</v>
      </c>
      <c r="C187" s="18" t="s">
        <v>68</v>
      </c>
      <c r="D187" s="31" t="s">
        <v>96</v>
      </c>
      <c r="E187" s="18" t="s">
        <v>80</v>
      </c>
      <c r="F187" s="18"/>
      <c r="G187" s="16">
        <f>G188</f>
        <v>0</v>
      </c>
      <c r="H187" s="16"/>
      <c r="I187" s="20">
        <f t="shared" si="48"/>
        <v>0</v>
      </c>
      <c r="J187" s="16">
        <f>J188</f>
        <v>0</v>
      </c>
      <c r="K187" s="26"/>
    </row>
    <row r="188" spans="1:11" hidden="1">
      <c r="A188" s="17" t="s">
        <v>81</v>
      </c>
      <c r="B188" s="18" t="s">
        <v>22</v>
      </c>
      <c r="C188" s="18" t="s">
        <v>68</v>
      </c>
      <c r="D188" s="31" t="s">
        <v>96</v>
      </c>
      <c r="E188" s="18" t="s">
        <v>80</v>
      </c>
      <c r="F188" s="18" t="s">
        <v>17</v>
      </c>
      <c r="G188" s="19"/>
      <c r="H188" s="19"/>
      <c r="I188" s="20">
        <f t="shared" si="48"/>
        <v>0</v>
      </c>
      <c r="J188" s="20"/>
      <c r="K188" s="26"/>
    </row>
    <row r="189" spans="1:11" ht="60.75" customHeight="1">
      <c r="A189" s="34" t="s">
        <v>97</v>
      </c>
      <c r="B189" s="18" t="s">
        <v>22</v>
      </c>
      <c r="C189" s="18" t="s">
        <v>68</v>
      </c>
      <c r="D189" s="31" t="s">
        <v>98</v>
      </c>
      <c r="E189" s="35"/>
      <c r="F189" s="35"/>
      <c r="G189" s="16">
        <f>G190+G193+G196</f>
        <v>1304.7</v>
      </c>
      <c r="H189" s="16">
        <f>H190+H193+H196</f>
        <v>60</v>
      </c>
      <c r="I189" s="20">
        <f t="shared" si="48"/>
        <v>1364.7</v>
      </c>
      <c r="J189" s="16">
        <f t="shared" ref="J189:K189" si="61">J190+J193+J196</f>
        <v>1204.7</v>
      </c>
      <c r="K189" s="16">
        <f t="shared" si="61"/>
        <v>1238.3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8" t="s">
        <v>98</v>
      </c>
      <c r="E190" s="18" t="s">
        <v>30</v>
      </c>
      <c r="F190" s="18"/>
      <c r="G190" s="16">
        <f t="shared" ref="G190:K191" si="62">G191</f>
        <v>852.1</v>
      </c>
      <c r="H190" s="16">
        <f t="shared" si="62"/>
        <v>60</v>
      </c>
      <c r="I190" s="20">
        <f t="shared" si="48"/>
        <v>912.1</v>
      </c>
      <c r="J190" s="16">
        <f t="shared" si="62"/>
        <v>852.1</v>
      </c>
      <c r="K190" s="16">
        <f t="shared" si="62"/>
        <v>852.1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8" t="s">
        <v>98</v>
      </c>
      <c r="E191" s="18" t="s">
        <v>32</v>
      </c>
      <c r="F191" s="18"/>
      <c r="G191" s="16">
        <f t="shared" si="62"/>
        <v>852.1</v>
      </c>
      <c r="H191" s="16">
        <f t="shared" si="62"/>
        <v>60</v>
      </c>
      <c r="I191" s="20">
        <f t="shared" si="48"/>
        <v>912.1</v>
      </c>
      <c r="J191" s="16">
        <f t="shared" si="62"/>
        <v>852.1</v>
      </c>
      <c r="K191" s="16">
        <f t="shared" si="62"/>
        <v>852.1</v>
      </c>
    </row>
    <row r="192" spans="1:11">
      <c r="A192" s="17" t="s">
        <v>16</v>
      </c>
      <c r="B192" s="18" t="s">
        <v>22</v>
      </c>
      <c r="C192" s="18" t="s">
        <v>68</v>
      </c>
      <c r="D192" s="38" t="s">
        <v>98</v>
      </c>
      <c r="E192" s="18" t="s">
        <v>32</v>
      </c>
      <c r="F192" s="18" t="s">
        <v>17</v>
      </c>
      <c r="G192" s="79">
        <v>852.1</v>
      </c>
      <c r="H192" s="79">
        <v>60</v>
      </c>
      <c r="I192" s="20">
        <f t="shared" si="48"/>
        <v>912.1</v>
      </c>
      <c r="J192" s="22">
        <v>852.1</v>
      </c>
      <c r="K192" s="22">
        <v>852.1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8" t="s">
        <v>98</v>
      </c>
      <c r="E193" s="18" t="s">
        <v>45</v>
      </c>
      <c r="F193" s="18"/>
      <c r="G193" s="16">
        <f t="shared" ref="G193:K194" si="63">G194</f>
        <v>442.6</v>
      </c>
      <c r="H193" s="16"/>
      <c r="I193" s="20">
        <f t="shared" si="48"/>
        <v>442.6</v>
      </c>
      <c r="J193" s="16">
        <f t="shared" si="63"/>
        <v>342.6</v>
      </c>
      <c r="K193" s="16">
        <f t="shared" si="63"/>
        <v>376.2</v>
      </c>
    </row>
    <row r="194" spans="1:11" ht="36">
      <c r="A194" s="17" t="s">
        <v>46</v>
      </c>
      <c r="B194" s="18" t="s">
        <v>22</v>
      </c>
      <c r="C194" s="18" t="s">
        <v>68</v>
      </c>
      <c r="D194" s="38" t="s">
        <v>98</v>
      </c>
      <c r="E194" s="18" t="s">
        <v>53</v>
      </c>
      <c r="F194" s="18"/>
      <c r="G194" s="16">
        <f t="shared" si="63"/>
        <v>442.6</v>
      </c>
      <c r="H194" s="16"/>
      <c r="I194" s="20">
        <f t="shared" si="48"/>
        <v>442.6</v>
      </c>
      <c r="J194" s="16">
        <f t="shared" si="63"/>
        <v>342.6</v>
      </c>
      <c r="K194" s="16">
        <f t="shared" si="63"/>
        <v>376.2</v>
      </c>
    </row>
    <row r="195" spans="1:11">
      <c r="A195" s="17" t="s">
        <v>16</v>
      </c>
      <c r="B195" s="18" t="s">
        <v>22</v>
      </c>
      <c r="C195" s="18" t="s">
        <v>68</v>
      </c>
      <c r="D195" s="38" t="s">
        <v>98</v>
      </c>
      <c r="E195" s="18" t="s">
        <v>53</v>
      </c>
      <c r="F195" s="18" t="s">
        <v>17</v>
      </c>
      <c r="G195" s="79">
        <v>442.6</v>
      </c>
      <c r="H195" s="79"/>
      <c r="I195" s="20">
        <f t="shared" si="48"/>
        <v>442.6</v>
      </c>
      <c r="J195" s="22">
        <v>342.6</v>
      </c>
      <c r="K195" s="22">
        <v>376.2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8" t="s">
        <v>98</v>
      </c>
      <c r="E196" s="18" t="s">
        <v>57</v>
      </c>
      <c r="F196" s="18"/>
      <c r="G196" s="16">
        <f t="shared" ref="G196:K197" si="64">G197</f>
        <v>10</v>
      </c>
      <c r="H196" s="16"/>
      <c r="I196" s="20">
        <f t="shared" si="48"/>
        <v>10</v>
      </c>
      <c r="J196" s="16">
        <f t="shared" si="64"/>
        <v>10</v>
      </c>
      <c r="K196" s="16">
        <f t="shared" si="64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8" t="s">
        <v>98</v>
      </c>
      <c r="E197" s="18" t="s">
        <v>80</v>
      </c>
      <c r="F197" s="18"/>
      <c r="G197" s="16">
        <f t="shared" si="64"/>
        <v>10</v>
      </c>
      <c r="H197" s="16"/>
      <c r="I197" s="20">
        <f t="shared" si="48"/>
        <v>10</v>
      </c>
      <c r="J197" s="16">
        <f t="shared" si="64"/>
        <v>10</v>
      </c>
      <c r="K197" s="16">
        <f t="shared" si="64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8" t="s">
        <v>98</v>
      </c>
      <c r="E198" s="18" t="s">
        <v>80</v>
      </c>
      <c r="F198" s="18" t="s">
        <v>17</v>
      </c>
      <c r="G198" s="19">
        <v>10</v>
      </c>
      <c r="H198" s="19"/>
      <c r="I198" s="20">
        <f t="shared" si="48"/>
        <v>10</v>
      </c>
      <c r="J198" s="20">
        <v>10</v>
      </c>
      <c r="K198" s="19">
        <v>10</v>
      </c>
    </row>
    <row r="199" spans="1:11" ht="49.5" hidden="1" customHeight="1">
      <c r="A199" s="34" t="s">
        <v>99</v>
      </c>
      <c r="B199" s="35" t="s">
        <v>22</v>
      </c>
      <c r="C199" s="35" t="s">
        <v>68</v>
      </c>
      <c r="D199" s="36" t="s">
        <v>100</v>
      </c>
      <c r="E199" s="35"/>
      <c r="F199" s="35"/>
      <c r="G199" s="16">
        <f t="shared" ref="G199:K201" si="65">G200</f>
        <v>0</v>
      </c>
      <c r="H199" s="16"/>
      <c r="I199" s="20">
        <f t="shared" si="48"/>
        <v>0</v>
      </c>
      <c r="J199" s="16">
        <f t="shared" si="65"/>
        <v>0</v>
      </c>
      <c r="K199" s="16">
        <f t="shared" si="65"/>
        <v>0</v>
      </c>
    </row>
    <row r="200" spans="1:11" ht="26.25" hidden="1" customHeight="1">
      <c r="A200" s="17" t="s">
        <v>44</v>
      </c>
      <c r="B200" s="18" t="s">
        <v>22</v>
      </c>
      <c r="C200" s="18" t="s">
        <v>68</v>
      </c>
      <c r="D200" s="38" t="s">
        <v>100</v>
      </c>
      <c r="E200" s="18" t="s">
        <v>45</v>
      </c>
      <c r="F200" s="18"/>
      <c r="G200" s="16">
        <f t="shared" si="65"/>
        <v>0</v>
      </c>
      <c r="H200" s="16"/>
      <c r="I200" s="20">
        <f t="shared" si="48"/>
        <v>0</v>
      </c>
      <c r="J200" s="16">
        <f t="shared" si="65"/>
        <v>0</v>
      </c>
      <c r="K200" s="16">
        <f t="shared" si="65"/>
        <v>0</v>
      </c>
    </row>
    <row r="201" spans="1:11" ht="36" hidden="1">
      <c r="A201" s="17" t="s">
        <v>46</v>
      </c>
      <c r="B201" s="18" t="s">
        <v>22</v>
      </c>
      <c r="C201" s="18" t="s">
        <v>68</v>
      </c>
      <c r="D201" s="38" t="s">
        <v>100</v>
      </c>
      <c r="E201" s="18" t="s">
        <v>53</v>
      </c>
      <c r="F201" s="18"/>
      <c r="G201" s="16">
        <f t="shared" si="65"/>
        <v>0</v>
      </c>
      <c r="H201" s="16"/>
      <c r="I201" s="20">
        <f t="shared" si="48"/>
        <v>0</v>
      </c>
      <c r="J201" s="16">
        <f t="shared" si="65"/>
        <v>0</v>
      </c>
      <c r="K201" s="16">
        <f t="shared" si="65"/>
        <v>0</v>
      </c>
    </row>
    <row r="202" spans="1:11" hidden="1">
      <c r="A202" s="17" t="s">
        <v>16</v>
      </c>
      <c r="B202" s="18" t="s">
        <v>22</v>
      </c>
      <c r="C202" s="18" t="s">
        <v>68</v>
      </c>
      <c r="D202" s="31" t="s">
        <v>100</v>
      </c>
      <c r="E202" s="18" t="s">
        <v>53</v>
      </c>
      <c r="F202" s="18" t="s">
        <v>17</v>
      </c>
      <c r="G202" s="19"/>
      <c r="H202" s="19"/>
      <c r="I202" s="20">
        <f t="shared" si="48"/>
        <v>0</v>
      </c>
      <c r="J202" s="20"/>
      <c r="K202" s="19"/>
    </row>
    <row r="203" spans="1:11" ht="47.25" hidden="1" customHeight="1">
      <c r="A203" s="34" t="s">
        <v>101</v>
      </c>
      <c r="B203" s="35" t="s">
        <v>22</v>
      </c>
      <c r="C203" s="35" t="s">
        <v>68</v>
      </c>
      <c r="D203" s="36" t="s">
        <v>102</v>
      </c>
      <c r="E203" s="35"/>
      <c r="F203" s="35"/>
      <c r="G203" s="16">
        <f t="shared" ref="G203:K205" si="66">G204</f>
        <v>0</v>
      </c>
      <c r="H203" s="16"/>
      <c r="I203" s="20">
        <f t="shared" si="48"/>
        <v>0</v>
      </c>
      <c r="J203" s="16">
        <f t="shared" si="66"/>
        <v>0</v>
      </c>
      <c r="K203" s="16">
        <f t="shared" si="66"/>
        <v>0</v>
      </c>
    </row>
    <row r="204" spans="1:11" ht="25.5" hidden="1" customHeight="1">
      <c r="A204" s="17" t="s">
        <v>44</v>
      </c>
      <c r="B204" s="18" t="s">
        <v>22</v>
      </c>
      <c r="C204" s="18" t="s">
        <v>68</v>
      </c>
      <c r="D204" s="31" t="s">
        <v>102</v>
      </c>
      <c r="E204" s="18" t="s">
        <v>45</v>
      </c>
      <c r="F204" s="18"/>
      <c r="G204" s="16">
        <f t="shared" si="66"/>
        <v>0</v>
      </c>
      <c r="H204" s="16"/>
      <c r="I204" s="20">
        <f t="shared" si="48"/>
        <v>0</v>
      </c>
      <c r="J204" s="16">
        <f t="shared" si="66"/>
        <v>0</v>
      </c>
      <c r="K204" s="16">
        <f t="shared" si="66"/>
        <v>0</v>
      </c>
    </row>
    <row r="205" spans="1:11" ht="36" hidden="1">
      <c r="A205" s="17" t="s">
        <v>46</v>
      </c>
      <c r="B205" s="18" t="s">
        <v>22</v>
      </c>
      <c r="C205" s="18" t="s">
        <v>68</v>
      </c>
      <c r="D205" s="31" t="s">
        <v>102</v>
      </c>
      <c r="E205" s="18" t="s">
        <v>53</v>
      </c>
      <c r="F205" s="18"/>
      <c r="G205" s="16">
        <f t="shared" si="66"/>
        <v>0</v>
      </c>
      <c r="H205" s="16"/>
      <c r="I205" s="20">
        <f t="shared" si="48"/>
        <v>0</v>
      </c>
      <c r="J205" s="16">
        <f t="shared" si="66"/>
        <v>0</v>
      </c>
      <c r="K205" s="16">
        <f t="shared" si="66"/>
        <v>0</v>
      </c>
    </row>
    <row r="206" spans="1:11" hidden="1">
      <c r="A206" s="17" t="s">
        <v>16</v>
      </c>
      <c r="B206" s="18" t="s">
        <v>22</v>
      </c>
      <c r="C206" s="18" t="s">
        <v>68</v>
      </c>
      <c r="D206" s="31" t="s">
        <v>102</v>
      </c>
      <c r="E206" s="18" t="s">
        <v>53</v>
      </c>
      <c r="F206" s="18" t="s">
        <v>17</v>
      </c>
      <c r="G206" s="19"/>
      <c r="H206" s="19"/>
      <c r="I206" s="20">
        <f t="shared" si="48"/>
        <v>0</v>
      </c>
      <c r="J206" s="20"/>
      <c r="K206" s="26"/>
    </row>
    <row r="207" spans="1:11" ht="60.75" customHeight="1">
      <c r="A207" s="34" t="s">
        <v>103</v>
      </c>
      <c r="B207" s="18" t="s">
        <v>22</v>
      </c>
      <c r="C207" s="18" t="s">
        <v>68</v>
      </c>
      <c r="D207" s="31" t="s">
        <v>104</v>
      </c>
      <c r="E207" s="18"/>
      <c r="F207" s="18"/>
      <c r="G207" s="16">
        <f>G208+G211</f>
        <v>169.5</v>
      </c>
      <c r="H207" s="16">
        <f>H208+H211</f>
        <v>0</v>
      </c>
      <c r="I207" s="20">
        <f t="shared" si="48"/>
        <v>169.5</v>
      </c>
      <c r="J207" s="16">
        <f t="shared" ref="J207:K207" si="67">J208+J211</f>
        <v>146.5</v>
      </c>
      <c r="K207" s="16">
        <f t="shared" si="67"/>
        <v>146.5</v>
      </c>
    </row>
    <row r="208" spans="1:11" ht="24">
      <c r="A208" s="17" t="s">
        <v>44</v>
      </c>
      <c r="B208" s="18" t="s">
        <v>22</v>
      </c>
      <c r="C208" s="18" t="s">
        <v>68</v>
      </c>
      <c r="D208" s="31" t="s">
        <v>104</v>
      </c>
      <c r="E208" s="18" t="s">
        <v>45</v>
      </c>
      <c r="F208" s="18"/>
      <c r="G208" s="16">
        <f t="shared" ref="G208:K209" si="68">G209</f>
        <v>168</v>
      </c>
      <c r="H208" s="16">
        <f t="shared" si="68"/>
        <v>0</v>
      </c>
      <c r="I208" s="20">
        <f t="shared" si="48"/>
        <v>168</v>
      </c>
      <c r="J208" s="16">
        <f t="shared" si="68"/>
        <v>146.5</v>
      </c>
      <c r="K208" s="16">
        <f t="shared" si="68"/>
        <v>146.5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1" t="s">
        <v>104</v>
      </c>
      <c r="E209" s="18" t="s">
        <v>53</v>
      </c>
      <c r="F209" s="18"/>
      <c r="G209" s="16">
        <f t="shared" si="68"/>
        <v>168</v>
      </c>
      <c r="H209" s="16">
        <f t="shared" si="68"/>
        <v>0</v>
      </c>
      <c r="I209" s="20">
        <f t="shared" si="48"/>
        <v>168</v>
      </c>
      <c r="J209" s="16">
        <f t="shared" si="68"/>
        <v>146.5</v>
      </c>
      <c r="K209" s="16">
        <f t="shared" si="68"/>
        <v>146.5</v>
      </c>
    </row>
    <row r="210" spans="1:11" ht="13.5" customHeight="1">
      <c r="A210" s="17" t="s">
        <v>16</v>
      </c>
      <c r="B210" s="18" t="s">
        <v>22</v>
      </c>
      <c r="C210" s="18" t="s">
        <v>68</v>
      </c>
      <c r="D210" s="31" t="s">
        <v>104</v>
      </c>
      <c r="E210" s="18" t="s">
        <v>53</v>
      </c>
      <c r="F210" s="18" t="s">
        <v>17</v>
      </c>
      <c r="G210" s="79">
        <v>168</v>
      </c>
      <c r="H210" s="79">
        <v>0</v>
      </c>
      <c r="I210" s="20">
        <f t="shared" si="48"/>
        <v>168</v>
      </c>
      <c r="J210" s="22">
        <v>146.5</v>
      </c>
      <c r="K210" s="22">
        <v>146.5</v>
      </c>
    </row>
    <row r="211" spans="1:11" ht="14.25" customHeight="1">
      <c r="A211" s="133" t="s">
        <v>56</v>
      </c>
      <c r="B211" s="18" t="s">
        <v>22</v>
      </c>
      <c r="C211" s="18" t="s">
        <v>68</v>
      </c>
      <c r="D211" s="31" t="s">
        <v>104</v>
      </c>
      <c r="E211" s="18" t="s">
        <v>57</v>
      </c>
      <c r="F211" s="18"/>
      <c r="G211" s="129">
        <f t="shared" ref="G211:K212" si="69">G212</f>
        <v>1.5</v>
      </c>
      <c r="H211" s="129">
        <f t="shared" si="69"/>
        <v>0</v>
      </c>
      <c r="I211" s="20">
        <f t="shared" si="48"/>
        <v>1.5</v>
      </c>
      <c r="J211" s="129">
        <f t="shared" si="69"/>
        <v>0</v>
      </c>
      <c r="K211" s="129">
        <f t="shared" si="69"/>
        <v>0</v>
      </c>
    </row>
    <row r="212" spans="1:11" ht="18" customHeight="1">
      <c r="A212" s="133" t="s">
        <v>79</v>
      </c>
      <c r="B212" s="18" t="s">
        <v>22</v>
      </c>
      <c r="C212" s="18" t="s">
        <v>68</v>
      </c>
      <c r="D212" s="31" t="s">
        <v>104</v>
      </c>
      <c r="E212" s="18" t="s">
        <v>80</v>
      </c>
      <c r="F212" s="18"/>
      <c r="G212" s="129">
        <f t="shared" si="69"/>
        <v>1.5</v>
      </c>
      <c r="H212" s="129">
        <f t="shared" si="69"/>
        <v>0</v>
      </c>
      <c r="I212" s="20">
        <f t="shared" si="48"/>
        <v>1.5</v>
      </c>
      <c r="J212" s="129">
        <f t="shared" si="69"/>
        <v>0</v>
      </c>
      <c r="K212" s="129">
        <f t="shared" si="69"/>
        <v>0</v>
      </c>
    </row>
    <row r="213" spans="1:11" ht="13.5" customHeight="1">
      <c r="A213" s="133" t="s">
        <v>81</v>
      </c>
      <c r="B213" s="18" t="s">
        <v>22</v>
      </c>
      <c r="C213" s="18" t="s">
        <v>68</v>
      </c>
      <c r="D213" s="31" t="s">
        <v>104</v>
      </c>
      <c r="E213" s="18" t="s">
        <v>80</v>
      </c>
      <c r="F213" s="18" t="s">
        <v>17</v>
      </c>
      <c r="G213" s="79">
        <v>1.5</v>
      </c>
      <c r="H213" s="79">
        <v>0</v>
      </c>
      <c r="I213" s="20">
        <f t="shared" ref="I213:I276" si="70">G213+H213</f>
        <v>1.5</v>
      </c>
      <c r="J213" s="22"/>
      <c r="K213" s="22"/>
    </row>
    <row r="214" spans="1:11" ht="12" hidden="1" customHeight="1">
      <c r="A214" s="23" t="s">
        <v>105</v>
      </c>
      <c r="B214" s="18" t="s">
        <v>22</v>
      </c>
      <c r="C214" s="18" t="s">
        <v>68</v>
      </c>
      <c r="D214" s="38" t="s">
        <v>106</v>
      </c>
      <c r="E214" s="18"/>
      <c r="F214" s="18"/>
      <c r="G214" s="16">
        <f t="shared" ref="G214:J216" si="71">G215</f>
        <v>0</v>
      </c>
      <c r="H214" s="16"/>
      <c r="I214" s="20">
        <f t="shared" si="70"/>
        <v>0</v>
      </c>
      <c r="J214" s="16">
        <f t="shared" si="71"/>
        <v>0</v>
      </c>
      <c r="K214" s="26"/>
    </row>
    <row r="215" spans="1:11" ht="16.5" hidden="1" customHeight="1">
      <c r="A215" s="23" t="s">
        <v>29</v>
      </c>
      <c r="B215" s="18" t="s">
        <v>22</v>
      </c>
      <c r="C215" s="18" t="s">
        <v>68</v>
      </c>
      <c r="D215" s="38" t="s">
        <v>106</v>
      </c>
      <c r="E215" s="18" t="s">
        <v>30</v>
      </c>
      <c r="F215" s="18"/>
      <c r="G215" s="16">
        <f t="shared" si="71"/>
        <v>0</v>
      </c>
      <c r="H215" s="16"/>
      <c r="I215" s="20">
        <f t="shared" si="70"/>
        <v>0</v>
      </c>
      <c r="J215" s="16">
        <f t="shared" si="71"/>
        <v>0</v>
      </c>
      <c r="K215" s="26"/>
    </row>
    <row r="216" spans="1:11" ht="13.5" hidden="1" customHeight="1">
      <c r="A216" s="23" t="s">
        <v>31</v>
      </c>
      <c r="B216" s="18" t="s">
        <v>22</v>
      </c>
      <c r="C216" s="18" t="s">
        <v>68</v>
      </c>
      <c r="D216" s="38" t="s">
        <v>106</v>
      </c>
      <c r="E216" s="18" t="s">
        <v>32</v>
      </c>
      <c r="F216" s="18"/>
      <c r="G216" s="16">
        <f t="shared" si="71"/>
        <v>0</v>
      </c>
      <c r="H216" s="16"/>
      <c r="I216" s="20">
        <f t="shared" si="70"/>
        <v>0</v>
      </c>
      <c r="J216" s="16">
        <f t="shared" si="71"/>
        <v>0</v>
      </c>
      <c r="K216" s="26"/>
    </row>
    <row r="217" spans="1:11" ht="11.25" hidden="1" customHeight="1">
      <c r="A217" s="23" t="s">
        <v>107</v>
      </c>
      <c r="B217" s="18" t="s">
        <v>22</v>
      </c>
      <c r="C217" s="18" t="s">
        <v>68</v>
      </c>
      <c r="D217" s="38" t="s">
        <v>106</v>
      </c>
      <c r="E217" s="18" t="s">
        <v>32</v>
      </c>
      <c r="F217" s="18" t="s">
        <v>17</v>
      </c>
      <c r="G217" s="19"/>
      <c r="H217" s="19"/>
      <c r="I217" s="20">
        <f t="shared" si="70"/>
        <v>0</v>
      </c>
      <c r="J217" s="20"/>
      <c r="K217" s="26"/>
    </row>
    <row r="218" spans="1:11" ht="59.25" customHeight="1">
      <c r="A218" s="32" t="s">
        <v>108</v>
      </c>
      <c r="B218" s="14" t="s">
        <v>22</v>
      </c>
      <c r="C218" s="14" t="s">
        <v>68</v>
      </c>
      <c r="D218" s="33" t="s">
        <v>109</v>
      </c>
      <c r="E218" s="14"/>
      <c r="F218" s="14"/>
      <c r="G218" s="16">
        <f t="shared" ref="G218:K218" si="72">G219+G222</f>
        <v>379.9</v>
      </c>
      <c r="H218" s="16"/>
      <c r="I218" s="20">
        <f t="shared" si="70"/>
        <v>379.9</v>
      </c>
      <c r="J218" s="16">
        <f t="shared" si="72"/>
        <v>379.9</v>
      </c>
      <c r="K218" s="16">
        <f t="shared" si="72"/>
        <v>379.9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1" t="s">
        <v>109</v>
      </c>
      <c r="E219" s="18" t="s">
        <v>30</v>
      </c>
      <c r="F219" s="14"/>
      <c r="G219" s="16">
        <f t="shared" ref="G219:K220" si="73">G220</f>
        <v>379.9</v>
      </c>
      <c r="H219" s="16"/>
      <c r="I219" s="20">
        <f t="shared" si="70"/>
        <v>379.9</v>
      </c>
      <c r="J219" s="16">
        <f t="shared" si="73"/>
        <v>379.9</v>
      </c>
      <c r="K219" s="16">
        <f t="shared" si="73"/>
        <v>379.9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1" t="s">
        <v>109</v>
      </c>
      <c r="E220" s="18" t="s">
        <v>32</v>
      </c>
      <c r="F220" s="14"/>
      <c r="G220" s="16">
        <f t="shared" si="73"/>
        <v>379.9</v>
      </c>
      <c r="H220" s="16"/>
      <c r="I220" s="20">
        <f t="shared" si="70"/>
        <v>379.9</v>
      </c>
      <c r="J220" s="16">
        <f t="shared" si="73"/>
        <v>379.9</v>
      </c>
      <c r="K220" s="16">
        <f t="shared" si="73"/>
        <v>379.9</v>
      </c>
    </row>
    <row r="221" spans="1:11">
      <c r="A221" s="17" t="s">
        <v>18</v>
      </c>
      <c r="B221" s="18" t="s">
        <v>22</v>
      </c>
      <c r="C221" s="18" t="s">
        <v>68</v>
      </c>
      <c r="D221" s="31" t="s">
        <v>109</v>
      </c>
      <c r="E221" s="18" t="s">
        <v>32</v>
      </c>
      <c r="F221" s="18" t="s">
        <v>10</v>
      </c>
      <c r="G221" s="26">
        <v>379.9</v>
      </c>
      <c r="H221" s="26"/>
      <c r="I221" s="20">
        <f t="shared" si="70"/>
        <v>379.9</v>
      </c>
      <c r="J221" s="20">
        <v>379.9</v>
      </c>
      <c r="K221" s="26">
        <v>379.9</v>
      </c>
    </row>
    <row r="222" spans="1:11" ht="27" hidden="1" customHeight="1">
      <c r="A222" s="17" t="s">
        <v>44</v>
      </c>
      <c r="B222" s="18" t="s">
        <v>22</v>
      </c>
      <c r="C222" s="18" t="s">
        <v>68</v>
      </c>
      <c r="D222" s="31" t="s">
        <v>109</v>
      </c>
      <c r="E222" s="18" t="s">
        <v>45</v>
      </c>
      <c r="F222" s="18"/>
      <c r="G222" s="16">
        <f t="shared" ref="G222:K223" si="74">G223</f>
        <v>0</v>
      </c>
      <c r="H222" s="16"/>
      <c r="I222" s="20">
        <f t="shared" si="70"/>
        <v>0</v>
      </c>
      <c r="J222" s="16">
        <f t="shared" si="74"/>
        <v>0</v>
      </c>
      <c r="K222" s="16">
        <f t="shared" si="74"/>
        <v>0</v>
      </c>
    </row>
    <row r="223" spans="1:11" ht="36" hidden="1">
      <c r="A223" s="17" t="s">
        <v>46</v>
      </c>
      <c r="B223" s="18" t="s">
        <v>22</v>
      </c>
      <c r="C223" s="18" t="s">
        <v>68</v>
      </c>
      <c r="D223" s="31" t="s">
        <v>109</v>
      </c>
      <c r="E223" s="18" t="s">
        <v>53</v>
      </c>
      <c r="F223" s="18"/>
      <c r="G223" s="16">
        <f t="shared" si="74"/>
        <v>0</v>
      </c>
      <c r="H223" s="16"/>
      <c r="I223" s="20">
        <f t="shared" si="70"/>
        <v>0</v>
      </c>
      <c r="J223" s="16">
        <f t="shared" si="74"/>
        <v>0</v>
      </c>
      <c r="K223" s="16">
        <f t="shared" si="74"/>
        <v>0</v>
      </c>
    </row>
    <row r="224" spans="1:11" hidden="1">
      <c r="A224" s="17" t="s">
        <v>110</v>
      </c>
      <c r="B224" s="18" t="s">
        <v>22</v>
      </c>
      <c r="C224" s="18" t="s">
        <v>68</v>
      </c>
      <c r="D224" s="31" t="s">
        <v>109</v>
      </c>
      <c r="E224" s="18" t="s">
        <v>53</v>
      </c>
      <c r="F224" s="18" t="s">
        <v>10</v>
      </c>
      <c r="G224" s="19"/>
      <c r="H224" s="19"/>
      <c r="I224" s="20">
        <f t="shared" si="70"/>
        <v>0</v>
      </c>
      <c r="J224" s="20"/>
      <c r="K224" s="26"/>
    </row>
    <row r="225" spans="1:11" ht="24.75" customHeight="1">
      <c r="A225" s="32" t="s">
        <v>111</v>
      </c>
      <c r="B225" s="14" t="s">
        <v>22</v>
      </c>
      <c r="C225" s="14" t="s">
        <v>68</v>
      </c>
      <c r="D225" s="33" t="s">
        <v>112</v>
      </c>
      <c r="E225" s="14"/>
      <c r="F225" s="14"/>
      <c r="G225" s="16">
        <f t="shared" ref="G225:K225" si="75">G226+G231</f>
        <v>373.3</v>
      </c>
      <c r="H225" s="16"/>
      <c r="I225" s="20">
        <f t="shared" si="70"/>
        <v>373.3</v>
      </c>
      <c r="J225" s="16">
        <f t="shared" si="75"/>
        <v>373.3</v>
      </c>
      <c r="K225" s="16">
        <f t="shared" si="75"/>
        <v>373.3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1" t="s">
        <v>112</v>
      </c>
      <c r="E226" s="18" t="s">
        <v>30</v>
      </c>
      <c r="F226" s="18"/>
      <c r="G226" s="16">
        <f t="shared" ref="G226:K227" si="76">G227</f>
        <v>373.3</v>
      </c>
      <c r="H226" s="16"/>
      <c r="I226" s="20">
        <f t="shared" si="70"/>
        <v>373.3</v>
      </c>
      <c r="J226" s="16">
        <f t="shared" si="76"/>
        <v>373.3</v>
      </c>
      <c r="K226" s="16">
        <f t="shared" si="76"/>
        <v>373.3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1" t="s">
        <v>112</v>
      </c>
      <c r="E227" s="18" t="s">
        <v>32</v>
      </c>
      <c r="F227" s="18"/>
      <c r="G227" s="16">
        <f t="shared" si="76"/>
        <v>373.3</v>
      </c>
      <c r="H227" s="16"/>
      <c r="I227" s="20">
        <f t="shared" si="70"/>
        <v>373.3</v>
      </c>
      <c r="J227" s="16">
        <f t="shared" si="76"/>
        <v>373.3</v>
      </c>
      <c r="K227" s="16">
        <f t="shared" si="76"/>
        <v>373.3</v>
      </c>
    </row>
    <row r="228" spans="1:11">
      <c r="A228" s="17" t="s">
        <v>18</v>
      </c>
      <c r="B228" s="18" t="s">
        <v>22</v>
      </c>
      <c r="C228" s="18" t="s">
        <v>68</v>
      </c>
      <c r="D228" s="31" t="s">
        <v>112</v>
      </c>
      <c r="E228" s="18" t="s">
        <v>32</v>
      </c>
      <c r="F228" s="18" t="s">
        <v>10</v>
      </c>
      <c r="G228" s="19">
        <v>373.3</v>
      </c>
      <c r="H228" s="19"/>
      <c r="I228" s="20">
        <f t="shared" si="70"/>
        <v>373.3</v>
      </c>
      <c r="J228" s="20">
        <v>373.3</v>
      </c>
      <c r="K228" s="19">
        <v>373.3</v>
      </c>
    </row>
    <row r="229" spans="1:11" ht="27.75" hidden="1" customHeight="1">
      <c r="A229" s="17" t="s">
        <v>44</v>
      </c>
      <c r="B229" s="18" t="s">
        <v>22</v>
      </c>
      <c r="C229" s="18" t="s">
        <v>68</v>
      </c>
      <c r="D229" s="31" t="s">
        <v>112</v>
      </c>
      <c r="E229" s="18" t="s">
        <v>45</v>
      </c>
      <c r="F229" s="18"/>
      <c r="G229" s="16">
        <f t="shared" ref="G229:K230" si="77">G230</f>
        <v>0</v>
      </c>
      <c r="H229" s="16"/>
      <c r="I229" s="20">
        <f t="shared" si="70"/>
        <v>0</v>
      </c>
      <c r="J229" s="16">
        <f t="shared" si="77"/>
        <v>0</v>
      </c>
      <c r="K229" s="16">
        <f t="shared" si="77"/>
        <v>0</v>
      </c>
    </row>
    <row r="230" spans="1:11" ht="36" hidden="1">
      <c r="A230" s="17" t="s">
        <v>46</v>
      </c>
      <c r="B230" s="18" t="s">
        <v>22</v>
      </c>
      <c r="C230" s="18" t="s">
        <v>68</v>
      </c>
      <c r="D230" s="31" t="s">
        <v>112</v>
      </c>
      <c r="E230" s="18" t="s">
        <v>53</v>
      </c>
      <c r="F230" s="18"/>
      <c r="G230" s="16">
        <f t="shared" si="77"/>
        <v>0</v>
      </c>
      <c r="H230" s="16"/>
      <c r="I230" s="20">
        <f t="shared" si="70"/>
        <v>0</v>
      </c>
      <c r="J230" s="16">
        <f t="shared" si="77"/>
        <v>0</v>
      </c>
      <c r="K230" s="16">
        <f t="shared" si="77"/>
        <v>0</v>
      </c>
    </row>
    <row r="231" spans="1:11" hidden="1">
      <c r="A231" s="17" t="s">
        <v>110</v>
      </c>
      <c r="B231" s="18" t="s">
        <v>22</v>
      </c>
      <c r="C231" s="18" t="s">
        <v>68</v>
      </c>
      <c r="D231" s="31" t="s">
        <v>112</v>
      </c>
      <c r="E231" s="18" t="s">
        <v>53</v>
      </c>
      <c r="F231" s="18" t="s">
        <v>10</v>
      </c>
      <c r="G231" s="19"/>
      <c r="H231" s="19"/>
      <c r="I231" s="20">
        <f t="shared" si="70"/>
        <v>0</v>
      </c>
      <c r="J231" s="20"/>
      <c r="K231" s="26"/>
    </row>
    <row r="232" spans="1:11" ht="61.5" customHeight="1">
      <c r="A232" s="39" t="s">
        <v>113</v>
      </c>
      <c r="B232" s="14" t="s">
        <v>22</v>
      </c>
      <c r="C232" s="14" t="s">
        <v>68</v>
      </c>
      <c r="D232" s="33" t="s">
        <v>114</v>
      </c>
      <c r="E232" s="14"/>
      <c r="F232" s="14"/>
      <c r="G232" s="16">
        <f t="shared" ref="G232:K232" si="78">G233+G236</f>
        <v>433.7</v>
      </c>
      <c r="H232" s="16"/>
      <c r="I232" s="20">
        <f t="shared" si="70"/>
        <v>433.7</v>
      </c>
      <c r="J232" s="16">
        <f t="shared" si="78"/>
        <v>433.7</v>
      </c>
      <c r="K232" s="16">
        <f t="shared" si="78"/>
        <v>433.7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1" t="s">
        <v>114</v>
      </c>
      <c r="E233" s="18" t="s">
        <v>30</v>
      </c>
      <c r="F233" s="18"/>
      <c r="G233" s="16">
        <f t="shared" ref="G233:K234" si="79">G234</f>
        <v>433.7</v>
      </c>
      <c r="H233" s="16"/>
      <c r="I233" s="20">
        <f t="shared" si="70"/>
        <v>433.7</v>
      </c>
      <c r="J233" s="16">
        <f t="shared" si="79"/>
        <v>433.7</v>
      </c>
      <c r="K233" s="16">
        <f t="shared" si="79"/>
        <v>433.7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1" t="s">
        <v>114</v>
      </c>
      <c r="E234" s="18" t="s">
        <v>32</v>
      </c>
      <c r="F234" s="18"/>
      <c r="G234" s="16">
        <f t="shared" si="79"/>
        <v>433.7</v>
      </c>
      <c r="H234" s="16"/>
      <c r="I234" s="20">
        <f t="shared" si="70"/>
        <v>433.7</v>
      </c>
      <c r="J234" s="16">
        <f t="shared" si="79"/>
        <v>433.7</v>
      </c>
      <c r="K234" s="16">
        <f t="shared" si="79"/>
        <v>433.7</v>
      </c>
    </row>
    <row r="235" spans="1:11">
      <c r="A235" s="17" t="s">
        <v>18</v>
      </c>
      <c r="B235" s="18" t="s">
        <v>22</v>
      </c>
      <c r="C235" s="18" t="s">
        <v>68</v>
      </c>
      <c r="D235" s="31" t="s">
        <v>114</v>
      </c>
      <c r="E235" s="18" t="s">
        <v>32</v>
      </c>
      <c r="F235" s="18" t="s">
        <v>10</v>
      </c>
      <c r="G235" s="26">
        <v>433.7</v>
      </c>
      <c r="H235" s="26"/>
      <c r="I235" s="20">
        <f t="shared" si="70"/>
        <v>433.7</v>
      </c>
      <c r="J235" s="20">
        <v>433.7</v>
      </c>
      <c r="K235" s="26">
        <v>433.7</v>
      </c>
    </row>
    <row r="236" spans="1:11" ht="25.5" hidden="1" customHeight="1">
      <c r="A236" s="17" t="s">
        <v>44</v>
      </c>
      <c r="B236" s="18" t="s">
        <v>22</v>
      </c>
      <c r="C236" s="18" t="s">
        <v>68</v>
      </c>
      <c r="D236" s="31" t="s">
        <v>114</v>
      </c>
      <c r="E236" s="18" t="s">
        <v>45</v>
      </c>
      <c r="F236" s="18"/>
      <c r="G236" s="16">
        <f t="shared" ref="G236:K237" si="80">G237</f>
        <v>0</v>
      </c>
      <c r="H236" s="16"/>
      <c r="I236" s="20">
        <f t="shared" si="70"/>
        <v>0</v>
      </c>
      <c r="J236" s="16">
        <f t="shared" si="80"/>
        <v>0</v>
      </c>
      <c r="K236" s="16">
        <f t="shared" si="80"/>
        <v>0</v>
      </c>
    </row>
    <row r="237" spans="1:11" ht="36" hidden="1">
      <c r="A237" s="17" t="s">
        <v>46</v>
      </c>
      <c r="B237" s="18" t="s">
        <v>22</v>
      </c>
      <c r="C237" s="18" t="s">
        <v>68</v>
      </c>
      <c r="D237" s="31" t="s">
        <v>114</v>
      </c>
      <c r="E237" s="18" t="s">
        <v>53</v>
      </c>
      <c r="F237" s="18"/>
      <c r="G237" s="16">
        <f t="shared" si="80"/>
        <v>0</v>
      </c>
      <c r="H237" s="16"/>
      <c r="I237" s="20">
        <f t="shared" si="70"/>
        <v>0</v>
      </c>
      <c r="J237" s="16">
        <f t="shared" si="80"/>
        <v>0</v>
      </c>
      <c r="K237" s="16">
        <f t="shared" si="80"/>
        <v>0</v>
      </c>
    </row>
    <row r="238" spans="1:11" hidden="1">
      <c r="A238" s="17" t="s">
        <v>110</v>
      </c>
      <c r="B238" s="18" t="s">
        <v>22</v>
      </c>
      <c r="C238" s="18" t="s">
        <v>68</v>
      </c>
      <c r="D238" s="31" t="s">
        <v>114</v>
      </c>
      <c r="E238" s="18" t="s">
        <v>53</v>
      </c>
      <c r="F238" s="18" t="s">
        <v>10</v>
      </c>
      <c r="G238" s="26"/>
      <c r="H238" s="26"/>
      <c r="I238" s="20">
        <f t="shared" si="70"/>
        <v>0</v>
      </c>
      <c r="J238" s="20"/>
      <c r="K238" s="26"/>
    </row>
    <row r="239" spans="1:11" ht="55.5" customHeight="1">
      <c r="A239" s="141" t="s">
        <v>646</v>
      </c>
      <c r="B239" s="45" t="s">
        <v>22</v>
      </c>
      <c r="C239" s="45" t="s">
        <v>68</v>
      </c>
      <c r="D239" s="144" t="s">
        <v>643</v>
      </c>
      <c r="E239" s="142"/>
      <c r="F239" s="142"/>
      <c r="G239" s="19">
        <f>G240</f>
        <v>10</v>
      </c>
      <c r="H239" s="19"/>
      <c r="I239" s="20">
        <f t="shared" si="70"/>
        <v>10</v>
      </c>
      <c r="J239" s="19">
        <f t="shared" ref="J239:K242" si="81">J240</f>
        <v>10</v>
      </c>
      <c r="K239" s="19">
        <f t="shared" si="81"/>
        <v>10</v>
      </c>
    </row>
    <row r="240" spans="1:11" ht="12.75" customHeight="1">
      <c r="A240" s="133" t="s">
        <v>133</v>
      </c>
      <c r="B240" s="45" t="s">
        <v>22</v>
      </c>
      <c r="C240" s="45" t="s">
        <v>68</v>
      </c>
      <c r="D240" s="144" t="s">
        <v>644</v>
      </c>
      <c r="E240" s="45"/>
      <c r="F240" s="45"/>
      <c r="G240" s="19">
        <f>G241</f>
        <v>10</v>
      </c>
      <c r="H240" s="19"/>
      <c r="I240" s="20">
        <f t="shared" si="70"/>
        <v>10</v>
      </c>
      <c r="J240" s="19">
        <f t="shared" si="81"/>
        <v>10</v>
      </c>
      <c r="K240" s="19">
        <f t="shared" si="81"/>
        <v>10</v>
      </c>
    </row>
    <row r="241" spans="1:11" ht="25.5">
      <c r="A241" s="133" t="s">
        <v>44</v>
      </c>
      <c r="B241" s="45" t="s">
        <v>22</v>
      </c>
      <c r="C241" s="45" t="s">
        <v>68</v>
      </c>
      <c r="D241" s="144" t="s">
        <v>644</v>
      </c>
      <c r="E241" s="45" t="s">
        <v>45</v>
      </c>
      <c r="F241" s="45"/>
      <c r="G241" s="19">
        <f>G242</f>
        <v>10</v>
      </c>
      <c r="H241" s="19"/>
      <c r="I241" s="20">
        <f t="shared" si="70"/>
        <v>10</v>
      </c>
      <c r="J241" s="19">
        <f t="shared" si="81"/>
        <v>10</v>
      </c>
      <c r="K241" s="19">
        <f t="shared" si="81"/>
        <v>10</v>
      </c>
    </row>
    <row r="242" spans="1:11" ht="38.25">
      <c r="A242" s="133" t="s">
        <v>46</v>
      </c>
      <c r="B242" s="45" t="s">
        <v>22</v>
      </c>
      <c r="C242" s="45" t="s">
        <v>68</v>
      </c>
      <c r="D242" s="144" t="s">
        <v>644</v>
      </c>
      <c r="E242" s="45" t="s">
        <v>53</v>
      </c>
      <c r="F242" s="45"/>
      <c r="G242" s="19">
        <f>G243</f>
        <v>10</v>
      </c>
      <c r="H242" s="19"/>
      <c r="I242" s="20">
        <f t="shared" si="70"/>
        <v>10</v>
      </c>
      <c r="J242" s="19">
        <f t="shared" si="81"/>
        <v>10</v>
      </c>
      <c r="K242" s="19">
        <f t="shared" si="81"/>
        <v>10</v>
      </c>
    </row>
    <row r="243" spans="1:11" ht="12.75" customHeight="1">
      <c r="A243" s="133" t="s">
        <v>16</v>
      </c>
      <c r="B243" s="45" t="s">
        <v>22</v>
      </c>
      <c r="C243" s="45" t="s">
        <v>68</v>
      </c>
      <c r="D243" s="144" t="s">
        <v>644</v>
      </c>
      <c r="E243" s="45" t="s">
        <v>53</v>
      </c>
      <c r="F243" s="45" t="s">
        <v>17</v>
      </c>
      <c r="G243" s="19">
        <v>10</v>
      </c>
      <c r="H243" s="19"/>
      <c r="I243" s="20">
        <f t="shared" si="70"/>
        <v>10</v>
      </c>
      <c r="J243" s="20">
        <v>10</v>
      </c>
      <c r="K243" s="19">
        <v>10</v>
      </c>
    </row>
    <row r="244" spans="1:11" ht="39.75" customHeight="1">
      <c r="A244" s="176" t="s">
        <v>611</v>
      </c>
      <c r="B244" s="45" t="s">
        <v>22</v>
      </c>
      <c r="C244" s="45" t="s">
        <v>68</v>
      </c>
      <c r="D244" s="143" t="s">
        <v>612</v>
      </c>
      <c r="E244" s="142"/>
      <c r="F244" s="142"/>
      <c r="G244" s="79">
        <f t="shared" ref="G244:K248" si="82">G245</f>
        <v>104</v>
      </c>
      <c r="H244" s="79"/>
      <c r="I244" s="20">
        <f t="shared" si="70"/>
        <v>104</v>
      </c>
      <c r="J244" s="79">
        <f t="shared" si="82"/>
        <v>104</v>
      </c>
      <c r="K244" s="79">
        <f t="shared" si="82"/>
        <v>0</v>
      </c>
    </row>
    <row r="245" spans="1:11" ht="41.25" customHeight="1">
      <c r="A245" s="133" t="s">
        <v>535</v>
      </c>
      <c r="B245" s="45" t="s">
        <v>22</v>
      </c>
      <c r="C245" s="45" t="s">
        <v>68</v>
      </c>
      <c r="D245" s="144" t="s">
        <v>622</v>
      </c>
      <c r="E245" s="45"/>
      <c r="F245" s="45"/>
      <c r="G245" s="79">
        <f t="shared" si="82"/>
        <v>104</v>
      </c>
      <c r="H245" s="79"/>
      <c r="I245" s="20">
        <f t="shared" si="70"/>
        <v>104</v>
      </c>
      <c r="J245" s="79">
        <f t="shared" si="82"/>
        <v>104</v>
      </c>
      <c r="K245" s="79">
        <f t="shared" si="82"/>
        <v>0</v>
      </c>
    </row>
    <row r="246" spans="1:11" ht="12.75" customHeight="1">
      <c r="A246" s="133" t="s">
        <v>133</v>
      </c>
      <c r="B246" s="45" t="s">
        <v>22</v>
      </c>
      <c r="C246" s="45" t="s">
        <v>68</v>
      </c>
      <c r="D246" s="144" t="s">
        <v>613</v>
      </c>
      <c r="E246" s="45"/>
      <c r="F246" s="45"/>
      <c r="G246" s="79">
        <f t="shared" si="82"/>
        <v>104</v>
      </c>
      <c r="H246" s="79"/>
      <c r="I246" s="20">
        <f t="shared" si="70"/>
        <v>104</v>
      </c>
      <c r="J246" s="79">
        <f t="shared" si="82"/>
        <v>104</v>
      </c>
      <c r="K246" s="79">
        <f t="shared" si="82"/>
        <v>0</v>
      </c>
    </row>
    <row r="247" spans="1:11" ht="12.75" customHeight="1">
      <c r="A247" s="133" t="s">
        <v>44</v>
      </c>
      <c r="B247" s="45" t="s">
        <v>22</v>
      </c>
      <c r="C247" s="45" t="s">
        <v>68</v>
      </c>
      <c r="D247" s="144" t="s">
        <v>613</v>
      </c>
      <c r="E247" s="45" t="s">
        <v>45</v>
      </c>
      <c r="F247" s="45"/>
      <c r="G247" s="79">
        <f t="shared" si="82"/>
        <v>104</v>
      </c>
      <c r="H247" s="79"/>
      <c r="I247" s="20">
        <f t="shared" si="70"/>
        <v>104</v>
      </c>
      <c r="J247" s="79">
        <f t="shared" si="82"/>
        <v>104</v>
      </c>
      <c r="K247" s="79">
        <f t="shared" si="82"/>
        <v>0</v>
      </c>
    </row>
    <row r="248" spans="1:11" ht="12.75" customHeight="1">
      <c r="A248" s="133" t="s">
        <v>46</v>
      </c>
      <c r="B248" s="45" t="s">
        <v>22</v>
      </c>
      <c r="C248" s="45" t="s">
        <v>68</v>
      </c>
      <c r="D248" s="144" t="s">
        <v>613</v>
      </c>
      <c r="E248" s="45" t="s">
        <v>53</v>
      </c>
      <c r="F248" s="45"/>
      <c r="G248" s="79">
        <f t="shared" si="82"/>
        <v>104</v>
      </c>
      <c r="H248" s="79"/>
      <c r="I248" s="20">
        <f t="shared" si="70"/>
        <v>104</v>
      </c>
      <c r="J248" s="79">
        <f t="shared" si="82"/>
        <v>104</v>
      </c>
      <c r="K248" s="79">
        <f t="shared" si="82"/>
        <v>0</v>
      </c>
    </row>
    <row r="249" spans="1:11" ht="12.75" customHeight="1">
      <c r="A249" s="133" t="s">
        <v>16</v>
      </c>
      <c r="B249" s="45" t="s">
        <v>22</v>
      </c>
      <c r="C249" s="45" t="s">
        <v>68</v>
      </c>
      <c r="D249" s="144" t="s">
        <v>613</v>
      </c>
      <c r="E249" s="45" t="s">
        <v>53</v>
      </c>
      <c r="F249" s="45" t="s">
        <v>17</v>
      </c>
      <c r="G249" s="79">
        <v>104</v>
      </c>
      <c r="H249" s="79"/>
      <c r="I249" s="20">
        <f t="shared" si="70"/>
        <v>104</v>
      </c>
      <c r="J249" s="22">
        <v>104</v>
      </c>
      <c r="K249" s="22"/>
    </row>
    <row r="250" spans="1:11" ht="38.25">
      <c r="A250" s="133" t="s">
        <v>647</v>
      </c>
      <c r="B250" s="45" t="s">
        <v>22</v>
      </c>
      <c r="C250" s="45" t="s">
        <v>68</v>
      </c>
      <c r="D250" s="144" t="s">
        <v>626</v>
      </c>
      <c r="E250" s="45"/>
      <c r="F250" s="45"/>
      <c r="G250" s="79">
        <f>G251+G256+G261+G266+G271</f>
        <v>80</v>
      </c>
      <c r="H250" s="79"/>
      <c r="I250" s="20">
        <f t="shared" si="70"/>
        <v>80</v>
      </c>
      <c r="J250" s="79">
        <f>J251+J256+J261+J266+J271</f>
        <v>14</v>
      </c>
      <c r="K250" s="79">
        <f>K251+K256+K261+K266+K271</f>
        <v>6</v>
      </c>
    </row>
    <row r="251" spans="1:11" ht="53.25" customHeight="1">
      <c r="A251" s="133" t="s">
        <v>648</v>
      </c>
      <c r="B251" s="45" t="s">
        <v>22</v>
      </c>
      <c r="C251" s="45" t="s">
        <v>68</v>
      </c>
      <c r="D251" s="144" t="s">
        <v>627</v>
      </c>
      <c r="E251" s="45"/>
      <c r="F251" s="45"/>
      <c r="G251" s="79">
        <f>G252</f>
        <v>6</v>
      </c>
      <c r="H251" s="79"/>
      <c r="I251" s="20">
        <f t="shared" si="70"/>
        <v>6</v>
      </c>
      <c r="J251" s="79">
        <f t="shared" ref="J251:K254" si="83">J252</f>
        <v>0</v>
      </c>
      <c r="K251" s="79">
        <f t="shared" si="83"/>
        <v>0</v>
      </c>
    </row>
    <row r="252" spans="1:11" ht="12.75" customHeight="1">
      <c r="A252" s="133" t="s">
        <v>133</v>
      </c>
      <c r="B252" s="45" t="s">
        <v>22</v>
      </c>
      <c r="C252" s="45" t="s">
        <v>68</v>
      </c>
      <c r="D252" s="144" t="s">
        <v>628</v>
      </c>
      <c r="E252" s="45"/>
      <c r="F252" s="45"/>
      <c r="G252" s="79">
        <f>G253</f>
        <v>6</v>
      </c>
      <c r="H252" s="79"/>
      <c r="I252" s="20">
        <f t="shared" si="70"/>
        <v>6</v>
      </c>
      <c r="J252" s="79">
        <f t="shared" si="83"/>
        <v>0</v>
      </c>
      <c r="K252" s="79">
        <f t="shared" si="83"/>
        <v>0</v>
      </c>
    </row>
    <row r="253" spans="1:11" ht="25.5">
      <c r="A253" s="133" t="s">
        <v>44</v>
      </c>
      <c r="B253" s="45" t="s">
        <v>22</v>
      </c>
      <c r="C253" s="45" t="s">
        <v>68</v>
      </c>
      <c r="D253" s="144" t="s">
        <v>628</v>
      </c>
      <c r="E253" s="45" t="s">
        <v>45</v>
      </c>
      <c r="F253" s="45"/>
      <c r="G253" s="79">
        <f>G254</f>
        <v>6</v>
      </c>
      <c r="H253" s="79"/>
      <c r="I253" s="20">
        <f t="shared" si="70"/>
        <v>6</v>
      </c>
      <c r="J253" s="79">
        <f t="shared" si="83"/>
        <v>0</v>
      </c>
      <c r="K253" s="79">
        <f t="shared" si="83"/>
        <v>0</v>
      </c>
    </row>
    <row r="254" spans="1:11" ht="38.25">
      <c r="A254" s="133" t="s">
        <v>46</v>
      </c>
      <c r="B254" s="45" t="s">
        <v>22</v>
      </c>
      <c r="C254" s="45" t="s">
        <v>68</v>
      </c>
      <c r="D254" s="144" t="s">
        <v>628</v>
      </c>
      <c r="E254" s="45" t="s">
        <v>53</v>
      </c>
      <c r="F254" s="45"/>
      <c r="G254" s="79">
        <f>G255</f>
        <v>6</v>
      </c>
      <c r="H254" s="79"/>
      <c r="I254" s="20">
        <f t="shared" si="70"/>
        <v>6</v>
      </c>
      <c r="J254" s="79">
        <f t="shared" si="83"/>
        <v>0</v>
      </c>
      <c r="K254" s="79">
        <f t="shared" si="83"/>
        <v>0</v>
      </c>
    </row>
    <row r="255" spans="1:11" ht="12.75" customHeight="1">
      <c r="A255" s="133" t="s">
        <v>16</v>
      </c>
      <c r="B255" s="45" t="s">
        <v>22</v>
      </c>
      <c r="C255" s="45" t="s">
        <v>68</v>
      </c>
      <c r="D255" s="144" t="s">
        <v>628</v>
      </c>
      <c r="E255" s="45" t="s">
        <v>53</v>
      </c>
      <c r="F255" s="45" t="s">
        <v>17</v>
      </c>
      <c r="G255" s="79">
        <v>6</v>
      </c>
      <c r="H255" s="79"/>
      <c r="I255" s="20">
        <f t="shared" si="70"/>
        <v>6</v>
      </c>
      <c r="J255" s="22"/>
      <c r="K255" s="22"/>
    </row>
    <row r="256" spans="1:11" ht="51.75" customHeight="1">
      <c r="A256" s="133" t="s">
        <v>649</v>
      </c>
      <c r="B256" s="45" t="s">
        <v>22</v>
      </c>
      <c r="C256" s="45" t="s">
        <v>68</v>
      </c>
      <c r="D256" s="144" t="s">
        <v>629</v>
      </c>
      <c r="E256" s="45"/>
      <c r="F256" s="45"/>
      <c r="G256" s="79">
        <f t="shared" ref="G256:K259" si="84">G257</f>
        <v>68</v>
      </c>
      <c r="H256" s="79"/>
      <c r="I256" s="20">
        <f t="shared" si="70"/>
        <v>68</v>
      </c>
      <c r="J256" s="79">
        <f t="shared" si="84"/>
        <v>10</v>
      </c>
      <c r="K256" s="79">
        <f t="shared" si="84"/>
        <v>0</v>
      </c>
    </row>
    <row r="257" spans="1:11" ht="12.75" customHeight="1">
      <c r="A257" s="133" t="s">
        <v>133</v>
      </c>
      <c r="B257" s="45" t="s">
        <v>22</v>
      </c>
      <c r="C257" s="45" t="s">
        <v>68</v>
      </c>
      <c r="D257" s="144" t="s">
        <v>630</v>
      </c>
      <c r="E257" s="45"/>
      <c r="F257" s="45"/>
      <c r="G257" s="79">
        <f t="shared" si="84"/>
        <v>68</v>
      </c>
      <c r="H257" s="79"/>
      <c r="I257" s="20">
        <f t="shared" si="70"/>
        <v>68</v>
      </c>
      <c r="J257" s="79">
        <f t="shared" si="84"/>
        <v>10</v>
      </c>
      <c r="K257" s="79">
        <f t="shared" si="84"/>
        <v>0</v>
      </c>
    </row>
    <row r="258" spans="1:11" ht="12.75" customHeight="1">
      <c r="A258" s="133" t="s">
        <v>44</v>
      </c>
      <c r="B258" s="45" t="s">
        <v>22</v>
      </c>
      <c r="C258" s="45" t="s">
        <v>68</v>
      </c>
      <c r="D258" s="144" t="s">
        <v>630</v>
      </c>
      <c r="E258" s="45" t="s">
        <v>45</v>
      </c>
      <c r="F258" s="45"/>
      <c r="G258" s="79">
        <f t="shared" si="84"/>
        <v>68</v>
      </c>
      <c r="H258" s="79"/>
      <c r="I258" s="20">
        <f t="shared" si="70"/>
        <v>68</v>
      </c>
      <c r="J258" s="79">
        <f t="shared" si="84"/>
        <v>10</v>
      </c>
      <c r="K258" s="79">
        <f t="shared" si="84"/>
        <v>0</v>
      </c>
    </row>
    <row r="259" spans="1:11" ht="12.75" customHeight="1">
      <c r="A259" s="133" t="s">
        <v>46</v>
      </c>
      <c r="B259" s="45" t="s">
        <v>22</v>
      </c>
      <c r="C259" s="45" t="s">
        <v>68</v>
      </c>
      <c r="D259" s="144" t="s">
        <v>630</v>
      </c>
      <c r="E259" s="45" t="s">
        <v>53</v>
      </c>
      <c r="F259" s="45"/>
      <c r="G259" s="79">
        <f t="shared" si="84"/>
        <v>68</v>
      </c>
      <c r="H259" s="79"/>
      <c r="I259" s="20">
        <f t="shared" si="70"/>
        <v>68</v>
      </c>
      <c r="J259" s="79">
        <f t="shared" si="84"/>
        <v>10</v>
      </c>
      <c r="K259" s="79">
        <f t="shared" si="84"/>
        <v>0</v>
      </c>
    </row>
    <row r="260" spans="1:11" ht="12.75" customHeight="1">
      <c r="A260" s="133" t="s">
        <v>16</v>
      </c>
      <c r="B260" s="45" t="s">
        <v>22</v>
      </c>
      <c r="C260" s="45" t="s">
        <v>68</v>
      </c>
      <c r="D260" s="144" t="s">
        <v>630</v>
      </c>
      <c r="E260" s="45" t="s">
        <v>53</v>
      </c>
      <c r="F260" s="45" t="s">
        <v>17</v>
      </c>
      <c r="G260" s="79">
        <v>68</v>
      </c>
      <c r="H260" s="79"/>
      <c r="I260" s="20">
        <f t="shared" si="70"/>
        <v>68</v>
      </c>
      <c r="J260" s="22">
        <v>10</v>
      </c>
      <c r="K260" s="22"/>
    </row>
    <row r="261" spans="1:11" ht="51">
      <c r="A261" s="133" t="s">
        <v>650</v>
      </c>
      <c r="B261" s="45" t="s">
        <v>22</v>
      </c>
      <c r="C261" s="45" t="s">
        <v>68</v>
      </c>
      <c r="D261" s="144" t="s">
        <v>631</v>
      </c>
      <c r="E261" s="45"/>
      <c r="F261" s="45"/>
      <c r="G261" s="79">
        <f t="shared" ref="G261:K264" si="85">G262</f>
        <v>4</v>
      </c>
      <c r="H261" s="79"/>
      <c r="I261" s="20">
        <f t="shared" si="70"/>
        <v>4</v>
      </c>
      <c r="J261" s="79">
        <f t="shared" si="85"/>
        <v>2</v>
      </c>
      <c r="K261" s="79">
        <f t="shared" si="85"/>
        <v>4</v>
      </c>
    </row>
    <row r="262" spans="1:11" ht="12.75" customHeight="1">
      <c r="A262" s="133" t="s">
        <v>133</v>
      </c>
      <c r="B262" s="45" t="s">
        <v>22</v>
      </c>
      <c r="C262" s="45" t="s">
        <v>68</v>
      </c>
      <c r="D262" s="144" t="s">
        <v>632</v>
      </c>
      <c r="E262" s="45"/>
      <c r="F262" s="45"/>
      <c r="G262" s="79">
        <f t="shared" si="85"/>
        <v>4</v>
      </c>
      <c r="H262" s="79"/>
      <c r="I262" s="20">
        <f t="shared" si="70"/>
        <v>4</v>
      </c>
      <c r="J262" s="79">
        <f t="shared" si="85"/>
        <v>2</v>
      </c>
      <c r="K262" s="79">
        <f t="shared" si="85"/>
        <v>4</v>
      </c>
    </row>
    <row r="263" spans="1:11" ht="25.5">
      <c r="A263" s="133" t="s">
        <v>44</v>
      </c>
      <c r="B263" s="45" t="s">
        <v>22</v>
      </c>
      <c r="C263" s="45" t="s">
        <v>68</v>
      </c>
      <c r="D263" s="144" t="s">
        <v>632</v>
      </c>
      <c r="E263" s="45" t="s">
        <v>45</v>
      </c>
      <c r="F263" s="45"/>
      <c r="G263" s="79">
        <f t="shared" si="85"/>
        <v>4</v>
      </c>
      <c r="H263" s="79"/>
      <c r="I263" s="20">
        <f t="shared" si="70"/>
        <v>4</v>
      </c>
      <c r="J263" s="79">
        <f t="shared" si="85"/>
        <v>2</v>
      </c>
      <c r="K263" s="79">
        <f t="shared" si="85"/>
        <v>4</v>
      </c>
    </row>
    <row r="264" spans="1:11" ht="38.25">
      <c r="A264" s="133" t="s">
        <v>46</v>
      </c>
      <c r="B264" s="45" t="s">
        <v>22</v>
      </c>
      <c r="C264" s="45" t="s">
        <v>68</v>
      </c>
      <c r="D264" s="144" t="s">
        <v>632</v>
      </c>
      <c r="E264" s="45" t="s">
        <v>53</v>
      </c>
      <c r="F264" s="45"/>
      <c r="G264" s="79">
        <f t="shared" si="85"/>
        <v>4</v>
      </c>
      <c r="H264" s="79"/>
      <c r="I264" s="20">
        <f t="shared" si="70"/>
        <v>4</v>
      </c>
      <c r="J264" s="79">
        <f t="shared" si="85"/>
        <v>2</v>
      </c>
      <c r="K264" s="79">
        <f t="shared" si="85"/>
        <v>4</v>
      </c>
    </row>
    <row r="265" spans="1:11" ht="12.75" customHeight="1">
      <c r="A265" s="133" t="s">
        <v>16</v>
      </c>
      <c r="B265" s="45" t="s">
        <v>22</v>
      </c>
      <c r="C265" s="45" t="s">
        <v>68</v>
      </c>
      <c r="D265" s="144" t="s">
        <v>632</v>
      </c>
      <c r="E265" s="45" t="s">
        <v>53</v>
      </c>
      <c r="F265" s="45" t="s">
        <v>17</v>
      </c>
      <c r="G265" s="79">
        <v>4</v>
      </c>
      <c r="H265" s="79"/>
      <c r="I265" s="20">
        <f t="shared" si="70"/>
        <v>4</v>
      </c>
      <c r="J265" s="22">
        <v>2</v>
      </c>
      <c r="K265" s="22">
        <v>4</v>
      </c>
    </row>
    <row r="266" spans="1:11" ht="38.25">
      <c r="A266" s="133" t="s">
        <v>651</v>
      </c>
      <c r="B266" s="45" t="s">
        <v>22</v>
      </c>
      <c r="C266" s="45" t="s">
        <v>68</v>
      </c>
      <c r="D266" s="144" t="s">
        <v>633</v>
      </c>
      <c r="E266" s="45"/>
      <c r="F266" s="45"/>
      <c r="G266" s="79">
        <f>G267</f>
        <v>1</v>
      </c>
      <c r="H266" s="79"/>
      <c r="I266" s="20">
        <f t="shared" si="70"/>
        <v>1</v>
      </c>
      <c r="J266" s="79">
        <f t="shared" ref="J266:K269" si="86">J267</f>
        <v>1</v>
      </c>
      <c r="K266" s="79">
        <f t="shared" si="86"/>
        <v>1</v>
      </c>
    </row>
    <row r="267" spans="1:11" ht="12.75" customHeight="1">
      <c r="A267" s="133" t="s">
        <v>133</v>
      </c>
      <c r="B267" s="45" t="s">
        <v>22</v>
      </c>
      <c r="C267" s="45" t="s">
        <v>68</v>
      </c>
      <c r="D267" s="144" t="s">
        <v>634</v>
      </c>
      <c r="E267" s="45"/>
      <c r="F267" s="45"/>
      <c r="G267" s="79">
        <f>G268</f>
        <v>1</v>
      </c>
      <c r="H267" s="79"/>
      <c r="I267" s="20">
        <f t="shared" si="70"/>
        <v>1</v>
      </c>
      <c r="J267" s="79">
        <f t="shared" si="86"/>
        <v>1</v>
      </c>
      <c r="K267" s="79">
        <f t="shared" si="86"/>
        <v>1</v>
      </c>
    </row>
    <row r="268" spans="1:11" ht="25.5">
      <c r="A268" s="133" t="s">
        <v>44</v>
      </c>
      <c r="B268" s="45" t="s">
        <v>22</v>
      </c>
      <c r="C268" s="45" t="s">
        <v>68</v>
      </c>
      <c r="D268" s="144" t="s">
        <v>634</v>
      </c>
      <c r="E268" s="45" t="s">
        <v>45</v>
      </c>
      <c r="F268" s="45"/>
      <c r="G268" s="79">
        <f>G269</f>
        <v>1</v>
      </c>
      <c r="H268" s="79"/>
      <c r="I268" s="20">
        <f t="shared" si="70"/>
        <v>1</v>
      </c>
      <c r="J268" s="79">
        <f t="shared" si="86"/>
        <v>1</v>
      </c>
      <c r="K268" s="79">
        <f t="shared" si="86"/>
        <v>1</v>
      </c>
    </row>
    <row r="269" spans="1:11" ht="38.25">
      <c r="A269" s="133" t="s">
        <v>46</v>
      </c>
      <c r="B269" s="45" t="s">
        <v>22</v>
      </c>
      <c r="C269" s="45" t="s">
        <v>68</v>
      </c>
      <c r="D269" s="144" t="s">
        <v>634</v>
      </c>
      <c r="E269" s="45" t="s">
        <v>53</v>
      </c>
      <c r="F269" s="45"/>
      <c r="G269" s="79">
        <f>G270</f>
        <v>1</v>
      </c>
      <c r="H269" s="79"/>
      <c r="I269" s="20">
        <f t="shared" si="70"/>
        <v>1</v>
      </c>
      <c r="J269" s="79">
        <f t="shared" si="86"/>
        <v>1</v>
      </c>
      <c r="K269" s="79">
        <f t="shared" si="86"/>
        <v>1</v>
      </c>
    </row>
    <row r="270" spans="1:11" ht="12.75" customHeight="1">
      <c r="A270" s="133" t="s">
        <v>16</v>
      </c>
      <c r="B270" s="45" t="s">
        <v>22</v>
      </c>
      <c r="C270" s="45" t="s">
        <v>68</v>
      </c>
      <c r="D270" s="144" t="s">
        <v>634</v>
      </c>
      <c r="E270" s="45" t="s">
        <v>53</v>
      </c>
      <c r="F270" s="45" t="s">
        <v>17</v>
      </c>
      <c r="G270" s="79">
        <v>1</v>
      </c>
      <c r="H270" s="79"/>
      <c r="I270" s="20">
        <f t="shared" si="70"/>
        <v>1</v>
      </c>
      <c r="J270" s="22">
        <v>1</v>
      </c>
      <c r="K270" s="22">
        <v>1</v>
      </c>
    </row>
    <row r="271" spans="1:11" ht="51">
      <c r="A271" s="133" t="s">
        <v>625</v>
      </c>
      <c r="B271" s="45" t="s">
        <v>22</v>
      </c>
      <c r="C271" s="45" t="s">
        <v>68</v>
      </c>
      <c r="D271" s="144" t="s">
        <v>636</v>
      </c>
      <c r="E271" s="45"/>
      <c r="F271" s="45"/>
      <c r="G271" s="79">
        <f>G272</f>
        <v>1</v>
      </c>
      <c r="H271" s="79"/>
      <c r="I271" s="20">
        <f t="shared" si="70"/>
        <v>1</v>
      </c>
      <c r="J271" s="79">
        <f t="shared" ref="J271:K274" si="87">J272</f>
        <v>1</v>
      </c>
      <c r="K271" s="79">
        <f t="shared" si="87"/>
        <v>1</v>
      </c>
    </row>
    <row r="272" spans="1:11" ht="12.75" customHeight="1">
      <c r="A272" s="133" t="s">
        <v>133</v>
      </c>
      <c r="B272" s="45" t="s">
        <v>22</v>
      </c>
      <c r="C272" s="45" t="s">
        <v>68</v>
      </c>
      <c r="D272" s="144" t="s">
        <v>635</v>
      </c>
      <c r="E272" s="45"/>
      <c r="F272" s="45"/>
      <c r="G272" s="79">
        <f>G273</f>
        <v>1</v>
      </c>
      <c r="H272" s="79"/>
      <c r="I272" s="20">
        <f t="shared" si="70"/>
        <v>1</v>
      </c>
      <c r="J272" s="79">
        <f t="shared" si="87"/>
        <v>1</v>
      </c>
      <c r="K272" s="79">
        <f t="shared" si="87"/>
        <v>1</v>
      </c>
    </row>
    <row r="273" spans="1:11" ht="25.5">
      <c r="A273" s="133" t="s">
        <v>44</v>
      </c>
      <c r="B273" s="45" t="s">
        <v>22</v>
      </c>
      <c r="C273" s="45" t="s">
        <v>68</v>
      </c>
      <c r="D273" s="144" t="s">
        <v>635</v>
      </c>
      <c r="E273" s="45" t="s">
        <v>45</v>
      </c>
      <c r="F273" s="45"/>
      <c r="G273" s="79">
        <f>G274</f>
        <v>1</v>
      </c>
      <c r="H273" s="79"/>
      <c r="I273" s="20">
        <f t="shared" si="70"/>
        <v>1</v>
      </c>
      <c r="J273" s="79">
        <f t="shared" si="87"/>
        <v>1</v>
      </c>
      <c r="K273" s="79">
        <f t="shared" si="87"/>
        <v>1</v>
      </c>
    </row>
    <row r="274" spans="1:11" ht="38.25">
      <c r="A274" s="133" t="s">
        <v>46</v>
      </c>
      <c r="B274" s="45" t="s">
        <v>22</v>
      </c>
      <c r="C274" s="45" t="s">
        <v>68</v>
      </c>
      <c r="D274" s="144" t="s">
        <v>635</v>
      </c>
      <c r="E274" s="45" t="s">
        <v>53</v>
      </c>
      <c r="F274" s="45"/>
      <c r="G274" s="79">
        <f>G275</f>
        <v>1</v>
      </c>
      <c r="H274" s="79"/>
      <c r="I274" s="20">
        <f t="shared" si="70"/>
        <v>1</v>
      </c>
      <c r="J274" s="79">
        <f t="shared" si="87"/>
        <v>1</v>
      </c>
      <c r="K274" s="79">
        <f t="shared" si="87"/>
        <v>1</v>
      </c>
    </row>
    <row r="275" spans="1:11" ht="12.75" customHeight="1">
      <c r="A275" s="133" t="s">
        <v>16</v>
      </c>
      <c r="B275" s="45" t="s">
        <v>22</v>
      </c>
      <c r="C275" s="45" t="s">
        <v>68</v>
      </c>
      <c r="D275" s="144" t="s">
        <v>635</v>
      </c>
      <c r="E275" s="45" t="s">
        <v>53</v>
      </c>
      <c r="F275" s="45" t="s">
        <v>17</v>
      </c>
      <c r="G275" s="79">
        <v>1</v>
      </c>
      <c r="H275" s="79"/>
      <c r="I275" s="20">
        <f t="shared" si="70"/>
        <v>1</v>
      </c>
      <c r="J275" s="22">
        <v>1</v>
      </c>
      <c r="K275" s="22">
        <v>1</v>
      </c>
    </row>
    <row r="276" spans="1:11" ht="15" customHeight="1">
      <c r="A276" s="32" t="s">
        <v>115</v>
      </c>
      <c r="B276" s="40" t="s">
        <v>116</v>
      </c>
      <c r="C276" s="40"/>
      <c r="D276" s="33"/>
      <c r="E276" s="40"/>
      <c r="F276" s="40"/>
      <c r="G276" s="15">
        <f t="shared" ref="G276:K276" si="88">G278</f>
        <v>1258.4000000000001</v>
      </c>
      <c r="H276" s="15"/>
      <c r="I276" s="12">
        <f t="shared" si="70"/>
        <v>1258.4000000000001</v>
      </c>
      <c r="J276" s="15">
        <f t="shared" si="88"/>
        <v>1386.9</v>
      </c>
      <c r="K276" s="15">
        <f t="shared" si="88"/>
        <v>1517.7</v>
      </c>
    </row>
    <row r="277" spans="1:11">
      <c r="A277" s="32" t="s">
        <v>19</v>
      </c>
      <c r="B277" s="40" t="s">
        <v>116</v>
      </c>
      <c r="C277" s="40"/>
      <c r="D277" s="33"/>
      <c r="E277" s="40"/>
      <c r="F277" s="40"/>
      <c r="G277" s="15">
        <f t="shared" ref="G277:K277" si="89">G284+G289</f>
        <v>1258.4000000000001</v>
      </c>
      <c r="H277" s="15"/>
      <c r="I277" s="12">
        <f t="shared" ref="I277:I340" si="90">G277+H277</f>
        <v>1258.4000000000001</v>
      </c>
      <c r="J277" s="15">
        <f t="shared" si="89"/>
        <v>1386.9</v>
      </c>
      <c r="K277" s="15">
        <f t="shared" si="89"/>
        <v>1517.7</v>
      </c>
    </row>
    <row r="278" spans="1:11" ht="24">
      <c r="A278" s="32" t="s">
        <v>117</v>
      </c>
      <c r="B278" s="40" t="s">
        <v>116</v>
      </c>
      <c r="C278" s="40" t="s">
        <v>118</v>
      </c>
      <c r="D278" s="33"/>
      <c r="E278" s="40"/>
      <c r="F278" s="40"/>
      <c r="G278" s="15">
        <f t="shared" ref="G278:K278" si="91">G279+G285</f>
        <v>1258.4000000000001</v>
      </c>
      <c r="H278" s="15"/>
      <c r="I278" s="12">
        <f t="shared" si="90"/>
        <v>1258.4000000000001</v>
      </c>
      <c r="J278" s="15">
        <f t="shared" si="91"/>
        <v>1386.9</v>
      </c>
      <c r="K278" s="15">
        <f t="shared" si="91"/>
        <v>1517.7</v>
      </c>
    </row>
    <row r="279" spans="1:11" ht="24" hidden="1">
      <c r="A279" s="39" t="s">
        <v>25</v>
      </c>
      <c r="B279" s="40" t="s">
        <v>116</v>
      </c>
      <c r="C279" s="40" t="s">
        <v>118</v>
      </c>
      <c r="D279" s="11" t="s">
        <v>119</v>
      </c>
      <c r="E279" s="40"/>
      <c r="F279" s="40"/>
      <c r="G279" s="15">
        <f t="shared" ref="G279:J281" si="92">G280</f>
        <v>0</v>
      </c>
      <c r="H279" s="15"/>
      <c r="I279" s="20">
        <f t="shared" si="90"/>
        <v>0</v>
      </c>
      <c r="J279" s="15">
        <f t="shared" si="92"/>
        <v>0</v>
      </c>
      <c r="K279" s="26"/>
    </row>
    <row r="280" spans="1:11" ht="48" hidden="1">
      <c r="A280" s="41" t="s">
        <v>120</v>
      </c>
      <c r="B280" s="42" t="s">
        <v>116</v>
      </c>
      <c r="C280" s="42" t="s">
        <v>118</v>
      </c>
      <c r="D280" s="31" t="s">
        <v>121</v>
      </c>
      <c r="E280" s="42"/>
      <c r="F280" s="42"/>
      <c r="G280" s="16">
        <f t="shared" si="92"/>
        <v>0</v>
      </c>
      <c r="H280" s="16"/>
      <c r="I280" s="20">
        <f t="shared" si="90"/>
        <v>0</v>
      </c>
      <c r="J280" s="16">
        <f t="shared" si="92"/>
        <v>0</v>
      </c>
      <c r="K280" s="26"/>
    </row>
    <row r="281" spans="1:11" hidden="1">
      <c r="A281" s="41" t="s">
        <v>122</v>
      </c>
      <c r="B281" s="42" t="s">
        <v>116</v>
      </c>
      <c r="C281" s="42" t="s">
        <v>118</v>
      </c>
      <c r="D281" s="31" t="s">
        <v>121</v>
      </c>
      <c r="E281" s="42" t="s">
        <v>123</v>
      </c>
      <c r="F281" s="42"/>
      <c r="G281" s="16">
        <f t="shared" si="92"/>
        <v>0</v>
      </c>
      <c r="H281" s="16"/>
      <c r="I281" s="20">
        <f t="shared" si="90"/>
        <v>0</v>
      </c>
      <c r="J281" s="16">
        <f t="shared" si="92"/>
        <v>0</v>
      </c>
      <c r="K281" s="26"/>
    </row>
    <row r="282" spans="1:11" hidden="1">
      <c r="A282" s="41" t="s">
        <v>124</v>
      </c>
      <c r="B282" s="42" t="s">
        <v>116</v>
      </c>
      <c r="C282" s="42" t="s">
        <v>118</v>
      </c>
      <c r="D282" s="31" t="s">
        <v>121</v>
      </c>
      <c r="E282" s="42" t="s">
        <v>125</v>
      </c>
      <c r="F282" s="42"/>
      <c r="G282" s="16">
        <f>G283+G284</f>
        <v>0</v>
      </c>
      <c r="H282" s="16"/>
      <c r="I282" s="20">
        <f t="shared" si="90"/>
        <v>0</v>
      </c>
      <c r="J282" s="16">
        <f>J283+J284</f>
        <v>0</v>
      </c>
      <c r="K282" s="26"/>
    </row>
    <row r="283" spans="1:11" hidden="1">
      <c r="A283" s="41" t="s">
        <v>18</v>
      </c>
      <c r="B283" s="42" t="s">
        <v>116</v>
      </c>
      <c r="C283" s="42" t="s">
        <v>118</v>
      </c>
      <c r="D283" s="31" t="s">
        <v>121</v>
      </c>
      <c r="E283" s="42" t="s">
        <v>125</v>
      </c>
      <c r="F283" s="42" t="s">
        <v>10</v>
      </c>
      <c r="G283" s="26"/>
      <c r="H283" s="26"/>
      <c r="I283" s="20">
        <f t="shared" si="90"/>
        <v>0</v>
      </c>
      <c r="J283" s="20"/>
      <c r="K283" s="26"/>
    </row>
    <row r="284" spans="1:11" hidden="1">
      <c r="A284" s="41" t="s">
        <v>19</v>
      </c>
      <c r="B284" s="42" t="s">
        <v>116</v>
      </c>
      <c r="C284" s="42" t="s">
        <v>118</v>
      </c>
      <c r="D284" s="31" t="s">
        <v>121</v>
      </c>
      <c r="E284" s="42" t="s">
        <v>125</v>
      </c>
      <c r="F284" s="42" t="s">
        <v>11</v>
      </c>
      <c r="G284" s="26"/>
      <c r="H284" s="26"/>
      <c r="I284" s="20">
        <f t="shared" si="90"/>
        <v>0</v>
      </c>
      <c r="J284" s="20"/>
      <c r="K284" s="26"/>
    </row>
    <row r="285" spans="1:11" ht="24" customHeight="1">
      <c r="A285" s="39" t="s">
        <v>25</v>
      </c>
      <c r="B285" s="40" t="s">
        <v>116</v>
      </c>
      <c r="C285" s="40" t="s">
        <v>118</v>
      </c>
      <c r="D285" s="11" t="s">
        <v>26</v>
      </c>
      <c r="E285" s="40"/>
      <c r="F285" s="40"/>
      <c r="G285" s="16">
        <f t="shared" ref="G285:K288" si="93">G286</f>
        <v>1258.4000000000001</v>
      </c>
      <c r="H285" s="16"/>
      <c r="I285" s="20">
        <f t="shared" si="90"/>
        <v>1258.4000000000001</v>
      </c>
      <c r="J285" s="16">
        <f t="shared" si="93"/>
        <v>1386.9</v>
      </c>
      <c r="K285" s="16">
        <f t="shared" si="93"/>
        <v>1517.7</v>
      </c>
    </row>
    <row r="286" spans="1:11" ht="48.75" customHeight="1">
      <c r="A286" s="41" t="s">
        <v>120</v>
      </c>
      <c r="B286" s="42" t="s">
        <v>116</v>
      </c>
      <c r="C286" s="42" t="s">
        <v>118</v>
      </c>
      <c r="D286" s="31" t="s">
        <v>126</v>
      </c>
      <c r="E286" s="42"/>
      <c r="F286" s="42"/>
      <c r="G286" s="16">
        <f>G287</f>
        <v>1258.4000000000001</v>
      </c>
      <c r="H286" s="16"/>
      <c r="I286" s="20">
        <f t="shared" si="90"/>
        <v>1258.4000000000001</v>
      </c>
      <c r="J286" s="16">
        <f t="shared" si="93"/>
        <v>1386.9</v>
      </c>
      <c r="K286" s="16">
        <f t="shared" si="93"/>
        <v>1517.7</v>
      </c>
    </row>
    <row r="287" spans="1:11">
      <c r="A287" s="41" t="s">
        <v>122</v>
      </c>
      <c r="B287" s="42" t="s">
        <v>116</v>
      </c>
      <c r="C287" s="42" t="s">
        <v>118</v>
      </c>
      <c r="D287" s="31" t="s">
        <v>126</v>
      </c>
      <c r="E287" s="42" t="s">
        <v>123</v>
      </c>
      <c r="F287" s="42"/>
      <c r="G287" s="16">
        <f t="shared" si="93"/>
        <v>1258.4000000000001</v>
      </c>
      <c r="H287" s="16"/>
      <c r="I287" s="20">
        <f t="shared" si="90"/>
        <v>1258.4000000000001</v>
      </c>
      <c r="J287" s="16">
        <f t="shared" si="93"/>
        <v>1386.9</v>
      </c>
      <c r="K287" s="16">
        <f t="shared" si="93"/>
        <v>1517.7</v>
      </c>
    </row>
    <row r="288" spans="1:11">
      <c r="A288" s="41" t="s">
        <v>124</v>
      </c>
      <c r="B288" s="42" t="s">
        <v>116</v>
      </c>
      <c r="C288" s="42" t="s">
        <v>118</v>
      </c>
      <c r="D288" s="31" t="s">
        <v>126</v>
      </c>
      <c r="E288" s="42" t="s">
        <v>125</v>
      </c>
      <c r="F288" s="42"/>
      <c r="G288" s="16">
        <f t="shared" si="93"/>
        <v>1258.4000000000001</v>
      </c>
      <c r="H288" s="16"/>
      <c r="I288" s="20">
        <f t="shared" si="90"/>
        <v>1258.4000000000001</v>
      </c>
      <c r="J288" s="16">
        <f t="shared" si="93"/>
        <v>1386.9</v>
      </c>
      <c r="K288" s="16">
        <f t="shared" si="93"/>
        <v>1517.7</v>
      </c>
    </row>
    <row r="289" spans="1:11">
      <c r="A289" s="41" t="s">
        <v>19</v>
      </c>
      <c r="B289" s="42" t="s">
        <v>116</v>
      </c>
      <c r="C289" s="42" t="s">
        <v>118</v>
      </c>
      <c r="D289" s="31" t="s">
        <v>126</v>
      </c>
      <c r="E289" s="42" t="s">
        <v>125</v>
      </c>
      <c r="F289" s="42" t="s">
        <v>11</v>
      </c>
      <c r="G289" s="19">
        <v>1258.4000000000001</v>
      </c>
      <c r="H289" s="19"/>
      <c r="I289" s="20">
        <f t="shared" si="90"/>
        <v>1258.4000000000001</v>
      </c>
      <c r="J289" s="20">
        <v>1386.9</v>
      </c>
      <c r="K289" s="19">
        <v>1517.7</v>
      </c>
    </row>
    <row r="290" spans="1:11" ht="37.5" customHeight="1">
      <c r="A290" s="39" t="s">
        <v>127</v>
      </c>
      <c r="B290" s="40" t="s">
        <v>128</v>
      </c>
      <c r="C290" s="40"/>
      <c r="D290" s="33"/>
      <c r="E290" s="40"/>
      <c r="F290" s="40"/>
      <c r="G290" s="15">
        <f t="shared" ref="G290:K290" si="94">G293</f>
        <v>2479.3999999999996</v>
      </c>
      <c r="H290" s="15"/>
      <c r="I290" s="12">
        <f t="shared" si="90"/>
        <v>2479.3999999999996</v>
      </c>
      <c r="J290" s="15">
        <f t="shared" si="94"/>
        <v>2227</v>
      </c>
      <c r="K290" s="15">
        <f t="shared" si="94"/>
        <v>2132</v>
      </c>
    </row>
    <row r="291" spans="1:11">
      <c r="A291" s="10" t="s">
        <v>16</v>
      </c>
      <c r="B291" s="42" t="s">
        <v>128</v>
      </c>
      <c r="C291" s="42"/>
      <c r="D291" s="31"/>
      <c r="E291" s="42"/>
      <c r="F291" s="42" t="s">
        <v>17</v>
      </c>
      <c r="G291" s="16">
        <f>G298+G303+G316+G319+G322+G311+G306+G326+G329</f>
        <v>2479.3999999999996</v>
      </c>
      <c r="H291" s="16"/>
      <c r="I291" s="20">
        <f t="shared" si="90"/>
        <v>2479.3999999999996</v>
      </c>
      <c r="J291" s="16">
        <f t="shared" ref="J291:K291" si="95">J298+J303+J316+J319+J322+J311+J306+J326+J329</f>
        <v>2227</v>
      </c>
      <c r="K291" s="16">
        <f t="shared" si="95"/>
        <v>2132</v>
      </c>
    </row>
    <row r="292" spans="1:11" hidden="1">
      <c r="A292" s="10" t="s">
        <v>18</v>
      </c>
      <c r="B292" s="42" t="s">
        <v>128</v>
      </c>
      <c r="C292" s="42"/>
      <c r="D292" s="31"/>
      <c r="E292" s="42"/>
      <c r="F292" s="42" t="s">
        <v>10</v>
      </c>
      <c r="G292" s="26"/>
      <c r="H292" s="26"/>
      <c r="I292" s="20">
        <f t="shared" si="90"/>
        <v>0</v>
      </c>
      <c r="J292" s="12" t="e">
        <f>E292+#REF!</f>
        <v>#REF!</v>
      </c>
      <c r="K292" s="26"/>
    </row>
    <row r="293" spans="1:11" ht="51.75" customHeight="1">
      <c r="A293" s="39" t="s">
        <v>129</v>
      </c>
      <c r="B293" s="42" t="s">
        <v>128</v>
      </c>
      <c r="C293" s="42" t="s">
        <v>130</v>
      </c>
      <c r="D293" s="31"/>
      <c r="E293" s="42"/>
      <c r="F293" s="42"/>
      <c r="G293" s="16">
        <f t="shared" ref="G293:K293" si="96">G294+G299+G312+G307</f>
        <v>2479.3999999999996</v>
      </c>
      <c r="H293" s="16"/>
      <c r="I293" s="20">
        <f t="shared" si="90"/>
        <v>2479.3999999999996</v>
      </c>
      <c r="J293" s="16">
        <f t="shared" si="96"/>
        <v>2227</v>
      </c>
      <c r="K293" s="16">
        <f t="shared" si="96"/>
        <v>2132</v>
      </c>
    </row>
    <row r="294" spans="1:11" ht="60" hidden="1" customHeight="1">
      <c r="A294" s="34" t="s">
        <v>131</v>
      </c>
      <c r="B294" s="18" t="s">
        <v>128</v>
      </c>
      <c r="C294" s="18" t="s">
        <v>130</v>
      </c>
      <c r="D294" s="36" t="s">
        <v>132</v>
      </c>
      <c r="E294" s="43"/>
      <c r="F294" s="43"/>
      <c r="G294" s="16">
        <f t="shared" ref="G294:J297" si="97">G295</f>
        <v>0</v>
      </c>
      <c r="H294" s="16"/>
      <c r="I294" s="20">
        <f t="shared" si="90"/>
        <v>0</v>
      </c>
      <c r="J294" s="16">
        <f t="shared" si="97"/>
        <v>0</v>
      </c>
      <c r="K294" s="26"/>
    </row>
    <row r="295" spans="1:11" hidden="1">
      <c r="A295" s="17" t="s">
        <v>133</v>
      </c>
      <c r="B295" s="18" t="s">
        <v>128</v>
      </c>
      <c r="C295" s="18" t="s">
        <v>130</v>
      </c>
      <c r="D295" s="36" t="s">
        <v>134</v>
      </c>
      <c r="E295" s="42"/>
      <c r="F295" s="42"/>
      <c r="G295" s="16">
        <f t="shared" si="97"/>
        <v>0</v>
      </c>
      <c r="H295" s="16"/>
      <c r="I295" s="20">
        <f t="shared" si="90"/>
        <v>0</v>
      </c>
      <c r="J295" s="16">
        <f t="shared" si="97"/>
        <v>0</v>
      </c>
      <c r="K295" s="26"/>
    </row>
    <row r="296" spans="1:11" ht="26.25" hidden="1" customHeight="1">
      <c r="A296" s="17" t="s">
        <v>44</v>
      </c>
      <c r="B296" s="18" t="s">
        <v>128</v>
      </c>
      <c r="C296" s="18" t="s">
        <v>130</v>
      </c>
      <c r="D296" s="36" t="s">
        <v>134</v>
      </c>
      <c r="E296" s="42" t="s">
        <v>45</v>
      </c>
      <c r="F296" s="42"/>
      <c r="G296" s="16">
        <f t="shared" si="97"/>
        <v>0</v>
      </c>
      <c r="H296" s="16"/>
      <c r="I296" s="20">
        <f t="shared" si="90"/>
        <v>0</v>
      </c>
      <c r="J296" s="16">
        <f t="shared" si="97"/>
        <v>0</v>
      </c>
      <c r="K296" s="26"/>
    </row>
    <row r="297" spans="1:11" ht="36" hidden="1">
      <c r="A297" s="17" t="s">
        <v>46</v>
      </c>
      <c r="B297" s="18" t="s">
        <v>128</v>
      </c>
      <c r="C297" s="18" t="s">
        <v>130</v>
      </c>
      <c r="D297" s="36" t="s">
        <v>134</v>
      </c>
      <c r="E297" s="42" t="s">
        <v>53</v>
      </c>
      <c r="F297" s="42"/>
      <c r="G297" s="16">
        <f t="shared" si="97"/>
        <v>0</v>
      </c>
      <c r="H297" s="16"/>
      <c r="I297" s="20">
        <f t="shared" si="90"/>
        <v>0</v>
      </c>
      <c r="J297" s="16">
        <f t="shared" si="97"/>
        <v>0</v>
      </c>
      <c r="K297" s="26"/>
    </row>
    <row r="298" spans="1:11" hidden="1">
      <c r="A298" s="17" t="s">
        <v>16</v>
      </c>
      <c r="B298" s="18" t="s">
        <v>128</v>
      </c>
      <c r="C298" s="18" t="s">
        <v>130</v>
      </c>
      <c r="D298" s="36" t="s">
        <v>134</v>
      </c>
      <c r="E298" s="42" t="s">
        <v>53</v>
      </c>
      <c r="F298" s="42" t="s">
        <v>17</v>
      </c>
      <c r="G298" s="19"/>
      <c r="H298" s="19"/>
      <c r="I298" s="20">
        <f t="shared" si="90"/>
        <v>0</v>
      </c>
      <c r="J298" s="20"/>
      <c r="K298" s="26"/>
    </row>
    <row r="299" spans="1:11" ht="60" hidden="1">
      <c r="A299" s="13" t="s">
        <v>135</v>
      </c>
      <c r="B299" s="42" t="s">
        <v>128</v>
      </c>
      <c r="C299" s="42" t="s">
        <v>130</v>
      </c>
      <c r="D299" s="31" t="s">
        <v>136</v>
      </c>
      <c r="E299" s="42"/>
      <c r="F299" s="42"/>
      <c r="G299" s="16">
        <f t="shared" ref="G299:K299" si="98">G300</f>
        <v>0</v>
      </c>
      <c r="H299" s="16"/>
      <c r="I299" s="20">
        <f t="shared" si="90"/>
        <v>0</v>
      </c>
      <c r="J299" s="16">
        <f t="shared" si="98"/>
        <v>0</v>
      </c>
      <c r="K299" s="16">
        <f t="shared" si="98"/>
        <v>0</v>
      </c>
    </row>
    <row r="300" spans="1:11" ht="15.75" hidden="1" customHeight="1">
      <c r="A300" s="17" t="s">
        <v>133</v>
      </c>
      <c r="B300" s="43" t="s">
        <v>128</v>
      </c>
      <c r="C300" s="43" t="s">
        <v>130</v>
      </c>
      <c r="D300" s="36" t="s">
        <v>137</v>
      </c>
      <c r="E300" s="43"/>
      <c r="F300" s="43"/>
      <c r="G300" s="37">
        <f t="shared" ref="G300:K300" si="99">G301+G304</f>
        <v>0</v>
      </c>
      <c r="H300" s="37"/>
      <c r="I300" s="20">
        <f t="shared" si="90"/>
        <v>0</v>
      </c>
      <c r="J300" s="37">
        <f t="shared" si="99"/>
        <v>0</v>
      </c>
      <c r="K300" s="37">
        <f t="shared" si="99"/>
        <v>0</v>
      </c>
    </row>
    <row r="301" spans="1:11" ht="27.75" hidden="1" customHeight="1">
      <c r="A301" s="17" t="s">
        <v>44</v>
      </c>
      <c r="B301" s="42" t="s">
        <v>128</v>
      </c>
      <c r="C301" s="42" t="s">
        <v>130</v>
      </c>
      <c r="D301" s="36" t="s">
        <v>137</v>
      </c>
      <c r="E301" s="42" t="s">
        <v>45</v>
      </c>
      <c r="F301" s="42"/>
      <c r="G301" s="16">
        <f t="shared" ref="G301:K302" si="100">G302</f>
        <v>0</v>
      </c>
      <c r="H301" s="16"/>
      <c r="I301" s="20">
        <f t="shared" si="90"/>
        <v>0</v>
      </c>
      <c r="J301" s="16">
        <f t="shared" si="100"/>
        <v>0</v>
      </c>
      <c r="K301" s="16">
        <f t="shared" si="100"/>
        <v>0</v>
      </c>
    </row>
    <row r="302" spans="1:11" ht="36" hidden="1">
      <c r="A302" s="17" t="s">
        <v>46</v>
      </c>
      <c r="B302" s="42" t="s">
        <v>128</v>
      </c>
      <c r="C302" s="42" t="s">
        <v>130</v>
      </c>
      <c r="D302" s="36" t="s">
        <v>137</v>
      </c>
      <c r="E302" s="42" t="s">
        <v>53</v>
      </c>
      <c r="F302" s="42"/>
      <c r="G302" s="16">
        <f t="shared" si="100"/>
        <v>0</v>
      </c>
      <c r="H302" s="16"/>
      <c r="I302" s="20">
        <f t="shared" si="90"/>
        <v>0</v>
      </c>
      <c r="J302" s="16">
        <f t="shared" si="100"/>
        <v>0</v>
      </c>
      <c r="K302" s="16">
        <f t="shared" si="100"/>
        <v>0</v>
      </c>
    </row>
    <row r="303" spans="1:11" hidden="1">
      <c r="A303" s="17" t="s">
        <v>16</v>
      </c>
      <c r="B303" s="42" t="s">
        <v>128</v>
      </c>
      <c r="C303" s="42" t="s">
        <v>130</v>
      </c>
      <c r="D303" s="36" t="s">
        <v>137</v>
      </c>
      <c r="E303" s="42" t="s">
        <v>53</v>
      </c>
      <c r="F303" s="42" t="s">
        <v>17</v>
      </c>
      <c r="G303" s="16"/>
      <c r="H303" s="16"/>
      <c r="I303" s="20">
        <f t="shared" si="90"/>
        <v>0</v>
      </c>
      <c r="J303" s="20"/>
      <c r="K303" s="26"/>
    </row>
    <row r="304" spans="1:11" ht="27.75" hidden="1" customHeight="1">
      <c r="A304" s="44" t="s">
        <v>73</v>
      </c>
      <c r="B304" s="45" t="s">
        <v>128</v>
      </c>
      <c r="C304" s="45" t="s">
        <v>130</v>
      </c>
      <c r="D304" s="46" t="s">
        <v>137</v>
      </c>
      <c r="E304" s="45" t="s">
        <v>74</v>
      </c>
      <c r="F304" s="45"/>
      <c r="G304" s="16">
        <f t="shared" ref="G304:K305" si="101">G305</f>
        <v>0</v>
      </c>
      <c r="H304" s="16"/>
      <c r="I304" s="20">
        <f t="shared" si="90"/>
        <v>0</v>
      </c>
      <c r="J304" s="16">
        <f t="shared" si="101"/>
        <v>0</v>
      </c>
      <c r="K304" s="16">
        <f t="shared" si="101"/>
        <v>0</v>
      </c>
    </row>
    <row r="305" spans="1:11" ht="24.75" hidden="1" customHeight="1">
      <c r="A305" s="44" t="s">
        <v>75</v>
      </c>
      <c r="B305" s="45" t="s">
        <v>128</v>
      </c>
      <c r="C305" s="45" t="s">
        <v>130</v>
      </c>
      <c r="D305" s="46" t="s">
        <v>137</v>
      </c>
      <c r="E305" s="45" t="s">
        <v>76</v>
      </c>
      <c r="F305" s="45"/>
      <c r="G305" s="16">
        <f t="shared" si="101"/>
        <v>0</v>
      </c>
      <c r="H305" s="16"/>
      <c r="I305" s="20">
        <f t="shared" si="90"/>
        <v>0</v>
      </c>
      <c r="J305" s="16">
        <f t="shared" si="101"/>
        <v>0</v>
      </c>
      <c r="K305" s="16">
        <f t="shared" si="101"/>
        <v>0</v>
      </c>
    </row>
    <row r="306" spans="1:11" hidden="1">
      <c r="A306" s="23" t="s">
        <v>16</v>
      </c>
      <c r="B306" s="45" t="s">
        <v>128</v>
      </c>
      <c r="C306" s="45" t="s">
        <v>130</v>
      </c>
      <c r="D306" s="46" t="s">
        <v>137</v>
      </c>
      <c r="E306" s="45" t="s">
        <v>76</v>
      </c>
      <c r="F306" s="45" t="s">
        <v>17</v>
      </c>
      <c r="G306" s="16"/>
      <c r="H306" s="16"/>
      <c r="I306" s="20">
        <f t="shared" si="90"/>
        <v>0</v>
      </c>
      <c r="J306" s="20"/>
      <c r="K306" s="26"/>
    </row>
    <row r="307" spans="1:11" ht="63.75" hidden="1">
      <c r="A307" s="47" t="s">
        <v>138</v>
      </c>
      <c r="B307" s="42" t="s">
        <v>128</v>
      </c>
      <c r="C307" s="42" t="s">
        <v>130</v>
      </c>
      <c r="D307" s="36" t="s">
        <v>139</v>
      </c>
      <c r="E307" s="42"/>
      <c r="F307" s="42"/>
      <c r="G307" s="16">
        <f>G309</f>
        <v>0</v>
      </c>
      <c r="H307" s="16"/>
      <c r="I307" s="20">
        <f t="shared" si="90"/>
        <v>0</v>
      </c>
      <c r="J307" s="16">
        <f>J309</f>
        <v>0</v>
      </c>
      <c r="K307" s="26"/>
    </row>
    <row r="308" spans="1:11" hidden="1">
      <c r="A308" s="23" t="s">
        <v>133</v>
      </c>
      <c r="B308" s="42" t="s">
        <v>128</v>
      </c>
      <c r="C308" s="42" t="s">
        <v>130</v>
      </c>
      <c r="D308" s="36" t="s">
        <v>140</v>
      </c>
      <c r="E308" s="42"/>
      <c r="F308" s="42"/>
      <c r="G308" s="16">
        <f t="shared" ref="G308:J310" si="102">G309</f>
        <v>0</v>
      </c>
      <c r="H308" s="16"/>
      <c r="I308" s="20">
        <f t="shared" si="90"/>
        <v>0</v>
      </c>
      <c r="J308" s="16">
        <f t="shared" si="102"/>
        <v>0</v>
      </c>
      <c r="K308" s="26"/>
    </row>
    <row r="309" spans="1:11" ht="25.5" hidden="1">
      <c r="A309" s="23" t="s">
        <v>44</v>
      </c>
      <c r="B309" s="42" t="s">
        <v>128</v>
      </c>
      <c r="C309" s="42" t="s">
        <v>130</v>
      </c>
      <c r="D309" s="36" t="s">
        <v>140</v>
      </c>
      <c r="E309" s="42" t="s">
        <v>45</v>
      </c>
      <c r="F309" s="42"/>
      <c r="G309" s="16">
        <f t="shared" si="102"/>
        <v>0</v>
      </c>
      <c r="H309" s="16"/>
      <c r="I309" s="20">
        <f t="shared" si="90"/>
        <v>0</v>
      </c>
      <c r="J309" s="16">
        <f t="shared" si="102"/>
        <v>0</v>
      </c>
      <c r="K309" s="26"/>
    </row>
    <row r="310" spans="1:11" ht="38.25" hidden="1">
      <c r="A310" s="23" t="s">
        <v>46</v>
      </c>
      <c r="B310" s="42" t="s">
        <v>128</v>
      </c>
      <c r="C310" s="42" t="s">
        <v>130</v>
      </c>
      <c r="D310" s="36" t="s">
        <v>140</v>
      </c>
      <c r="E310" s="42" t="s">
        <v>53</v>
      </c>
      <c r="F310" s="42"/>
      <c r="G310" s="16">
        <f t="shared" si="102"/>
        <v>0</v>
      </c>
      <c r="H310" s="16"/>
      <c r="I310" s="20">
        <f t="shared" si="90"/>
        <v>0</v>
      </c>
      <c r="J310" s="16">
        <f t="shared" si="102"/>
        <v>0</v>
      </c>
      <c r="K310" s="26"/>
    </row>
    <row r="311" spans="1:11" hidden="1">
      <c r="A311" s="23" t="s">
        <v>16</v>
      </c>
      <c r="B311" s="42" t="s">
        <v>128</v>
      </c>
      <c r="C311" s="42" t="s">
        <v>130</v>
      </c>
      <c r="D311" s="36" t="s">
        <v>140</v>
      </c>
      <c r="E311" s="42" t="s">
        <v>53</v>
      </c>
      <c r="F311" s="42" t="s">
        <v>17</v>
      </c>
      <c r="G311" s="16"/>
      <c r="H311" s="16"/>
      <c r="I311" s="20">
        <f t="shared" si="90"/>
        <v>0</v>
      </c>
      <c r="J311" s="20"/>
      <c r="K311" s="26"/>
    </row>
    <row r="312" spans="1:11" ht="24">
      <c r="A312" s="13" t="s">
        <v>25</v>
      </c>
      <c r="B312" s="42" t="s">
        <v>128</v>
      </c>
      <c r="C312" s="42" t="s">
        <v>130</v>
      </c>
      <c r="D312" s="31" t="s">
        <v>26</v>
      </c>
      <c r="E312" s="42"/>
      <c r="F312" s="42"/>
      <c r="G312" s="16">
        <f>G313+G323</f>
        <v>2479.3999999999996</v>
      </c>
      <c r="H312" s="16">
        <f>H313+H323</f>
        <v>0</v>
      </c>
      <c r="I312" s="20">
        <f t="shared" si="90"/>
        <v>2479.3999999999996</v>
      </c>
      <c r="J312" s="16">
        <f t="shared" ref="J312:K312" si="103">J313+J323</f>
        <v>2227</v>
      </c>
      <c r="K312" s="16">
        <f t="shared" si="103"/>
        <v>2132</v>
      </c>
    </row>
    <row r="313" spans="1:11" ht="36.75" customHeight="1">
      <c r="A313" s="48" t="s">
        <v>141</v>
      </c>
      <c r="B313" s="43" t="s">
        <v>128</v>
      </c>
      <c r="C313" s="43" t="s">
        <v>130</v>
      </c>
      <c r="D313" s="31" t="s">
        <v>142</v>
      </c>
      <c r="E313" s="43"/>
      <c r="F313" s="43"/>
      <c r="G313" s="16">
        <f t="shared" ref="G313:K313" si="104">G314+G317+G320</f>
        <v>2389.3999999999996</v>
      </c>
      <c r="H313" s="16">
        <f t="shared" si="104"/>
        <v>0</v>
      </c>
      <c r="I313" s="20">
        <f t="shared" si="90"/>
        <v>2389.3999999999996</v>
      </c>
      <c r="J313" s="16">
        <f t="shared" si="104"/>
        <v>2187</v>
      </c>
      <c r="K313" s="16">
        <f t="shared" si="104"/>
        <v>2092</v>
      </c>
    </row>
    <row r="314" spans="1:11" ht="72.75" customHeight="1">
      <c r="A314" s="17" t="s">
        <v>29</v>
      </c>
      <c r="B314" s="42" t="s">
        <v>128</v>
      </c>
      <c r="C314" s="42" t="s">
        <v>130</v>
      </c>
      <c r="D314" s="31" t="s">
        <v>142</v>
      </c>
      <c r="E314" s="42" t="s">
        <v>30</v>
      </c>
      <c r="F314" s="42"/>
      <c r="G314" s="16">
        <f t="shared" ref="G314:K315" si="105">G315</f>
        <v>2189.1999999999998</v>
      </c>
      <c r="H314" s="16">
        <f t="shared" si="105"/>
        <v>-1.1000000000000001</v>
      </c>
      <c r="I314" s="20">
        <f t="shared" si="90"/>
        <v>2188.1</v>
      </c>
      <c r="J314" s="16">
        <f t="shared" si="105"/>
        <v>1992</v>
      </c>
      <c r="K314" s="16">
        <f t="shared" si="105"/>
        <v>1992</v>
      </c>
    </row>
    <row r="315" spans="1:11" ht="27.75" customHeight="1">
      <c r="A315" s="17" t="s">
        <v>143</v>
      </c>
      <c r="B315" s="42" t="s">
        <v>128</v>
      </c>
      <c r="C315" s="42" t="s">
        <v>130</v>
      </c>
      <c r="D315" s="31" t="s">
        <v>142</v>
      </c>
      <c r="E315" s="42" t="s">
        <v>144</v>
      </c>
      <c r="F315" s="42"/>
      <c r="G315" s="16">
        <f t="shared" si="105"/>
        <v>2189.1999999999998</v>
      </c>
      <c r="H315" s="16">
        <f t="shared" si="105"/>
        <v>-1.1000000000000001</v>
      </c>
      <c r="I315" s="20">
        <f t="shared" si="90"/>
        <v>2188.1</v>
      </c>
      <c r="J315" s="16">
        <f t="shared" si="105"/>
        <v>1992</v>
      </c>
      <c r="K315" s="16">
        <f t="shared" si="105"/>
        <v>1992</v>
      </c>
    </row>
    <row r="316" spans="1:11">
      <c r="A316" s="17" t="s">
        <v>16</v>
      </c>
      <c r="B316" s="42" t="s">
        <v>128</v>
      </c>
      <c r="C316" s="42" t="s">
        <v>130</v>
      </c>
      <c r="D316" s="31" t="s">
        <v>142</v>
      </c>
      <c r="E316" s="42" t="s">
        <v>144</v>
      </c>
      <c r="F316" s="42" t="s">
        <v>17</v>
      </c>
      <c r="G316" s="79">
        <v>2189.1999999999998</v>
      </c>
      <c r="H316" s="79">
        <v>-1.1000000000000001</v>
      </c>
      <c r="I316" s="20">
        <f t="shared" si="90"/>
        <v>2188.1</v>
      </c>
      <c r="J316" s="22">
        <v>1992</v>
      </c>
      <c r="K316" s="22">
        <v>1992</v>
      </c>
    </row>
    <row r="317" spans="1:11" ht="27.75" customHeight="1">
      <c r="A317" s="17" t="s">
        <v>44</v>
      </c>
      <c r="B317" s="42" t="s">
        <v>128</v>
      </c>
      <c r="C317" s="42" t="s">
        <v>130</v>
      </c>
      <c r="D317" s="31" t="s">
        <v>142</v>
      </c>
      <c r="E317" s="42" t="s">
        <v>45</v>
      </c>
      <c r="F317" s="42"/>
      <c r="G317" s="16">
        <f t="shared" ref="G317:K318" si="106">G318</f>
        <v>195.2</v>
      </c>
      <c r="H317" s="16">
        <f t="shared" si="106"/>
        <v>1.1000000000000001</v>
      </c>
      <c r="I317" s="20">
        <f t="shared" si="90"/>
        <v>196.29999999999998</v>
      </c>
      <c r="J317" s="16">
        <f>J318</f>
        <v>195</v>
      </c>
      <c r="K317" s="16">
        <f t="shared" ref="K317" si="107">K318</f>
        <v>100</v>
      </c>
    </row>
    <row r="318" spans="1:11" ht="27.75" customHeight="1">
      <c r="A318" s="17" t="s">
        <v>46</v>
      </c>
      <c r="B318" s="42" t="s">
        <v>128</v>
      </c>
      <c r="C318" s="42" t="s">
        <v>130</v>
      </c>
      <c r="D318" s="31" t="s">
        <v>142</v>
      </c>
      <c r="E318" s="42" t="s">
        <v>53</v>
      </c>
      <c r="F318" s="42"/>
      <c r="G318" s="16">
        <f t="shared" si="106"/>
        <v>195.2</v>
      </c>
      <c r="H318" s="16">
        <f t="shared" si="106"/>
        <v>1.1000000000000001</v>
      </c>
      <c r="I318" s="20">
        <f t="shared" si="90"/>
        <v>196.29999999999998</v>
      </c>
      <c r="J318" s="16">
        <f t="shared" si="106"/>
        <v>195</v>
      </c>
      <c r="K318" s="16">
        <f t="shared" si="106"/>
        <v>100</v>
      </c>
    </row>
    <row r="319" spans="1:11">
      <c r="A319" s="17" t="s">
        <v>16</v>
      </c>
      <c r="B319" s="42" t="s">
        <v>128</v>
      </c>
      <c r="C319" s="42" t="s">
        <v>130</v>
      </c>
      <c r="D319" s="31" t="s">
        <v>142</v>
      </c>
      <c r="E319" s="42" t="s">
        <v>53</v>
      </c>
      <c r="F319" s="42" t="s">
        <v>17</v>
      </c>
      <c r="G319" s="79">
        <v>195.2</v>
      </c>
      <c r="H319" s="79">
        <v>1.1000000000000001</v>
      </c>
      <c r="I319" s="20">
        <f t="shared" si="90"/>
        <v>196.29999999999998</v>
      </c>
      <c r="J319" s="22">
        <v>195</v>
      </c>
      <c r="K319" s="22">
        <v>100</v>
      </c>
    </row>
    <row r="320" spans="1:11">
      <c r="A320" s="17" t="s">
        <v>56</v>
      </c>
      <c r="B320" s="42" t="s">
        <v>128</v>
      </c>
      <c r="C320" s="42" t="s">
        <v>130</v>
      </c>
      <c r="D320" s="31" t="s">
        <v>142</v>
      </c>
      <c r="E320" s="42" t="s">
        <v>57</v>
      </c>
      <c r="F320" s="42"/>
      <c r="G320" s="16">
        <f t="shared" ref="G320:K321" si="108">G321</f>
        <v>5</v>
      </c>
      <c r="H320" s="16"/>
      <c r="I320" s="20">
        <f t="shared" si="90"/>
        <v>5</v>
      </c>
      <c r="J320" s="16">
        <f t="shared" si="108"/>
        <v>0</v>
      </c>
      <c r="K320" s="16">
        <f t="shared" si="108"/>
        <v>0</v>
      </c>
    </row>
    <row r="321" spans="1:17" ht="14.25" customHeight="1">
      <c r="A321" s="17" t="s">
        <v>79</v>
      </c>
      <c r="B321" s="42" t="s">
        <v>128</v>
      </c>
      <c r="C321" s="42" t="s">
        <v>130</v>
      </c>
      <c r="D321" s="31" t="s">
        <v>142</v>
      </c>
      <c r="E321" s="42" t="s">
        <v>80</v>
      </c>
      <c r="F321" s="42"/>
      <c r="G321" s="16">
        <f t="shared" si="108"/>
        <v>5</v>
      </c>
      <c r="H321" s="16"/>
      <c r="I321" s="20">
        <f t="shared" si="90"/>
        <v>5</v>
      </c>
      <c r="J321" s="16">
        <f t="shared" si="108"/>
        <v>0</v>
      </c>
      <c r="K321" s="16">
        <f t="shared" si="108"/>
        <v>0</v>
      </c>
    </row>
    <row r="322" spans="1:17">
      <c r="A322" s="17" t="s">
        <v>81</v>
      </c>
      <c r="B322" s="42" t="s">
        <v>128</v>
      </c>
      <c r="C322" s="42" t="s">
        <v>130</v>
      </c>
      <c r="D322" s="31" t="s">
        <v>142</v>
      </c>
      <c r="E322" s="42" t="s">
        <v>80</v>
      </c>
      <c r="F322" s="42" t="s">
        <v>17</v>
      </c>
      <c r="G322" s="19">
        <v>5</v>
      </c>
      <c r="H322" s="19"/>
      <c r="I322" s="20">
        <f t="shared" si="90"/>
        <v>5</v>
      </c>
      <c r="J322" s="20"/>
      <c r="K322" s="19"/>
    </row>
    <row r="323" spans="1:17" ht="75" customHeight="1">
      <c r="A323" s="64" t="s">
        <v>228</v>
      </c>
      <c r="B323" s="42" t="s">
        <v>128</v>
      </c>
      <c r="C323" s="42" t="s">
        <v>130</v>
      </c>
      <c r="D323" s="9" t="s">
        <v>229</v>
      </c>
      <c r="E323" s="18"/>
      <c r="F323" s="18"/>
      <c r="G323" s="16">
        <f t="shared" ref="G323:K323" si="109">G327+G324</f>
        <v>90</v>
      </c>
      <c r="H323" s="16"/>
      <c r="I323" s="20">
        <f t="shared" si="90"/>
        <v>90</v>
      </c>
      <c r="J323" s="16">
        <f t="shared" si="109"/>
        <v>40</v>
      </c>
      <c r="K323" s="16">
        <f t="shared" si="109"/>
        <v>40</v>
      </c>
    </row>
    <row r="324" spans="1:17" ht="25.5" customHeight="1">
      <c r="A324" s="27" t="s">
        <v>186</v>
      </c>
      <c r="B324" s="42" t="s">
        <v>128</v>
      </c>
      <c r="C324" s="42" t="s">
        <v>130</v>
      </c>
      <c r="D324" s="9" t="s">
        <v>229</v>
      </c>
      <c r="E324" s="18" t="s">
        <v>45</v>
      </c>
      <c r="F324" s="18"/>
      <c r="G324" s="16">
        <f t="shared" ref="G324:K325" si="110">G325</f>
        <v>30</v>
      </c>
      <c r="H324" s="16"/>
      <c r="I324" s="20">
        <f t="shared" si="90"/>
        <v>30</v>
      </c>
      <c r="J324" s="16">
        <f t="shared" si="110"/>
        <v>40</v>
      </c>
      <c r="K324" s="16">
        <f t="shared" si="110"/>
        <v>40</v>
      </c>
    </row>
    <row r="325" spans="1:17" ht="26.25" customHeight="1">
      <c r="A325" s="27" t="s">
        <v>174</v>
      </c>
      <c r="B325" s="42" t="s">
        <v>128</v>
      </c>
      <c r="C325" s="42" t="s">
        <v>130</v>
      </c>
      <c r="D325" s="9" t="s">
        <v>229</v>
      </c>
      <c r="E325" s="18" t="s">
        <v>53</v>
      </c>
      <c r="F325" s="18"/>
      <c r="G325" s="16">
        <f t="shared" si="110"/>
        <v>30</v>
      </c>
      <c r="H325" s="16"/>
      <c r="I325" s="20">
        <f t="shared" si="90"/>
        <v>30</v>
      </c>
      <c r="J325" s="16">
        <f t="shared" si="110"/>
        <v>40</v>
      </c>
      <c r="K325" s="16">
        <f t="shared" si="110"/>
        <v>40</v>
      </c>
    </row>
    <row r="326" spans="1:17">
      <c r="A326" s="49" t="s">
        <v>16</v>
      </c>
      <c r="B326" s="42" t="s">
        <v>128</v>
      </c>
      <c r="C326" s="42" t="s">
        <v>130</v>
      </c>
      <c r="D326" s="9" t="s">
        <v>229</v>
      </c>
      <c r="E326" s="18" t="s">
        <v>53</v>
      </c>
      <c r="F326" s="18" t="s">
        <v>17</v>
      </c>
      <c r="G326" s="79">
        <v>30</v>
      </c>
      <c r="H326" s="79"/>
      <c r="I326" s="20">
        <f t="shared" si="90"/>
        <v>30</v>
      </c>
      <c r="J326" s="22">
        <v>40</v>
      </c>
      <c r="K326" s="22">
        <v>40</v>
      </c>
    </row>
    <row r="327" spans="1:17">
      <c r="A327" s="41" t="s">
        <v>122</v>
      </c>
      <c r="B327" s="42" t="s">
        <v>128</v>
      </c>
      <c r="C327" s="42" t="s">
        <v>130</v>
      </c>
      <c r="D327" s="9" t="s">
        <v>229</v>
      </c>
      <c r="E327" s="18" t="s">
        <v>123</v>
      </c>
      <c r="F327" s="18"/>
      <c r="G327" s="16">
        <f t="shared" ref="G327:K328" si="111">G328</f>
        <v>60</v>
      </c>
      <c r="H327" s="16"/>
      <c r="I327" s="20">
        <f t="shared" si="90"/>
        <v>60</v>
      </c>
      <c r="J327" s="16">
        <f t="shared" si="111"/>
        <v>0</v>
      </c>
      <c r="K327" s="16">
        <f t="shared" si="111"/>
        <v>0</v>
      </c>
    </row>
    <row r="328" spans="1:17">
      <c r="A328" s="41" t="s">
        <v>161</v>
      </c>
      <c r="B328" s="42" t="s">
        <v>128</v>
      </c>
      <c r="C328" s="42" t="s">
        <v>130</v>
      </c>
      <c r="D328" s="9" t="s">
        <v>229</v>
      </c>
      <c r="E328" s="18" t="s">
        <v>162</v>
      </c>
      <c r="F328" s="18"/>
      <c r="G328" s="16">
        <f t="shared" si="111"/>
        <v>60</v>
      </c>
      <c r="H328" s="16"/>
      <c r="I328" s="20">
        <f t="shared" si="90"/>
        <v>60</v>
      </c>
      <c r="J328" s="16">
        <f t="shared" si="111"/>
        <v>0</v>
      </c>
      <c r="K328" s="16">
        <f t="shared" si="111"/>
        <v>0</v>
      </c>
    </row>
    <row r="329" spans="1:17">
      <c r="A329" s="17" t="s">
        <v>16</v>
      </c>
      <c r="B329" s="42" t="s">
        <v>128</v>
      </c>
      <c r="C329" s="42" t="s">
        <v>130</v>
      </c>
      <c r="D329" s="9" t="s">
        <v>229</v>
      </c>
      <c r="E329" s="18" t="s">
        <v>162</v>
      </c>
      <c r="F329" s="18" t="s">
        <v>17</v>
      </c>
      <c r="G329" s="79">
        <v>60</v>
      </c>
      <c r="H329" s="79"/>
      <c r="I329" s="20">
        <f t="shared" si="90"/>
        <v>60</v>
      </c>
      <c r="J329" s="22"/>
      <c r="K329" s="22"/>
      <c r="O329" s="136"/>
      <c r="P329" s="136"/>
      <c r="Q329" s="136"/>
    </row>
    <row r="330" spans="1:17" ht="15" customHeight="1">
      <c r="A330" s="13" t="s">
        <v>145</v>
      </c>
      <c r="B330" s="14" t="s">
        <v>146</v>
      </c>
      <c r="C330" s="14"/>
      <c r="D330" s="14"/>
      <c r="E330" s="14"/>
      <c r="F330" s="14"/>
      <c r="G330" s="15">
        <f t="shared" ref="G330:J330" si="112">G331+G332+G333</f>
        <v>26567.300000000003</v>
      </c>
      <c r="H330" s="15">
        <f t="shared" si="112"/>
        <v>-304.20000000000005</v>
      </c>
      <c r="I330" s="12">
        <f t="shared" si="90"/>
        <v>26263.100000000002</v>
      </c>
      <c r="J330" s="15">
        <f t="shared" si="112"/>
        <v>23682.9</v>
      </c>
      <c r="K330" s="15">
        <f>K331+K332+K333</f>
        <v>24167.300000000003</v>
      </c>
      <c r="L330" s="136">
        <f>G334+G340+G348+G354+G432</f>
        <v>26567.3</v>
      </c>
      <c r="M330" s="136">
        <f t="shared" ref="M330:N330" si="113">J334+J340+J348+J354+J432</f>
        <v>23682.9</v>
      </c>
      <c r="N330" s="136">
        <f t="shared" si="113"/>
        <v>24167.300000000003</v>
      </c>
    </row>
    <row r="331" spans="1:17">
      <c r="A331" s="10" t="s">
        <v>16</v>
      </c>
      <c r="B331" s="14" t="s">
        <v>146</v>
      </c>
      <c r="C331" s="14"/>
      <c r="D331" s="14"/>
      <c r="E331" s="14"/>
      <c r="F331" s="14" t="s">
        <v>17</v>
      </c>
      <c r="G331" s="15">
        <f>G353+G371+G379+G383+G398+G438+G443+G374+G359+G392+G344+G347+G403+G406+G410+G427+G431+G414+0</f>
        <v>19257.900000000001</v>
      </c>
      <c r="H331" s="15">
        <f>H353+H371+H379+H383+H398+H438+H443+H374+H359+H392+H344+H347+H403+H406+H410+H427+H431+H414</f>
        <v>300</v>
      </c>
      <c r="I331" s="12">
        <f t="shared" si="90"/>
        <v>19557.900000000001</v>
      </c>
      <c r="J331" s="15">
        <f t="shared" ref="J331:K331" si="114">J353+J371+J379+J383+J398+J438+J443+J374+J359+J392+J344+J347+J403+J406+J410+J427+J431+J414</f>
        <v>16373.5</v>
      </c>
      <c r="K331" s="15">
        <f t="shared" si="114"/>
        <v>16857.900000000001</v>
      </c>
      <c r="L331" s="136"/>
    </row>
    <row r="332" spans="1:17">
      <c r="A332" s="10" t="s">
        <v>18</v>
      </c>
      <c r="B332" s="14" t="s">
        <v>146</v>
      </c>
      <c r="C332" s="14"/>
      <c r="D332" s="14"/>
      <c r="E332" s="14"/>
      <c r="F332" s="14" t="s">
        <v>10</v>
      </c>
      <c r="G332" s="15">
        <f>G387++G339+G418+G393+G447</f>
        <v>7309.4</v>
      </c>
      <c r="H332" s="15">
        <f t="shared" ref="H332:I332" si="115">H387++H339+H418+H393+H447</f>
        <v>-604.20000000000005</v>
      </c>
      <c r="I332" s="15">
        <f t="shared" si="115"/>
        <v>6705.2</v>
      </c>
      <c r="J332" s="15">
        <f t="shared" ref="J332:K332" si="116">J387++J339+J418</f>
        <v>7309.4</v>
      </c>
      <c r="K332" s="15">
        <f t="shared" si="116"/>
        <v>7309.4</v>
      </c>
    </row>
    <row r="333" spans="1:17">
      <c r="A333" s="10" t="s">
        <v>19</v>
      </c>
      <c r="B333" s="14" t="s">
        <v>146</v>
      </c>
      <c r="C333" s="14"/>
      <c r="D333" s="14"/>
      <c r="E333" s="14"/>
      <c r="F333" s="14" t="s">
        <v>11</v>
      </c>
      <c r="G333" s="15"/>
      <c r="H333" s="15"/>
      <c r="I333" s="20">
        <f t="shared" si="90"/>
        <v>0</v>
      </c>
      <c r="J333" s="12"/>
      <c r="K333" s="26"/>
    </row>
    <row r="334" spans="1:17">
      <c r="A334" s="132" t="s">
        <v>526</v>
      </c>
      <c r="B334" s="14" t="s">
        <v>146</v>
      </c>
      <c r="C334" s="14" t="s">
        <v>527</v>
      </c>
      <c r="D334" s="14"/>
      <c r="E334" s="14"/>
      <c r="F334" s="14"/>
      <c r="G334" s="15">
        <f>G335</f>
        <v>309.39999999999998</v>
      </c>
      <c r="H334" s="15"/>
      <c r="I334" s="12">
        <f t="shared" si="90"/>
        <v>309.39999999999998</v>
      </c>
      <c r="J334" s="15">
        <f t="shared" ref="G334:K338" si="117">J335</f>
        <v>309.39999999999998</v>
      </c>
      <c r="K334" s="15">
        <f t="shared" si="117"/>
        <v>309.39999999999998</v>
      </c>
    </row>
    <row r="335" spans="1:17" ht="25.5">
      <c r="A335" s="132" t="s">
        <v>25</v>
      </c>
      <c r="B335" s="18" t="s">
        <v>146</v>
      </c>
      <c r="C335" s="18" t="s">
        <v>527</v>
      </c>
      <c r="D335" s="134" t="s">
        <v>528</v>
      </c>
      <c r="E335" s="134"/>
      <c r="F335" s="134"/>
      <c r="G335" s="16">
        <f t="shared" si="117"/>
        <v>309.39999999999998</v>
      </c>
      <c r="H335" s="16"/>
      <c r="I335" s="20">
        <f t="shared" si="90"/>
        <v>309.39999999999998</v>
      </c>
      <c r="J335" s="16">
        <f t="shared" si="117"/>
        <v>309.39999999999998</v>
      </c>
      <c r="K335" s="16">
        <f t="shared" si="117"/>
        <v>309.39999999999998</v>
      </c>
    </row>
    <row r="336" spans="1:17" ht="38.25">
      <c r="A336" s="133" t="s">
        <v>616</v>
      </c>
      <c r="B336" s="18" t="s">
        <v>146</v>
      </c>
      <c r="C336" s="18" t="s">
        <v>527</v>
      </c>
      <c r="D336" s="167" t="s">
        <v>617</v>
      </c>
      <c r="E336" s="167"/>
      <c r="F336" s="167"/>
      <c r="G336" s="160">
        <f>G337</f>
        <v>309.39999999999998</v>
      </c>
      <c r="H336" s="160"/>
      <c r="I336" s="20">
        <f t="shared" si="90"/>
        <v>309.39999999999998</v>
      </c>
      <c r="J336" s="160">
        <f t="shared" si="117"/>
        <v>309.39999999999998</v>
      </c>
      <c r="K336" s="160">
        <f t="shared" si="117"/>
        <v>309.39999999999998</v>
      </c>
    </row>
    <row r="337" spans="1:11" ht="25.5">
      <c r="A337" s="133" t="s">
        <v>44</v>
      </c>
      <c r="B337" s="18" t="s">
        <v>146</v>
      </c>
      <c r="C337" s="18" t="s">
        <v>527</v>
      </c>
      <c r="D337" s="167" t="s">
        <v>617</v>
      </c>
      <c r="E337" s="167" t="s">
        <v>45</v>
      </c>
      <c r="F337" s="167"/>
      <c r="G337" s="160">
        <f>G338</f>
        <v>309.39999999999998</v>
      </c>
      <c r="H337" s="160"/>
      <c r="I337" s="20">
        <f t="shared" si="90"/>
        <v>309.39999999999998</v>
      </c>
      <c r="J337" s="160">
        <f t="shared" si="117"/>
        <v>309.39999999999998</v>
      </c>
      <c r="K337" s="160">
        <f t="shared" si="117"/>
        <v>309.39999999999998</v>
      </c>
    </row>
    <row r="338" spans="1:11" ht="38.25">
      <c r="A338" s="133" t="s">
        <v>46</v>
      </c>
      <c r="B338" s="18" t="s">
        <v>146</v>
      </c>
      <c r="C338" s="18" t="s">
        <v>527</v>
      </c>
      <c r="D338" s="167" t="s">
        <v>617</v>
      </c>
      <c r="E338" s="167" t="s">
        <v>53</v>
      </c>
      <c r="F338" s="167"/>
      <c r="G338" s="160">
        <f>G339</f>
        <v>309.39999999999998</v>
      </c>
      <c r="H338" s="160"/>
      <c r="I338" s="20">
        <f t="shared" si="90"/>
        <v>309.39999999999998</v>
      </c>
      <c r="J338" s="160">
        <f t="shared" si="117"/>
        <v>309.39999999999998</v>
      </c>
      <c r="K338" s="160">
        <f t="shared" si="117"/>
        <v>309.39999999999998</v>
      </c>
    </row>
    <row r="339" spans="1:11">
      <c r="A339" s="133" t="s">
        <v>18</v>
      </c>
      <c r="B339" s="18" t="s">
        <v>146</v>
      </c>
      <c r="C339" s="18" t="s">
        <v>527</v>
      </c>
      <c r="D339" s="167" t="s">
        <v>617</v>
      </c>
      <c r="E339" s="167" t="s">
        <v>53</v>
      </c>
      <c r="F339" s="167" t="s">
        <v>10</v>
      </c>
      <c r="G339" s="160">
        <v>309.39999999999998</v>
      </c>
      <c r="H339" s="160"/>
      <c r="I339" s="20">
        <f t="shared" si="90"/>
        <v>309.39999999999998</v>
      </c>
      <c r="J339" s="160">
        <v>309.39999999999998</v>
      </c>
      <c r="K339" s="160">
        <v>309.39999999999998</v>
      </c>
    </row>
    <row r="340" spans="1:11">
      <c r="A340" s="137" t="s">
        <v>531</v>
      </c>
      <c r="B340" s="137" t="s">
        <v>146</v>
      </c>
      <c r="C340" s="138" t="s">
        <v>533</v>
      </c>
      <c r="D340" s="139"/>
      <c r="E340" s="139"/>
      <c r="F340" s="139"/>
      <c r="G340" s="19">
        <f>G341</f>
        <v>76</v>
      </c>
      <c r="H340" s="19"/>
      <c r="I340" s="20">
        <f t="shared" si="90"/>
        <v>76</v>
      </c>
      <c r="J340" s="19">
        <f t="shared" ref="J340:K343" si="118">J341</f>
        <v>76</v>
      </c>
      <c r="K340" s="19">
        <f t="shared" si="118"/>
        <v>76</v>
      </c>
    </row>
    <row r="341" spans="1:11" ht="49.5" customHeight="1">
      <c r="A341" s="127" t="s">
        <v>532</v>
      </c>
      <c r="B341" s="127" t="s">
        <v>146</v>
      </c>
      <c r="C341" s="140" t="s">
        <v>533</v>
      </c>
      <c r="D341" s="62" t="s">
        <v>534</v>
      </c>
      <c r="E341" s="139"/>
      <c r="F341" s="139"/>
      <c r="G341" s="19">
        <f>G342+G345</f>
        <v>76</v>
      </c>
      <c r="H341" s="19"/>
      <c r="I341" s="20">
        <f t="shared" ref="I341:I405" si="119">G341+H341</f>
        <v>76</v>
      </c>
      <c r="J341" s="19">
        <f t="shared" ref="J341:K341" si="120">J342+J345</f>
        <v>76</v>
      </c>
      <c r="K341" s="19">
        <f t="shared" si="120"/>
        <v>76</v>
      </c>
    </row>
    <row r="342" spans="1:11" ht="25.5">
      <c r="A342" s="50" t="s">
        <v>44</v>
      </c>
      <c r="B342" s="127" t="s">
        <v>146</v>
      </c>
      <c r="C342" s="140" t="s">
        <v>533</v>
      </c>
      <c r="D342" s="62" t="s">
        <v>534</v>
      </c>
      <c r="E342" s="62" t="s">
        <v>45</v>
      </c>
      <c r="F342" s="62"/>
      <c r="G342" s="19">
        <f>G343</f>
        <v>76</v>
      </c>
      <c r="H342" s="19"/>
      <c r="I342" s="20">
        <f t="shared" si="119"/>
        <v>76</v>
      </c>
      <c r="J342" s="19">
        <f t="shared" si="118"/>
        <v>76</v>
      </c>
      <c r="K342" s="19">
        <f t="shared" si="118"/>
        <v>76</v>
      </c>
    </row>
    <row r="343" spans="1:11" ht="25.5">
      <c r="A343" s="50" t="s">
        <v>155</v>
      </c>
      <c r="B343" s="127" t="s">
        <v>146</v>
      </c>
      <c r="C343" s="140" t="s">
        <v>533</v>
      </c>
      <c r="D343" s="62" t="s">
        <v>534</v>
      </c>
      <c r="E343" s="62" t="s">
        <v>47</v>
      </c>
      <c r="F343" s="62"/>
      <c r="G343" s="19">
        <f>G344</f>
        <v>76</v>
      </c>
      <c r="H343" s="19"/>
      <c r="I343" s="20">
        <f t="shared" si="119"/>
        <v>76</v>
      </c>
      <c r="J343" s="19">
        <f t="shared" si="118"/>
        <v>76</v>
      </c>
      <c r="K343" s="19">
        <f t="shared" si="118"/>
        <v>76</v>
      </c>
    </row>
    <row r="344" spans="1:11">
      <c r="A344" s="51" t="s">
        <v>16</v>
      </c>
      <c r="B344" s="127" t="s">
        <v>146</v>
      </c>
      <c r="C344" s="140" t="s">
        <v>533</v>
      </c>
      <c r="D344" s="62" t="s">
        <v>534</v>
      </c>
      <c r="E344" s="62" t="s">
        <v>47</v>
      </c>
      <c r="F344" s="62" t="s">
        <v>17</v>
      </c>
      <c r="G344" s="123">
        <v>76</v>
      </c>
      <c r="H344" s="123"/>
      <c r="I344" s="20">
        <f t="shared" si="119"/>
        <v>76</v>
      </c>
      <c r="J344" s="123">
        <v>76</v>
      </c>
      <c r="K344" s="123">
        <v>76</v>
      </c>
    </row>
    <row r="345" spans="1:11" hidden="1">
      <c r="A345" s="133" t="s">
        <v>56</v>
      </c>
      <c r="B345" s="127" t="s">
        <v>146</v>
      </c>
      <c r="C345" s="140" t="s">
        <v>533</v>
      </c>
      <c r="D345" s="62" t="s">
        <v>534</v>
      </c>
      <c r="E345" s="62" t="s">
        <v>57</v>
      </c>
      <c r="F345" s="62"/>
      <c r="G345" s="19">
        <f>G346</f>
        <v>0</v>
      </c>
      <c r="H345" s="19"/>
      <c r="I345" s="20">
        <f t="shared" si="119"/>
        <v>0</v>
      </c>
      <c r="J345" s="19">
        <f t="shared" ref="J345:K346" si="121">J346</f>
        <v>0</v>
      </c>
      <c r="K345" s="19">
        <f t="shared" si="121"/>
        <v>0</v>
      </c>
    </row>
    <row r="346" spans="1:11" hidden="1">
      <c r="A346" s="133" t="s">
        <v>79</v>
      </c>
      <c r="B346" s="127" t="s">
        <v>146</v>
      </c>
      <c r="C346" s="140" t="s">
        <v>533</v>
      </c>
      <c r="D346" s="62" t="s">
        <v>534</v>
      </c>
      <c r="E346" s="62" t="s">
        <v>80</v>
      </c>
      <c r="F346" s="62"/>
      <c r="G346" s="19">
        <f>G347</f>
        <v>0</v>
      </c>
      <c r="H346" s="19"/>
      <c r="I346" s="20">
        <f t="shared" si="119"/>
        <v>0</v>
      </c>
      <c r="J346" s="19">
        <f t="shared" si="121"/>
        <v>0</v>
      </c>
      <c r="K346" s="19">
        <f t="shared" si="121"/>
        <v>0</v>
      </c>
    </row>
    <row r="347" spans="1:11" hidden="1">
      <c r="A347" s="51" t="s">
        <v>16</v>
      </c>
      <c r="B347" s="127" t="s">
        <v>146</v>
      </c>
      <c r="C347" s="140" t="s">
        <v>533</v>
      </c>
      <c r="D347" s="62" t="s">
        <v>534</v>
      </c>
      <c r="E347" s="62" t="s">
        <v>80</v>
      </c>
      <c r="F347" s="62" t="s">
        <v>17</v>
      </c>
      <c r="G347" s="19"/>
      <c r="H347" s="19"/>
      <c r="I347" s="20">
        <f t="shared" si="119"/>
        <v>0</v>
      </c>
      <c r="J347" s="20"/>
      <c r="K347" s="19"/>
    </row>
    <row r="348" spans="1:11">
      <c r="A348" s="13" t="s">
        <v>147</v>
      </c>
      <c r="B348" s="14" t="s">
        <v>146</v>
      </c>
      <c r="C348" s="14" t="s">
        <v>148</v>
      </c>
      <c r="D348" s="14"/>
      <c r="E348" s="14"/>
      <c r="F348" s="14"/>
      <c r="G348" s="15">
        <f t="shared" ref="G348:K352" si="122">G349</f>
        <v>3211.9</v>
      </c>
      <c r="H348" s="15"/>
      <c r="I348" s="12">
        <f t="shared" si="119"/>
        <v>3211.9</v>
      </c>
      <c r="J348" s="15">
        <f t="shared" si="122"/>
        <v>2500</v>
      </c>
      <c r="K348" s="15">
        <f t="shared" si="122"/>
        <v>2500</v>
      </c>
    </row>
    <row r="349" spans="1:11" ht="24">
      <c r="A349" s="13" t="s">
        <v>25</v>
      </c>
      <c r="B349" s="18" t="s">
        <v>146</v>
      </c>
      <c r="C349" s="18" t="s">
        <v>148</v>
      </c>
      <c r="D349" s="18" t="s">
        <v>26</v>
      </c>
      <c r="E349" s="18"/>
      <c r="F349" s="18"/>
      <c r="G349" s="16">
        <f t="shared" si="122"/>
        <v>3211.9</v>
      </c>
      <c r="H349" s="16"/>
      <c r="I349" s="20">
        <f t="shared" si="119"/>
        <v>3211.9</v>
      </c>
      <c r="J349" s="16">
        <f t="shared" si="122"/>
        <v>2500</v>
      </c>
      <c r="K349" s="16">
        <f t="shared" si="122"/>
        <v>2500</v>
      </c>
    </row>
    <row r="350" spans="1:11" ht="24">
      <c r="A350" s="49" t="s">
        <v>149</v>
      </c>
      <c r="B350" s="18" t="s">
        <v>146</v>
      </c>
      <c r="C350" s="18" t="s">
        <v>148</v>
      </c>
      <c r="D350" s="31" t="s">
        <v>150</v>
      </c>
      <c r="E350" s="18"/>
      <c r="F350" s="18"/>
      <c r="G350" s="16">
        <f t="shared" si="122"/>
        <v>3211.9</v>
      </c>
      <c r="H350" s="16"/>
      <c r="I350" s="20">
        <f t="shared" si="119"/>
        <v>3211.9</v>
      </c>
      <c r="J350" s="16">
        <f t="shared" si="122"/>
        <v>2500</v>
      </c>
      <c r="K350" s="16">
        <f t="shared" si="122"/>
        <v>2500</v>
      </c>
    </row>
    <row r="351" spans="1:11" ht="26.25" customHeight="1">
      <c r="A351" s="17" t="s">
        <v>44</v>
      </c>
      <c r="B351" s="18" t="s">
        <v>146</v>
      </c>
      <c r="C351" s="18" t="s">
        <v>148</v>
      </c>
      <c r="D351" s="31" t="s">
        <v>150</v>
      </c>
      <c r="E351" s="42" t="s">
        <v>45</v>
      </c>
      <c r="F351" s="42"/>
      <c r="G351" s="16">
        <f t="shared" si="122"/>
        <v>3211.9</v>
      </c>
      <c r="H351" s="16"/>
      <c r="I351" s="20">
        <f t="shared" si="119"/>
        <v>3211.9</v>
      </c>
      <c r="J351" s="16">
        <f t="shared" si="122"/>
        <v>2500</v>
      </c>
      <c r="K351" s="16">
        <f t="shared" si="122"/>
        <v>2500</v>
      </c>
    </row>
    <row r="352" spans="1:11" ht="37.5" customHeight="1">
      <c r="A352" s="17" t="s">
        <v>46</v>
      </c>
      <c r="B352" s="18" t="s">
        <v>146</v>
      </c>
      <c r="C352" s="18" t="s">
        <v>148</v>
      </c>
      <c r="D352" s="31" t="s">
        <v>150</v>
      </c>
      <c r="E352" s="42" t="s">
        <v>53</v>
      </c>
      <c r="F352" s="42"/>
      <c r="G352" s="16">
        <f t="shared" si="122"/>
        <v>3211.9</v>
      </c>
      <c r="H352" s="16"/>
      <c r="I352" s="20">
        <f t="shared" si="119"/>
        <v>3211.9</v>
      </c>
      <c r="J352" s="16">
        <f t="shared" si="122"/>
        <v>2500</v>
      </c>
      <c r="K352" s="16">
        <f t="shared" si="122"/>
        <v>2500</v>
      </c>
    </row>
    <row r="353" spans="1:11">
      <c r="A353" s="17" t="s">
        <v>16</v>
      </c>
      <c r="B353" s="18" t="s">
        <v>146</v>
      </c>
      <c r="C353" s="18" t="s">
        <v>148</v>
      </c>
      <c r="D353" s="31" t="s">
        <v>150</v>
      </c>
      <c r="E353" s="42" t="s">
        <v>53</v>
      </c>
      <c r="F353" s="42" t="s">
        <v>17</v>
      </c>
      <c r="G353" s="79">
        <v>3211.9</v>
      </c>
      <c r="H353" s="79"/>
      <c r="I353" s="20">
        <f t="shared" si="119"/>
        <v>3211.9</v>
      </c>
      <c r="J353" s="22">
        <v>2500</v>
      </c>
      <c r="K353" s="22">
        <v>2500</v>
      </c>
    </row>
    <row r="354" spans="1:11">
      <c r="A354" s="32" t="s">
        <v>151</v>
      </c>
      <c r="B354" s="33" t="s">
        <v>146</v>
      </c>
      <c r="C354" s="33" t="s">
        <v>152</v>
      </c>
      <c r="D354" s="33"/>
      <c r="E354" s="33"/>
      <c r="F354" s="33"/>
      <c r="G354" s="15">
        <f>G366+G355+G399</f>
        <v>22765</v>
      </c>
      <c r="H354" s="15">
        <f>H366+H355+H399</f>
        <v>-321.20000000000005</v>
      </c>
      <c r="I354" s="20">
        <f t="shared" si="119"/>
        <v>22443.8</v>
      </c>
      <c r="J354" s="15">
        <f t="shared" ref="J354:K354" si="123">J366+J355+J399</f>
        <v>20692.5</v>
      </c>
      <c r="K354" s="15">
        <f t="shared" si="123"/>
        <v>21176.9</v>
      </c>
    </row>
    <row r="355" spans="1:11" ht="27.75" hidden="1" customHeight="1">
      <c r="A355" s="13" t="s">
        <v>25</v>
      </c>
      <c r="B355" s="33" t="s">
        <v>146</v>
      </c>
      <c r="C355" s="33" t="s">
        <v>152</v>
      </c>
      <c r="D355" s="33" t="s">
        <v>26</v>
      </c>
      <c r="E355" s="33"/>
      <c r="F355" s="33"/>
      <c r="G355" s="15">
        <f t="shared" ref="G355:K358" si="124">G356</f>
        <v>0</v>
      </c>
      <c r="H355" s="15"/>
      <c r="I355" s="20">
        <f t="shared" si="119"/>
        <v>0</v>
      </c>
      <c r="J355" s="15">
        <f t="shared" si="124"/>
        <v>0</v>
      </c>
      <c r="K355" s="15">
        <f t="shared" si="124"/>
        <v>0</v>
      </c>
    </row>
    <row r="356" spans="1:11" ht="24" hidden="1" customHeight="1">
      <c r="A356" s="69" t="s">
        <v>153</v>
      </c>
      <c r="B356" s="33" t="s">
        <v>146</v>
      </c>
      <c r="C356" s="33" t="s">
        <v>152</v>
      </c>
      <c r="D356" s="42" t="s">
        <v>154</v>
      </c>
      <c r="E356" s="42"/>
      <c r="F356" s="42"/>
      <c r="G356" s="16">
        <f t="shared" si="124"/>
        <v>0</v>
      </c>
      <c r="H356" s="16"/>
      <c r="I356" s="20">
        <f t="shared" si="119"/>
        <v>0</v>
      </c>
      <c r="J356" s="16">
        <f t="shared" si="124"/>
        <v>0</v>
      </c>
      <c r="K356" s="16">
        <f t="shared" si="124"/>
        <v>0</v>
      </c>
    </row>
    <row r="357" spans="1:11" ht="24.75" hidden="1" customHeight="1">
      <c r="A357" s="41" t="s">
        <v>44</v>
      </c>
      <c r="B357" s="33" t="s">
        <v>146</v>
      </c>
      <c r="C357" s="33" t="s">
        <v>152</v>
      </c>
      <c r="D357" s="42" t="s">
        <v>154</v>
      </c>
      <c r="E357" s="42">
        <v>200</v>
      </c>
      <c r="F357" s="42"/>
      <c r="G357" s="16">
        <f t="shared" si="124"/>
        <v>0</v>
      </c>
      <c r="H357" s="16"/>
      <c r="I357" s="20">
        <f t="shared" si="119"/>
        <v>0</v>
      </c>
      <c r="J357" s="16">
        <f t="shared" si="124"/>
        <v>0</v>
      </c>
      <c r="K357" s="16">
        <f t="shared" si="124"/>
        <v>0</v>
      </c>
    </row>
    <row r="358" spans="1:11" ht="27.75" hidden="1" customHeight="1">
      <c r="A358" s="41" t="s">
        <v>155</v>
      </c>
      <c r="B358" s="33" t="s">
        <v>146</v>
      </c>
      <c r="C358" s="33" t="s">
        <v>152</v>
      </c>
      <c r="D358" s="42" t="s">
        <v>154</v>
      </c>
      <c r="E358" s="42">
        <v>240</v>
      </c>
      <c r="F358" s="42"/>
      <c r="G358" s="16">
        <f t="shared" si="124"/>
        <v>0</v>
      </c>
      <c r="H358" s="16"/>
      <c r="I358" s="20">
        <f t="shared" si="119"/>
        <v>0</v>
      </c>
      <c r="J358" s="16">
        <f t="shared" si="124"/>
        <v>0</v>
      </c>
      <c r="K358" s="16">
        <f t="shared" si="124"/>
        <v>0</v>
      </c>
    </row>
    <row r="359" spans="1:11" ht="13.5" hidden="1" customHeight="1">
      <c r="A359" s="70" t="s">
        <v>16</v>
      </c>
      <c r="B359" s="33" t="s">
        <v>146</v>
      </c>
      <c r="C359" s="33" t="s">
        <v>152</v>
      </c>
      <c r="D359" s="42" t="s">
        <v>154</v>
      </c>
      <c r="E359" s="42">
        <v>240</v>
      </c>
      <c r="F359" s="42">
        <v>1</v>
      </c>
      <c r="G359" s="16"/>
      <c r="H359" s="16"/>
      <c r="I359" s="20">
        <f t="shared" si="119"/>
        <v>0</v>
      </c>
      <c r="J359" s="16"/>
      <c r="K359" s="19"/>
    </row>
    <row r="360" spans="1:11" ht="50.25" hidden="1" customHeight="1">
      <c r="A360" s="34" t="s">
        <v>156</v>
      </c>
      <c r="B360" s="31" t="s">
        <v>146</v>
      </c>
      <c r="C360" s="31" t="s">
        <v>152</v>
      </c>
      <c r="D360" s="36" t="s">
        <v>157</v>
      </c>
      <c r="E360" s="35"/>
      <c r="F360" s="35"/>
      <c r="G360" s="16">
        <f>G361</f>
        <v>0</v>
      </c>
      <c r="H360" s="16"/>
      <c r="I360" s="20">
        <f t="shared" si="119"/>
        <v>0</v>
      </c>
      <c r="J360" s="20" t="e">
        <f>E360+#REF!</f>
        <v>#REF!</v>
      </c>
      <c r="K360" s="26"/>
    </row>
    <row r="361" spans="1:11" ht="48" hidden="1">
      <c r="A361" s="17" t="s">
        <v>158</v>
      </c>
      <c r="B361" s="31" t="s">
        <v>146</v>
      </c>
      <c r="C361" s="31" t="s">
        <v>152</v>
      </c>
      <c r="D361" s="31" t="s">
        <v>159</v>
      </c>
      <c r="E361" s="18"/>
      <c r="F361" s="18"/>
      <c r="G361" s="16">
        <f>G362</f>
        <v>0</v>
      </c>
      <c r="H361" s="16"/>
      <c r="I361" s="20">
        <f t="shared" si="119"/>
        <v>0</v>
      </c>
      <c r="J361" s="20" t="e">
        <f>E361+#REF!</f>
        <v>#REF!</v>
      </c>
      <c r="K361" s="26"/>
    </row>
    <row r="362" spans="1:11" hidden="1">
      <c r="A362" s="17" t="s">
        <v>133</v>
      </c>
      <c r="B362" s="31" t="s">
        <v>146</v>
      </c>
      <c r="C362" s="31" t="s">
        <v>152</v>
      </c>
      <c r="D362" s="31" t="s">
        <v>160</v>
      </c>
      <c r="E362" s="18"/>
      <c r="F362" s="18"/>
      <c r="G362" s="16">
        <f>G363</f>
        <v>0</v>
      </c>
      <c r="H362" s="16"/>
      <c r="I362" s="20">
        <f t="shared" si="119"/>
        <v>0</v>
      </c>
      <c r="J362" s="20" t="e">
        <f>E362+#REF!</f>
        <v>#REF!</v>
      </c>
      <c r="K362" s="26"/>
    </row>
    <row r="363" spans="1:11" hidden="1">
      <c r="A363" s="49" t="s">
        <v>122</v>
      </c>
      <c r="B363" s="31" t="s">
        <v>146</v>
      </c>
      <c r="C363" s="31" t="s">
        <v>152</v>
      </c>
      <c r="D363" s="31" t="s">
        <v>160</v>
      </c>
      <c r="E363" s="18" t="s">
        <v>123</v>
      </c>
      <c r="F363" s="18"/>
      <c r="G363" s="16">
        <f>G364</f>
        <v>0</v>
      </c>
      <c r="H363" s="16"/>
      <c r="I363" s="20">
        <f t="shared" si="119"/>
        <v>0</v>
      </c>
      <c r="J363" s="20" t="e">
        <f>E363+#REF!</f>
        <v>#REF!</v>
      </c>
      <c r="K363" s="26"/>
    </row>
    <row r="364" spans="1:11" hidden="1">
      <c r="A364" s="49" t="s">
        <v>161</v>
      </c>
      <c r="B364" s="31" t="s">
        <v>146</v>
      </c>
      <c r="C364" s="31" t="s">
        <v>152</v>
      </c>
      <c r="D364" s="31" t="s">
        <v>160</v>
      </c>
      <c r="E364" s="18" t="s">
        <v>162</v>
      </c>
      <c r="F364" s="18"/>
      <c r="G364" s="16">
        <f>G365</f>
        <v>0</v>
      </c>
      <c r="H364" s="16"/>
      <c r="I364" s="20">
        <f t="shared" si="119"/>
        <v>0</v>
      </c>
      <c r="J364" s="20" t="e">
        <f>E364+#REF!</f>
        <v>#REF!</v>
      </c>
      <c r="K364" s="26"/>
    </row>
    <row r="365" spans="1:11" hidden="1">
      <c r="A365" s="49" t="s">
        <v>16</v>
      </c>
      <c r="B365" s="31" t="s">
        <v>146</v>
      </c>
      <c r="C365" s="31" t="s">
        <v>152</v>
      </c>
      <c r="D365" s="31" t="s">
        <v>160</v>
      </c>
      <c r="E365" s="18" t="s">
        <v>162</v>
      </c>
      <c r="F365" s="18" t="s">
        <v>17</v>
      </c>
      <c r="G365" s="16"/>
      <c r="H365" s="16"/>
      <c r="I365" s="20">
        <f t="shared" si="119"/>
        <v>0</v>
      </c>
      <c r="J365" s="20" t="e">
        <f>E365+#REF!</f>
        <v>#REF!</v>
      </c>
      <c r="K365" s="26"/>
    </row>
    <row r="366" spans="1:11" ht="84">
      <c r="A366" s="13" t="s">
        <v>525</v>
      </c>
      <c r="B366" s="33" t="s">
        <v>146</v>
      </c>
      <c r="C366" s="33" t="s">
        <v>152</v>
      </c>
      <c r="D366" s="26">
        <v>6100000000</v>
      </c>
      <c r="E366" s="33"/>
      <c r="F366" s="33"/>
      <c r="G366" s="15">
        <f>G367+G375+G394</f>
        <v>22465</v>
      </c>
      <c r="H366" s="15">
        <f>H367+H375+H394</f>
        <v>-321.20000000000005</v>
      </c>
      <c r="I366" s="12">
        <f t="shared" si="119"/>
        <v>22143.8</v>
      </c>
      <c r="J366" s="15">
        <f t="shared" ref="J366:K366" si="125">J367+J375+J394</f>
        <v>0</v>
      </c>
      <c r="K366" s="15">
        <f t="shared" si="125"/>
        <v>0</v>
      </c>
    </row>
    <row r="367" spans="1:11" ht="35.25" customHeight="1">
      <c r="A367" s="52" t="s">
        <v>163</v>
      </c>
      <c r="B367" s="31" t="s">
        <v>146</v>
      </c>
      <c r="C367" s="31" t="s">
        <v>152</v>
      </c>
      <c r="D367" s="53" t="s">
        <v>164</v>
      </c>
      <c r="E367" s="31"/>
      <c r="F367" s="31"/>
      <c r="G367" s="16">
        <f>G368</f>
        <v>8936.7999999999993</v>
      </c>
      <c r="H367" s="16">
        <f>H368</f>
        <v>300</v>
      </c>
      <c r="I367" s="20">
        <f t="shared" si="119"/>
        <v>9236.7999999999993</v>
      </c>
      <c r="J367" s="16">
        <f t="shared" ref="J367:K367" si="126">J368</f>
        <v>0</v>
      </c>
      <c r="K367" s="16">
        <f t="shared" si="126"/>
        <v>0</v>
      </c>
    </row>
    <row r="368" spans="1:11" ht="15.75" customHeight="1">
      <c r="A368" s="54" t="s">
        <v>133</v>
      </c>
      <c r="B368" s="31" t="s">
        <v>146</v>
      </c>
      <c r="C368" s="31" t="s">
        <v>152</v>
      </c>
      <c r="D368" s="26">
        <v>6100182130</v>
      </c>
      <c r="E368" s="31"/>
      <c r="F368" s="31"/>
      <c r="G368" s="16">
        <f>G369+G372</f>
        <v>8936.7999999999993</v>
      </c>
      <c r="H368" s="16">
        <f>H369+H372</f>
        <v>300</v>
      </c>
      <c r="I368" s="20">
        <f t="shared" si="119"/>
        <v>9236.7999999999993</v>
      </c>
      <c r="J368" s="16">
        <f t="shared" ref="J368:K368" si="127">J369+J372</f>
        <v>0</v>
      </c>
      <c r="K368" s="16">
        <f t="shared" si="127"/>
        <v>0</v>
      </c>
    </row>
    <row r="369" spans="1:11" ht="26.25" customHeight="1">
      <c r="A369" s="27" t="s">
        <v>165</v>
      </c>
      <c r="B369" s="31" t="s">
        <v>146</v>
      </c>
      <c r="C369" s="31" t="s">
        <v>152</v>
      </c>
      <c r="D369" s="26">
        <v>6100182130</v>
      </c>
      <c r="E369" s="31" t="s">
        <v>45</v>
      </c>
      <c r="F369" s="31"/>
      <c r="G369" s="16">
        <f t="shared" ref="G369:K370" si="128">G370</f>
        <v>3000</v>
      </c>
      <c r="H369" s="16"/>
      <c r="I369" s="20">
        <f t="shared" si="119"/>
        <v>3000</v>
      </c>
      <c r="J369" s="16">
        <f t="shared" si="128"/>
        <v>0</v>
      </c>
      <c r="K369" s="16">
        <f t="shared" si="128"/>
        <v>0</v>
      </c>
    </row>
    <row r="370" spans="1:11" ht="21.75" customHeight="1">
      <c r="A370" s="27" t="s">
        <v>155</v>
      </c>
      <c r="B370" s="31" t="s">
        <v>146</v>
      </c>
      <c r="C370" s="31" t="s">
        <v>152</v>
      </c>
      <c r="D370" s="26">
        <v>6100182130</v>
      </c>
      <c r="E370" s="31" t="s">
        <v>53</v>
      </c>
      <c r="F370" s="31"/>
      <c r="G370" s="16">
        <f t="shared" si="128"/>
        <v>3000</v>
      </c>
      <c r="H370" s="16"/>
      <c r="I370" s="20">
        <f t="shared" si="119"/>
        <v>3000</v>
      </c>
      <c r="J370" s="16">
        <f t="shared" si="128"/>
        <v>0</v>
      </c>
      <c r="K370" s="16">
        <f t="shared" si="128"/>
        <v>0</v>
      </c>
    </row>
    <row r="371" spans="1:11">
      <c r="A371" s="49" t="s">
        <v>81</v>
      </c>
      <c r="B371" s="31" t="s">
        <v>146</v>
      </c>
      <c r="C371" s="31" t="s">
        <v>152</v>
      </c>
      <c r="D371" s="26">
        <v>6100182130</v>
      </c>
      <c r="E371" s="31" t="s">
        <v>53</v>
      </c>
      <c r="F371" s="31" t="s">
        <v>17</v>
      </c>
      <c r="G371" s="130">
        <v>3000</v>
      </c>
      <c r="H371" s="130"/>
      <c r="I371" s="20">
        <f t="shared" si="119"/>
        <v>3000</v>
      </c>
      <c r="J371" s="19"/>
      <c r="K371" s="19"/>
    </row>
    <row r="372" spans="1:11" ht="14.25" customHeight="1">
      <c r="A372" s="55" t="s">
        <v>122</v>
      </c>
      <c r="B372" s="31" t="s">
        <v>146</v>
      </c>
      <c r="C372" s="31" t="s">
        <v>152</v>
      </c>
      <c r="D372" s="26">
        <v>6100182130</v>
      </c>
      <c r="E372" s="31" t="s">
        <v>123</v>
      </c>
      <c r="F372" s="31"/>
      <c r="G372" s="16">
        <f t="shared" ref="G372:K373" si="129">G373</f>
        <v>5936.8</v>
      </c>
      <c r="H372" s="16">
        <f t="shared" si="129"/>
        <v>300</v>
      </c>
      <c r="I372" s="20">
        <f t="shared" si="119"/>
        <v>6236.8</v>
      </c>
      <c r="J372" s="16">
        <f t="shared" si="129"/>
        <v>0</v>
      </c>
      <c r="K372" s="16">
        <f t="shared" si="129"/>
        <v>0</v>
      </c>
    </row>
    <row r="373" spans="1:11" ht="14.25" customHeight="1">
      <c r="A373" s="55" t="s">
        <v>161</v>
      </c>
      <c r="B373" s="31" t="s">
        <v>146</v>
      </c>
      <c r="C373" s="31" t="s">
        <v>152</v>
      </c>
      <c r="D373" s="26">
        <v>6100182130</v>
      </c>
      <c r="E373" s="31" t="s">
        <v>162</v>
      </c>
      <c r="F373" s="31"/>
      <c r="G373" s="16">
        <f t="shared" si="129"/>
        <v>5936.8</v>
      </c>
      <c r="H373" s="16">
        <f t="shared" si="129"/>
        <v>300</v>
      </c>
      <c r="I373" s="20">
        <f t="shared" si="119"/>
        <v>6236.8</v>
      </c>
      <c r="J373" s="16">
        <f t="shared" si="129"/>
        <v>0</v>
      </c>
      <c r="K373" s="16">
        <f t="shared" si="129"/>
        <v>0</v>
      </c>
    </row>
    <row r="374" spans="1:11">
      <c r="A374" s="55" t="s">
        <v>16</v>
      </c>
      <c r="B374" s="31" t="s">
        <v>146</v>
      </c>
      <c r="C374" s="31" t="s">
        <v>152</v>
      </c>
      <c r="D374" s="26">
        <v>6100182130</v>
      </c>
      <c r="E374" s="31" t="s">
        <v>162</v>
      </c>
      <c r="F374" s="31" t="s">
        <v>17</v>
      </c>
      <c r="G374" s="182">
        <v>5936.8</v>
      </c>
      <c r="H374" s="182">
        <v>300</v>
      </c>
      <c r="I374" s="20">
        <f t="shared" si="119"/>
        <v>6236.8</v>
      </c>
      <c r="J374" s="26"/>
      <c r="K374" s="26"/>
    </row>
    <row r="375" spans="1:11" ht="33" customHeight="1">
      <c r="A375" s="49" t="s">
        <v>166</v>
      </c>
      <c r="B375" s="31" t="s">
        <v>146</v>
      </c>
      <c r="C375" s="31" t="s">
        <v>152</v>
      </c>
      <c r="D375" s="26">
        <v>6100200000</v>
      </c>
      <c r="E375" s="31"/>
      <c r="F375" s="31"/>
      <c r="G375" s="16">
        <f>G376+G380+G384+G388</f>
        <v>13487.2</v>
      </c>
      <c r="H375" s="16">
        <f>H376+H380+H384+H388</f>
        <v>-621.20000000000005</v>
      </c>
      <c r="I375" s="20">
        <f t="shared" si="119"/>
        <v>12866</v>
      </c>
      <c r="J375" s="16">
        <f t="shared" ref="J375:K375" si="130">J376+J380+J384+J388</f>
        <v>0</v>
      </c>
      <c r="K375" s="16">
        <f t="shared" si="130"/>
        <v>0</v>
      </c>
    </row>
    <row r="376" spans="1:11" ht="14.25" customHeight="1">
      <c r="A376" s="49" t="s">
        <v>133</v>
      </c>
      <c r="B376" s="31" t="s">
        <v>146</v>
      </c>
      <c r="C376" s="31" t="s">
        <v>152</v>
      </c>
      <c r="D376" s="26">
        <v>6100282130</v>
      </c>
      <c r="E376" s="31"/>
      <c r="F376" s="31"/>
      <c r="G376" s="16">
        <f>G377</f>
        <v>6416.5</v>
      </c>
      <c r="H376" s="16">
        <f>H377</f>
        <v>0</v>
      </c>
      <c r="I376" s="20">
        <f t="shared" si="119"/>
        <v>6416.5</v>
      </c>
      <c r="J376" s="16">
        <f t="shared" ref="G376:K378" si="131">J377</f>
        <v>0</v>
      </c>
      <c r="K376" s="16">
        <f t="shared" si="131"/>
        <v>0</v>
      </c>
    </row>
    <row r="377" spans="1:11" ht="27" customHeight="1">
      <c r="A377" s="27" t="s">
        <v>165</v>
      </c>
      <c r="B377" s="31" t="s">
        <v>146</v>
      </c>
      <c r="C377" s="31" t="s">
        <v>152</v>
      </c>
      <c r="D377" s="26">
        <v>6100282130</v>
      </c>
      <c r="E377" s="31" t="s">
        <v>45</v>
      </c>
      <c r="F377" s="31"/>
      <c r="G377" s="16">
        <f t="shared" si="131"/>
        <v>6416.5</v>
      </c>
      <c r="H377" s="16">
        <f t="shared" si="131"/>
        <v>0</v>
      </c>
      <c r="I377" s="20">
        <f t="shared" si="119"/>
        <v>6416.5</v>
      </c>
      <c r="J377" s="16">
        <f t="shared" si="131"/>
        <v>0</v>
      </c>
      <c r="K377" s="16">
        <f t="shared" si="131"/>
        <v>0</v>
      </c>
    </row>
    <row r="378" spans="1:11" ht="21.75" customHeight="1">
      <c r="A378" s="27" t="s">
        <v>155</v>
      </c>
      <c r="B378" s="31" t="s">
        <v>146</v>
      </c>
      <c r="C378" s="31" t="s">
        <v>152</v>
      </c>
      <c r="D378" s="26">
        <v>6100282130</v>
      </c>
      <c r="E378" s="31" t="s">
        <v>53</v>
      </c>
      <c r="F378" s="31"/>
      <c r="G378" s="16">
        <f t="shared" si="131"/>
        <v>6416.5</v>
      </c>
      <c r="H378" s="16">
        <f t="shared" si="131"/>
        <v>0</v>
      </c>
      <c r="I378" s="20">
        <f t="shared" si="119"/>
        <v>6416.5</v>
      </c>
      <c r="J378" s="16">
        <f t="shared" si="131"/>
        <v>0</v>
      </c>
      <c r="K378" s="16">
        <f t="shared" si="131"/>
        <v>0</v>
      </c>
    </row>
    <row r="379" spans="1:11">
      <c r="A379" s="49" t="s">
        <v>81</v>
      </c>
      <c r="B379" s="31" t="s">
        <v>146</v>
      </c>
      <c r="C379" s="31" t="s">
        <v>152</v>
      </c>
      <c r="D379" s="26">
        <v>6100282130</v>
      </c>
      <c r="E379" s="31" t="s">
        <v>53</v>
      </c>
      <c r="F379" s="31" t="s">
        <v>17</v>
      </c>
      <c r="G379" s="160">
        <v>6416.5</v>
      </c>
      <c r="H379" s="160">
        <v>0</v>
      </c>
      <c r="I379" s="20">
        <f t="shared" si="119"/>
        <v>6416.5</v>
      </c>
      <c r="J379" s="26"/>
      <c r="K379" s="26"/>
    </row>
    <row r="380" spans="1:11" ht="24" hidden="1" customHeight="1">
      <c r="A380" s="49" t="s">
        <v>167</v>
      </c>
      <c r="B380" s="31" t="s">
        <v>146</v>
      </c>
      <c r="C380" s="31" t="s">
        <v>152</v>
      </c>
      <c r="D380" s="31" t="s">
        <v>168</v>
      </c>
      <c r="E380" s="31"/>
      <c r="F380" s="31"/>
      <c r="G380" s="16">
        <f t="shared" ref="G380:K382" si="132">G381</f>
        <v>0</v>
      </c>
      <c r="H380" s="16">
        <f t="shared" si="132"/>
        <v>0</v>
      </c>
      <c r="I380" s="20">
        <f t="shared" si="119"/>
        <v>0</v>
      </c>
      <c r="J380" s="16">
        <f t="shared" si="132"/>
        <v>0</v>
      </c>
      <c r="K380" s="16">
        <f t="shared" si="132"/>
        <v>0</v>
      </c>
    </row>
    <row r="381" spans="1:11" ht="21.75" hidden="1" customHeight="1">
      <c r="A381" s="27" t="s">
        <v>165</v>
      </c>
      <c r="B381" s="31" t="s">
        <v>146</v>
      </c>
      <c r="C381" s="31" t="s">
        <v>152</v>
      </c>
      <c r="D381" s="31" t="s">
        <v>168</v>
      </c>
      <c r="E381" s="31" t="s">
        <v>45</v>
      </c>
      <c r="F381" s="31"/>
      <c r="G381" s="16">
        <f t="shared" si="132"/>
        <v>0</v>
      </c>
      <c r="H381" s="16">
        <f t="shared" si="132"/>
        <v>0</v>
      </c>
      <c r="I381" s="20">
        <f t="shared" si="119"/>
        <v>0</v>
      </c>
      <c r="J381" s="16">
        <f t="shared" si="132"/>
        <v>0</v>
      </c>
      <c r="K381" s="16">
        <f t="shared" si="132"/>
        <v>0</v>
      </c>
    </row>
    <row r="382" spans="1:11" ht="24" hidden="1">
      <c r="A382" s="27" t="s">
        <v>155</v>
      </c>
      <c r="B382" s="31" t="s">
        <v>146</v>
      </c>
      <c r="C382" s="31" t="s">
        <v>152</v>
      </c>
      <c r="D382" s="31" t="s">
        <v>168</v>
      </c>
      <c r="E382" s="31" t="s">
        <v>53</v>
      </c>
      <c r="F382" s="31"/>
      <c r="G382" s="16">
        <f t="shared" si="132"/>
        <v>0</v>
      </c>
      <c r="H382" s="16">
        <f t="shared" si="132"/>
        <v>0</v>
      </c>
      <c r="I382" s="20">
        <f t="shared" si="119"/>
        <v>0</v>
      </c>
      <c r="J382" s="16">
        <f t="shared" si="132"/>
        <v>0</v>
      </c>
      <c r="K382" s="16">
        <f t="shared" si="132"/>
        <v>0</v>
      </c>
    </row>
    <row r="383" spans="1:11" hidden="1">
      <c r="A383" s="49" t="s">
        <v>16</v>
      </c>
      <c r="B383" s="31" t="s">
        <v>146</v>
      </c>
      <c r="C383" s="31" t="s">
        <v>152</v>
      </c>
      <c r="D383" s="31" t="s">
        <v>168</v>
      </c>
      <c r="E383" s="31" t="s">
        <v>53</v>
      </c>
      <c r="F383" s="31" t="s">
        <v>17</v>
      </c>
      <c r="G383" s="19">
        <v>0</v>
      </c>
      <c r="H383" s="19">
        <v>0</v>
      </c>
      <c r="I383" s="20">
        <f t="shared" si="119"/>
        <v>0</v>
      </c>
      <c r="J383" s="20"/>
      <c r="K383" s="26"/>
    </row>
    <row r="384" spans="1:11" ht="36" hidden="1">
      <c r="A384" s="49" t="s">
        <v>169</v>
      </c>
      <c r="B384" s="31" t="s">
        <v>146</v>
      </c>
      <c r="C384" s="31" t="s">
        <v>152</v>
      </c>
      <c r="D384" s="31" t="s">
        <v>170</v>
      </c>
      <c r="E384" s="31"/>
      <c r="F384" s="31"/>
      <c r="G384" s="16">
        <f t="shared" ref="G384:K386" si="133">G385</f>
        <v>0</v>
      </c>
      <c r="H384" s="16">
        <f t="shared" si="133"/>
        <v>0</v>
      </c>
      <c r="I384" s="20">
        <f t="shared" si="119"/>
        <v>0</v>
      </c>
      <c r="J384" s="16">
        <f t="shared" si="133"/>
        <v>0</v>
      </c>
      <c r="K384" s="16">
        <f t="shared" si="133"/>
        <v>0</v>
      </c>
    </row>
    <row r="385" spans="1:11" ht="26.25" hidden="1" customHeight="1">
      <c r="A385" s="27" t="s">
        <v>165</v>
      </c>
      <c r="B385" s="31" t="s">
        <v>146</v>
      </c>
      <c r="C385" s="31" t="s">
        <v>152</v>
      </c>
      <c r="D385" s="31" t="s">
        <v>170</v>
      </c>
      <c r="E385" s="31" t="s">
        <v>45</v>
      </c>
      <c r="F385" s="31"/>
      <c r="G385" s="16">
        <f t="shared" si="133"/>
        <v>0</v>
      </c>
      <c r="H385" s="16">
        <f t="shared" si="133"/>
        <v>0</v>
      </c>
      <c r="I385" s="20">
        <f t="shared" si="119"/>
        <v>0</v>
      </c>
      <c r="J385" s="16">
        <f t="shared" si="133"/>
        <v>0</v>
      </c>
      <c r="K385" s="16">
        <f t="shared" si="133"/>
        <v>0</v>
      </c>
    </row>
    <row r="386" spans="1:11" ht="24" hidden="1">
      <c r="A386" s="27" t="s">
        <v>155</v>
      </c>
      <c r="B386" s="31" t="s">
        <v>146</v>
      </c>
      <c r="C386" s="31" t="s">
        <v>152</v>
      </c>
      <c r="D386" s="31" t="s">
        <v>170</v>
      </c>
      <c r="E386" s="31" t="s">
        <v>53</v>
      </c>
      <c r="F386" s="31"/>
      <c r="G386" s="16">
        <f t="shared" si="133"/>
        <v>0</v>
      </c>
      <c r="H386" s="16">
        <f t="shared" si="133"/>
        <v>0</v>
      </c>
      <c r="I386" s="20">
        <f t="shared" si="119"/>
        <v>0</v>
      </c>
      <c r="J386" s="16">
        <f t="shared" si="133"/>
        <v>0</v>
      </c>
      <c r="K386" s="16">
        <f t="shared" si="133"/>
        <v>0</v>
      </c>
    </row>
    <row r="387" spans="1:11" ht="15.75" hidden="1" customHeight="1">
      <c r="A387" s="27" t="s">
        <v>18</v>
      </c>
      <c r="B387" s="31" t="s">
        <v>146</v>
      </c>
      <c r="C387" s="31" t="s">
        <v>152</v>
      </c>
      <c r="D387" s="31" t="s">
        <v>170</v>
      </c>
      <c r="E387" s="31" t="s">
        <v>53</v>
      </c>
      <c r="F387" s="31" t="s">
        <v>10</v>
      </c>
      <c r="G387" s="16">
        <v>0</v>
      </c>
      <c r="H387" s="16">
        <v>0</v>
      </c>
      <c r="I387" s="20">
        <f t="shared" si="119"/>
        <v>0</v>
      </c>
      <c r="J387" s="20"/>
      <c r="K387" s="19"/>
    </row>
    <row r="388" spans="1:11" ht="35.25" customHeight="1">
      <c r="A388" s="49" t="s">
        <v>169</v>
      </c>
      <c r="B388" s="31" t="s">
        <v>146</v>
      </c>
      <c r="C388" s="31" t="s">
        <v>152</v>
      </c>
      <c r="D388" s="144" t="s">
        <v>694</v>
      </c>
      <c r="E388" s="31"/>
      <c r="F388" s="31"/>
      <c r="G388" s="16">
        <f t="shared" ref="G388:J391" si="134">G389</f>
        <v>7070.7</v>
      </c>
      <c r="H388" s="16">
        <f t="shared" si="134"/>
        <v>-621.20000000000005</v>
      </c>
      <c r="I388" s="20">
        <f t="shared" si="119"/>
        <v>6449.5</v>
      </c>
      <c r="J388" s="16">
        <f t="shared" si="134"/>
        <v>0</v>
      </c>
      <c r="K388" s="26"/>
    </row>
    <row r="389" spans="1:11" ht="0.75" customHeight="1">
      <c r="A389" s="55" t="s">
        <v>133</v>
      </c>
      <c r="B389" s="31" t="s">
        <v>146</v>
      </c>
      <c r="C389" s="31" t="s">
        <v>152</v>
      </c>
      <c r="D389" s="144" t="s">
        <v>694</v>
      </c>
      <c r="E389" s="31"/>
      <c r="F389" s="31"/>
      <c r="G389" s="16">
        <f t="shared" si="134"/>
        <v>7070.7</v>
      </c>
      <c r="H389" s="16">
        <f t="shared" si="134"/>
        <v>-621.20000000000005</v>
      </c>
      <c r="I389" s="20">
        <f t="shared" si="119"/>
        <v>6449.5</v>
      </c>
      <c r="J389" s="16">
        <f t="shared" si="134"/>
        <v>0</v>
      </c>
      <c r="K389" s="26"/>
    </row>
    <row r="390" spans="1:11" ht="24" customHeight="1">
      <c r="A390" s="44" t="s">
        <v>165</v>
      </c>
      <c r="B390" s="31" t="s">
        <v>146</v>
      </c>
      <c r="C390" s="31" t="s">
        <v>152</v>
      </c>
      <c r="D390" s="144" t="s">
        <v>694</v>
      </c>
      <c r="E390" s="31" t="s">
        <v>45</v>
      </c>
      <c r="F390" s="31"/>
      <c r="G390" s="16">
        <f t="shared" si="134"/>
        <v>7070.7</v>
      </c>
      <c r="H390" s="16">
        <f t="shared" si="134"/>
        <v>-621.20000000000005</v>
      </c>
      <c r="I390" s="20">
        <f t="shared" si="119"/>
        <v>6449.5</v>
      </c>
      <c r="J390" s="16">
        <f t="shared" si="134"/>
        <v>0</v>
      </c>
      <c r="K390" s="26"/>
    </row>
    <row r="391" spans="1:11" ht="27.75" customHeight="1">
      <c r="A391" s="44" t="s">
        <v>174</v>
      </c>
      <c r="B391" s="31" t="s">
        <v>146</v>
      </c>
      <c r="C391" s="31" t="s">
        <v>152</v>
      </c>
      <c r="D391" s="144" t="s">
        <v>694</v>
      </c>
      <c r="E391" s="31" t="s">
        <v>53</v>
      </c>
      <c r="F391" s="31"/>
      <c r="G391" s="16">
        <f>G392+G393</f>
        <v>7070.7</v>
      </c>
      <c r="H391" s="16">
        <f>H392+H393</f>
        <v>-621.20000000000005</v>
      </c>
      <c r="I391" s="20">
        <f t="shared" si="119"/>
        <v>6449.5</v>
      </c>
      <c r="J391" s="16">
        <f t="shared" si="134"/>
        <v>0</v>
      </c>
      <c r="K391" s="26"/>
    </row>
    <row r="392" spans="1:11" ht="19.5" customHeight="1">
      <c r="A392" s="55" t="s">
        <v>175</v>
      </c>
      <c r="B392" s="31" t="s">
        <v>146</v>
      </c>
      <c r="C392" s="31" t="s">
        <v>152</v>
      </c>
      <c r="D392" s="144" t="s">
        <v>694</v>
      </c>
      <c r="E392" s="31" t="s">
        <v>53</v>
      </c>
      <c r="F392" s="31" t="s">
        <v>17</v>
      </c>
      <c r="G392" s="16">
        <v>70.7</v>
      </c>
      <c r="H392" s="16">
        <v>0</v>
      </c>
      <c r="I392" s="20">
        <f t="shared" si="119"/>
        <v>70.7</v>
      </c>
      <c r="J392" s="20"/>
      <c r="K392" s="26"/>
    </row>
    <row r="393" spans="1:11" ht="19.5" customHeight="1">
      <c r="A393" s="27" t="s">
        <v>18</v>
      </c>
      <c r="B393" s="31" t="s">
        <v>146</v>
      </c>
      <c r="C393" s="31" t="s">
        <v>152</v>
      </c>
      <c r="D393" s="144" t="s">
        <v>694</v>
      </c>
      <c r="E393" s="31" t="s">
        <v>53</v>
      </c>
      <c r="F393" s="31" t="s">
        <v>10</v>
      </c>
      <c r="G393" s="16">
        <v>7000</v>
      </c>
      <c r="H393" s="16">
        <f>'[3]поправки  2024-2026 гг  (2)'!$I$326</f>
        <v>-621.20000000000005</v>
      </c>
      <c r="I393" s="20">
        <f t="shared" si="119"/>
        <v>6378.8</v>
      </c>
      <c r="J393" s="20"/>
      <c r="K393" s="26"/>
    </row>
    <row r="394" spans="1:11" s="57" customFormat="1" ht="36.75" customHeight="1">
      <c r="A394" s="49" t="s">
        <v>176</v>
      </c>
      <c r="B394" s="31" t="s">
        <v>146</v>
      </c>
      <c r="C394" s="31" t="s">
        <v>152</v>
      </c>
      <c r="D394" s="31" t="s">
        <v>177</v>
      </c>
      <c r="E394" s="31"/>
      <c r="F394" s="31"/>
      <c r="G394" s="16">
        <f t="shared" ref="G394:K397" si="135">G395</f>
        <v>41</v>
      </c>
      <c r="H394" s="16"/>
      <c r="I394" s="20">
        <f t="shared" si="119"/>
        <v>41</v>
      </c>
      <c r="J394" s="16">
        <f t="shared" si="135"/>
        <v>0</v>
      </c>
      <c r="K394" s="16">
        <f t="shared" si="135"/>
        <v>0</v>
      </c>
    </row>
    <row r="395" spans="1:11">
      <c r="A395" s="54" t="s">
        <v>133</v>
      </c>
      <c r="B395" s="31" t="s">
        <v>146</v>
      </c>
      <c r="C395" s="31" t="s">
        <v>152</v>
      </c>
      <c r="D395" s="31" t="s">
        <v>178</v>
      </c>
      <c r="E395" s="31"/>
      <c r="F395" s="31"/>
      <c r="G395" s="16">
        <f t="shared" si="135"/>
        <v>41</v>
      </c>
      <c r="H395" s="16"/>
      <c r="I395" s="20">
        <f t="shared" si="119"/>
        <v>41</v>
      </c>
      <c r="J395" s="16">
        <f t="shared" si="135"/>
        <v>0</v>
      </c>
      <c r="K395" s="16">
        <f t="shared" si="135"/>
        <v>0</v>
      </c>
    </row>
    <row r="396" spans="1:11" ht="24.75" customHeight="1">
      <c r="A396" s="27" t="s">
        <v>165</v>
      </c>
      <c r="B396" s="31" t="s">
        <v>146</v>
      </c>
      <c r="C396" s="31" t="s">
        <v>152</v>
      </c>
      <c r="D396" s="31" t="s">
        <v>178</v>
      </c>
      <c r="E396" s="31" t="s">
        <v>45</v>
      </c>
      <c r="F396" s="31"/>
      <c r="G396" s="16">
        <f t="shared" si="135"/>
        <v>41</v>
      </c>
      <c r="H396" s="16"/>
      <c r="I396" s="20">
        <f t="shared" si="119"/>
        <v>41</v>
      </c>
      <c r="J396" s="16">
        <f t="shared" si="135"/>
        <v>0</v>
      </c>
      <c r="K396" s="16">
        <f t="shared" si="135"/>
        <v>0</v>
      </c>
    </row>
    <row r="397" spans="1:11" ht="24.75" customHeight="1">
      <c r="A397" s="27" t="s">
        <v>155</v>
      </c>
      <c r="B397" s="31" t="s">
        <v>146</v>
      </c>
      <c r="C397" s="31" t="s">
        <v>152</v>
      </c>
      <c r="D397" s="31" t="s">
        <v>178</v>
      </c>
      <c r="E397" s="31" t="s">
        <v>53</v>
      </c>
      <c r="F397" s="31"/>
      <c r="G397" s="16">
        <f t="shared" si="135"/>
        <v>41</v>
      </c>
      <c r="H397" s="16"/>
      <c r="I397" s="20">
        <f t="shared" si="119"/>
        <v>41</v>
      </c>
      <c r="J397" s="16">
        <f t="shared" si="135"/>
        <v>0</v>
      </c>
      <c r="K397" s="16">
        <f t="shared" si="135"/>
        <v>0</v>
      </c>
    </row>
    <row r="398" spans="1:11">
      <c r="A398" s="49" t="s">
        <v>16</v>
      </c>
      <c r="B398" s="31" t="s">
        <v>146</v>
      </c>
      <c r="C398" s="31" t="s">
        <v>152</v>
      </c>
      <c r="D398" s="31" t="s">
        <v>178</v>
      </c>
      <c r="E398" s="31" t="s">
        <v>53</v>
      </c>
      <c r="F398" s="31" t="s">
        <v>17</v>
      </c>
      <c r="G398" s="16">
        <v>41</v>
      </c>
      <c r="H398" s="16"/>
      <c r="I398" s="20">
        <f t="shared" si="119"/>
        <v>41</v>
      </c>
      <c r="J398" s="20"/>
      <c r="K398" s="19"/>
    </row>
    <row r="399" spans="1:11" ht="25.5">
      <c r="A399" s="132" t="s">
        <v>25</v>
      </c>
      <c r="B399" s="144" t="s">
        <v>146</v>
      </c>
      <c r="C399" s="144" t="s">
        <v>152</v>
      </c>
      <c r="D399" s="144" t="s">
        <v>26</v>
      </c>
      <c r="E399" s="143"/>
      <c r="F399" s="143"/>
      <c r="G399" s="16">
        <f>G400+G407+G424+G428+G411+G415</f>
        <v>300</v>
      </c>
      <c r="H399" s="16"/>
      <c r="I399" s="20">
        <f t="shared" si="119"/>
        <v>300</v>
      </c>
      <c r="J399" s="16">
        <f>J400+J407+J424+J428+J411+J415</f>
        <v>20692.5</v>
      </c>
      <c r="K399" s="16">
        <f t="shared" ref="K399" si="136">K400+K407+K424+K428+K411+K415</f>
        <v>21176.9</v>
      </c>
    </row>
    <row r="400" spans="1:11" ht="25.5">
      <c r="A400" s="161" t="s">
        <v>583</v>
      </c>
      <c r="B400" s="144" t="s">
        <v>146</v>
      </c>
      <c r="C400" s="144" t="s">
        <v>152</v>
      </c>
      <c r="D400" s="144" t="s">
        <v>588</v>
      </c>
      <c r="E400" s="144"/>
      <c r="F400" s="144"/>
      <c r="G400" s="16">
        <f>G401+G404</f>
        <v>0</v>
      </c>
      <c r="H400" s="16"/>
      <c r="I400" s="20">
        <f t="shared" si="119"/>
        <v>0</v>
      </c>
      <c r="J400" s="16">
        <f>J401+J404</f>
        <v>7081</v>
      </c>
      <c r="K400" s="16">
        <f t="shared" ref="K400" si="137">K401+K404</f>
        <v>7081</v>
      </c>
    </row>
    <row r="401" spans="1:11" ht="25.5">
      <c r="A401" s="152" t="s">
        <v>165</v>
      </c>
      <c r="B401" s="144" t="s">
        <v>146</v>
      </c>
      <c r="C401" s="144" t="s">
        <v>152</v>
      </c>
      <c r="D401" s="144" t="s">
        <v>588</v>
      </c>
      <c r="E401" s="144" t="s">
        <v>45</v>
      </c>
      <c r="F401" s="144"/>
      <c r="G401" s="16">
        <f t="shared" ref="G401:G402" si="138">G402+G405</f>
        <v>0</v>
      </c>
      <c r="H401" s="16"/>
      <c r="I401" s="20">
        <f t="shared" si="119"/>
        <v>0</v>
      </c>
      <c r="J401" s="16">
        <f t="shared" ref="J401:K402" si="139">J402</f>
        <v>3000</v>
      </c>
      <c r="K401" s="16">
        <f t="shared" si="139"/>
        <v>3000</v>
      </c>
    </row>
    <row r="402" spans="1:11" ht="25.5">
      <c r="A402" s="152" t="s">
        <v>174</v>
      </c>
      <c r="B402" s="144" t="s">
        <v>146</v>
      </c>
      <c r="C402" s="144" t="s">
        <v>152</v>
      </c>
      <c r="D402" s="144" t="s">
        <v>588</v>
      </c>
      <c r="E402" s="144" t="s">
        <v>45</v>
      </c>
      <c r="F402" s="144"/>
      <c r="G402" s="16">
        <f t="shared" si="138"/>
        <v>0</v>
      </c>
      <c r="H402" s="16"/>
      <c r="I402" s="20">
        <f t="shared" si="119"/>
        <v>0</v>
      </c>
      <c r="J402" s="16">
        <f t="shared" si="139"/>
        <v>3000</v>
      </c>
      <c r="K402" s="16">
        <f t="shared" si="139"/>
        <v>3000</v>
      </c>
    </row>
    <row r="403" spans="1:11">
      <c r="A403" s="135" t="s">
        <v>175</v>
      </c>
      <c r="B403" s="144" t="s">
        <v>146</v>
      </c>
      <c r="C403" s="144" t="s">
        <v>152</v>
      </c>
      <c r="D403" s="144" t="s">
        <v>588</v>
      </c>
      <c r="E403" s="143" t="s">
        <v>53</v>
      </c>
      <c r="F403" s="143" t="s">
        <v>17</v>
      </c>
      <c r="G403" s="16"/>
      <c r="H403" s="16"/>
      <c r="I403" s="20">
        <f t="shared" si="119"/>
        <v>0</v>
      </c>
      <c r="J403" s="19">
        <v>3000</v>
      </c>
      <c r="K403" s="19">
        <v>3000</v>
      </c>
    </row>
    <row r="404" spans="1:11">
      <c r="A404" s="55" t="s">
        <v>122</v>
      </c>
      <c r="B404" s="31" t="s">
        <v>146</v>
      </c>
      <c r="C404" s="31" t="s">
        <v>152</v>
      </c>
      <c r="D404" s="179">
        <v>6500082132</v>
      </c>
      <c r="E404" s="31" t="s">
        <v>123</v>
      </c>
      <c r="F404" s="31"/>
      <c r="G404" s="16">
        <f>G405</f>
        <v>0</v>
      </c>
      <c r="H404" s="16"/>
      <c r="I404" s="20">
        <f t="shared" si="119"/>
        <v>0</v>
      </c>
      <c r="J404" s="16">
        <f t="shared" ref="J404:K405" si="140">J405</f>
        <v>4081</v>
      </c>
      <c r="K404" s="16">
        <f t="shared" si="140"/>
        <v>4081</v>
      </c>
    </row>
    <row r="405" spans="1:11">
      <c r="A405" s="55" t="s">
        <v>161</v>
      </c>
      <c r="B405" s="31" t="s">
        <v>146</v>
      </c>
      <c r="C405" s="31" t="s">
        <v>152</v>
      </c>
      <c r="D405" s="179">
        <v>6500082132</v>
      </c>
      <c r="E405" s="31" t="s">
        <v>162</v>
      </c>
      <c r="F405" s="31"/>
      <c r="G405" s="16">
        <f>G406</f>
        <v>0</v>
      </c>
      <c r="H405" s="16"/>
      <c r="I405" s="20">
        <f t="shared" si="119"/>
        <v>0</v>
      </c>
      <c r="J405" s="16">
        <f t="shared" si="140"/>
        <v>4081</v>
      </c>
      <c r="K405" s="16">
        <f t="shared" si="140"/>
        <v>4081</v>
      </c>
    </row>
    <row r="406" spans="1:11">
      <c r="A406" s="55" t="s">
        <v>16</v>
      </c>
      <c r="B406" s="31" t="s">
        <v>146</v>
      </c>
      <c r="C406" s="31" t="s">
        <v>152</v>
      </c>
      <c r="D406" s="179">
        <v>6500082132</v>
      </c>
      <c r="E406" s="31" t="s">
        <v>162</v>
      </c>
      <c r="F406" s="31" t="s">
        <v>17</v>
      </c>
      <c r="G406" s="16"/>
      <c r="H406" s="16"/>
      <c r="I406" s="20">
        <f t="shared" ref="I406:I473" si="141">G406+H406</f>
        <v>0</v>
      </c>
      <c r="J406" s="20">
        <v>4081</v>
      </c>
      <c r="K406" s="19">
        <v>4081</v>
      </c>
    </row>
    <row r="407" spans="1:11" ht="25.5">
      <c r="A407" s="135" t="s">
        <v>584</v>
      </c>
      <c r="B407" s="144" t="s">
        <v>146</v>
      </c>
      <c r="C407" s="144" t="s">
        <v>152</v>
      </c>
      <c r="D407" s="144" t="s">
        <v>154</v>
      </c>
      <c r="E407" s="143"/>
      <c r="F407" s="143"/>
      <c r="G407" s="16">
        <f>G408</f>
        <v>0</v>
      </c>
      <c r="H407" s="16"/>
      <c r="I407" s="20">
        <f t="shared" si="141"/>
        <v>0</v>
      </c>
      <c r="J407" s="16">
        <f t="shared" ref="J407:K409" si="142">J408</f>
        <v>6199.8</v>
      </c>
      <c r="K407" s="16">
        <f t="shared" si="142"/>
        <v>6684.2</v>
      </c>
    </row>
    <row r="408" spans="1:11" ht="25.5">
      <c r="A408" s="152" t="s">
        <v>165</v>
      </c>
      <c r="B408" s="144" t="s">
        <v>146</v>
      </c>
      <c r="C408" s="144" t="s">
        <v>152</v>
      </c>
      <c r="D408" s="144" t="s">
        <v>154</v>
      </c>
      <c r="E408" s="144" t="s">
        <v>45</v>
      </c>
      <c r="F408" s="143"/>
      <c r="G408" s="16">
        <f>G409</f>
        <v>0</v>
      </c>
      <c r="H408" s="16"/>
      <c r="I408" s="20">
        <f t="shared" si="141"/>
        <v>0</v>
      </c>
      <c r="J408" s="16">
        <f t="shared" si="142"/>
        <v>6199.8</v>
      </c>
      <c r="K408" s="16">
        <f t="shared" si="142"/>
        <v>6684.2</v>
      </c>
    </row>
    <row r="409" spans="1:11" ht="25.5">
      <c r="A409" s="152" t="s">
        <v>174</v>
      </c>
      <c r="B409" s="144" t="s">
        <v>146</v>
      </c>
      <c r="C409" s="144" t="s">
        <v>152</v>
      </c>
      <c r="D409" s="144" t="s">
        <v>154</v>
      </c>
      <c r="E409" s="144" t="s">
        <v>53</v>
      </c>
      <c r="F409" s="143"/>
      <c r="G409" s="16">
        <f>G410</f>
        <v>0</v>
      </c>
      <c r="H409" s="16"/>
      <c r="I409" s="20">
        <f t="shared" si="141"/>
        <v>0</v>
      </c>
      <c r="J409" s="16">
        <f t="shared" si="142"/>
        <v>6199.8</v>
      </c>
      <c r="K409" s="16">
        <f t="shared" si="142"/>
        <v>6684.2</v>
      </c>
    </row>
    <row r="410" spans="1:11">
      <c r="A410" s="135" t="s">
        <v>16</v>
      </c>
      <c r="B410" s="144" t="s">
        <v>146</v>
      </c>
      <c r="C410" s="144" t="s">
        <v>152</v>
      </c>
      <c r="D410" s="144" t="s">
        <v>154</v>
      </c>
      <c r="E410" s="144" t="s">
        <v>53</v>
      </c>
      <c r="F410" s="143" t="s">
        <v>17</v>
      </c>
      <c r="G410" s="16"/>
      <c r="H410" s="16"/>
      <c r="I410" s="20">
        <f t="shared" si="141"/>
        <v>0</v>
      </c>
      <c r="J410" s="26">
        <v>6199.8</v>
      </c>
      <c r="K410" s="19">
        <v>6684.2</v>
      </c>
    </row>
    <row r="411" spans="1:11" ht="38.25">
      <c r="A411" s="135" t="s">
        <v>585</v>
      </c>
      <c r="B411" s="144" t="s">
        <v>146</v>
      </c>
      <c r="C411" s="144" t="s">
        <v>152</v>
      </c>
      <c r="D411" s="144" t="s">
        <v>614</v>
      </c>
      <c r="E411" s="144"/>
      <c r="F411" s="143"/>
      <c r="G411" s="16">
        <f>G412</f>
        <v>0</v>
      </c>
      <c r="H411" s="16"/>
      <c r="I411" s="20">
        <f t="shared" si="141"/>
        <v>0</v>
      </c>
      <c r="J411" s="16">
        <f t="shared" ref="J411:K413" si="143">J412</f>
        <v>70.7</v>
      </c>
      <c r="K411" s="16">
        <f t="shared" si="143"/>
        <v>70.7</v>
      </c>
    </row>
    <row r="412" spans="1:11" ht="25.5">
      <c r="A412" s="152" t="s">
        <v>165</v>
      </c>
      <c r="B412" s="144" t="s">
        <v>146</v>
      </c>
      <c r="C412" s="144" t="s">
        <v>152</v>
      </c>
      <c r="D412" s="144" t="s">
        <v>614</v>
      </c>
      <c r="E412" s="144" t="s">
        <v>45</v>
      </c>
      <c r="F412" s="143"/>
      <c r="G412" s="16">
        <f>G413</f>
        <v>0</v>
      </c>
      <c r="H412" s="16"/>
      <c r="I412" s="20">
        <f t="shared" si="141"/>
        <v>0</v>
      </c>
      <c r="J412" s="16">
        <f t="shared" si="143"/>
        <v>70.7</v>
      </c>
      <c r="K412" s="16">
        <f t="shared" si="143"/>
        <v>70.7</v>
      </c>
    </row>
    <row r="413" spans="1:11" ht="25.5">
      <c r="A413" s="162" t="s">
        <v>174</v>
      </c>
      <c r="B413" s="144" t="s">
        <v>146</v>
      </c>
      <c r="C413" s="144" t="s">
        <v>152</v>
      </c>
      <c r="D413" s="144" t="s">
        <v>614</v>
      </c>
      <c r="E413" s="144" t="s">
        <v>53</v>
      </c>
      <c r="F413" s="143"/>
      <c r="G413" s="16">
        <f>G414</f>
        <v>0</v>
      </c>
      <c r="H413" s="16"/>
      <c r="I413" s="20">
        <f t="shared" si="141"/>
        <v>0</v>
      </c>
      <c r="J413" s="16">
        <f t="shared" si="143"/>
        <v>70.7</v>
      </c>
      <c r="K413" s="16">
        <f t="shared" si="143"/>
        <v>70.7</v>
      </c>
    </row>
    <row r="414" spans="1:11">
      <c r="A414" s="135" t="s">
        <v>16</v>
      </c>
      <c r="B414" s="144" t="s">
        <v>146</v>
      </c>
      <c r="C414" s="144" t="s">
        <v>152</v>
      </c>
      <c r="D414" s="144" t="s">
        <v>614</v>
      </c>
      <c r="E414" s="144" t="s">
        <v>53</v>
      </c>
      <c r="F414" s="143" t="s">
        <v>17</v>
      </c>
      <c r="G414" s="16"/>
      <c r="H414" s="16"/>
      <c r="I414" s="20">
        <f t="shared" si="141"/>
        <v>0</v>
      </c>
      <c r="J414" s="20">
        <v>70.7</v>
      </c>
      <c r="K414" s="19">
        <v>70.7</v>
      </c>
    </row>
    <row r="415" spans="1:11" ht="38.25">
      <c r="A415" s="135" t="s">
        <v>586</v>
      </c>
      <c r="B415" s="144" t="s">
        <v>146</v>
      </c>
      <c r="C415" s="144" t="s">
        <v>152</v>
      </c>
      <c r="D415" s="144" t="s">
        <v>615</v>
      </c>
      <c r="E415" s="144"/>
      <c r="F415" s="143"/>
      <c r="G415" s="16">
        <f>G416</f>
        <v>0</v>
      </c>
      <c r="H415" s="16"/>
      <c r="I415" s="20">
        <f t="shared" si="141"/>
        <v>0</v>
      </c>
      <c r="J415" s="16">
        <f t="shared" ref="J415:K417" si="144">J416</f>
        <v>7000</v>
      </c>
      <c r="K415" s="16">
        <f t="shared" si="144"/>
        <v>7000</v>
      </c>
    </row>
    <row r="416" spans="1:11" ht="25.5">
      <c r="A416" s="152" t="s">
        <v>165</v>
      </c>
      <c r="B416" s="144" t="s">
        <v>146</v>
      </c>
      <c r="C416" s="144" t="s">
        <v>152</v>
      </c>
      <c r="D416" s="144" t="s">
        <v>615</v>
      </c>
      <c r="E416" s="144" t="s">
        <v>45</v>
      </c>
      <c r="F416" s="143"/>
      <c r="G416" s="16">
        <f>G417</f>
        <v>0</v>
      </c>
      <c r="H416" s="16"/>
      <c r="I416" s="20">
        <f t="shared" si="141"/>
        <v>0</v>
      </c>
      <c r="J416" s="16">
        <f t="shared" si="144"/>
        <v>7000</v>
      </c>
      <c r="K416" s="16">
        <f t="shared" si="144"/>
        <v>7000</v>
      </c>
    </row>
    <row r="417" spans="1:11" ht="25.5">
      <c r="A417" s="152" t="s">
        <v>174</v>
      </c>
      <c r="B417" s="144" t="s">
        <v>146</v>
      </c>
      <c r="C417" s="144" t="s">
        <v>152</v>
      </c>
      <c r="D417" s="144" t="s">
        <v>615</v>
      </c>
      <c r="E417" s="144" t="s">
        <v>53</v>
      </c>
      <c r="F417" s="143"/>
      <c r="G417" s="16">
        <f>G418</f>
        <v>0</v>
      </c>
      <c r="H417" s="16"/>
      <c r="I417" s="20">
        <f t="shared" si="141"/>
        <v>0</v>
      </c>
      <c r="J417" s="16">
        <f t="shared" si="144"/>
        <v>7000</v>
      </c>
      <c r="K417" s="16">
        <f t="shared" si="144"/>
        <v>7000</v>
      </c>
    </row>
    <row r="418" spans="1:11">
      <c r="A418" s="135" t="s">
        <v>110</v>
      </c>
      <c r="B418" s="144" t="s">
        <v>146</v>
      </c>
      <c r="C418" s="144" t="s">
        <v>152</v>
      </c>
      <c r="D418" s="144" t="s">
        <v>615</v>
      </c>
      <c r="E418" s="144" t="s">
        <v>53</v>
      </c>
      <c r="F418" s="143" t="s">
        <v>10</v>
      </c>
      <c r="G418" s="16"/>
      <c r="H418" s="16"/>
      <c r="I418" s="20">
        <f t="shared" si="141"/>
        <v>0</v>
      </c>
      <c r="J418" s="20">
        <v>7000</v>
      </c>
      <c r="K418" s="19">
        <v>7000</v>
      </c>
    </row>
    <row r="419" spans="1:11" ht="102" hidden="1">
      <c r="A419" s="56" t="s">
        <v>171</v>
      </c>
      <c r="B419" s="144" t="s">
        <v>146</v>
      </c>
      <c r="C419" s="144" t="s">
        <v>152</v>
      </c>
      <c r="D419" s="144" t="s">
        <v>172</v>
      </c>
      <c r="E419" s="144"/>
      <c r="F419" s="143"/>
      <c r="G419" s="16">
        <f>G420</f>
        <v>0</v>
      </c>
      <c r="H419" s="16"/>
      <c r="I419" s="20">
        <f t="shared" si="141"/>
        <v>0</v>
      </c>
      <c r="J419" s="16">
        <f t="shared" ref="J419:K422" si="145">J420</f>
        <v>0</v>
      </c>
      <c r="K419" s="16">
        <f t="shared" si="145"/>
        <v>0</v>
      </c>
    </row>
    <row r="420" spans="1:11" hidden="1">
      <c r="A420" s="135" t="s">
        <v>133</v>
      </c>
      <c r="B420" s="144" t="s">
        <v>146</v>
      </c>
      <c r="C420" s="144" t="s">
        <v>152</v>
      </c>
      <c r="D420" s="144" t="s">
        <v>173</v>
      </c>
      <c r="E420" s="144"/>
      <c r="F420" s="143"/>
      <c r="G420" s="16">
        <f>G421</f>
        <v>0</v>
      </c>
      <c r="H420" s="16"/>
      <c r="I420" s="20">
        <f t="shared" si="141"/>
        <v>0</v>
      </c>
      <c r="J420" s="16">
        <f t="shared" si="145"/>
        <v>0</v>
      </c>
      <c r="K420" s="16">
        <f t="shared" si="145"/>
        <v>0</v>
      </c>
    </row>
    <row r="421" spans="1:11" ht="25.5" hidden="1">
      <c r="A421" s="152" t="s">
        <v>165</v>
      </c>
      <c r="B421" s="144" t="s">
        <v>146</v>
      </c>
      <c r="C421" s="144" t="s">
        <v>152</v>
      </c>
      <c r="D421" s="144" t="s">
        <v>173</v>
      </c>
      <c r="E421" s="144" t="s">
        <v>45</v>
      </c>
      <c r="F421" s="143"/>
      <c r="G421" s="16">
        <f>G422</f>
        <v>0</v>
      </c>
      <c r="H421" s="16"/>
      <c r="I421" s="20">
        <f t="shared" si="141"/>
        <v>0</v>
      </c>
      <c r="J421" s="16">
        <f t="shared" si="145"/>
        <v>0</v>
      </c>
      <c r="K421" s="16">
        <f t="shared" si="145"/>
        <v>0</v>
      </c>
    </row>
    <row r="422" spans="1:11" ht="25.5" hidden="1">
      <c r="A422" s="152" t="s">
        <v>174</v>
      </c>
      <c r="B422" s="144" t="s">
        <v>146</v>
      </c>
      <c r="C422" s="144" t="s">
        <v>152</v>
      </c>
      <c r="D422" s="144" t="s">
        <v>173</v>
      </c>
      <c r="E422" s="144" t="s">
        <v>53</v>
      </c>
      <c r="F422" s="143"/>
      <c r="G422" s="16">
        <f>G423</f>
        <v>0</v>
      </c>
      <c r="H422" s="16"/>
      <c r="I422" s="20">
        <f t="shared" si="141"/>
        <v>0</v>
      </c>
      <c r="J422" s="16">
        <f t="shared" si="145"/>
        <v>0</v>
      </c>
      <c r="K422" s="16">
        <f t="shared" si="145"/>
        <v>0</v>
      </c>
    </row>
    <row r="423" spans="1:11" hidden="1">
      <c r="A423" s="135" t="s">
        <v>175</v>
      </c>
      <c r="B423" s="144" t="s">
        <v>146</v>
      </c>
      <c r="C423" s="144" t="s">
        <v>152</v>
      </c>
      <c r="D423" s="144" t="s">
        <v>173</v>
      </c>
      <c r="E423" s="144" t="s">
        <v>53</v>
      </c>
      <c r="F423" s="143" t="s">
        <v>17</v>
      </c>
      <c r="G423" s="16"/>
      <c r="H423" s="16"/>
      <c r="I423" s="20">
        <f t="shared" si="141"/>
        <v>0</v>
      </c>
      <c r="J423" s="20"/>
      <c r="K423" s="19"/>
    </row>
    <row r="424" spans="1:11" ht="38.25">
      <c r="A424" s="135" t="s">
        <v>587</v>
      </c>
      <c r="B424" s="144" t="s">
        <v>146</v>
      </c>
      <c r="C424" s="144" t="s">
        <v>152</v>
      </c>
      <c r="D424" s="144" t="s">
        <v>589</v>
      </c>
      <c r="E424" s="143"/>
      <c r="F424" s="143"/>
      <c r="G424" s="16">
        <f>G425</f>
        <v>0</v>
      </c>
      <c r="H424" s="16"/>
      <c r="I424" s="20">
        <f t="shared" si="141"/>
        <v>0</v>
      </c>
      <c r="J424" s="16">
        <f t="shared" ref="J424:K426" si="146">J425</f>
        <v>41</v>
      </c>
      <c r="K424" s="16">
        <f t="shared" si="146"/>
        <v>41</v>
      </c>
    </row>
    <row r="425" spans="1:11" ht="25.5">
      <c r="A425" s="152" t="s">
        <v>165</v>
      </c>
      <c r="B425" s="144" t="s">
        <v>146</v>
      </c>
      <c r="C425" s="144" t="s">
        <v>152</v>
      </c>
      <c r="D425" s="144" t="s">
        <v>589</v>
      </c>
      <c r="E425" s="143" t="s">
        <v>45</v>
      </c>
      <c r="F425" s="143"/>
      <c r="G425" s="16">
        <f t="shared" ref="G425:G426" si="147">G426</f>
        <v>0</v>
      </c>
      <c r="H425" s="16"/>
      <c r="I425" s="20">
        <f t="shared" si="141"/>
        <v>0</v>
      </c>
      <c r="J425" s="16">
        <f t="shared" si="146"/>
        <v>41</v>
      </c>
      <c r="K425" s="16">
        <f t="shared" si="146"/>
        <v>41</v>
      </c>
    </row>
    <row r="426" spans="1:11" ht="25.5">
      <c r="A426" s="152" t="s">
        <v>174</v>
      </c>
      <c r="B426" s="144" t="s">
        <v>146</v>
      </c>
      <c r="C426" s="144" t="s">
        <v>152</v>
      </c>
      <c r="D426" s="144" t="s">
        <v>589</v>
      </c>
      <c r="E426" s="143" t="s">
        <v>53</v>
      </c>
      <c r="F426" s="143"/>
      <c r="G426" s="16">
        <f t="shared" si="147"/>
        <v>0</v>
      </c>
      <c r="H426" s="16"/>
      <c r="I426" s="20">
        <f t="shared" si="141"/>
        <v>0</v>
      </c>
      <c r="J426" s="16">
        <f t="shared" si="146"/>
        <v>41</v>
      </c>
      <c r="K426" s="16">
        <f t="shared" si="146"/>
        <v>41</v>
      </c>
    </row>
    <row r="427" spans="1:11">
      <c r="A427" s="135" t="s">
        <v>175</v>
      </c>
      <c r="B427" s="144" t="s">
        <v>146</v>
      </c>
      <c r="C427" s="144" t="s">
        <v>152</v>
      </c>
      <c r="D427" s="144" t="s">
        <v>589</v>
      </c>
      <c r="E427" s="143" t="s">
        <v>53</v>
      </c>
      <c r="F427" s="143" t="s">
        <v>17</v>
      </c>
      <c r="G427" s="16"/>
      <c r="H427" s="16"/>
      <c r="I427" s="20">
        <f t="shared" si="141"/>
        <v>0</v>
      </c>
      <c r="J427" s="20">
        <v>41</v>
      </c>
      <c r="K427" s="19">
        <v>41</v>
      </c>
    </row>
    <row r="428" spans="1:11" ht="25.5" customHeight="1">
      <c r="A428" s="163" t="s">
        <v>153</v>
      </c>
      <c r="B428" s="45" t="s">
        <v>146</v>
      </c>
      <c r="C428" s="45" t="s">
        <v>152</v>
      </c>
      <c r="D428" s="45" t="s">
        <v>154</v>
      </c>
      <c r="E428" s="45"/>
      <c r="F428" s="45"/>
      <c r="G428" s="16">
        <f>G429</f>
        <v>300</v>
      </c>
      <c r="H428" s="16"/>
      <c r="I428" s="20">
        <f t="shared" si="141"/>
        <v>300</v>
      </c>
      <c r="J428" s="16">
        <f t="shared" ref="J428:K430" si="148">J429</f>
        <v>300</v>
      </c>
      <c r="K428" s="16">
        <f t="shared" si="148"/>
        <v>300</v>
      </c>
    </row>
    <row r="429" spans="1:11" ht="25.5">
      <c r="A429" s="50" t="s">
        <v>44</v>
      </c>
      <c r="B429" s="45" t="s">
        <v>146</v>
      </c>
      <c r="C429" s="45" t="s">
        <v>152</v>
      </c>
      <c r="D429" s="45" t="s">
        <v>154</v>
      </c>
      <c r="E429" s="45">
        <v>200</v>
      </c>
      <c r="F429" s="45"/>
      <c r="G429" s="16">
        <f>G430</f>
        <v>300</v>
      </c>
      <c r="H429" s="16"/>
      <c r="I429" s="20">
        <f t="shared" si="141"/>
        <v>300</v>
      </c>
      <c r="J429" s="16">
        <f t="shared" si="148"/>
        <v>300</v>
      </c>
      <c r="K429" s="16">
        <f t="shared" si="148"/>
        <v>300</v>
      </c>
    </row>
    <row r="430" spans="1:11" ht="25.5">
      <c r="A430" s="50" t="s">
        <v>155</v>
      </c>
      <c r="B430" s="45" t="s">
        <v>146</v>
      </c>
      <c r="C430" s="45" t="s">
        <v>152</v>
      </c>
      <c r="D430" s="45" t="s">
        <v>154</v>
      </c>
      <c r="E430" s="45">
        <v>240</v>
      </c>
      <c r="F430" s="45"/>
      <c r="G430" s="16">
        <f>G431</f>
        <v>300</v>
      </c>
      <c r="H430" s="16"/>
      <c r="I430" s="20">
        <f t="shared" si="141"/>
        <v>300</v>
      </c>
      <c r="J430" s="16">
        <f t="shared" si="148"/>
        <v>300</v>
      </c>
      <c r="K430" s="16">
        <f t="shared" si="148"/>
        <v>300</v>
      </c>
    </row>
    <row r="431" spans="1:11">
      <c r="A431" s="51" t="s">
        <v>16</v>
      </c>
      <c r="B431" s="45" t="s">
        <v>146</v>
      </c>
      <c r="C431" s="45" t="s">
        <v>152</v>
      </c>
      <c r="D431" s="45" t="s">
        <v>154</v>
      </c>
      <c r="E431" s="45">
        <v>240</v>
      </c>
      <c r="F431" s="45">
        <v>1</v>
      </c>
      <c r="G431" s="16">
        <v>300</v>
      </c>
      <c r="H431" s="16"/>
      <c r="I431" s="20">
        <f t="shared" si="141"/>
        <v>300</v>
      </c>
      <c r="J431" s="20">
        <v>300</v>
      </c>
      <c r="K431" s="19">
        <v>300</v>
      </c>
    </row>
    <row r="432" spans="1:11" ht="24">
      <c r="A432" s="13" t="s">
        <v>179</v>
      </c>
      <c r="B432" s="14" t="s">
        <v>146</v>
      </c>
      <c r="C432" s="14" t="s">
        <v>180</v>
      </c>
      <c r="D432" s="14"/>
      <c r="E432" s="14"/>
      <c r="F432" s="14"/>
      <c r="G432" s="15">
        <f t="shared" ref="G432:K432" si="149">G433+G439</f>
        <v>205</v>
      </c>
      <c r="H432" s="15">
        <f t="shared" si="149"/>
        <v>17</v>
      </c>
      <c r="I432" s="12">
        <f t="shared" si="141"/>
        <v>222</v>
      </c>
      <c r="J432" s="15">
        <f t="shared" si="149"/>
        <v>105</v>
      </c>
      <c r="K432" s="15">
        <f t="shared" si="149"/>
        <v>105</v>
      </c>
    </row>
    <row r="433" spans="1:14" ht="48" hidden="1">
      <c r="A433" s="17" t="s">
        <v>181</v>
      </c>
      <c r="B433" s="18" t="s">
        <v>146</v>
      </c>
      <c r="C433" s="18" t="s">
        <v>180</v>
      </c>
      <c r="D433" s="31" t="s">
        <v>182</v>
      </c>
      <c r="E433" s="18"/>
      <c r="F433" s="18"/>
      <c r="G433" s="16">
        <f>G436</f>
        <v>0</v>
      </c>
      <c r="H433" s="16">
        <f>H436</f>
        <v>0</v>
      </c>
      <c r="I433" s="20">
        <f t="shared" si="141"/>
        <v>0</v>
      </c>
      <c r="J433" s="16">
        <f>J436</f>
        <v>0</v>
      </c>
      <c r="K433" s="26"/>
    </row>
    <row r="434" spans="1:14" ht="35.25" hidden="1" customHeight="1">
      <c r="A434" s="17" t="s">
        <v>183</v>
      </c>
      <c r="B434" s="18" t="s">
        <v>146</v>
      </c>
      <c r="C434" s="18" t="s">
        <v>180</v>
      </c>
      <c r="D434" s="31" t="s">
        <v>184</v>
      </c>
      <c r="E434" s="18"/>
      <c r="F434" s="18"/>
      <c r="G434" s="16">
        <f t="shared" ref="G434:J437" si="150">G435</f>
        <v>0</v>
      </c>
      <c r="H434" s="16">
        <f t="shared" si="150"/>
        <v>0</v>
      </c>
      <c r="I434" s="20">
        <f t="shared" si="141"/>
        <v>0</v>
      </c>
      <c r="J434" s="16">
        <f t="shared" si="150"/>
        <v>0</v>
      </c>
      <c r="K434" s="26"/>
    </row>
    <row r="435" spans="1:14" hidden="1">
      <c r="A435" s="17" t="s">
        <v>133</v>
      </c>
      <c r="B435" s="18" t="s">
        <v>146</v>
      </c>
      <c r="C435" s="18" t="s">
        <v>180</v>
      </c>
      <c r="D435" s="31" t="s">
        <v>185</v>
      </c>
      <c r="E435" s="18"/>
      <c r="F435" s="18"/>
      <c r="G435" s="16">
        <f t="shared" si="150"/>
        <v>0</v>
      </c>
      <c r="H435" s="16">
        <f t="shared" si="150"/>
        <v>0</v>
      </c>
      <c r="I435" s="20">
        <f t="shared" si="141"/>
        <v>0</v>
      </c>
      <c r="J435" s="16">
        <f t="shared" si="150"/>
        <v>0</v>
      </c>
      <c r="K435" s="26"/>
    </row>
    <row r="436" spans="1:14" ht="25.5" hidden="1" customHeight="1">
      <c r="A436" s="27" t="s">
        <v>186</v>
      </c>
      <c r="B436" s="18" t="s">
        <v>146</v>
      </c>
      <c r="C436" s="18" t="s">
        <v>180</v>
      </c>
      <c r="D436" s="31" t="s">
        <v>185</v>
      </c>
      <c r="E436" s="18" t="s">
        <v>45</v>
      </c>
      <c r="F436" s="35"/>
      <c r="G436" s="37">
        <f t="shared" si="150"/>
        <v>0</v>
      </c>
      <c r="H436" s="37">
        <f t="shared" si="150"/>
        <v>0</v>
      </c>
      <c r="I436" s="20">
        <f t="shared" si="141"/>
        <v>0</v>
      </c>
      <c r="J436" s="37">
        <f t="shared" si="150"/>
        <v>0</v>
      </c>
      <c r="K436" s="26"/>
    </row>
    <row r="437" spans="1:14" ht="24" hidden="1" customHeight="1">
      <c r="A437" s="27" t="s">
        <v>155</v>
      </c>
      <c r="B437" s="18" t="s">
        <v>146</v>
      </c>
      <c r="C437" s="18" t="s">
        <v>180</v>
      </c>
      <c r="D437" s="31" t="s">
        <v>185</v>
      </c>
      <c r="E437" s="18" t="s">
        <v>53</v>
      </c>
      <c r="F437" s="35"/>
      <c r="G437" s="37">
        <f t="shared" si="150"/>
        <v>0</v>
      </c>
      <c r="H437" s="37">
        <f t="shared" si="150"/>
        <v>0</v>
      </c>
      <c r="I437" s="20">
        <f t="shared" si="141"/>
        <v>0</v>
      </c>
      <c r="J437" s="37">
        <f t="shared" si="150"/>
        <v>0</v>
      </c>
      <c r="K437" s="26"/>
    </row>
    <row r="438" spans="1:14" hidden="1">
      <c r="A438" s="17" t="s">
        <v>16</v>
      </c>
      <c r="B438" s="18" t="s">
        <v>146</v>
      </c>
      <c r="C438" s="18" t="s">
        <v>180</v>
      </c>
      <c r="D438" s="31" t="s">
        <v>185</v>
      </c>
      <c r="E438" s="18" t="s">
        <v>53</v>
      </c>
      <c r="F438" s="18" t="s">
        <v>17</v>
      </c>
      <c r="G438" s="19"/>
      <c r="H438" s="19"/>
      <c r="I438" s="20">
        <f t="shared" si="141"/>
        <v>0</v>
      </c>
      <c r="J438" s="20"/>
      <c r="K438" s="26"/>
    </row>
    <row r="439" spans="1:14" ht="27" customHeight="1">
      <c r="A439" s="13" t="s">
        <v>25</v>
      </c>
      <c r="B439" s="14" t="s">
        <v>146</v>
      </c>
      <c r="C439" s="14" t="s">
        <v>180</v>
      </c>
      <c r="D439" s="14" t="s">
        <v>187</v>
      </c>
      <c r="E439" s="14"/>
      <c r="F439" s="14"/>
      <c r="G439" s="16">
        <f t="shared" ref="G439:K439" si="151">G440+G444</f>
        <v>205</v>
      </c>
      <c r="H439" s="16">
        <f t="shared" si="151"/>
        <v>17</v>
      </c>
      <c r="I439" s="20">
        <f t="shared" si="141"/>
        <v>222</v>
      </c>
      <c r="J439" s="16">
        <f t="shared" si="151"/>
        <v>105</v>
      </c>
      <c r="K439" s="16">
        <f t="shared" si="151"/>
        <v>105</v>
      </c>
    </row>
    <row r="440" spans="1:14" ht="24">
      <c r="A440" s="49" t="s">
        <v>188</v>
      </c>
      <c r="B440" s="18" t="s">
        <v>146</v>
      </c>
      <c r="C440" s="18" t="s">
        <v>180</v>
      </c>
      <c r="D440" s="31" t="s">
        <v>189</v>
      </c>
      <c r="E440" s="18"/>
      <c r="F440" s="18"/>
      <c r="G440" s="16">
        <f t="shared" ref="G440:K442" si="152">G441</f>
        <v>205</v>
      </c>
      <c r="H440" s="16">
        <f t="shared" si="152"/>
        <v>0</v>
      </c>
      <c r="I440" s="20">
        <f t="shared" si="141"/>
        <v>205</v>
      </c>
      <c r="J440" s="16">
        <f t="shared" si="152"/>
        <v>105</v>
      </c>
      <c r="K440" s="16">
        <f t="shared" si="152"/>
        <v>105</v>
      </c>
    </row>
    <row r="441" spans="1:14" ht="27" customHeight="1">
      <c r="A441" s="27" t="s">
        <v>165</v>
      </c>
      <c r="B441" s="18" t="s">
        <v>146</v>
      </c>
      <c r="C441" s="18" t="s">
        <v>180</v>
      </c>
      <c r="D441" s="31" t="s">
        <v>189</v>
      </c>
      <c r="E441" s="18" t="s">
        <v>45</v>
      </c>
      <c r="F441" s="18"/>
      <c r="G441" s="16">
        <f t="shared" si="152"/>
        <v>205</v>
      </c>
      <c r="H441" s="16">
        <f t="shared" si="152"/>
        <v>0</v>
      </c>
      <c r="I441" s="20">
        <f t="shared" si="141"/>
        <v>205</v>
      </c>
      <c r="J441" s="16">
        <f t="shared" si="152"/>
        <v>105</v>
      </c>
      <c r="K441" s="16">
        <f t="shared" si="152"/>
        <v>105</v>
      </c>
    </row>
    <row r="442" spans="1:14" ht="24" customHeight="1">
      <c r="A442" s="27" t="s">
        <v>174</v>
      </c>
      <c r="B442" s="18" t="s">
        <v>146</v>
      </c>
      <c r="C442" s="18" t="s">
        <v>180</v>
      </c>
      <c r="D442" s="31" t="s">
        <v>189</v>
      </c>
      <c r="E442" s="18" t="s">
        <v>53</v>
      </c>
      <c r="F442" s="18"/>
      <c r="G442" s="16">
        <f t="shared" si="152"/>
        <v>205</v>
      </c>
      <c r="H442" s="16">
        <f t="shared" si="152"/>
        <v>0</v>
      </c>
      <c r="I442" s="20">
        <f t="shared" si="141"/>
        <v>205</v>
      </c>
      <c r="J442" s="16">
        <f t="shared" si="152"/>
        <v>105</v>
      </c>
      <c r="K442" s="16">
        <f t="shared" si="152"/>
        <v>105</v>
      </c>
    </row>
    <row r="443" spans="1:14">
      <c r="A443" s="49" t="s">
        <v>16</v>
      </c>
      <c r="B443" s="18" t="s">
        <v>146</v>
      </c>
      <c r="C443" s="18" t="s">
        <v>180</v>
      </c>
      <c r="D443" s="31" t="s">
        <v>189</v>
      </c>
      <c r="E443" s="18" t="s">
        <v>53</v>
      </c>
      <c r="F443" s="18" t="s">
        <v>17</v>
      </c>
      <c r="G443" s="19">
        <v>205</v>
      </c>
      <c r="H443" s="19"/>
      <c r="I443" s="20">
        <f t="shared" si="141"/>
        <v>205</v>
      </c>
      <c r="J443" s="20">
        <v>105</v>
      </c>
      <c r="K443" s="19">
        <v>105</v>
      </c>
    </row>
    <row r="444" spans="1:14" ht="76.5">
      <c r="A444" s="211" t="s">
        <v>695</v>
      </c>
      <c r="B444" s="18" t="s">
        <v>146</v>
      </c>
      <c r="C444" s="18" t="s">
        <v>180</v>
      </c>
      <c r="D444" s="38" t="s">
        <v>696</v>
      </c>
      <c r="E444" s="24"/>
      <c r="F444" s="24"/>
      <c r="G444" s="16">
        <f t="shared" ref="G444:H446" si="153">G445</f>
        <v>0</v>
      </c>
      <c r="H444" s="16">
        <f t="shared" si="153"/>
        <v>17</v>
      </c>
      <c r="I444" s="20">
        <f t="shared" si="141"/>
        <v>17</v>
      </c>
      <c r="J444" s="16">
        <f t="shared" ref="J444:J446" si="154">J445</f>
        <v>0</v>
      </c>
      <c r="K444" s="26"/>
    </row>
    <row r="445" spans="1:14" ht="25.5">
      <c r="A445" s="44" t="s">
        <v>186</v>
      </c>
      <c r="B445" s="18" t="s">
        <v>146</v>
      </c>
      <c r="C445" s="18" t="s">
        <v>180</v>
      </c>
      <c r="D445" s="38" t="s">
        <v>696</v>
      </c>
      <c r="E445" s="24" t="s">
        <v>45</v>
      </c>
      <c r="F445" s="24"/>
      <c r="G445" s="16">
        <f t="shared" si="153"/>
        <v>0</v>
      </c>
      <c r="H445" s="16">
        <f t="shared" si="153"/>
        <v>17</v>
      </c>
      <c r="I445" s="20">
        <f t="shared" si="141"/>
        <v>17</v>
      </c>
      <c r="J445" s="16">
        <f t="shared" si="154"/>
        <v>0</v>
      </c>
      <c r="K445" s="26"/>
    </row>
    <row r="446" spans="1:14" ht="25.5">
      <c r="A446" s="44" t="s">
        <v>174</v>
      </c>
      <c r="B446" s="18" t="s">
        <v>146</v>
      </c>
      <c r="C446" s="18" t="s">
        <v>180</v>
      </c>
      <c r="D446" s="38" t="s">
        <v>696</v>
      </c>
      <c r="E446" s="24" t="s">
        <v>53</v>
      </c>
      <c r="F446" s="24"/>
      <c r="G446" s="16">
        <f t="shared" si="153"/>
        <v>0</v>
      </c>
      <c r="H446" s="16">
        <f>H447</f>
        <v>17</v>
      </c>
      <c r="I446" s="20">
        <f t="shared" si="141"/>
        <v>17</v>
      </c>
      <c r="J446" s="16">
        <f t="shared" si="154"/>
        <v>0</v>
      </c>
      <c r="K446" s="26"/>
    </row>
    <row r="447" spans="1:14">
      <c r="A447" s="23" t="s">
        <v>110</v>
      </c>
      <c r="B447" s="18" t="s">
        <v>146</v>
      </c>
      <c r="C447" s="18" t="s">
        <v>180</v>
      </c>
      <c r="D447" s="38" t="s">
        <v>696</v>
      </c>
      <c r="E447" s="24" t="s">
        <v>53</v>
      </c>
      <c r="F447" s="24" t="s">
        <v>10</v>
      </c>
      <c r="G447" s="19"/>
      <c r="H447" s="19">
        <v>17</v>
      </c>
      <c r="I447" s="20">
        <f t="shared" si="141"/>
        <v>17</v>
      </c>
      <c r="J447" s="20"/>
      <c r="K447" s="26"/>
    </row>
    <row r="448" spans="1:14" ht="23.25" customHeight="1">
      <c r="A448" s="58" t="s">
        <v>192</v>
      </c>
      <c r="B448" s="14" t="s">
        <v>193</v>
      </c>
      <c r="C448" s="14"/>
      <c r="D448" s="14"/>
      <c r="E448" s="14"/>
      <c r="F448" s="14"/>
      <c r="G448" s="15">
        <f>G449+G450+G451+G452</f>
        <v>23925</v>
      </c>
      <c r="H448" s="15">
        <f>H449+H450+H451+H452</f>
        <v>37</v>
      </c>
      <c r="I448" s="12">
        <f t="shared" si="141"/>
        <v>23962</v>
      </c>
      <c r="J448" s="15">
        <f t="shared" ref="J448:K448" si="155">J449+J450+J451+J452</f>
        <v>795.6</v>
      </c>
      <c r="K448" s="15">
        <f t="shared" si="155"/>
        <v>770.5</v>
      </c>
      <c r="L448" s="136">
        <f>G453+G491+G463</f>
        <v>3112.1</v>
      </c>
      <c r="M448" s="136">
        <f>J453+J491+J463</f>
        <v>795.6</v>
      </c>
      <c r="N448" s="136">
        <f>K453+K491+K463</f>
        <v>770.5</v>
      </c>
    </row>
    <row r="449" spans="1:11">
      <c r="A449" s="10" t="s">
        <v>16</v>
      </c>
      <c r="B449" s="14" t="s">
        <v>193</v>
      </c>
      <c r="C449" s="14"/>
      <c r="D449" s="14"/>
      <c r="E449" s="14"/>
      <c r="F449" s="14" t="s">
        <v>17</v>
      </c>
      <c r="G449" s="15">
        <f>G458+G467+G485+G517+G524+G531+G536+G474+G477+G498+G502+G482+G514+G521+G528+G490+G542</f>
        <v>5331</v>
      </c>
      <c r="H449" s="15">
        <f>H458+H467+H485+H517+H524+H531+H536+H474+H477+H498+H502+H482+H514+H521+H528+H490+H542</f>
        <v>37</v>
      </c>
      <c r="I449" s="12">
        <f t="shared" si="141"/>
        <v>5368</v>
      </c>
      <c r="J449" s="15">
        <f>J458+J467+J485+J517+J524+J531+J536+J474+J477+J498+J502+J482+J514+J521+J528+J490+J542</f>
        <v>795.6</v>
      </c>
      <c r="K449" s="15">
        <f>K458+K467+K485+K517+K524+K531+K536+K474+K477+K498+K502+K482+K514+K521+K528+K490+K542</f>
        <v>770.5</v>
      </c>
    </row>
    <row r="450" spans="1:11">
      <c r="A450" s="10" t="s">
        <v>18</v>
      </c>
      <c r="B450" s="14" t="s">
        <v>193</v>
      </c>
      <c r="C450" s="14"/>
      <c r="D450" s="14"/>
      <c r="E450" s="14"/>
      <c r="F450" s="14" t="s">
        <v>10</v>
      </c>
      <c r="G450" s="15">
        <f>G503+G510+G547+G462</f>
        <v>2811</v>
      </c>
      <c r="H450" s="15">
        <f>H503+H510+H547+H462</f>
        <v>0</v>
      </c>
      <c r="I450" s="12">
        <f t="shared" si="141"/>
        <v>2811</v>
      </c>
      <c r="J450" s="15">
        <f t="shared" ref="J450:K450" si="156">J503+J510+J547</f>
        <v>0</v>
      </c>
      <c r="K450" s="15">
        <f t="shared" si="156"/>
        <v>0</v>
      </c>
    </row>
    <row r="451" spans="1:11">
      <c r="A451" s="10" t="s">
        <v>19</v>
      </c>
      <c r="B451" s="14" t="s">
        <v>193</v>
      </c>
      <c r="C451" s="14"/>
      <c r="D451" s="14"/>
      <c r="E451" s="14"/>
      <c r="F451" s="14" t="s">
        <v>11</v>
      </c>
      <c r="G451" s="15">
        <f>G504+G551</f>
        <v>15783</v>
      </c>
      <c r="H451" s="15">
        <f>H504+H551</f>
        <v>0</v>
      </c>
      <c r="I451" s="12">
        <f t="shared" si="141"/>
        <v>15783</v>
      </c>
      <c r="J451" s="15">
        <f t="shared" ref="J451:K451" si="157">J504+J551</f>
        <v>0</v>
      </c>
      <c r="K451" s="15">
        <f t="shared" si="157"/>
        <v>0</v>
      </c>
    </row>
    <row r="452" spans="1:11" hidden="1">
      <c r="A452" s="10" t="s">
        <v>20</v>
      </c>
      <c r="B452" s="14" t="s">
        <v>193</v>
      </c>
      <c r="C452" s="14"/>
      <c r="D452" s="14"/>
      <c r="E452" s="14"/>
      <c r="F452" s="14" t="s">
        <v>12</v>
      </c>
      <c r="G452" s="15">
        <f t="shared" ref="G452:K452" si="158">G505</f>
        <v>0</v>
      </c>
      <c r="H452" s="15"/>
      <c r="I452" s="12">
        <f t="shared" si="141"/>
        <v>0</v>
      </c>
      <c r="J452" s="15">
        <f t="shared" si="158"/>
        <v>0</v>
      </c>
      <c r="K452" s="15">
        <f t="shared" si="158"/>
        <v>0</v>
      </c>
    </row>
    <row r="453" spans="1:11">
      <c r="A453" s="58" t="s">
        <v>194</v>
      </c>
      <c r="B453" s="14" t="s">
        <v>193</v>
      </c>
      <c r="C453" s="14" t="s">
        <v>195</v>
      </c>
      <c r="D453" s="11"/>
      <c r="E453" s="14"/>
      <c r="F453" s="14"/>
      <c r="G453" s="15">
        <f>G454</f>
        <v>1908.5</v>
      </c>
      <c r="H453" s="15">
        <f>H454</f>
        <v>0</v>
      </c>
      <c r="I453" s="12">
        <f t="shared" si="141"/>
        <v>1908.5</v>
      </c>
      <c r="J453" s="15">
        <f t="shared" ref="G453:K457" si="159">J454</f>
        <v>181.1</v>
      </c>
      <c r="K453" s="15">
        <f t="shared" si="159"/>
        <v>181.1</v>
      </c>
    </row>
    <row r="454" spans="1:11" ht="26.25" customHeight="1">
      <c r="A454" s="13" t="s">
        <v>25</v>
      </c>
      <c r="B454" s="14" t="s">
        <v>193</v>
      </c>
      <c r="C454" s="14" t="s">
        <v>195</v>
      </c>
      <c r="D454" s="11" t="s">
        <v>26</v>
      </c>
      <c r="E454" s="14"/>
      <c r="F454" s="14"/>
      <c r="G454" s="16">
        <f>G455+G459</f>
        <v>1908.5</v>
      </c>
      <c r="H454" s="16">
        <f>H455+H459</f>
        <v>0</v>
      </c>
      <c r="I454" s="20">
        <f t="shared" si="141"/>
        <v>1908.5</v>
      </c>
      <c r="J454" s="16">
        <f t="shared" si="159"/>
        <v>181.1</v>
      </c>
      <c r="K454" s="16">
        <f t="shared" si="159"/>
        <v>181.1</v>
      </c>
    </row>
    <row r="455" spans="1:11" ht="35.25" customHeight="1">
      <c r="A455" s="59" t="s">
        <v>196</v>
      </c>
      <c r="B455" s="18" t="s">
        <v>193</v>
      </c>
      <c r="C455" s="18" t="s">
        <v>195</v>
      </c>
      <c r="D455" s="9" t="s">
        <v>197</v>
      </c>
      <c r="E455" s="18"/>
      <c r="F455" s="18"/>
      <c r="G455" s="16">
        <f t="shared" si="159"/>
        <v>658.5</v>
      </c>
      <c r="H455" s="16">
        <f t="shared" si="159"/>
        <v>0</v>
      </c>
      <c r="I455" s="20">
        <f t="shared" si="141"/>
        <v>658.5</v>
      </c>
      <c r="J455" s="16">
        <f t="shared" si="159"/>
        <v>181.1</v>
      </c>
      <c r="K455" s="16">
        <f t="shared" si="159"/>
        <v>181.1</v>
      </c>
    </row>
    <row r="456" spans="1:11" ht="22.5" customHeight="1">
      <c r="A456" s="27" t="s">
        <v>186</v>
      </c>
      <c r="B456" s="18" t="s">
        <v>193</v>
      </c>
      <c r="C456" s="18" t="s">
        <v>195</v>
      </c>
      <c r="D456" s="9" t="s">
        <v>197</v>
      </c>
      <c r="E456" s="18" t="s">
        <v>45</v>
      </c>
      <c r="F456" s="18"/>
      <c r="G456" s="16">
        <f t="shared" si="159"/>
        <v>658.5</v>
      </c>
      <c r="H456" s="16">
        <f t="shared" si="159"/>
        <v>0</v>
      </c>
      <c r="I456" s="20">
        <f t="shared" si="141"/>
        <v>658.5</v>
      </c>
      <c r="J456" s="16">
        <f t="shared" si="159"/>
        <v>181.1</v>
      </c>
      <c r="K456" s="16">
        <f t="shared" si="159"/>
        <v>181.1</v>
      </c>
    </row>
    <row r="457" spans="1:11" ht="27" customHeight="1">
      <c r="A457" s="27" t="s">
        <v>174</v>
      </c>
      <c r="B457" s="18" t="s">
        <v>193</v>
      </c>
      <c r="C457" s="18" t="s">
        <v>195</v>
      </c>
      <c r="D457" s="9" t="s">
        <v>197</v>
      </c>
      <c r="E457" s="18" t="s">
        <v>53</v>
      </c>
      <c r="F457" s="18"/>
      <c r="G457" s="16">
        <f t="shared" si="159"/>
        <v>658.5</v>
      </c>
      <c r="H457" s="16">
        <f t="shared" si="159"/>
        <v>0</v>
      </c>
      <c r="I457" s="20">
        <f t="shared" si="141"/>
        <v>658.5</v>
      </c>
      <c r="J457" s="16">
        <f t="shared" si="159"/>
        <v>181.1</v>
      </c>
      <c r="K457" s="16">
        <f t="shared" si="159"/>
        <v>181.1</v>
      </c>
    </row>
    <row r="458" spans="1:11">
      <c r="A458" s="49" t="s">
        <v>16</v>
      </c>
      <c r="B458" s="18" t="s">
        <v>193</v>
      </c>
      <c r="C458" s="18" t="s">
        <v>195</v>
      </c>
      <c r="D458" s="9" t="s">
        <v>197</v>
      </c>
      <c r="E458" s="18" t="s">
        <v>53</v>
      </c>
      <c r="F458" s="18" t="s">
        <v>17</v>
      </c>
      <c r="G458" s="79">
        <v>658.5</v>
      </c>
      <c r="H458" s="79">
        <v>0</v>
      </c>
      <c r="I458" s="20">
        <f t="shared" si="141"/>
        <v>658.5</v>
      </c>
      <c r="J458" s="22">
        <v>181.1</v>
      </c>
      <c r="K458" s="22">
        <v>181.1</v>
      </c>
    </row>
    <row r="459" spans="1:11" ht="48">
      <c r="A459" s="205" t="s">
        <v>692</v>
      </c>
      <c r="B459" s="204" t="s">
        <v>193</v>
      </c>
      <c r="C459" s="204" t="s">
        <v>195</v>
      </c>
      <c r="D459" s="204" t="s">
        <v>693</v>
      </c>
      <c r="E459" s="204"/>
      <c r="F459" s="204"/>
      <c r="G459" s="20">
        <f t="shared" ref="G459:H461" si="160">G460</f>
        <v>1250</v>
      </c>
      <c r="H459" s="20">
        <f t="shared" si="160"/>
        <v>0</v>
      </c>
      <c r="I459" s="20">
        <f t="shared" si="141"/>
        <v>1250</v>
      </c>
      <c r="J459" s="22"/>
      <c r="K459" s="22"/>
    </row>
    <row r="460" spans="1:11" ht="48">
      <c r="A460" s="206" t="s">
        <v>444</v>
      </c>
      <c r="B460" s="204" t="s">
        <v>193</v>
      </c>
      <c r="C460" s="204" t="s">
        <v>195</v>
      </c>
      <c r="D460" s="204" t="s">
        <v>693</v>
      </c>
      <c r="E460" s="204" t="s">
        <v>211</v>
      </c>
      <c r="F460" s="204"/>
      <c r="G460" s="20">
        <f t="shared" si="160"/>
        <v>1250</v>
      </c>
      <c r="H460" s="20">
        <f t="shared" si="160"/>
        <v>0</v>
      </c>
      <c r="I460" s="20">
        <f t="shared" si="141"/>
        <v>1250</v>
      </c>
      <c r="J460" s="22"/>
      <c r="K460" s="22"/>
    </row>
    <row r="461" spans="1:11">
      <c r="A461" s="207" t="s">
        <v>212</v>
      </c>
      <c r="B461" s="204" t="s">
        <v>193</v>
      </c>
      <c r="C461" s="204" t="s">
        <v>195</v>
      </c>
      <c r="D461" s="204" t="s">
        <v>693</v>
      </c>
      <c r="E461" s="204" t="s">
        <v>443</v>
      </c>
      <c r="F461" s="204"/>
      <c r="G461" s="20">
        <f t="shared" si="160"/>
        <v>1250</v>
      </c>
      <c r="H461" s="20">
        <f t="shared" si="160"/>
        <v>0</v>
      </c>
      <c r="I461" s="20">
        <f t="shared" si="141"/>
        <v>1250</v>
      </c>
      <c r="J461" s="22"/>
      <c r="K461" s="22"/>
    </row>
    <row r="462" spans="1:11">
      <c r="A462" s="208" t="s">
        <v>18</v>
      </c>
      <c r="B462" s="204" t="s">
        <v>193</v>
      </c>
      <c r="C462" s="204" t="s">
        <v>195</v>
      </c>
      <c r="D462" s="204" t="s">
        <v>693</v>
      </c>
      <c r="E462" s="204" t="s">
        <v>443</v>
      </c>
      <c r="F462" s="204" t="s">
        <v>10</v>
      </c>
      <c r="G462" s="20">
        <v>1250</v>
      </c>
      <c r="H462" s="79"/>
      <c r="I462" s="20">
        <f t="shared" si="141"/>
        <v>1250</v>
      </c>
      <c r="J462" s="22"/>
      <c r="K462" s="22"/>
    </row>
    <row r="463" spans="1:11" ht="14.25" customHeight="1">
      <c r="A463" s="58" t="s">
        <v>198</v>
      </c>
      <c r="B463" s="14" t="s">
        <v>193</v>
      </c>
      <c r="C463" s="14" t="s">
        <v>199</v>
      </c>
      <c r="D463" s="14"/>
      <c r="E463" s="14"/>
      <c r="F463" s="14"/>
      <c r="G463" s="15">
        <f>G468+G478+G490</f>
        <v>110</v>
      </c>
      <c r="H463" s="15"/>
      <c r="I463" s="12">
        <f t="shared" si="141"/>
        <v>110</v>
      </c>
      <c r="J463" s="15">
        <f t="shared" ref="J463:K463" si="161">J468+J478+J490</f>
        <v>85</v>
      </c>
      <c r="K463" s="15">
        <f t="shared" si="161"/>
        <v>60</v>
      </c>
    </row>
    <row r="464" spans="1:11" ht="24" hidden="1">
      <c r="A464" s="60" t="s">
        <v>200</v>
      </c>
      <c r="B464" s="18" t="s">
        <v>193</v>
      </c>
      <c r="C464" s="18" t="s">
        <v>199</v>
      </c>
      <c r="D464" s="9" t="s">
        <v>201</v>
      </c>
      <c r="E464" s="18"/>
      <c r="F464" s="18"/>
      <c r="G464" s="16">
        <f t="shared" ref="G464:J466" si="162">G465</f>
        <v>0</v>
      </c>
      <c r="H464" s="16"/>
      <c r="I464" s="20">
        <f t="shared" si="141"/>
        <v>0</v>
      </c>
      <c r="J464" s="16">
        <f t="shared" si="162"/>
        <v>0</v>
      </c>
      <c r="K464" s="26"/>
    </row>
    <row r="465" spans="1:11" ht="24.75" hidden="1" customHeight="1">
      <c r="A465" s="27" t="s">
        <v>186</v>
      </c>
      <c r="B465" s="18" t="s">
        <v>193</v>
      </c>
      <c r="C465" s="18" t="s">
        <v>199</v>
      </c>
      <c r="D465" s="9" t="s">
        <v>201</v>
      </c>
      <c r="E465" s="18" t="s">
        <v>45</v>
      </c>
      <c r="F465" s="18"/>
      <c r="G465" s="16">
        <f t="shared" si="162"/>
        <v>0</v>
      </c>
      <c r="H465" s="16"/>
      <c r="I465" s="20">
        <f t="shared" si="141"/>
        <v>0</v>
      </c>
      <c r="J465" s="16">
        <f t="shared" si="162"/>
        <v>0</v>
      </c>
      <c r="K465" s="26"/>
    </row>
    <row r="466" spans="1:11" ht="27" hidden="1" customHeight="1">
      <c r="A466" s="27" t="s">
        <v>155</v>
      </c>
      <c r="B466" s="18" t="s">
        <v>193</v>
      </c>
      <c r="C466" s="18" t="s">
        <v>199</v>
      </c>
      <c r="D466" s="9" t="s">
        <v>201</v>
      </c>
      <c r="E466" s="18" t="s">
        <v>53</v>
      </c>
      <c r="F466" s="18"/>
      <c r="G466" s="16">
        <f t="shared" si="162"/>
        <v>0</v>
      </c>
      <c r="H466" s="16"/>
      <c r="I466" s="20">
        <f t="shared" si="141"/>
        <v>0</v>
      </c>
      <c r="J466" s="16">
        <f t="shared" si="162"/>
        <v>0</v>
      </c>
      <c r="K466" s="26"/>
    </row>
    <row r="467" spans="1:11" ht="12" hidden="1" customHeight="1">
      <c r="A467" s="17" t="s">
        <v>16</v>
      </c>
      <c r="B467" s="18" t="s">
        <v>193</v>
      </c>
      <c r="C467" s="18" t="s">
        <v>199</v>
      </c>
      <c r="D467" s="9" t="s">
        <v>201</v>
      </c>
      <c r="E467" s="18" t="s">
        <v>53</v>
      </c>
      <c r="F467" s="18" t="s">
        <v>17</v>
      </c>
      <c r="G467" s="16"/>
      <c r="H467" s="16"/>
      <c r="I467" s="20">
        <f t="shared" si="141"/>
        <v>0</v>
      </c>
      <c r="J467" s="16"/>
      <c r="K467" s="26"/>
    </row>
    <row r="468" spans="1:11" ht="28.5" hidden="1" customHeight="1">
      <c r="A468" s="47" t="s">
        <v>202</v>
      </c>
      <c r="B468" s="61" t="s">
        <v>193</v>
      </c>
      <c r="C468" s="61" t="s">
        <v>199</v>
      </c>
      <c r="D468" s="24" t="s">
        <v>203</v>
      </c>
      <c r="E468" s="61"/>
      <c r="F468" s="61"/>
      <c r="G468" s="16">
        <f t="shared" ref="G468:K469" si="163">G469</f>
        <v>0</v>
      </c>
      <c r="H468" s="16"/>
      <c r="I468" s="20">
        <f t="shared" si="141"/>
        <v>0</v>
      </c>
      <c r="J468" s="16">
        <f t="shared" si="163"/>
        <v>0</v>
      </c>
      <c r="K468" s="16">
        <f t="shared" si="163"/>
        <v>0</v>
      </c>
    </row>
    <row r="469" spans="1:11" ht="41.25" hidden="1" customHeight="1">
      <c r="A469" s="47" t="s">
        <v>204</v>
      </c>
      <c r="B469" s="61" t="s">
        <v>193</v>
      </c>
      <c r="C469" s="61" t="s">
        <v>199</v>
      </c>
      <c r="D469" s="24" t="s">
        <v>205</v>
      </c>
      <c r="E469" s="61"/>
      <c r="F469" s="61"/>
      <c r="G469" s="16">
        <f t="shared" si="163"/>
        <v>0</v>
      </c>
      <c r="H469" s="16"/>
      <c r="I469" s="20">
        <f t="shared" si="141"/>
        <v>0</v>
      </c>
      <c r="J469" s="16">
        <f t="shared" si="163"/>
        <v>0</v>
      </c>
      <c r="K469" s="16">
        <f t="shared" si="163"/>
        <v>0</v>
      </c>
    </row>
    <row r="470" spans="1:11" ht="89.25" hidden="1" customHeight="1">
      <c r="A470" s="23" t="s">
        <v>206</v>
      </c>
      <c r="B470" s="24" t="s">
        <v>193</v>
      </c>
      <c r="C470" s="24" t="s">
        <v>199</v>
      </c>
      <c r="D470" s="62" t="s">
        <v>207</v>
      </c>
      <c r="E470" s="24"/>
      <c r="F470" s="24"/>
      <c r="G470" s="16">
        <f>G471</f>
        <v>0</v>
      </c>
      <c r="H470" s="16"/>
      <c r="I470" s="20">
        <f t="shared" si="141"/>
        <v>0</v>
      </c>
      <c r="J470" s="16">
        <f t="shared" ref="J470:K470" si="164">J471+J475</f>
        <v>0</v>
      </c>
      <c r="K470" s="16">
        <f t="shared" si="164"/>
        <v>0</v>
      </c>
    </row>
    <row r="471" spans="1:11" ht="15" hidden="1" customHeight="1">
      <c r="A471" s="23" t="s">
        <v>208</v>
      </c>
      <c r="B471" s="24" t="s">
        <v>193</v>
      </c>
      <c r="C471" s="24" t="s">
        <v>199</v>
      </c>
      <c r="D471" s="62" t="s">
        <v>209</v>
      </c>
      <c r="E471" s="24"/>
      <c r="F471" s="24"/>
      <c r="G471" s="16">
        <f>G472+G475</f>
        <v>0</v>
      </c>
      <c r="H471" s="16"/>
      <c r="I471" s="20">
        <f t="shared" si="141"/>
        <v>0</v>
      </c>
      <c r="J471" s="16">
        <f t="shared" ref="G471:K473" si="165">J472</f>
        <v>0</v>
      </c>
      <c r="K471" s="16">
        <f t="shared" si="165"/>
        <v>0</v>
      </c>
    </row>
    <row r="472" spans="1:11" ht="24.75" hidden="1" customHeight="1">
      <c r="A472" s="44" t="s">
        <v>186</v>
      </c>
      <c r="B472" s="24" t="s">
        <v>193</v>
      </c>
      <c r="C472" s="24" t="s">
        <v>199</v>
      </c>
      <c r="D472" s="62" t="s">
        <v>209</v>
      </c>
      <c r="E472" s="24" t="s">
        <v>45</v>
      </c>
      <c r="F472" s="24"/>
      <c r="G472" s="16">
        <f t="shared" si="165"/>
        <v>0</v>
      </c>
      <c r="H472" s="16"/>
      <c r="I472" s="20">
        <f t="shared" si="141"/>
        <v>0</v>
      </c>
      <c r="J472" s="16">
        <f t="shared" si="165"/>
        <v>0</v>
      </c>
      <c r="K472" s="16">
        <f t="shared" si="165"/>
        <v>0</v>
      </c>
    </row>
    <row r="473" spans="1:11" ht="22.5" hidden="1" customHeight="1">
      <c r="A473" s="44" t="s">
        <v>174</v>
      </c>
      <c r="B473" s="24" t="s">
        <v>193</v>
      </c>
      <c r="C473" s="24" t="s">
        <v>199</v>
      </c>
      <c r="D473" s="62" t="s">
        <v>209</v>
      </c>
      <c r="E473" s="24" t="s">
        <v>53</v>
      </c>
      <c r="F473" s="24"/>
      <c r="G473" s="16">
        <f t="shared" si="165"/>
        <v>0</v>
      </c>
      <c r="H473" s="16"/>
      <c r="I473" s="20">
        <f t="shared" si="141"/>
        <v>0</v>
      </c>
      <c r="J473" s="16">
        <f t="shared" si="165"/>
        <v>0</v>
      </c>
      <c r="K473" s="16">
        <f t="shared" si="165"/>
        <v>0</v>
      </c>
    </row>
    <row r="474" spans="1:11" ht="12" hidden="1" customHeight="1">
      <c r="A474" s="23" t="s">
        <v>16</v>
      </c>
      <c r="B474" s="24" t="s">
        <v>193</v>
      </c>
      <c r="C474" s="24" t="s">
        <v>199</v>
      </c>
      <c r="D474" s="62" t="s">
        <v>209</v>
      </c>
      <c r="E474" s="24" t="s">
        <v>53</v>
      </c>
      <c r="F474" s="24" t="s">
        <v>17</v>
      </c>
      <c r="G474" s="16"/>
      <c r="H474" s="16"/>
      <c r="I474" s="20">
        <f t="shared" ref="I474:I537" si="166">G474+H474</f>
        <v>0</v>
      </c>
      <c r="J474" s="16"/>
      <c r="K474" s="26"/>
    </row>
    <row r="475" spans="1:11" ht="36.75" hidden="1" customHeight="1">
      <c r="A475" s="51" t="s">
        <v>210</v>
      </c>
      <c r="B475" s="24" t="s">
        <v>193</v>
      </c>
      <c r="C475" s="24" t="s">
        <v>199</v>
      </c>
      <c r="D475" s="62" t="s">
        <v>209</v>
      </c>
      <c r="E475" s="24" t="s">
        <v>211</v>
      </c>
      <c r="F475" s="24"/>
      <c r="G475" s="16">
        <f t="shared" ref="G475:K476" si="167">G476</f>
        <v>0</v>
      </c>
      <c r="H475" s="16"/>
      <c r="I475" s="20">
        <f t="shared" si="166"/>
        <v>0</v>
      </c>
      <c r="J475" s="16">
        <f t="shared" si="167"/>
        <v>0</v>
      </c>
      <c r="K475" s="16">
        <f t="shared" si="167"/>
        <v>0</v>
      </c>
    </row>
    <row r="476" spans="1:11" hidden="1">
      <c r="A476" s="51" t="s">
        <v>212</v>
      </c>
      <c r="B476" s="24" t="s">
        <v>193</v>
      </c>
      <c r="C476" s="24" t="s">
        <v>199</v>
      </c>
      <c r="D476" s="62" t="s">
        <v>209</v>
      </c>
      <c r="E476" s="24" t="s">
        <v>213</v>
      </c>
      <c r="F476" s="24"/>
      <c r="G476" s="16">
        <f t="shared" si="167"/>
        <v>0</v>
      </c>
      <c r="H476" s="16"/>
      <c r="I476" s="20">
        <f t="shared" si="166"/>
        <v>0</v>
      </c>
      <c r="J476" s="16">
        <f t="shared" si="167"/>
        <v>0</v>
      </c>
      <c r="K476" s="16">
        <f t="shared" si="167"/>
        <v>0</v>
      </c>
    </row>
    <row r="477" spans="1:11" ht="12" hidden="1" customHeight="1">
      <c r="A477" s="23" t="s">
        <v>16</v>
      </c>
      <c r="B477" s="24" t="s">
        <v>193</v>
      </c>
      <c r="C477" s="24" t="s">
        <v>199</v>
      </c>
      <c r="D477" s="62" t="s">
        <v>209</v>
      </c>
      <c r="E477" s="24" t="s">
        <v>213</v>
      </c>
      <c r="F477" s="24" t="s">
        <v>17</v>
      </c>
      <c r="G477" s="16">
        <v>0</v>
      </c>
      <c r="H477" s="16"/>
      <c r="I477" s="20">
        <f t="shared" si="166"/>
        <v>0</v>
      </c>
      <c r="J477" s="16"/>
      <c r="K477" s="26"/>
    </row>
    <row r="478" spans="1:11" ht="12" hidden="1" customHeight="1">
      <c r="A478" s="13" t="s">
        <v>25</v>
      </c>
      <c r="B478" s="14" t="s">
        <v>193</v>
      </c>
      <c r="C478" s="14" t="s">
        <v>199</v>
      </c>
      <c r="D478" s="11" t="s">
        <v>26</v>
      </c>
      <c r="E478" s="14"/>
      <c r="F478" s="14"/>
      <c r="G478" s="16">
        <f t="shared" ref="G478:K478" si="168">G479</f>
        <v>0</v>
      </c>
      <c r="H478" s="16"/>
      <c r="I478" s="20">
        <f t="shared" si="166"/>
        <v>0</v>
      </c>
      <c r="J478" s="16">
        <f t="shared" si="168"/>
        <v>0</v>
      </c>
      <c r="K478" s="16">
        <f t="shared" si="168"/>
        <v>0</v>
      </c>
    </row>
    <row r="479" spans="1:11" ht="25.5" hidden="1" customHeight="1">
      <c r="A479" s="60" t="s">
        <v>214</v>
      </c>
      <c r="B479" s="18" t="s">
        <v>193</v>
      </c>
      <c r="C479" s="18" t="s">
        <v>199</v>
      </c>
      <c r="D479" s="9" t="s">
        <v>215</v>
      </c>
      <c r="E479" s="18"/>
      <c r="F479" s="18"/>
      <c r="G479" s="16">
        <f t="shared" ref="G479:K479" si="169">G480+G483</f>
        <v>0</v>
      </c>
      <c r="H479" s="16"/>
      <c r="I479" s="20">
        <f t="shared" si="166"/>
        <v>0</v>
      </c>
      <c r="J479" s="16">
        <f t="shared" si="169"/>
        <v>0</v>
      </c>
      <c r="K479" s="16">
        <f t="shared" si="169"/>
        <v>0</v>
      </c>
    </row>
    <row r="480" spans="1:11" ht="25.5" hidden="1" customHeight="1">
      <c r="A480" s="27" t="s">
        <v>186</v>
      </c>
      <c r="B480" s="18" t="s">
        <v>193</v>
      </c>
      <c r="C480" s="18" t="s">
        <v>199</v>
      </c>
      <c r="D480" s="9" t="s">
        <v>215</v>
      </c>
      <c r="E480" s="18" t="s">
        <v>45</v>
      </c>
      <c r="F480" s="18"/>
      <c r="G480" s="16">
        <f t="shared" ref="G480:K481" si="170">G481</f>
        <v>0</v>
      </c>
      <c r="H480" s="16"/>
      <c r="I480" s="20">
        <f t="shared" si="166"/>
        <v>0</v>
      </c>
      <c r="J480" s="16">
        <f t="shared" si="170"/>
        <v>0</v>
      </c>
      <c r="K480" s="16">
        <f t="shared" si="170"/>
        <v>0</v>
      </c>
    </row>
    <row r="481" spans="1:11" ht="21.75" hidden="1" customHeight="1">
      <c r="A481" s="27" t="s">
        <v>155</v>
      </c>
      <c r="B481" s="18" t="s">
        <v>193</v>
      </c>
      <c r="C481" s="18" t="s">
        <v>199</v>
      </c>
      <c r="D481" s="9" t="s">
        <v>215</v>
      </c>
      <c r="E481" s="18" t="s">
        <v>53</v>
      </c>
      <c r="F481" s="18"/>
      <c r="G481" s="16">
        <f t="shared" si="170"/>
        <v>0</v>
      </c>
      <c r="H481" s="16"/>
      <c r="I481" s="20">
        <f t="shared" si="166"/>
        <v>0</v>
      </c>
      <c r="J481" s="16">
        <f t="shared" si="170"/>
        <v>0</v>
      </c>
      <c r="K481" s="16">
        <f t="shared" si="170"/>
        <v>0</v>
      </c>
    </row>
    <row r="482" spans="1:11" ht="9" hidden="1" customHeight="1">
      <c r="A482" s="17" t="s">
        <v>16</v>
      </c>
      <c r="B482" s="18" t="s">
        <v>193</v>
      </c>
      <c r="C482" s="18" t="s">
        <v>199</v>
      </c>
      <c r="D482" s="9" t="s">
        <v>215</v>
      </c>
      <c r="E482" s="18" t="s">
        <v>53</v>
      </c>
      <c r="F482" s="18" t="s">
        <v>17</v>
      </c>
      <c r="G482" s="19"/>
      <c r="H482" s="19"/>
      <c r="I482" s="20">
        <f t="shared" si="166"/>
        <v>0</v>
      </c>
      <c r="J482" s="20"/>
      <c r="K482" s="19"/>
    </row>
    <row r="483" spans="1:11" ht="12" hidden="1" customHeight="1">
      <c r="A483" s="41" t="s">
        <v>122</v>
      </c>
      <c r="B483" s="18" t="s">
        <v>193</v>
      </c>
      <c r="C483" s="18" t="s">
        <v>199</v>
      </c>
      <c r="D483" s="9" t="s">
        <v>215</v>
      </c>
      <c r="E483" s="18" t="s">
        <v>123</v>
      </c>
      <c r="F483" s="18"/>
      <c r="G483" s="16">
        <f t="shared" ref="G483:K484" si="171">G484</f>
        <v>0</v>
      </c>
      <c r="H483" s="16"/>
      <c r="I483" s="20">
        <f t="shared" si="166"/>
        <v>0</v>
      </c>
      <c r="J483" s="16">
        <f t="shared" si="171"/>
        <v>0</v>
      </c>
      <c r="K483" s="16">
        <f t="shared" si="171"/>
        <v>0</v>
      </c>
    </row>
    <row r="484" spans="1:11" ht="12.75" hidden="1" customHeight="1">
      <c r="A484" s="41" t="s">
        <v>161</v>
      </c>
      <c r="B484" s="18" t="s">
        <v>193</v>
      </c>
      <c r="C484" s="18" t="s">
        <v>199</v>
      </c>
      <c r="D484" s="9" t="s">
        <v>215</v>
      </c>
      <c r="E484" s="18" t="s">
        <v>162</v>
      </c>
      <c r="F484" s="18"/>
      <c r="G484" s="16">
        <f t="shared" si="171"/>
        <v>0</v>
      </c>
      <c r="H484" s="16"/>
      <c r="I484" s="20">
        <f t="shared" si="166"/>
        <v>0</v>
      </c>
      <c r="J484" s="16">
        <f t="shared" si="171"/>
        <v>0</v>
      </c>
      <c r="K484" s="16">
        <f t="shared" si="171"/>
        <v>0</v>
      </c>
    </row>
    <row r="485" spans="1:11" ht="10.5" hidden="1" customHeight="1">
      <c r="A485" s="41" t="s">
        <v>16</v>
      </c>
      <c r="B485" s="18" t="s">
        <v>193</v>
      </c>
      <c r="C485" s="18" t="s">
        <v>199</v>
      </c>
      <c r="D485" s="9" t="s">
        <v>215</v>
      </c>
      <c r="E485" s="18" t="s">
        <v>162</v>
      </c>
      <c r="F485" s="18" t="s">
        <v>17</v>
      </c>
      <c r="G485" s="19"/>
      <c r="H485" s="19"/>
      <c r="I485" s="20">
        <f t="shared" si="166"/>
        <v>0</v>
      </c>
      <c r="J485" s="20"/>
      <c r="K485" s="19"/>
    </row>
    <row r="486" spans="1:11" ht="53.25" customHeight="1">
      <c r="A486" s="180" t="s">
        <v>652</v>
      </c>
      <c r="B486" s="18" t="s">
        <v>193</v>
      </c>
      <c r="C486" s="18" t="s">
        <v>199</v>
      </c>
      <c r="D486" s="167" t="s">
        <v>637</v>
      </c>
      <c r="E486" s="167"/>
      <c r="F486" s="167"/>
      <c r="G486" s="160">
        <f t="shared" ref="G486:K489" si="172">G487</f>
        <v>110</v>
      </c>
      <c r="H486" s="160"/>
      <c r="I486" s="20">
        <f t="shared" si="166"/>
        <v>110</v>
      </c>
      <c r="J486" s="160">
        <f t="shared" si="172"/>
        <v>85</v>
      </c>
      <c r="K486" s="160">
        <f t="shared" si="172"/>
        <v>60</v>
      </c>
    </row>
    <row r="487" spans="1:11">
      <c r="A487" s="180" t="s">
        <v>133</v>
      </c>
      <c r="B487" s="18" t="s">
        <v>193</v>
      </c>
      <c r="C487" s="18" t="s">
        <v>199</v>
      </c>
      <c r="D487" s="167" t="s">
        <v>638</v>
      </c>
      <c r="E487" s="167"/>
      <c r="F487" s="167"/>
      <c r="G487" s="160">
        <f t="shared" si="172"/>
        <v>110</v>
      </c>
      <c r="H487" s="160"/>
      <c r="I487" s="20">
        <f t="shared" si="166"/>
        <v>110</v>
      </c>
      <c r="J487" s="160">
        <f t="shared" si="172"/>
        <v>85</v>
      </c>
      <c r="K487" s="160">
        <f t="shared" si="172"/>
        <v>60</v>
      </c>
    </row>
    <row r="488" spans="1:11" ht="25.5">
      <c r="A488" s="152" t="s">
        <v>44</v>
      </c>
      <c r="B488" s="18" t="s">
        <v>193</v>
      </c>
      <c r="C488" s="18" t="s">
        <v>199</v>
      </c>
      <c r="D488" s="167" t="s">
        <v>638</v>
      </c>
      <c r="E488" s="167" t="s">
        <v>45</v>
      </c>
      <c r="F488" s="167"/>
      <c r="G488" s="160">
        <f t="shared" si="172"/>
        <v>110</v>
      </c>
      <c r="H488" s="160"/>
      <c r="I488" s="20">
        <f t="shared" si="166"/>
        <v>110</v>
      </c>
      <c r="J488" s="160">
        <f t="shared" si="172"/>
        <v>85</v>
      </c>
      <c r="K488" s="160">
        <f t="shared" si="172"/>
        <v>60</v>
      </c>
    </row>
    <row r="489" spans="1:11" ht="25.5">
      <c r="A489" s="152" t="s">
        <v>174</v>
      </c>
      <c r="B489" s="18" t="s">
        <v>193</v>
      </c>
      <c r="C489" s="18" t="s">
        <v>199</v>
      </c>
      <c r="D489" s="167" t="s">
        <v>638</v>
      </c>
      <c r="E489" s="167" t="s">
        <v>53</v>
      </c>
      <c r="F489" s="167"/>
      <c r="G489" s="160">
        <f t="shared" si="172"/>
        <v>110</v>
      </c>
      <c r="H489" s="160"/>
      <c r="I489" s="20">
        <f t="shared" si="166"/>
        <v>110</v>
      </c>
      <c r="J489" s="160">
        <f t="shared" si="172"/>
        <v>85</v>
      </c>
      <c r="K489" s="160">
        <f t="shared" si="172"/>
        <v>60</v>
      </c>
    </row>
    <row r="490" spans="1:11">
      <c r="A490" s="133" t="s">
        <v>16</v>
      </c>
      <c r="B490" s="18" t="s">
        <v>193</v>
      </c>
      <c r="C490" s="18" t="s">
        <v>199</v>
      </c>
      <c r="D490" s="167" t="s">
        <v>638</v>
      </c>
      <c r="E490" s="167" t="s">
        <v>53</v>
      </c>
      <c r="F490" s="167" t="s">
        <v>17</v>
      </c>
      <c r="G490" s="160">
        <v>110</v>
      </c>
      <c r="H490" s="160"/>
      <c r="I490" s="20">
        <f t="shared" si="166"/>
        <v>110</v>
      </c>
      <c r="J490" s="160">
        <v>85</v>
      </c>
      <c r="K490" s="160">
        <v>60</v>
      </c>
    </row>
    <row r="491" spans="1:11">
      <c r="A491" s="63" t="s">
        <v>216</v>
      </c>
      <c r="B491" s="14" t="s">
        <v>193</v>
      </c>
      <c r="C491" s="14" t="s">
        <v>217</v>
      </c>
      <c r="D491" s="11"/>
      <c r="E491" s="14"/>
      <c r="F491" s="14"/>
      <c r="G491" s="15">
        <f>G492+G506+G532</f>
        <v>1093.5999999999999</v>
      </c>
      <c r="H491" s="15">
        <f>H492+H506+H532</f>
        <v>37</v>
      </c>
      <c r="I491" s="12">
        <f t="shared" si="166"/>
        <v>1130.5999999999999</v>
      </c>
      <c r="J491" s="15">
        <f>J492+J506+J532</f>
        <v>529.5</v>
      </c>
      <c r="K491" s="15">
        <f t="shared" ref="K491" si="173">K492+K506+K532</f>
        <v>529.4</v>
      </c>
    </row>
    <row r="492" spans="1:11" ht="26.25" hidden="1" customHeight="1">
      <c r="A492" s="47" t="s">
        <v>202</v>
      </c>
      <c r="B492" s="18" t="s">
        <v>193</v>
      </c>
      <c r="C492" s="18" t="s">
        <v>217</v>
      </c>
      <c r="D492" s="24" t="s">
        <v>203</v>
      </c>
      <c r="E492" s="18"/>
      <c r="F492" s="18"/>
      <c r="G492" s="16">
        <f t="shared" ref="G492:K493" si="174">G493</f>
        <v>0</v>
      </c>
      <c r="H492" s="16"/>
      <c r="I492" s="12">
        <f t="shared" si="166"/>
        <v>0</v>
      </c>
      <c r="J492" s="16">
        <f t="shared" si="174"/>
        <v>0</v>
      </c>
      <c r="K492" s="16">
        <f t="shared" si="174"/>
        <v>0</v>
      </c>
    </row>
    <row r="493" spans="1:11" ht="38.25" hidden="1">
      <c r="A493" s="47" t="s">
        <v>204</v>
      </c>
      <c r="B493" s="18" t="s">
        <v>193</v>
      </c>
      <c r="C493" s="18" t="s">
        <v>217</v>
      </c>
      <c r="D493" s="24" t="s">
        <v>205</v>
      </c>
      <c r="E493" s="18"/>
      <c r="F493" s="18"/>
      <c r="G493" s="16">
        <f t="shared" si="174"/>
        <v>0</v>
      </c>
      <c r="H493" s="16"/>
      <c r="I493" s="12">
        <f t="shared" si="166"/>
        <v>0</v>
      </c>
      <c r="J493" s="16">
        <f t="shared" si="174"/>
        <v>0</v>
      </c>
      <c r="K493" s="16">
        <f t="shared" si="174"/>
        <v>0</v>
      </c>
    </row>
    <row r="494" spans="1:11" ht="38.25" hidden="1">
      <c r="A494" s="47" t="s">
        <v>218</v>
      </c>
      <c r="B494" s="18" t="s">
        <v>193</v>
      </c>
      <c r="C494" s="18" t="s">
        <v>217</v>
      </c>
      <c r="D494" s="24" t="s">
        <v>219</v>
      </c>
      <c r="E494" s="18"/>
      <c r="F494" s="18"/>
      <c r="G494" s="16">
        <f t="shared" ref="G494:K494" si="175">G495+G499</f>
        <v>0</v>
      </c>
      <c r="H494" s="16"/>
      <c r="I494" s="12">
        <f t="shared" si="166"/>
        <v>0</v>
      </c>
      <c r="J494" s="16">
        <f t="shared" si="175"/>
        <v>0</v>
      </c>
      <c r="K494" s="16">
        <f t="shared" si="175"/>
        <v>0</v>
      </c>
    </row>
    <row r="495" spans="1:11" ht="15.75" hidden="1" customHeight="1">
      <c r="A495" s="47" t="s">
        <v>133</v>
      </c>
      <c r="B495" s="18" t="s">
        <v>193</v>
      </c>
      <c r="C495" s="18" t="s">
        <v>217</v>
      </c>
      <c r="D495" s="24" t="s">
        <v>220</v>
      </c>
      <c r="E495" s="18"/>
      <c r="F495" s="18"/>
      <c r="G495" s="16">
        <f t="shared" ref="G495:K497" si="176">G496</f>
        <v>0</v>
      </c>
      <c r="H495" s="16"/>
      <c r="I495" s="12">
        <f t="shared" si="166"/>
        <v>0</v>
      </c>
      <c r="J495" s="16">
        <f t="shared" si="176"/>
        <v>0</v>
      </c>
      <c r="K495" s="16">
        <f t="shared" si="176"/>
        <v>0</v>
      </c>
    </row>
    <row r="496" spans="1:11" ht="27" hidden="1" customHeight="1">
      <c r="A496" s="44" t="s">
        <v>44</v>
      </c>
      <c r="B496" s="18" t="s">
        <v>193</v>
      </c>
      <c r="C496" s="18" t="s">
        <v>217</v>
      </c>
      <c r="D496" s="24" t="s">
        <v>220</v>
      </c>
      <c r="E496" s="18" t="s">
        <v>45</v>
      </c>
      <c r="F496" s="18"/>
      <c r="G496" s="16">
        <f t="shared" si="176"/>
        <v>0</v>
      </c>
      <c r="H496" s="16"/>
      <c r="I496" s="12">
        <f t="shared" si="166"/>
        <v>0</v>
      </c>
      <c r="J496" s="16">
        <f t="shared" si="176"/>
        <v>0</v>
      </c>
      <c r="K496" s="16">
        <f t="shared" si="176"/>
        <v>0</v>
      </c>
    </row>
    <row r="497" spans="1:11" ht="24.75" hidden="1" customHeight="1">
      <c r="A497" s="44" t="s">
        <v>174</v>
      </c>
      <c r="B497" s="18" t="s">
        <v>193</v>
      </c>
      <c r="C497" s="18" t="s">
        <v>217</v>
      </c>
      <c r="D497" s="24" t="s">
        <v>220</v>
      </c>
      <c r="E497" s="18" t="s">
        <v>53</v>
      </c>
      <c r="F497" s="18"/>
      <c r="G497" s="16">
        <f t="shared" si="176"/>
        <v>0</v>
      </c>
      <c r="H497" s="16"/>
      <c r="I497" s="12">
        <f t="shared" si="166"/>
        <v>0</v>
      </c>
      <c r="J497" s="16">
        <f t="shared" si="176"/>
        <v>0</v>
      </c>
      <c r="K497" s="16">
        <f t="shared" si="176"/>
        <v>0</v>
      </c>
    </row>
    <row r="498" spans="1:11" ht="13.5" hidden="1" customHeight="1">
      <c r="A498" s="23" t="s">
        <v>16</v>
      </c>
      <c r="B498" s="18" t="s">
        <v>193</v>
      </c>
      <c r="C498" s="18" t="s">
        <v>217</v>
      </c>
      <c r="D498" s="24" t="s">
        <v>220</v>
      </c>
      <c r="E498" s="18" t="s">
        <v>53</v>
      </c>
      <c r="F498" s="18" t="s">
        <v>17</v>
      </c>
      <c r="G498" s="16"/>
      <c r="H498" s="16"/>
      <c r="I498" s="12">
        <f t="shared" si="166"/>
        <v>0</v>
      </c>
      <c r="J498" s="16"/>
      <c r="K498" s="26"/>
    </row>
    <row r="499" spans="1:11" ht="16.5" hidden="1" customHeight="1">
      <c r="A499" s="133" t="s">
        <v>569</v>
      </c>
      <c r="B499" s="18" t="s">
        <v>193</v>
      </c>
      <c r="C499" s="18" t="s">
        <v>217</v>
      </c>
      <c r="D499" s="24" t="s">
        <v>220</v>
      </c>
      <c r="E499" s="18"/>
      <c r="F499" s="18"/>
      <c r="G499" s="16"/>
      <c r="H499" s="16"/>
      <c r="I499" s="12">
        <f t="shared" si="166"/>
        <v>0</v>
      </c>
      <c r="J499" s="16">
        <f>J500</f>
        <v>0</v>
      </c>
      <c r="K499" s="26"/>
    </row>
    <row r="500" spans="1:11" ht="24" hidden="1" customHeight="1">
      <c r="A500" s="44" t="s">
        <v>44</v>
      </c>
      <c r="B500" s="18" t="s">
        <v>193</v>
      </c>
      <c r="C500" s="18" t="s">
        <v>217</v>
      </c>
      <c r="D500" s="24" t="s">
        <v>220</v>
      </c>
      <c r="E500" s="18" t="s">
        <v>45</v>
      </c>
      <c r="F500" s="18"/>
      <c r="G500" s="16"/>
      <c r="H500" s="16"/>
      <c r="I500" s="12">
        <f t="shared" si="166"/>
        <v>0</v>
      </c>
      <c r="J500" s="16">
        <f>J501</f>
        <v>0</v>
      </c>
      <c r="K500" s="26"/>
    </row>
    <row r="501" spans="1:11" ht="27" hidden="1" customHeight="1">
      <c r="A501" s="44" t="s">
        <v>174</v>
      </c>
      <c r="B501" s="18" t="s">
        <v>193</v>
      </c>
      <c r="C501" s="18" t="s">
        <v>217</v>
      </c>
      <c r="D501" s="24" t="s">
        <v>220</v>
      </c>
      <c r="E501" s="18" t="s">
        <v>53</v>
      </c>
      <c r="F501" s="18"/>
      <c r="G501" s="16"/>
      <c r="H501" s="16"/>
      <c r="I501" s="12">
        <f t="shared" si="166"/>
        <v>0</v>
      </c>
      <c r="J501" s="16">
        <f>J502+J503+J504+J505</f>
        <v>0</v>
      </c>
      <c r="K501" s="26"/>
    </row>
    <row r="502" spans="1:11" hidden="1">
      <c r="A502" s="23" t="s">
        <v>16</v>
      </c>
      <c r="B502" s="18" t="s">
        <v>193</v>
      </c>
      <c r="C502" s="18" t="s">
        <v>217</v>
      </c>
      <c r="D502" s="24" t="s">
        <v>220</v>
      </c>
      <c r="E502" s="18" t="s">
        <v>53</v>
      </c>
      <c r="F502" s="18" t="s">
        <v>17</v>
      </c>
      <c r="G502" s="16"/>
      <c r="H502" s="16"/>
      <c r="I502" s="12">
        <f t="shared" si="166"/>
        <v>0</v>
      </c>
      <c r="J502" s="16"/>
      <c r="K502" s="26"/>
    </row>
    <row r="503" spans="1:11" hidden="1">
      <c r="A503" s="23" t="s">
        <v>18</v>
      </c>
      <c r="B503" s="18" t="s">
        <v>193</v>
      </c>
      <c r="C503" s="18" t="s">
        <v>217</v>
      </c>
      <c r="D503" s="24" t="s">
        <v>220</v>
      </c>
      <c r="E503" s="18" t="s">
        <v>53</v>
      </c>
      <c r="F503" s="18" t="s">
        <v>10</v>
      </c>
      <c r="G503" s="16"/>
      <c r="H503" s="16"/>
      <c r="I503" s="12">
        <f t="shared" si="166"/>
        <v>0</v>
      </c>
      <c r="J503" s="16"/>
      <c r="K503" s="26"/>
    </row>
    <row r="504" spans="1:11" hidden="1">
      <c r="A504" s="23" t="s">
        <v>19</v>
      </c>
      <c r="B504" s="18" t="s">
        <v>193</v>
      </c>
      <c r="C504" s="18" t="s">
        <v>217</v>
      </c>
      <c r="D504" s="24" t="s">
        <v>222</v>
      </c>
      <c r="E504" s="18" t="s">
        <v>53</v>
      </c>
      <c r="F504" s="18" t="s">
        <v>11</v>
      </c>
      <c r="G504" s="16"/>
      <c r="H504" s="16"/>
      <c r="I504" s="12">
        <f t="shared" si="166"/>
        <v>0</v>
      </c>
      <c r="J504" s="16"/>
      <c r="K504" s="26"/>
    </row>
    <row r="505" spans="1:11" hidden="1">
      <c r="A505" s="23" t="s">
        <v>20</v>
      </c>
      <c r="B505" s="18" t="s">
        <v>193</v>
      </c>
      <c r="C505" s="18" t="s">
        <v>217</v>
      </c>
      <c r="D505" s="24" t="s">
        <v>222</v>
      </c>
      <c r="E505" s="18" t="s">
        <v>53</v>
      </c>
      <c r="F505" s="18" t="s">
        <v>12</v>
      </c>
      <c r="G505" s="16"/>
      <c r="H505" s="16"/>
      <c r="I505" s="12">
        <f t="shared" si="166"/>
        <v>0</v>
      </c>
      <c r="J505" s="16"/>
      <c r="K505" s="26"/>
    </row>
    <row r="506" spans="1:11" ht="27" customHeight="1">
      <c r="A506" s="13" t="s">
        <v>25</v>
      </c>
      <c r="B506" s="14" t="s">
        <v>193</v>
      </c>
      <c r="C506" s="14" t="s">
        <v>217</v>
      </c>
      <c r="D506" s="11" t="s">
        <v>26</v>
      </c>
      <c r="E506" s="14"/>
      <c r="F506" s="14"/>
      <c r="G506" s="15">
        <f>G507+G511+G518+G525</f>
        <v>593.6</v>
      </c>
      <c r="H506" s="15">
        <f>H507+H511+H518+H525</f>
        <v>37</v>
      </c>
      <c r="I506" s="12">
        <f t="shared" si="166"/>
        <v>630.6</v>
      </c>
      <c r="J506" s="15">
        <f t="shared" ref="J506:K506" si="177">J507+J511+J518+J525</f>
        <v>529.5</v>
      </c>
      <c r="K506" s="15">
        <f t="shared" si="177"/>
        <v>529.4</v>
      </c>
    </row>
    <row r="507" spans="1:11" ht="17.25" hidden="1" customHeight="1">
      <c r="A507" s="23" t="s">
        <v>221</v>
      </c>
      <c r="B507" s="18" t="s">
        <v>193</v>
      </c>
      <c r="C507" s="18" t="s">
        <v>217</v>
      </c>
      <c r="D507" s="62" t="s">
        <v>223</v>
      </c>
      <c r="E507" s="18"/>
      <c r="F507" s="18"/>
      <c r="G507" s="16">
        <f t="shared" ref="G507:J509" si="178">G508</f>
        <v>0</v>
      </c>
      <c r="H507" s="16"/>
      <c r="I507" s="20">
        <f t="shared" si="166"/>
        <v>0</v>
      </c>
      <c r="J507" s="16">
        <f t="shared" si="178"/>
        <v>0</v>
      </c>
      <c r="K507" s="26"/>
    </row>
    <row r="508" spans="1:11" ht="25.5" hidden="1" customHeight="1">
      <c r="A508" s="44" t="s">
        <v>186</v>
      </c>
      <c r="B508" s="18" t="s">
        <v>193</v>
      </c>
      <c r="C508" s="18" t="s">
        <v>217</v>
      </c>
      <c r="D508" s="62" t="s">
        <v>223</v>
      </c>
      <c r="E508" s="18" t="s">
        <v>45</v>
      </c>
      <c r="F508" s="18"/>
      <c r="G508" s="16">
        <f t="shared" si="178"/>
        <v>0</v>
      </c>
      <c r="H508" s="16"/>
      <c r="I508" s="20">
        <f t="shared" si="166"/>
        <v>0</v>
      </c>
      <c r="J508" s="16">
        <f t="shared" si="178"/>
        <v>0</v>
      </c>
      <c r="K508" s="26"/>
    </row>
    <row r="509" spans="1:11" ht="29.25" hidden="1" customHeight="1">
      <c r="A509" s="44" t="s">
        <v>155</v>
      </c>
      <c r="B509" s="18" t="s">
        <v>193</v>
      </c>
      <c r="C509" s="18" t="s">
        <v>217</v>
      </c>
      <c r="D509" s="62" t="s">
        <v>223</v>
      </c>
      <c r="E509" s="18" t="s">
        <v>53</v>
      </c>
      <c r="F509" s="18"/>
      <c r="G509" s="16">
        <f t="shared" si="178"/>
        <v>0</v>
      </c>
      <c r="H509" s="16"/>
      <c r="I509" s="20">
        <f t="shared" si="166"/>
        <v>0</v>
      </c>
      <c r="J509" s="16">
        <f t="shared" si="178"/>
        <v>0</v>
      </c>
      <c r="K509" s="26"/>
    </row>
    <row r="510" spans="1:11" hidden="1">
      <c r="A510" s="23" t="s">
        <v>224</v>
      </c>
      <c r="B510" s="18" t="s">
        <v>193</v>
      </c>
      <c r="C510" s="18" t="s">
        <v>217</v>
      </c>
      <c r="D510" s="62" t="s">
        <v>223</v>
      </c>
      <c r="E510" s="18" t="s">
        <v>53</v>
      </c>
      <c r="F510" s="18" t="s">
        <v>10</v>
      </c>
      <c r="G510" s="16"/>
      <c r="H510" s="16"/>
      <c r="I510" s="20">
        <f t="shared" si="166"/>
        <v>0</v>
      </c>
      <c r="J510" s="16"/>
      <c r="K510" s="26"/>
    </row>
    <row r="511" spans="1:11" ht="24" customHeight="1">
      <c r="A511" s="34" t="s">
        <v>522</v>
      </c>
      <c r="B511" s="18" t="s">
        <v>193</v>
      </c>
      <c r="C511" s="18" t="s">
        <v>217</v>
      </c>
      <c r="D511" s="9" t="s">
        <v>225</v>
      </c>
      <c r="E511" s="14"/>
      <c r="F511" s="14"/>
      <c r="G511" s="16">
        <f t="shared" ref="G511:K511" si="179">G515+G512</f>
        <v>137</v>
      </c>
      <c r="H511" s="16"/>
      <c r="I511" s="20">
        <f t="shared" si="166"/>
        <v>137</v>
      </c>
      <c r="J511" s="16">
        <f t="shared" si="179"/>
        <v>137</v>
      </c>
      <c r="K511" s="16">
        <f t="shared" si="179"/>
        <v>137</v>
      </c>
    </row>
    <row r="512" spans="1:11" ht="24.75" customHeight="1">
      <c r="A512" s="27" t="s">
        <v>186</v>
      </c>
      <c r="B512" s="18" t="s">
        <v>193</v>
      </c>
      <c r="C512" s="18" t="s">
        <v>217</v>
      </c>
      <c r="D512" s="9" t="s">
        <v>225</v>
      </c>
      <c r="E512" s="18" t="s">
        <v>45</v>
      </c>
      <c r="F512" s="14"/>
      <c r="G512" s="16">
        <f t="shared" ref="G512:K513" si="180">G513</f>
        <v>50</v>
      </c>
      <c r="H512" s="16"/>
      <c r="I512" s="20">
        <f t="shared" si="166"/>
        <v>50</v>
      </c>
      <c r="J512" s="16">
        <f t="shared" si="180"/>
        <v>50</v>
      </c>
      <c r="K512" s="16">
        <f t="shared" si="180"/>
        <v>50</v>
      </c>
    </row>
    <row r="513" spans="1:11" ht="25.5" customHeight="1">
      <c r="A513" s="27" t="s">
        <v>174</v>
      </c>
      <c r="B513" s="18" t="s">
        <v>193</v>
      </c>
      <c r="C513" s="18" t="s">
        <v>217</v>
      </c>
      <c r="D513" s="9" t="s">
        <v>225</v>
      </c>
      <c r="E513" s="18" t="s">
        <v>53</v>
      </c>
      <c r="F513" s="14"/>
      <c r="G513" s="16">
        <f t="shared" si="180"/>
        <v>50</v>
      </c>
      <c r="H513" s="16"/>
      <c r="I513" s="20">
        <f t="shared" si="166"/>
        <v>50</v>
      </c>
      <c r="J513" s="16">
        <f t="shared" si="180"/>
        <v>50</v>
      </c>
      <c r="K513" s="16">
        <f t="shared" si="180"/>
        <v>50</v>
      </c>
    </row>
    <row r="514" spans="1:11" ht="13.5" customHeight="1">
      <c r="A514" s="49" t="s">
        <v>16</v>
      </c>
      <c r="B514" s="18" t="s">
        <v>193</v>
      </c>
      <c r="C514" s="18" t="s">
        <v>217</v>
      </c>
      <c r="D514" s="9" t="s">
        <v>225</v>
      </c>
      <c r="E514" s="18" t="s">
        <v>53</v>
      </c>
      <c r="F514" s="18" t="s">
        <v>17</v>
      </c>
      <c r="G514" s="79">
        <v>50</v>
      </c>
      <c r="H514" s="79"/>
      <c r="I514" s="20">
        <f t="shared" si="166"/>
        <v>50</v>
      </c>
      <c r="J514" s="22">
        <v>50</v>
      </c>
      <c r="K514" s="22">
        <v>50</v>
      </c>
    </row>
    <row r="515" spans="1:11">
      <c r="A515" s="41" t="s">
        <v>122</v>
      </c>
      <c r="B515" s="18" t="s">
        <v>193</v>
      </c>
      <c r="C515" s="18" t="s">
        <v>217</v>
      </c>
      <c r="D515" s="9" t="s">
        <v>225</v>
      </c>
      <c r="E515" s="18" t="s">
        <v>123</v>
      </c>
      <c r="F515" s="18"/>
      <c r="G515" s="16">
        <f t="shared" ref="G515:K516" si="181">G516</f>
        <v>87</v>
      </c>
      <c r="H515" s="16"/>
      <c r="I515" s="20">
        <f t="shared" si="166"/>
        <v>87</v>
      </c>
      <c r="J515" s="16">
        <f t="shared" si="181"/>
        <v>87</v>
      </c>
      <c r="K515" s="16">
        <f t="shared" si="181"/>
        <v>87</v>
      </c>
    </row>
    <row r="516" spans="1:11" ht="15.75" customHeight="1">
      <c r="A516" s="41" t="s">
        <v>161</v>
      </c>
      <c r="B516" s="18" t="s">
        <v>193</v>
      </c>
      <c r="C516" s="18" t="s">
        <v>217</v>
      </c>
      <c r="D516" s="9" t="s">
        <v>225</v>
      </c>
      <c r="E516" s="18" t="s">
        <v>162</v>
      </c>
      <c r="F516" s="18"/>
      <c r="G516" s="16">
        <f t="shared" si="181"/>
        <v>87</v>
      </c>
      <c r="H516" s="16"/>
      <c r="I516" s="20">
        <f t="shared" si="166"/>
        <v>87</v>
      </c>
      <c r="J516" s="16">
        <f t="shared" si="181"/>
        <v>87</v>
      </c>
      <c r="K516" s="16">
        <f t="shared" si="181"/>
        <v>87</v>
      </c>
    </row>
    <row r="517" spans="1:11">
      <c r="A517" s="17" t="s">
        <v>16</v>
      </c>
      <c r="B517" s="18" t="s">
        <v>193</v>
      </c>
      <c r="C517" s="18" t="s">
        <v>217</v>
      </c>
      <c r="D517" s="9" t="s">
        <v>225</v>
      </c>
      <c r="E517" s="18" t="s">
        <v>162</v>
      </c>
      <c r="F517" s="18" t="s">
        <v>17</v>
      </c>
      <c r="G517" s="79">
        <v>87</v>
      </c>
      <c r="H517" s="79"/>
      <c r="I517" s="20">
        <f t="shared" si="166"/>
        <v>87</v>
      </c>
      <c r="J517" s="22">
        <v>87</v>
      </c>
      <c r="K517" s="22">
        <v>87</v>
      </c>
    </row>
    <row r="518" spans="1:11" ht="75" customHeight="1">
      <c r="A518" s="64" t="s">
        <v>523</v>
      </c>
      <c r="B518" s="18" t="s">
        <v>193</v>
      </c>
      <c r="C518" s="18" t="s">
        <v>217</v>
      </c>
      <c r="D518" s="9" t="s">
        <v>226</v>
      </c>
      <c r="E518" s="18"/>
      <c r="F518" s="18"/>
      <c r="G518" s="16">
        <f t="shared" ref="G518:K518" si="182">G522+G519</f>
        <v>162.5</v>
      </c>
      <c r="H518" s="16">
        <f t="shared" si="182"/>
        <v>37</v>
      </c>
      <c r="I518" s="20">
        <f t="shared" si="166"/>
        <v>199.5</v>
      </c>
      <c r="J518" s="16">
        <f t="shared" si="182"/>
        <v>162.5</v>
      </c>
      <c r="K518" s="16">
        <f t="shared" si="182"/>
        <v>162.4</v>
      </c>
    </row>
    <row r="519" spans="1:11" ht="23.25" customHeight="1">
      <c r="A519" s="27" t="s">
        <v>186</v>
      </c>
      <c r="B519" s="18" t="s">
        <v>193</v>
      </c>
      <c r="C519" s="18" t="s">
        <v>217</v>
      </c>
      <c r="D519" s="9" t="s">
        <v>226</v>
      </c>
      <c r="E519" s="18" t="s">
        <v>45</v>
      </c>
      <c r="F519" s="18"/>
      <c r="G519" s="16">
        <f t="shared" ref="G519:K520" si="183">G520</f>
        <v>50</v>
      </c>
      <c r="H519" s="16">
        <f t="shared" si="183"/>
        <v>37</v>
      </c>
      <c r="I519" s="20">
        <f t="shared" si="166"/>
        <v>87</v>
      </c>
      <c r="J519" s="16">
        <f t="shared" si="183"/>
        <v>50</v>
      </c>
      <c r="K519" s="16">
        <f t="shared" si="183"/>
        <v>50</v>
      </c>
    </row>
    <row r="520" spans="1:11" ht="27.75" customHeight="1">
      <c r="A520" s="27" t="s">
        <v>174</v>
      </c>
      <c r="B520" s="18" t="s">
        <v>193</v>
      </c>
      <c r="C520" s="18" t="s">
        <v>217</v>
      </c>
      <c r="D520" s="9" t="s">
        <v>226</v>
      </c>
      <c r="E520" s="18" t="s">
        <v>53</v>
      </c>
      <c r="F520" s="18"/>
      <c r="G520" s="16">
        <f t="shared" si="183"/>
        <v>50</v>
      </c>
      <c r="H520" s="16">
        <f t="shared" si="183"/>
        <v>37</v>
      </c>
      <c r="I520" s="20">
        <f t="shared" si="166"/>
        <v>87</v>
      </c>
      <c r="J520" s="16">
        <f t="shared" si="183"/>
        <v>50</v>
      </c>
      <c r="K520" s="16">
        <f t="shared" si="183"/>
        <v>50</v>
      </c>
    </row>
    <row r="521" spans="1:11" ht="12.75" customHeight="1">
      <c r="A521" s="49" t="s">
        <v>16</v>
      </c>
      <c r="B521" s="18" t="s">
        <v>193</v>
      </c>
      <c r="C521" s="18" t="s">
        <v>217</v>
      </c>
      <c r="D521" s="9" t="s">
        <v>226</v>
      </c>
      <c r="E521" s="18" t="s">
        <v>53</v>
      </c>
      <c r="F521" s="18" t="s">
        <v>17</v>
      </c>
      <c r="G521" s="160">
        <v>50</v>
      </c>
      <c r="H521" s="160">
        <v>37</v>
      </c>
      <c r="I521" s="20">
        <f t="shared" si="166"/>
        <v>87</v>
      </c>
      <c r="J521" s="22">
        <v>50</v>
      </c>
      <c r="K521" s="22">
        <v>50</v>
      </c>
    </row>
    <row r="522" spans="1:11">
      <c r="A522" s="41" t="s">
        <v>122</v>
      </c>
      <c r="B522" s="18" t="s">
        <v>193</v>
      </c>
      <c r="C522" s="18" t="s">
        <v>217</v>
      </c>
      <c r="D522" s="9" t="s">
        <v>226</v>
      </c>
      <c r="E522" s="18" t="s">
        <v>123</v>
      </c>
      <c r="F522" s="18"/>
      <c r="G522" s="16">
        <f t="shared" ref="G522:K523" si="184">G523</f>
        <v>112.5</v>
      </c>
      <c r="H522" s="16"/>
      <c r="I522" s="20">
        <f t="shared" si="166"/>
        <v>112.5</v>
      </c>
      <c r="J522" s="16">
        <f t="shared" si="184"/>
        <v>112.5</v>
      </c>
      <c r="K522" s="16">
        <f t="shared" si="184"/>
        <v>112.4</v>
      </c>
    </row>
    <row r="523" spans="1:11">
      <c r="A523" s="41" t="s">
        <v>161</v>
      </c>
      <c r="B523" s="18" t="s">
        <v>193</v>
      </c>
      <c r="C523" s="18" t="s">
        <v>217</v>
      </c>
      <c r="D523" s="9" t="s">
        <v>226</v>
      </c>
      <c r="E523" s="18" t="s">
        <v>162</v>
      </c>
      <c r="F523" s="18"/>
      <c r="G523" s="16">
        <f t="shared" si="184"/>
        <v>112.5</v>
      </c>
      <c r="H523" s="16"/>
      <c r="I523" s="20">
        <f t="shared" si="166"/>
        <v>112.5</v>
      </c>
      <c r="J523" s="16">
        <f t="shared" si="184"/>
        <v>112.5</v>
      </c>
      <c r="K523" s="16">
        <f t="shared" si="184"/>
        <v>112.4</v>
      </c>
    </row>
    <row r="524" spans="1:11">
      <c r="A524" s="17" t="s">
        <v>16</v>
      </c>
      <c r="B524" s="18" t="s">
        <v>193</v>
      </c>
      <c r="C524" s="18" t="s">
        <v>217</v>
      </c>
      <c r="D524" s="9" t="s">
        <v>226</v>
      </c>
      <c r="E524" s="18" t="s">
        <v>162</v>
      </c>
      <c r="F524" s="18" t="s">
        <v>17</v>
      </c>
      <c r="G524" s="181">
        <v>112.5</v>
      </c>
      <c r="H524" s="181"/>
      <c r="I524" s="20">
        <f t="shared" si="166"/>
        <v>112.5</v>
      </c>
      <c r="J524" s="19">
        <v>112.5</v>
      </c>
      <c r="K524" s="19">
        <v>112.4</v>
      </c>
    </row>
    <row r="525" spans="1:11" ht="24.75" customHeight="1">
      <c r="A525" s="64" t="s">
        <v>524</v>
      </c>
      <c r="B525" s="18" t="s">
        <v>193</v>
      </c>
      <c r="C525" s="18" t="s">
        <v>217</v>
      </c>
      <c r="D525" s="9" t="s">
        <v>227</v>
      </c>
      <c r="E525" s="18"/>
      <c r="F525" s="18"/>
      <c r="G525" s="16">
        <f t="shared" ref="G525:K525" si="185">G529+G526</f>
        <v>294.10000000000002</v>
      </c>
      <c r="H525" s="16"/>
      <c r="I525" s="20">
        <f t="shared" si="166"/>
        <v>294.10000000000002</v>
      </c>
      <c r="J525" s="16">
        <f t="shared" si="185"/>
        <v>230</v>
      </c>
      <c r="K525" s="16">
        <f t="shared" si="185"/>
        <v>230</v>
      </c>
    </row>
    <row r="526" spans="1:11" ht="24.75" customHeight="1">
      <c r="A526" s="27" t="s">
        <v>186</v>
      </c>
      <c r="B526" s="18" t="s">
        <v>193</v>
      </c>
      <c r="C526" s="18" t="s">
        <v>217</v>
      </c>
      <c r="D526" s="9" t="s">
        <v>227</v>
      </c>
      <c r="E526" s="18" t="s">
        <v>45</v>
      </c>
      <c r="F526" s="18"/>
      <c r="G526" s="16">
        <f t="shared" ref="G526:K527" si="186">G527</f>
        <v>104.1</v>
      </c>
      <c r="H526" s="16"/>
      <c r="I526" s="20">
        <f t="shared" si="166"/>
        <v>104.1</v>
      </c>
      <c r="J526" s="16">
        <f t="shared" si="186"/>
        <v>40</v>
      </c>
      <c r="K526" s="16">
        <f t="shared" si="186"/>
        <v>40</v>
      </c>
    </row>
    <row r="527" spans="1:11" ht="25.5" customHeight="1">
      <c r="A527" s="27" t="s">
        <v>174</v>
      </c>
      <c r="B527" s="18" t="s">
        <v>193</v>
      </c>
      <c r="C527" s="18" t="s">
        <v>217</v>
      </c>
      <c r="D527" s="9" t="s">
        <v>227</v>
      </c>
      <c r="E527" s="18" t="s">
        <v>53</v>
      </c>
      <c r="F527" s="18"/>
      <c r="G527" s="16">
        <f t="shared" si="186"/>
        <v>104.1</v>
      </c>
      <c r="H527" s="16"/>
      <c r="I527" s="20">
        <f t="shared" si="166"/>
        <v>104.1</v>
      </c>
      <c r="J527" s="16">
        <f t="shared" si="186"/>
        <v>40</v>
      </c>
      <c r="K527" s="16">
        <f t="shared" si="186"/>
        <v>40</v>
      </c>
    </row>
    <row r="528" spans="1:11" ht="13.5" customHeight="1">
      <c r="A528" s="49" t="s">
        <v>16</v>
      </c>
      <c r="B528" s="18" t="s">
        <v>193</v>
      </c>
      <c r="C528" s="18" t="s">
        <v>217</v>
      </c>
      <c r="D528" s="9" t="s">
        <v>227</v>
      </c>
      <c r="E528" s="18" t="s">
        <v>53</v>
      </c>
      <c r="F528" s="18" t="s">
        <v>17</v>
      </c>
      <c r="G528" s="160">
        <v>104.1</v>
      </c>
      <c r="H528" s="160"/>
      <c r="I528" s="20">
        <f t="shared" si="166"/>
        <v>104.1</v>
      </c>
      <c r="J528" s="22">
        <v>40</v>
      </c>
      <c r="K528" s="22">
        <v>40</v>
      </c>
    </row>
    <row r="529" spans="1:11">
      <c r="A529" s="41" t="s">
        <v>122</v>
      </c>
      <c r="B529" s="18" t="s">
        <v>193</v>
      </c>
      <c r="C529" s="18" t="s">
        <v>217</v>
      </c>
      <c r="D529" s="9" t="s">
        <v>227</v>
      </c>
      <c r="E529" s="18" t="s">
        <v>123</v>
      </c>
      <c r="F529" s="18"/>
      <c r="G529" s="16">
        <f t="shared" ref="G529:K530" si="187">G530</f>
        <v>190</v>
      </c>
      <c r="H529" s="16"/>
      <c r="I529" s="20">
        <f t="shared" si="166"/>
        <v>190</v>
      </c>
      <c r="J529" s="16">
        <f t="shared" si="187"/>
        <v>190</v>
      </c>
      <c r="K529" s="16">
        <f t="shared" si="187"/>
        <v>190</v>
      </c>
    </row>
    <row r="530" spans="1:11" ht="12.75" customHeight="1">
      <c r="A530" s="41" t="s">
        <v>161</v>
      </c>
      <c r="B530" s="18" t="s">
        <v>193</v>
      </c>
      <c r="C530" s="18" t="s">
        <v>217</v>
      </c>
      <c r="D530" s="9" t="s">
        <v>227</v>
      </c>
      <c r="E530" s="18" t="s">
        <v>162</v>
      </c>
      <c r="F530" s="18"/>
      <c r="G530" s="16">
        <f t="shared" si="187"/>
        <v>190</v>
      </c>
      <c r="H530" s="16"/>
      <c r="I530" s="20">
        <f t="shared" si="166"/>
        <v>190</v>
      </c>
      <c r="J530" s="16">
        <f t="shared" si="187"/>
        <v>190</v>
      </c>
      <c r="K530" s="16">
        <f t="shared" si="187"/>
        <v>190</v>
      </c>
    </row>
    <row r="531" spans="1:11">
      <c r="A531" s="17" t="s">
        <v>16</v>
      </c>
      <c r="B531" s="18" t="s">
        <v>193</v>
      </c>
      <c r="C531" s="18" t="s">
        <v>217</v>
      </c>
      <c r="D531" s="9" t="s">
        <v>227</v>
      </c>
      <c r="E531" s="18" t="s">
        <v>162</v>
      </c>
      <c r="F531" s="18" t="s">
        <v>17</v>
      </c>
      <c r="G531" s="160">
        <v>190</v>
      </c>
      <c r="H531" s="160"/>
      <c r="I531" s="20">
        <f t="shared" si="166"/>
        <v>190</v>
      </c>
      <c r="J531" s="22">
        <v>190</v>
      </c>
      <c r="K531" s="22">
        <v>190</v>
      </c>
    </row>
    <row r="532" spans="1:11" ht="60.75" customHeight="1">
      <c r="A532" s="146" t="s">
        <v>539</v>
      </c>
      <c r="B532" s="29" t="s">
        <v>193</v>
      </c>
      <c r="C532" s="29" t="s">
        <v>217</v>
      </c>
      <c r="D532" s="147" t="s">
        <v>540</v>
      </c>
      <c r="E532" s="29"/>
      <c r="F532" s="29"/>
      <c r="G532" s="16">
        <f>G534</f>
        <v>500</v>
      </c>
      <c r="H532" s="16"/>
      <c r="I532" s="20">
        <f t="shared" si="166"/>
        <v>500</v>
      </c>
      <c r="J532" s="16">
        <f t="shared" ref="J532:K532" si="188">J534</f>
        <v>0</v>
      </c>
      <c r="K532" s="16">
        <f t="shared" si="188"/>
        <v>0</v>
      </c>
    </row>
    <row r="533" spans="1:11" ht="15.75" customHeight="1">
      <c r="A533" s="146" t="s">
        <v>133</v>
      </c>
      <c r="B533" s="29" t="s">
        <v>193</v>
      </c>
      <c r="C533" s="29" t="s">
        <v>217</v>
      </c>
      <c r="D533" s="147" t="s">
        <v>541</v>
      </c>
      <c r="E533" s="29"/>
      <c r="F533" s="29"/>
      <c r="G533" s="16">
        <f>G534</f>
        <v>500</v>
      </c>
      <c r="H533" s="16"/>
      <c r="I533" s="20">
        <f t="shared" si="166"/>
        <v>500</v>
      </c>
      <c r="J533" s="16">
        <f t="shared" ref="J533:K533" si="189">J534</f>
        <v>0</v>
      </c>
      <c r="K533" s="16">
        <f t="shared" si="189"/>
        <v>0</v>
      </c>
    </row>
    <row r="534" spans="1:11" ht="22.5" customHeight="1">
      <c r="A534" s="27" t="s">
        <v>186</v>
      </c>
      <c r="B534" s="24" t="s">
        <v>193</v>
      </c>
      <c r="C534" s="24" t="s">
        <v>217</v>
      </c>
      <c r="D534" s="148" t="s">
        <v>541</v>
      </c>
      <c r="E534" s="24" t="s">
        <v>45</v>
      </c>
      <c r="F534" s="24"/>
      <c r="G534" s="16">
        <f t="shared" ref="G534:K535" si="190">G535</f>
        <v>500</v>
      </c>
      <c r="H534" s="16"/>
      <c r="I534" s="20">
        <f t="shared" si="166"/>
        <v>500</v>
      </c>
      <c r="J534" s="16">
        <f t="shared" si="190"/>
        <v>0</v>
      </c>
      <c r="K534" s="16">
        <f t="shared" si="190"/>
        <v>0</v>
      </c>
    </row>
    <row r="535" spans="1:11" ht="21.75" customHeight="1">
      <c r="A535" s="27" t="s">
        <v>155</v>
      </c>
      <c r="B535" s="24" t="s">
        <v>193</v>
      </c>
      <c r="C535" s="24" t="s">
        <v>217</v>
      </c>
      <c r="D535" s="148" t="s">
        <v>541</v>
      </c>
      <c r="E535" s="24" t="s">
        <v>53</v>
      </c>
      <c r="F535" s="24"/>
      <c r="G535" s="16">
        <f t="shared" si="190"/>
        <v>500</v>
      </c>
      <c r="H535" s="16"/>
      <c r="I535" s="20">
        <f t="shared" si="166"/>
        <v>500</v>
      </c>
      <c r="J535" s="16">
        <f t="shared" si="190"/>
        <v>0</v>
      </c>
      <c r="K535" s="16">
        <f t="shared" si="190"/>
        <v>0</v>
      </c>
    </row>
    <row r="536" spans="1:11">
      <c r="A536" s="17" t="s">
        <v>16</v>
      </c>
      <c r="B536" s="24" t="s">
        <v>193</v>
      </c>
      <c r="C536" s="24" t="s">
        <v>217</v>
      </c>
      <c r="D536" s="148" t="s">
        <v>541</v>
      </c>
      <c r="E536" s="24" t="s">
        <v>53</v>
      </c>
      <c r="F536" s="24" t="s">
        <v>17</v>
      </c>
      <c r="G536" s="19">
        <v>500</v>
      </c>
      <c r="H536" s="19"/>
      <c r="I536" s="20">
        <f t="shared" si="166"/>
        <v>500</v>
      </c>
      <c r="J536" s="20"/>
      <c r="K536" s="26"/>
    </row>
    <row r="537" spans="1:11" ht="25.5">
      <c r="A537" s="189" t="s">
        <v>664</v>
      </c>
      <c r="B537" s="24" t="s">
        <v>193</v>
      </c>
      <c r="C537" s="24" t="s">
        <v>676</v>
      </c>
      <c r="D537" s="167"/>
      <c r="E537" s="167" t="s">
        <v>672</v>
      </c>
      <c r="F537" s="167"/>
      <c r="G537" s="19">
        <f>G538</f>
        <v>20812.900000000001</v>
      </c>
      <c r="H537" s="19">
        <f>H538</f>
        <v>0</v>
      </c>
      <c r="I537" s="20">
        <f t="shared" si="166"/>
        <v>20812.900000000001</v>
      </c>
      <c r="J537" s="20"/>
      <c r="K537" s="26"/>
    </row>
    <row r="538" spans="1:11" ht="38.25">
      <c r="A538" s="133" t="s">
        <v>665</v>
      </c>
      <c r="B538" s="24" t="s">
        <v>193</v>
      </c>
      <c r="C538" s="24" t="s">
        <v>676</v>
      </c>
      <c r="D538" s="167" t="s">
        <v>205</v>
      </c>
      <c r="E538" s="167"/>
      <c r="F538" s="167"/>
      <c r="G538" s="19">
        <f>G539+G543+G548</f>
        <v>20812.900000000001</v>
      </c>
      <c r="H538" s="19">
        <f>H539+H543+H548</f>
        <v>0</v>
      </c>
      <c r="I538" s="20">
        <f t="shared" ref="I538:I601" si="191">G538+H538</f>
        <v>20812.900000000001</v>
      </c>
      <c r="J538" s="19">
        <f t="shared" ref="J538:K538" si="192">J539+J543+J548</f>
        <v>0</v>
      </c>
      <c r="K538" s="19">
        <f t="shared" si="192"/>
        <v>0</v>
      </c>
    </row>
    <row r="539" spans="1:11" ht="51">
      <c r="A539" s="133" t="s">
        <v>666</v>
      </c>
      <c r="B539" s="24" t="s">
        <v>193</v>
      </c>
      <c r="C539" s="24" t="s">
        <v>676</v>
      </c>
      <c r="D539" s="9" t="s">
        <v>207</v>
      </c>
      <c r="E539" s="167"/>
      <c r="F539" s="167"/>
      <c r="G539" s="19">
        <f t="shared" ref="G539:H541" si="193">G540</f>
        <v>3468.9</v>
      </c>
      <c r="H539" s="19">
        <f t="shared" si="193"/>
        <v>0</v>
      </c>
      <c r="I539" s="20">
        <f t="shared" si="191"/>
        <v>3468.9</v>
      </c>
      <c r="J539" s="19">
        <f t="shared" ref="J539:K541" si="194">J540</f>
        <v>0</v>
      </c>
      <c r="K539" s="19">
        <f t="shared" si="194"/>
        <v>0</v>
      </c>
    </row>
    <row r="540" spans="1:11" ht="51">
      <c r="A540" s="133" t="s">
        <v>667</v>
      </c>
      <c r="B540" s="24" t="s">
        <v>193</v>
      </c>
      <c r="C540" s="24" t="s">
        <v>676</v>
      </c>
      <c r="D540" s="9" t="s">
        <v>673</v>
      </c>
      <c r="E540" s="24" t="s">
        <v>211</v>
      </c>
      <c r="F540" s="24"/>
      <c r="G540" s="19">
        <f t="shared" si="193"/>
        <v>3468.9</v>
      </c>
      <c r="H540" s="19">
        <f t="shared" si="193"/>
        <v>0</v>
      </c>
      <c r="I540" s="20">
        <f t="shared" si="191"/>
        <v>3468.9</v>
      </c>
      <c r="J540" s="19">
        <f t="shared" si="194"/>
        <v>0</v>
      </c>
      <c r="K540" s="19">
        <f t="shared" si="194"/>
        <v>0</v>
      </c>
    </row>
    <row r="541" spans="1:11" ht="36">
      <c r="A541" s="27" t="s">
        <v>442</v>
      </c>
      <c r="B541" s="24" t="s">
        <v>193</v>
      </c>
      <c r="C541" s="24" t="s">
        <v>676</v>
      </c>
      <c r="D541" s="9" t="s">
        <v>673</v>
      </c>
      <c r="E541" s="24" t="s">
        <v>443</v>
      </c>
      <c r="F541" s="24"/>
      <c r="G541" s="19">
        <f t="shared" si="193"/>
        <v>3468.9</v>
      </c>
      <c r="H541" s="19">
        <f t="shared" si="193"/>
        <v>0</v>
      </c>
      <c r="I541" s="20">
        <f t="shared" si="191"/>
        <v>3468.9</v>
      </c>
      <c r="J541" s="19">
        <f t="shared" si="194"/>
        <v>0</v>
      </c>
      <c r="K541" s="19">
        <f t="shared" si="194"/>
        <v>0</v>
      </c>
    </row>
    <row r="542" spans="1:11">
      <c r="A542" s="27" t="s">
        <v>212</v>
      </c>
      <c r="B542" s="24" t="s">
        <v>193</v>
      </c>
      <c r="C542" s="24" t="s">
        <v>676</v>
      </c>
      <c r="D542" s="9" t="s">
        <v>673</v>
      </c>
      <c r="E542" s="24" t="s">
        <v>213</v>
      </c>
      <c r="F542" s="24" t="s">
        <v>17</v>
      </c>
      <c r="G542" s="190">
        <v>3468.9</v>
      </c>
      <c r="H542" s="190">
        <v>0</v>
      </c>
      <c r="I542" s="209">
        <f t="shared" si="191"/>
        <v>3468.9</v>
      </c>
      <c r="J542" s="20"/>
      <c r="K542" s="26"/>
    </row>
    <row r="543" spans="1:11">
      <c r="A543" s="66" t="s">
        <v>16</v>
      </c>
      <c r="B543" s="24" t="s">
        <v>193</v>
      </c>
      <c r="C543" s="24" t="s">
        <v>676</v>
      </c>
      <c r="D543" s="148"/>
      <c r="E543" s="24"/>
      <c r="F543" s="24"/>
      <c r="G543" s="19">
        <f t="shared" ref="G543:H546" si="195">G544</f>
        <v>1561</v>
      </c>
      <c r="H543" s="19">
        <f t="shared" si="195"/>
        <v>0</v>
      </c>
      <c r="I543" s="20">
        <f t="shared" si="191"/>
        <v>1561</v>
      </c>
      <c r="J543" s="19">
        <f t="shared" ref="J543:K546" si="196">J544</f>
        <v>0</v>
      </c>
      <c r="K543" s="19">
        <f t="shared" si="196"/>
        <v>0</v>
      </c>
    </row>
    <row r="544" spans="1:11" ht="51">
      <c r="A544" s="133" t="s">
        <v>668</v>
      </c>
      <c r="B544" s="24" t="s">
        <v>193</v>
      </c>
      <c r="C544" s="24" t="s">
        <v>676</v>
      </c>
      <c r="D544" s="9" t="s">
        <v>674</v>
      </c>
      <c r="E544" s="167"/>
      <c r="F544" s="167"/>
      <c r="G544" s="19">
        <f t="shared" si="195"/>
        <v>1561</v>
      </c>
      <c r="H544" s="19">
        <f t="shared" si="195"/>
        <v>0</v>
      </c>
      <c r="I544" s="20">
        <f t="shared" si="191"/>
        <v>1561</v>
      </c>
      <c r="J544" s="19">
        <f t="shared" si="196"/>
        <v>0</v>
      </c>
      <c r="K544" s="19">
        <f t="shared" si="196"/>
        <v>0</v>
      </c>
    </row>
    <row r="545" spans="1:14" ht="36">
      <c r="A545" s="27" t="s">
        <v>442</v>
      </c>
      <c r="B545" s="24" t="s">
        <v>193</v>
      </c>
      <c r="C545" s="24" t="s">
        <v>676</v>
      </c>
      <c r="D545" s="9" t="s">
        <v>674</v>
      </c>
      <c r="E545" s="24" t="s">
        <v>211</v>
      </c>
      <c r="F545" s="24"/>
      <c r="G545" s="19">
        <f t="shared" si="195"/>
        <v>1561</v>
      </c>
      <c r="H545" s="19">
        <f t="shared" si="195"/>
        <v>0</v>
      </c>
      <c r="I545" s="20">
        <f t="shared" si="191"/>
        <v>1561</v>
      </c>
      <c r="J545" s="19">
        <f t="shared" si="196"/>
        <v>0</v>
      </c>
      <c r="K545" s="19">
        <f t="shared" si="196"/>
        <v>0</v>
      </c>
    </row>
    <row r="546" spans="1:14">
      <c r="A546" s="27" t="s">
        <v>212</v>
      </c>
      <c r="B546" s="24" t="s">
        <v>193</v>
      </c>
      <c r="C546" s="24" t="s">
        <v>676</v>
      </c>
      <c r="D546" s="9" t="s">
        <v>674</v>
      </c>
      <c r="E546" s="24" t="s">
        <v>443</v>
      </c>
      <c r="F546" s="24"/>
      <c r="G546" s="19">
        <f t="shared" si="195"/>
        <v>1561</v>
      </c>
      <c r="H546" s="19">
        <f t="shared" si="195"/>
        <v>0</v>
      </c>
      <c r="I546" s="20">
        <f t="shared" si="191"/>
        <v>1561</v>
      </c>
      <c r="J546" s="19">
        <f t="shared" si="196"/>
        <v>0</v>
      </c>
      <c r="K546" s="19">
        <f t="shared" si="196"/>
        <v>0</v>
      </c>
    </row>
    <row r="547" spans="1:14">
      <c r="A547" s="66" t="s">
        <v>669</v>
      </c>
      <c r="B547" s="24" t="s">
        <v>193</v>
      </c>
      <c r="C547" s="24" t="s">
        <v>676</v>
      </c>
      <c r="D547" s="9" t="s">
        <v>674</v>
      </c>
      <c r="E547" s="24" t="s">
        <v>213</v>
      </c>
      <c r="F547" s="24" t="s">
        <v>10</v>
      </c>
      <c r="G547" s="191">
        <v>1561</v>
      </c>
      <c r="H547" s="191">
        <v>0</v>
      </c>
      <c r="I547" s="209">
        <f t="shared" si="191"/>
        <v>1561</v>
      </c>
      <c r="J547" s="20"/>
      <c r="K547" s="26"/>
    </row>
    <row r="548" spans="1:14" ht="63.75">
      <c r="A548" s="133" t="s">
        <v>670</v>
      </c>
      <c r="B548" s="24" t="s">
        <v>193</v>
      </c>
      <c r="C548" s="24" t="s">
        <v>676</v>
      </c>
      <c r="D548" s="9" t="s">
        <v>675</v>
      </c>
      <c r="E548" s="167"/>
      <c r="F548" s="167"/>
      <c r="G548" s="19">
        <f t="shared" ref="G548:H550" si="197">G549</f>
        <v>15783</v>
      </c>
      <c r="H548" s="19">
        <f t="shared" si="197"/>
        <v>0</v>
      </c>
      <c r="I548" s="20">
        <f t="shared" si="191"/>
        <v>15783</v>
      </c>
      <c r="J548" s="19">
        <f t="shared" ref="J548:K550" si="198">J549</f>
        <v>0</v>
      </c>
      <c r="K548" s="19">
        <f t="shared" si="198"/>
        <v>0</v>
      </c>
    </row>
    <row r="549" spans="1:14" ht="36">
      <c r="A549" s="27" t="s">
        <v>442</v>
      </c>
      <c r="B549" s="24" t="s">
        <v>193</v>
      </c>
      <c r="C549" s="24" t="s">
        <v>676</v>
      </c>
      <c r="D549" s="9" t="s">
        <v>675</v>
      </c>
      <c r="E549" s="24" t="s">
        <v>211</v>
      </c>
      <c r="F549" s="24"/>
      <c r="G549" s="19">
        <f t="shared" si="197"/>
        <v>15783</v>
      </c>
      <c r="H549" s="19">
        <f t="shared" si="197"/>
        <v>0</v>
      </c>
      <c r="I549" s="20">
        <f t="shared" si="191"/>
        <v>15783</v>
      </c>
      <c r="J549" s="19">
        <f t="shared" si="198"/>
        <v>0</v>
      </c>
      <c r="K549" s="19">
        <f t="shared" si="198"/>
        <v>0</v>
      </c>
    </row>
    <row r="550" spans="1:14">
      <c r="A550" s="27" t="s">
        <v>212</v>
      </c>
      <c r="B550" s="24" t="s">
        <v>193</v>
      </c>
      <c r="C550" s="24" t="s">
        <v>676</v>
      </c>
      <c r="D550" s="9" t="s">
        <v>675</v>
      </c>
      <c r="E550" s="24" t="s">
        <v>443</v>
      </c>
      <c r="F550" s="24"/>
      <c r="G550" s="19">
        <f t="shared" si="197"/>
        <v>15783</v>
      </c>
      <c r="H550" s="19">
        <f t="shared" si="197"/>
        <v>0</v>
      </c>
      <c r="I550" s="20">
        <f t="shared" si="191"/>
        <v>15783</v>
      </c>
      <c r="J550" s="19">
        <f t="shared" si="198"/>
        <v>0</v>
      </c>
      <c r="K550" s="19">
        <f t="shared" si="198"/>
        <v>0</v>
      </c>
    </row>
    <row r="551" spans="1:14">
      <c r="A551" s="66" t="s">
        <v>671</v>
      </c>
      <c r="B551" s="24" t="s">
        <v>193</v>
      </c>
      <c r="C551" s="24" t="s">
        <v>676</v>
      </c>
      <c r="D551" s="9" t="s">
        <v>675</v>
      </c>
      <c r="E551" s="24" t="s">
        <v>213</v>
      </c>
      <c r="F551" s="24" t="s">
        <v>11</v>
      </c>
      <c r="G551" s="190">
        <v>15783</v>
      </c>
      <c r="H551" s="190">
        <v>0</v>
      </c>
      <c r="I551" s="209">
        <f t="shared" si="191"/>
        <v>15783</v>
      </c>
      <c r="J551" s="20"/>
      <c r="K551" s="26"/>
    </row>
    <row r="552" spans="1:14" ht="21" hidden="1">
      <c r="A552" s="65" t="s">
        <v>231</v>
      </c>
      <c r="B552" s="24" t="s">
        <v>232</v>
      </c>
      <c r="C552" s="24" t="s">
        <v>233</v>
      </c>
      <c r="D552" s="9" t="s">
        <v>234</v>
      </c>
      <c r="E552" s="24"/>
      <c r="F552" s="24"/>
      <c r="G552" s="16">
        <f t="shared" ref="G552:J555" si="199">G553+G554+G555</f>
        <v>0</v>
      </c>
      <c r="H552" s="16"/>
      <c r="I552" s="20">
        <f t="shared" si="191"/>
        <v>0</v>
      </c>
      <c r="J552" s="16">
        <f t="shared" si="199"/>
        <v>0</v>
      </c>
      <c r="K552" s="26"/>
    </row>
    <row r="553" spans="1:14" ht="83.45" hidden="1" customHeight="1">
      <c r="A553" s="66" t="s">
        <v>653</v>
      </c>
      <c r="B553" s="24" t="s">
        <v>232</v>
      </c>
      <c r="C553" s="24" t="s">
        <v>233</v>
      </c>
      <c r="D553" s="9" t="s">
        <v>235</v>
      </c>
      <c r="E553" s="24"/>
      <c r="F553" s="24"/>
      <c r="G553" s="16">
        <f t="shared" si="199"/>
        <v>0</v>
      </c>
      <c r="H553" s="16"/>
      <c r="I553" s="20">
        <f t="shared" si="191"/>
        <v>0</v>
      </c>
      <c r="J553" s="16">
        <f t="shared" si="199"/>
        <v>0</v>
      </c>
      <c r="K553" s="26"/>
    </row>
    <row r="554" spans="1:14" ht="33.75" hidden="1">
      <c r="A554" s="66" t="s">
        <v>236</v>
      </c>
      <c r="B554" s="24" t="s">
        <v>232</v>
      </c>
      <c r="C554" s="24" t="s">
        <v>233</v>
      </c>
      <c r="D554" s="9" t="s">
        <v>237</v>
      </c>
      <c r="E554" s="24" t="s">
        <v>45</v>
      </c>
      <c r="F554" s="24"/>
      <c r="G554" s="16">
        <f t="shared" si="199"/>
        <v>0</v>
      </c>
      <c r="H554" s="16"/>
      <c r="I554" s="20">
        <f t="shared" si="191"/>
        <v>0</v>
      </c>
      <c r="J554" s="16">
        <f t="shared" si="199"/>
        <v>0</v>
      </c>
      <c r="K554" s="26"/>
    </row>
    <row r="555" spans="1:14" hidden="1">
      <c r="A555" s="66" t="s">
        <v>238</v>
      </c>
      <c r="B555" s="24" t="s">
        <v>232</v>
      </c>
      <c r="C555" s="24" t="s">
        <v>233</v>
      </c>
      <c r="D555" s="9" t="s">
        <v>239</v>
      </c>
      <c r="E555" s="24" t="s">
        <v>53</v>
      </c>
      <c r="F555" s="24"/>
      <c r="G555" s="16">
        <f t="shared" si="199"/>
        <v>0</v>
      </c>
      <c r="H555" s="16"/>
      <c r="I555" s="20">
        <f t="shared" si="191"/>
        <v>0</v>
      </c>
      <c r="J555" s="16">
        <f t="shared" si="199"/>
        <v>0</v>
      </c>
      <c r="K555" s="26"/>
    </row>
    <row r="556" spans="1:14" hidden="1">
      <c r="A556" s="66" t="s">
        <v>16</v>
      </c>
      <c r="B556" s="24" t="s">
        <v>232</v>
      </c>
      <c r="C556" s="24" t="s">
        <v>233</v>
      </c>
      <c r="D556" s="9" t="s">
        <v>240</v>
      </c>
      <c r="E556" s="24" t="s">
        <v>53</v>
      </c>
      <c r="F556" s="24" t="s">
        <v>17</v>
      </c>
      <c r="G556" s="19"/>
      <c r="H556" s="19"/>
      <c r="I556" s="20">
        <f t="shared" si="191"/>
        <v>0</v>
      </c>
      <c r="J556" s="20"/>
      <c r="K556" s="26"/>
    </row>
    <row r="557" spans="1:14" hidden="1">
      <c r="A557" s="66" t="s">
        <v>18</v>
      </c>
      <c r="B557" s="24" t="s">
        <v>232</v>
      </c>
      <c r="C557" s="24" t="s">
        <v>233</v>
      </c>
      <c r="D557" s="9" t="s">
        <v>241</v>
      </c>
      <c r="E557" s="24" t="s">
        <v>53</v>
      </c>
      <c r="F557" s="24" t="s">
        <v>10</v>
      </c>
      <c r="G557" s="19"/>
      <c r="H557" s="19"/>
      <c r="I557" s="20">
        <f t="shared" si="191"/>
        <v>0</v>
      </c>
      <c r="J557" s="20"/>
      <c r="K557" s="26"/>
    </row>
    <row r="558" spans="1:14" hidden="1">
      <c r="A558" s="67" t="s">
        <v>242</v>
      </c>
      <c r="B558" s="24" t="s">
        <v>232</v>
      </c>
      <c r="C558" s="24" t="s">
        <v>233</v>
      </c>
      <c r="D558" s="9" t="s">
        <v>243</v>
      </c>
      <c r="E558" s="24" t="s">
        <v>53</v>
      </c>
      <c r="F558" s="24" t="s">
        <v>11</v>
      </c>
      <c r="G558" s="19"/>
      <c r="H558" s="19"/>
      <c r="I558" s="20">
        <f t="shared" si="191"/>
        <v>0</v>
      </c>
      <c r="J558" s="20"/>
      <c r="K558" s="26"/>
    </row>
    <row r="559" spans="1:14">
      <c r="A559" s="13" t="s">
        <v>244</v>
      </c>
      <c r="B559" s="14" t="s">
        <v>245</v>
      </c>
      <c r="C559" s="14"/>
      <c r="D559" s="14"/>
      <c r="E559" s="14"/>
      <c r="F559" s="14"/>
      <c r="G559" s="15">
        <f>G560+G561+G562+G563</f>
        <v>193614</v>
      </c>
      <c r="H559" s="15">
        <f>H560+H561+H562+H563</f>
        <v>6338.8</v>
      </c>
      <c r="I559" s="12">
        <f t="shared" si="191"/>
        <v>199952.8</v>
      </c>
      <c r="J559" s="15">
        <f t="shared" ref="J559:K559" si="200">J560+J561+J562+J563</f>
        <v>147025.5</v>
      </c>
      <c r="K559" s="15">
        <f t="shared" si="200"/>
        <v>146984.09999999998</v>
      </c>
      <c r="L559" s="136">
        <f>G564+G619+G811+G893+G955</f>
        <v>193614</v>
      </c>
      <c r="M559" s="136">
        <f>J564+J619+J811+J893+J955</f>
        <v>147025.5</v>
      </c>
      <c r="N559" s="136">
        <f>K564+K619+K811+K893+K955</f>
        <v>146984.09999999998</v>
      </c>
    </row>
    <row r="560" spans="1:14">
      <c r="A560" s="13" t="s">
        <v>16</v>
      </c>
      <c r="B560" s="14" t="s">
        <v>245</v>
      </c>
      <c r="C560" s="14"/>
      <c r="D560" s="14"/>
      <c r="E560" s="14"/>
      <c r="F560" s="14" t="s">
        <v>17</v>
      </c>
      <c r="G560" s="15">
        <f>G579++G583+G588+G592+G640+G645+G649+G653+G657+G675+G679+G707+G822+G878+G901+G910+G916+G922+G928+G940+G975+G986+G712+G720+G669+G636+G892+G882+G848+G661+G727+G834+G836+G838+G840+G843+G605+G610+G614+G618+G750+G755+G759+G763+G767+G771+G775+G779+G791+G826+G830+G863+G867+G871+G945+G954+G962+G966</f>
        <v>71074</v>
      </c>
      <c r="H560" s="15">
        <f t="shared" ref="H560:I560" si="201">H579++H583+H588+H592+H640+H645+H649+H653+H657+H675+H679+H707+H822+H878+H901+H910+H916+H922+H928+H940+H975+H986+H712+H720+H669+H636+H892+H882+H848+H661+H727+H834+H836+H838+H840+H843+H605+H610+H614+H618+H750+H755+H759+H763+H767+H771+H775+H779+H791+H826+H830+H863+H867+H871+H945+H954+H962+H966</f>
        <v>4874</v>
      </c>
      <c r="I560" s="15">
        <f t="shared" si="201"/>
        <v>75948</v>
      </c>
      <c r="J560" s="15">
        <f>J579++J583+J588+J592+J640+J645+J649+J653+J657+J675+J679+J707+J822+J878+J901+J910+J916+J922+J928+J940+J975+J986+J712+J720+J669+J636+J892+J882+J848+J661+J727+J834+J836+J838+J840+J843+J605+J610+J614+J618+J750+J755+J759+J763+J767+J771+J775+J779+J791+J826+J830+J863+J867+J871+J945+J954</f>
        <v>64177.7</v>
      </c>
      <c r="K560" s="15">
        <f>K579++K583+K588+K592+K640+K645+K649+K653+K657+K675+K679+K707+K822+K878+K901+K910+K916+K922+K928+K940+K975+K986+K712+K720+K669+K636+K892+K882+K848+K661+K727+K834+K836+K838+K840+K843+K605+K610+K614+K618+K750+K755+K759+K763+K767+K771+K775+K779+K791+K826+K830+K863+K867+K871+K945+K954</f>
        <v>68359.799999999988</v>
      </c>
    </row>
    <row r="561" spans="1:14">
      <c r="A561" s="13" t="s">
        <v>18</v>
      </c>
      <c r="B561" s="14" t="s">
        <v>245</v>
      </c>
      <c r="C561" s="14"/>
      <c r="D561" s="14"/>
      <c r="E561" s="14"/>
      <c r="F561" s="14" t="s">
        <v>10</v>
      </c>
      <c r="G561" s="15">
        <f>G571+G665+G683+G696+G905+G575+G626+G721+G716+G670+G584+G854+G883+G888+G849+G597+G783+G787+G792++G692+G818+G859+G983+G797+G810+G687+G805+G731</f>
        <v>111803.1</v>
      </c>
      <c r="H561" s="15">
        <f>H571+H665+H683+H696+H905+H575+H626+H721+H716+H670+H584+H854+H883+H888+H849+H597+H783+H787+H792++H692+H818+H859+H983+H797+H810+H687+H805+H731</f>
        <v>0</v>
      </c>
      <c r="I561" s="12">
        <f t="shared" si="191"/>
        <v>111803.1</v>
      </c>
      <c r="J561" s="15">
        <f t="shared" ref="J561:K561" si="202">J571+J665+J683+J696+J905+J575+J626+J721+J716+J670+J584+J854+J883+J888+J849+J597+J783+J787+J792++J692+J818+J859+J983+J797+J810+J687+J805</f>
        <v>73341.8</v>
      </c>
      <c r="K561" s="15">
        <f t="shared" si="202"/>
        <v>69151.599999999991</v>
      </c>
    </row>
    <row r="562" spans="1:14">
      <c r="A562" s="13" t="s">
        <v>19</v>
      </c>
      <c r="B562" s="14" t="s">
        <v>245</v>
      </c>
      <c r="C562" s="14"/>
      <c r="D562" s="14"/>
      <c r="E562" s="14"/>
      <c r="F562" s="14" t="s">
        <v>11</v>
      </c>
      <c r="G562" s="15">
        <f>G700+G671+G884+G971+G850+G793+G801+G688+G806</f>
        <v>10736.9</v>
      </c>
      <c r="H562" s="15">
        <f>H700+H671+H884+H971+H850+H793+H801+H688+H806</f>
        <v>1464.8</v>
      </c>
      <c r="I562" s="12">
        <f t="shared" si="191"/>
        <v>12201.699999999999</v>
      </c>
      <c r="J562" s="15">
        <f t="shared" ref="J562:K562" si="203">J700+J671+J884+J971+J850+J793+J801+J688+J806</f>
        <v>9506</v>
      </c>
      <c r="K562" s="15">
        <f t="shared" si="203"/>
        <v>9472.6999999999989</v>
      </c>
    </row>
    <row r="563" spans="1:14" hidden="1">
      <c r="A563" s="13" t="s">
        <v>20</v>
      </c>
      <c r="B563" s="14" t="s">
        <v>245</v>
      </c>
      <c r="C563" s="14"/>
      <c r="D563" s="14"/>
      <c r="E563" s="14"/>
      <c r="F563" s="14" t="s">
        <v>12</v>
      </c>
      <c r="G563" s="15">
        <f t="shared" ref="G563:K563" si="204">G722</f>
        <v>0</v>
      </c>
      <c r="H563" s="15"/>
      <c r="I563" s="12">
        <f t="shared" si="191"/>
        <v>0</v>
      </c>
      <c r="J563" s="15">
        <f t="shared" si="204"/>
        <v>0</v>
      </c>
      <c r="K563" s="15">
        <f t="shared" si="204"/>
        <v>0</v>
      </c>
    </row>
    <row r="564" spans="1:14">
      <c r="A564" s="13" t="s">
        <v>246</v>
      </c>
      <c r="B564" s="14" t="s">
        <v>245</v>
      </c>
      <c r="C564" s="14" t="s">
        <v>247</v>
      </c>
      <c r="D564" s="14"/>
      <c r="E564" s="14"/>
      <c r="F564" s="14"/>
      <c r="G564" s="15">
        <f>G565+G593</f>
        <v>15576.1</v>
      </c>
      <c r="H564" s="15">
        <f>H565+H593</f>
        <v>352.2</v>
      </c>
      <c r="I564" s="12">
        <f t="shared" si="191"/>
        <v>15928.300000000001</v>
      </c>
      <c r="J564" s="15">
        <f t="shared" ref="J564:K564" si="205">J565+J593</f>
        <v>13056.2</v>
      </c>
      <c r="K564" s="15">
        <f t="shared" si="205"/>
        <v>13497.1</v>
      </c>
      <c r="N564" s="136">
        <f>K602+K607+K611+K615</f>
        <v>7281</v>
      </c>
    </row>
    <row r="565" spans="1:14" ht="24" customHeight="1">
      <c r="A565" s="13" t="s">
        <v>248</v>
      </c>
      <c r="B565" s="14" t="s">
        <v>245</v>
      </c>
      <c r="C565" s="14" t="s">
        <v>247</v>
      </c>
      <c r="D565" s="14" t="s">
        <v>249</v>
      </c>
      <c r="E565" s="14"/>
      <c r="F565" s="14"/>
      <c r="G565" s="16">
        <f>G566</f>
        <v>15576.1</v>
      </c>
      <c r="H565" s="16">
        <f>H566</f>
        <v>352.2</v>
      </c>
      <c r="I565" s="20">
        <f t="shared" si="191"/>
        <v>15928.300000000001</v>
      </c>
      <c r="J565" s="16">
        <f t="shared" ref="J565:K566" si="206">J566</f>
        <v>0</v>
      </c>
      <c r="K565" s="16">
        <f t="shared" si="206"/>
        <v>0</v>
      </c>
      <c r="L565" s="136">
        <f>G565+G619+G812+G894</f>
        <v>182749.80000000002</v>
      </c>
    </row>
    <row r="566" spans="1:14" ht="37.5" customHeight="1">
      <c r="A566" s="68" t="s">
        <v>250</v>
      </c>
      <c r="B566" s="25" t="s">
        <v>245</v>
      </c>
      <c r="C566" s="25" t="s">
        <v>247</v>
      </c>
      <c r="D566" s="25" t="s">
        <v>251</v>
      </c>
      <c r="E566" s="25"/>
      <c r="F566" s="25"/>
      <c r="G566" s="16">
        <f>G567</f>
        <v>15576.1</v>
      </c>
      <c r="H566" s="16">
        <f>H567</f>
        <v>352.2</v>
      </c>
      <c r="I566" s="20">
        <f t="shared" si="191"/>
        <v>15928.300000000001</v>
      </c>
      <c r="J566" s="16">
        <f t="shared" si="206"/>
        <v>0</v>
      </c>
      <c r="K566" s="16">
        <f t="shared" si="206"/>
        <v>0</v>
      </c>
      <c r="N566" s="136">
        <f>G559+G987+G1124+G1244</f>
        <v>215325.94</v>
      </c>
    </row>
    <row r="567" spans="1:14" ht="36" customHeight="1">
      <c r="A567" s="64" t="s">
        <v>252</v>
      </c>
      <c r="B567" s="18" t="s">
        <v>245</v>
      </c>
      <c r="C567" s="18" t="s">
        <v>247</v>
      </c>
      <c r="D567" s="31" t="s">
        <v>253</v>
      </c>
      <c r="E567" s="18"/>
      <c r="F567" s="18"/>
      <c r="G567" s="16">
        <f>G568+G576+G580+G585+G589+G572</f>
        <v>15576.1</v>
      </c>
      <c r="H567" s="16">
        <f>H568+H576+H580+H585+H589+H572</f>
        <v>352.2</v>
      </c>
      <c r="I567" s="20">
        <f t="shared" si="191"/>
        <v>15928.300000000001</v>
      </c>
      <c r="J567" s="16">
        <f>J568+J576+J580+J585+J589+J572</f>
        <v>0</v>
      </c>
      <c r="K567" s="16">
        <f>K568+K576+K580+K585+K589+K572</f>
        <v>0</v>
      </c>
    </row>
    <row r="568" spans="1:14" ht="63" customHeight="1">
      <c r="A568" s="64" t="s">
        <v>254</v>
      </c>
      <c r="B568" s="18" t="s">
        <v>245</v>
      </c>
      <c r="C568" s="18" t="s">
        <v>247</v>
      </c>
      <c r="D568" s="31" t="s">
        <v>255</v>
      </c>
      <c r="E568" s="18"/>
      <c r="F568" s="18"/>
      <c r="G568" s="16">
        <f t="shared" ref="G568:K570" si="207">G569</f>
        <v>9126.1</v>
      </c>
      <c r="H568" s="16"/>
      <c r="I568" s="20">
        <f t="shared" si="191"/>
        <v>9126.1</v>
      </c>
      <c r="J568" s="16">
        <f t="shared" si="207"/>
        <v>0</v>
      </c>
      <c r="K568" s="16">
        <f t="shared" si="207"/>
        <v>0</v>
      </c>
    </row>
    <row r="569" spans="1:14" ht="36.75" customHeight="1">
      <c r="A569" s="49" t="s">
        <v>388</v>
      </c>
      <c r="B569" s="18" t="s">
        <v>245</v>
      </c>
      <c r="C569" s="18" t="s">
        <v>247</v>
      </c>
      <c r="D569" s="31" t="s">
        <v>255</v>
      </c>
      <c r="E569" s="18" t="s">
        <v>256</v>
      </c>
      <c r="F569" s="18"/>
      <c r="G569" s="16">
        <f t="shared" si="207"/>
        <v>9126.1</v>
      </c>
      <c r="H569" s="16"/>
      <c r="I569" s="20">
        <f t="shared" si="191"/>
        <v>9126.1</v>
      </c>
      <c r="J569" s="16">
        <f t="shared" si="207"/>
        <v>0</v>
      </c>
      <c r="K569" s="16">
        <f t="shared" si="207"/>
        <v>0</v>
      </c>
    </row>
    <row r="570" spans="1:14">
      <c r="A570" s="49" t="s">
        <v>257</v>
      </c>
      <c r="B570" s="18" t="s">
        <v>245</v>
      </c>
      <c r="C570" s="18" t="s">
        <v>247</v>
      </c>
      <c r="D570" s="31" t="s">
        <v>255</v>
      </c>
      <c r="E570" s="18" t="s">
        <v>258</v>
      </c>
      <c r="F570" s="18"/>
      <c r="G570" s="16">
        <f t="shared" si="207"/>
        <v>9126.1</v>
      </c>
      <c r="H570" s="16"/>
      <c r="I570" s="20">
        <f t="shared" si="191"/>
        <v>9126.1</v>
      </c>
      <c r="J570" s="16">
        <f t="shared" si="207"/>
        <v>0</v>
      </c>
      <c r="K570" s="16">
        <f t="shared" si="207"/>
        <v>0</v>
      </c>
    </row>
    <row r="571" spans="1:14">
      <c r="A571" s="49" t="s">
        <v>18</v>
      </c>
      <c r="B571" s="18" t="s">
        <v>245</v>
      </c>
      <c r="C571" s="18" t="s">
        <v>247</v>
      </c>
      <c r="D571" s="31" t="s">
        <v>255</v>
      </c>
      <c r="E571" s="18" t="s">
        <v>258</v>
      </c>
      <c r="F571" s="18" t="s">
        <v>10</v>
      </c>
      <c r="G571" s="182">
        <v>9126.1</v>
      </c>
      <c r="H571" s="182"/>
      <c r="I571" s="20">
        <f t="shared" si="191"/>
        <v>9126.1</v>
      </c>
      <c r="J571" s="20"/>
      <c r="K571" s="26"/>
    </row>
    <row r="572" spans="1:14" ht="59.25" hidden="1" customHeight="1">
      <c r="A572" s="17" t="s">
        <v>259</v>
      </c>
      <c r="B572" s="18" t="s">
        <v>245</v>
      </c>
      <c r="C572" s="18" t="s">
        <v>247</v>
      </c>
      <c r="D572" s="31" t="s">
        <v>260</v>
      </c>
      <c r="E572" s="18"/>
      <c r="F572" s="18"/>
      <c r="G572" s="16">
        <f t="shared" ref="G572:J574" si="208">G573</f>
        <v>0</v>
      </c>
      <c r="H572" s="16"/>
      <c r="I572" s="20">
        <f t="shared" si="191"/>
        <v>0</v>
      </c>
      <c r="J572" s="16">
        <f t="shared" si="208"/>
        <v>0</v>
      </c>
      <c r="K572" s="26"/>
    </row>
    <row r="573" spans="1:14" ht="36" hidden="1">
      <c r="A573" s="49" t="s">
        <v>261</v>
      </c>
      <c r="B573" s="18" t="s">
        <v>245</v>
      </c>
      <c r="C573" s="18" t="s">
        <v>247</v>
      </c>
      <c r="D573" s="31" t="s">
        <v>260</v>
      </c>
      <c r="E573" s="18" t="s">
        <v>256</v>
      </c>
      <c r="F573" s="18"/>
      <c r="G573" s="16">
        <f t="shared" si="208"/>
        <v>0</v>
      </c>
      <c r="H573" s="16"/>
      <c r="I573" s="20">
        <f t="shared" si="191"/>
        <v>0</v>
      </c>
      <c r="J573" s="16">
        <f t="shared" si="208"/>
        <v>0</v>
      </c>
      <c r="K573" s="26"/>
    </row>
    <row r="574" spans="1:14" hidden="1">
      <c r="A574" s="49" t="s">
        <v>257</v>
      </c>
      <c r="B574" s="18" t="s">
        <v>245</v>
      </c>
      <c r="C574" s="18" t="s">
        <v>247</v>
      </c>
      <c r="D574" s="31" t="s">
        <v>260</v>
      </c>
      <c r="E574" s="18" t="s">
        <v>258</v>
      </c>
      <c r="F574" s="18"/>
      <c r="G574" s="16">
        <f t="shared" si="208"/>
        <v>0</v>
      </c>
      <c r="H574" s="16"/>
      <c r="I574" s="20">
        <f t="shared" si="191"/>
        <v>0</v>
      </c>
      <c r="J574" s="16">
        <f t="shared" si="208"/>
        <v>0</v>
      </c>
      <c r="K574" s="26"/>
    </row>
    <row r="575" spans="1:14" hidden="1">
      <c r="A575" s="49" t="s">
        <v>18</v>
      </c>
      <c r="B575" s="18" t="s">
        <v>245</v>
      </c>
      <c r="C575" s="18" t="s">
        <v>247</v>
      </c>
      <c r="D575" s="31" t="s">
        <v>260</v>
      </c>
      <c r="E575" s="18" t="s">
        <v>258</v>
      </c>
      <c r="F575" s="18" t="s">
        <v>10</v>
      </c>
      <c r="G575" s="19"/>
      <c r="H575" s="19"/>
      <c r="I575" s="20">
        <f t="shared" si="191"/>
        <v>0</v>
      </c>
      <c r="J575" s="20"/>
      <c r="K575" s="26"/>
    </row>
    <row r="576" spans="1:14" ht="25.5" customHeight="1">
      <c r="A576" s="49" t="s">
        <v>262</v>
      </c>
      <c r="B576" s="18" t="s">
        <v>245</v>
      </c>
      <c r="C576" s="18" t="s">
        <v>247</v>
      </c>
      <c r="D576" s="31" t="s">
        <v>263</v>
      </c>
      <c r="E576" s="18" t="s">
        <v>64</v>
      </c>
      <c r="F576" s="18"/>
      <c r="G576" s="16">
        <f t="shared" ref="G576:K578" si="209">G577</f>
        <v>600</v>
      </c>
      <c r="H576" s="16">
        <f t="shared" si="209"/>
        <v>352.2</v>
      </c>
      <c r="I576" s="20">
        <f t="shared" si="191"/>
        <v>952.2</v>
      </c>
      <c r="J576" s="16">
        <f t="shared" si="209"/>
        <v>0</v>
      </c>
      <c r="K576" s="16">
        <f t="shared" si="209"/>
        <v>0</v>
      </c>
    </row>
    <row r="577" spans="1:11" ht="36">
      <c r="A577" s="49" t="s">
        <v>308</v>
      </c>
      <c r="B577" s="18" t="s">
        <v>245</v>
      </c>
      <c r="C577" s="18" t="s">
        <v>247</v>
      </c>
      <c r="D577" s="31" t="s">
        <v>263</v>
      </c>
      <c r="E577" s="18" t="s">
        <v>264</v>
      </c>
      <c r="F577" s="18"/>
      <c r="G577" s="16">
        <f t="shared" si="209"/>
        <v>600</v>
      </c>
      <c r="H577" s="16">
        <f t="shared" si="209"/>
        <v>352.2</v>
      </c>
      <c r="I577" s="20">
        <f t="shared" si="191"/>
        <v>952.2</v>
      </c>
      <c r="J577" s="16">
        <f t="shared" si="209"/>
        <v>0</v>
      </c>
      <c r="K577" s="16">
        <f t="shared" si="209"/>
        <v>0</v>
      </c>
    </row>
    <row r="578" spans="1:11">
      <c r="A578" s="49" t="s">
        <v>257</v>
      </c>
      <c r="B578" s="18" t="s">
        <v>245</v>
      </c>
      <c r="C578" s="18" t="s">
        <v>247</v>
      </c>
      <c r="D578" s="31" t="s">
        <v>263</v>
      </c>
      <c r="E578" s="18" t="s">
        <v>258</v>
      </c>
      <c r="F578" s="18"/>
      <c r="G578" s="16">
        <f t="shared" si="209"/>
        <v>600</v>
      </c>
      <c r="H578" s="16">
        <f t="shared" si="209"/>
        <v>352.2</v>
      </c>
      <c r="I578" s="20">
        <f t="shared" si="191"/>
        <v>952.2</v>
      </c>
      <c r="J578" s="16">
        <f t="shared" si="209"/>
        <v>0</v>
      </c>
      <c r="K578" s="16">
        <f t="shared" si="209"/>
        <v>0</v>
      </c>
    </row>
    <row r="579" spans="1:11">
      <c r="A579" s="49" t="s">
        <v>16</v>
      </c>
      <c r="B579" s="18" t="s">
        <v>245</v>
      </c>
      <c r="C579" s="18" t="s">
        <v>247</v>
      </c>
      <c r="D579" s="31" t="s">
        <v>263</v>
      </c>
      <c r="E579" s="18" t="s">
        <v>258</v>
      </c>
      <c r="F579" s="18" t="s">
        <v>17</v>
      </c>
      <c r="G579" s="19">
        <v>600</v>
      </c>
      <c r="H579" s="19">
        <f>'[3]поправки  2024-2026 гг  (2)'!$I$769</f>
        <v>352.2</v>
      </c>
      <c r="I579" s="20">
        <f t="shared" si="191"/>
        <v>952.2</v>
      </c>
      <c r="J579" s="20"/>
      <c r="K579" s="19"/>
    </row>
    <row r="580" spans="1:11" ht="25.5">
      <c r="A580" s="55" t="s">
        <v>265</v>
      </c>
      <c r="B580" s="18" t="s">
        <v>245</v>
      </c>
      <c r="C580" s="18" t="s">
        <v>247</v>
      </c>
      <c r="D580" s="38" t="s">
        <v>266</v>
      </c>
      <c r="E580" s="18"/>
      <c r="F580" s="18"/>
      <c r="G580" s="16">
        <f t="shared" ref="G580:K581" si="210">G581</f>
        <v>4150</v>
      </c>
      <c r="H580" s="16"/>
      <c r="I580" s="20">
        <f t="shared" si="191"/>
        <v>4150</v>
      </c>
      <c r="J580" s="16">
        <f t="shared" si="210"/>
        <v>0</v>
      </c>
      <c r="K580" s="16">
        <f t="shared" si="210"/>
        <v>0</v>
      </c>
    </row>
    <row r="581" spans="1:11" ht="36.75" customHeight="1">
      <c r="A581" s="55" t="s">
        <v>308</v>
      </c>
      <c r="B581" s="18" t="s">
        <v>245</v>
      </c>
      <c r="C581" s="18" t="s">
        <v>247</v>
      </c>
      <c r="D581" s="38" t="s">
        <v>266</v>
      </c>
      <c r="E581" s="18" t="s">
        <v>256</v>
      </c>
      <c r="F581" s="18"/>
      <c r="G581" s="16">
        <f t="shared" si="210"/>
        <v>4150</v>
      </c>
      <c r="H581" s="16"/>
      <c r="I581" s="20">
        <f t="shared" si="191"/>
        <v>4150</v>
      </c>
      <c r="J581" s="16">
        <f t="shared" si="210"/>
        <v>0</v>
      </c>
      <c r="K581" s="16">
        <f t="shared" si="210"/>
        <v>0</v>
      </c>
    </row>
    <row r="582" spans="1:11" ht="14.25" customHeight="1">
      <c r="A582" s="55" t="s">
        <v>257</v>
      </c>
      <c r="B582" s="18" t="s">
        <v>245</v>
      </c>
      <c r="C582" s="18" t="s">
        <v>247</v>
      </c>
      <c r="D582" s="38" t="s">
        <v>266</v>
      </c>
      <c r="E582" s="18" t="s">
        <v>258</v>
      </c>
      <c r="F582" s="18"/>
      <c r="G582" s="16">
        <f t="shared" ref="G582:K582" si="211">G583+G584</f>
        <v>4150</v>
      </c>
      <c r="H582" s="16"/>
      <c r="I582" s="20">
        <f t="shared" si="191"/>
        <v>4150</v>
      </c>
      <c r="J582" s="16">
        <f t="shared" si="211"/>
        <v>0</v>
      </c>
      <c r="K582" s="16">
        <f t="shared" si="211"/>
        <v>0</v>
      </c>
    </row>
    <row r="583" spans="1:11">
      <c r="A583" s="55" t="s">
        <v>16</v>
      </c>
      <c r="B583" s="18" t="s">
        <v>245</v>
      </c>
      <c r="C583" s="18" t="s">
        <v>247</v>
      </c>
      <c r="D583" s="38" t="s">
        <v>266</v>
      </c>
      <c r="E583" s="18" t="s">
        <v>258</v>
      </c>
      <c r="F583" s="18" t="s">
        <v>17</v>
      </c>
      <c r="G583" s="19">
        <v>4150</v>
      </c>
      <c r="H583" s="19"/>
      <c r="I583" s="20">
        <f t="shared" si="191"/>
        <v>4150</v>
      </c>
      <c r="J583" s="20"/>
      <c r="K583" s="19"/>
    </row>
    <row r="584" spans="1:11" hidden="1">
      <c r="A584" s="55" t="s">
        <v>18</v>
      </c>
      <c r="B584" s="18" t="s">
        <v>245</v>
      </c>
      <c r="C584" s="18" t="s">
        <v>247</v>
      </c>
      <c r="D584" s="38" t="s">
        <v>266</v>
      </c>
      <c r="E584" s="18" t="s">
        <v>258</v>
      </c>
      <c r="F584" s="18" t="s">
        <v>10</v>
      </c>
      <c r="G584" s="19"/>
      <c r="H584" s="19"/>
      <c r="I584" s="20">
        <f t="shared" si="191"/>
        <v>0</v>
      </c>
      <c r="J584" s="20"/>
      <c r="K584" s="26"/>
    </row>
    <row r="585" spans="1:11" ht="12" customHeight="1">
      <c r="A585" s="55" t="s">
        <v>267</v>
      </c>
      <c r="B585" s="18" t="s">
        <v>245</v>
      </c>
      <c r="C585" s="18" t="s">
        <v>247</v>
      </c>
      <c r="D585" s="38" t="s">
        <v>268</v>
      </c>
      <c r="E585" s="18"/>
      <c r="F585" s="18"/>
      <c r="G585" s="16">
        <f t="shared" ref="G585:K587" si="212">G586</f>
        <v>1500</v>
      </c>
      <c r="H585" s="16"/>
      <c r="I585" s="20">
        <f t="shared" si="191"/>
        <v>1500</v>
      </c>
      <c r="J585" s="16">
        <f t="shared" si="212"/>
        <v>0</v>
      </c>
      <c r="K585" s="16">
        <f t="shared" si="212"/>
        <v>0</v>
      </c>
    </row>
    <row r="586" spans="1:11" ht="35.25" customHeight="1">
      <c r="A586" s="55" t="s">
        <v>308</v>
      </c>
      <c r="B586" s="18" t="s">
        <v>245</v>
      </c>
      <c r="C586" s="18" t="s">
        <v>247</v>
      </c>
      <c r="D586" s="38" t="s">
        <v>268</v>
      </c>
      <c r="E586" s="18" t="s">
        <v>256</v>
      </c>
      <c r="F586" s="18"/>
      <c r="G586" s="16">
        <f t="shared" si="212"/>
        <v>1500</v>
      </c>
      <c r="H586" s="16"/>
      <c r="I586" s="20">
        <f t="shared" si="191"/>
        <v>1500</v>
      </c>
      <c r="J586" s="16">
        <f t="shared" si="212"/>
        <v>0</v>
      </c>
      <c r="K586" s="16">
        <f t="shared" si="212"/>
        <v>0</v>
      </c>
    </row>
    <row r="587" spans="1:11">
      <c r="A587" s="55" t="s">
        <v>257</v>
      </c>
      <c r="B587" s="18" t="s">
        <v>245</v>
      </c>
      <c r="C587" s="18" t="s">
        <v>247</v>
      </c>
      <c r="D587" s="38" t="s">
        <v>268</v>
      </c>
      <c r="E587" s="18" t="s">
        <v>258</v>
      </c>
      <c r="F587" s="18"/>
      <c r="G587" s="16">
        <f t="shared" si="212"/>
        <v>1500</v>
      </c>
      <c r="H587" s="16"/>
      <c r="I587" s="20">
        <f t="shared" si="191"/>
        <v>1500</v>
      </c>
      <c r="J587" s="16">
        <f t="shared" si="212"/>
        <v>0</v>
      </c>
      <c r="K587" s="16">
        <f t="shared" si="212"/>
        <v>0</v>
      </c>
    </row>
    <row r="588" spans="1:11">
      <c r="A588" s="55" t="s">
        <v>16</v>
      </c>
      <c r="B588" s="18" t="s">
        <v>245</v>
      </c>
      <c r="C588" s="18" t="s">
        <v>247</v>
      </c>
      <c r="D588" s="38" t="s">
        <v>268</v>
      </c>
      <c r="E588" s="18" t="s">
        <v>258</v>
      </c>
      <c r="F588" s="18" t="s">
        <v>17</v>
      </c>
      <c r="G588" s="19">
        <v>1500</v>
      </c>
      <c r="H588" s="19"/>
      <c r="I588" s="20">
        <f t="shared" si="191"/>
        <v>1500</v>
      </c>
      <c r="J588" s="20"/>
      <c r="K588" s="19"/>
    </row>
    <row r="589" spans="1:11" ht="24">
      <c r="A589" s="69" t="s">
        <v>269</v>
      </c>
      <c r="B589" s="18" t="s">
        <v>245</v>
      </c>
      <c r="C589" s="18" t="s">
        <v>247</v>
      </c>
      <c r="D589" s="31" t="s">
        <v>270</v>
      </c>
      <c r="E589" s="18"/>
      <c r="F589" s="18"/>
      <c r="G589" s="16">
        <f t="shared" ref="G589:K591" si="213">G590</f>
        <v>200</v>
      </c>
      <c r="H589" s="16"/>
      <c r="I589" s="20">
        <f t="shared" si="191"/>
        <v>200</v>
      </c>
      <c r="J589" s="16">
        <f t="shared" si="213"/>
        <v>0</v>
      </c>
      <c r="K589" s="16">
        <f t="shared" si="213"/>
        <v>0</v>
      </c>
    </row>
    <row r="590" spans="1:11" ht="38.25" customHeight="1">
      <c r="A590" s="70" t="s">
        <v>261</v>
      </c>
      <c r="B590" s="18" t="s">
        <v>245</v>
      </c>
      <c r="C590" s="18" t="s">
        <v>247</v>
      </c>
      <c r="D590" s="31" t="s">
        <v>270</v>
      </c>
      <c r="E590" s="18" t="s">
        <v>264</v>
      </c>
      <c r="F590" s="18"/>
      <c r="G590" s="16">
        <f t="shared" si="213"/>
        <v>200</v>
      </c>
      <c r="H590" s="16"/>
      <c r="I590" s="20">
        <f t="shared" si="191"/>
        <v>200</v>
      </c>
      <c r="J590" s="16">
        <f t="shared" si="213"/>
        <v>0</v>
      </c>
      <c r="K590" s="16">
        <f t="shared" si="213"/>
        <v>0</v>
      </c>
    </row>
    <row r="591" spans="1:11" ht="15" customHeight="1">
      <c r="A591" s="70" t="s">
        <v>257</v>
      </c>
      <c r="B591" s="18" t="s">
        <v>245</v>
      </c>
      <c r="C591" s="18" t="s">
        <v>247</v>
      </c>
      <c r="D591" s="31" t="s">
        <v>270</v>
      </c>
      <c r="E591" s="18" t="s">
        <v>258</v>
      </c>
      <c r="F591" s="18"/>
      <c r="G591" s="16">
        <f t="shared" si="213"/>
        <v>200</v>
      </c>
      <c r="H591" s="16"/>
      <c r="I591" s="20">
        <f t="shared" si="191"/>
        <v>200</v>
      </c>
      <c r="J591" s="16">
        <f t="shared" si="213"/>
        <v>0</v>
      </c>
      <c r="K591" s="16">
        <f t="shared" si="213"/>
        <v>0</v>
      </c>
    </row>
    <row r="592" spans="1:11">
      <c r="A592" s="70" t="s">
        <v>16</v>
      </c>
      <c r="B592" s="18" t="s">
        <v>245</v>
      </c>
      <c r="C592" s="18" t="s">
        <v>247</v>
      </c>
      <c r="D592" s="31" t="s">
        <v>270</v>
      </c>
      <c r="E592" s="18" t="s">
        <v>258</v>
      </c>
      <c r="F592" s="18" t="s">
        <v>17</v>
      </c>
      <c r="G592" s="19">
        <v>200</v>
      </c>
      <c r="H592" s="19"/>
      <c r="I592" s="20">
        <f t="shared" si="191"/>
        <v>200</v>
      </c>
      <c r="J592" s="20"/>
      <c r="K592" s="19"/>
    </row>
    <row r="593" spans="1:11" ht="27">
      <c r="A593" s="164" t="s">
        <v>25</v>
      </c>
      <c r="B593" s="166" t="s">
        <v>245</v>
      </c>
      <c r="C593" s="166" t="s">
        <v>247</v>
      </c>
      <c r="D593" s="166" t="s">
        <v>251</v>
      </c>
      <c r="E593" s="166"/>
      <c r="F593" s="166"/>
      <c r="G593" s="79">
        <f>G594+G602+G607+G611+G615</f>
        <v>0</v>
      </c>
      <c r="H593" s="79"/>
      <c r="I593" s="20">
        <f t="shared" si="191"/>
        <v>0</v>
      </c>
      <c r="J593" s="79">
        <f>J594+J602+J607+J611+J615</f>
        <v>13056.2</v>
      </c>
      <c r="K593" s="79">
        <f>K594+K602+K607+K611+K615</f>
        <v>13497.1</v>
      </c>
    </row>
    <row r="594" spans="1:11" ht="76.5">
      <c r="A594" s="165" t="s">
        <v>254</v>
      </c>
      <c r="B594" s="167" t="s">
        <v>245</v>
      </c>
      <c r="C594" s="167" t="s">
        <v>247</v>
      </c>
      <c r="D594" s="144" t="s">
        <v>590</v>
      </c>
      <c r="E594" s="167"/>
      <c r="F594" s="167"/>
      <c r="G594" s="79">
        <f>G595+G603+G608+G612+G616</f>
        <v>0</v>
      </c>
      <c r="H594" s="79"/>
      <c r="I594" s="20">
        <f t="shared" si="191"/>
        <v>0</v>
      </c>
      <c r="J594" s="79">
        <f t="shared" ref="J594:K596" si="214">J595</f>
        <v>6375.2</v>
      </c>
      <c r="K594" s="79">
        <f t="shared" si="214"/>
        <v>6216.1</v>
      </c>
    </row>
    <row r="595" spans="1:11" ht="38.25">
      <c r="A595" s="135" t="s">
        <v>388</v>
      </c>
      <c r="B595" s="167" t="s">
        <v>245</v>
      </c>
      <c r="C595" s="167" t="s">
        <v>247</v>
      </c>
      <c r="D595" s="144" t="s">
        <v>590</v>
      </c>
      <c r="E595" s="167" t="s">
        <v>256</v>
      </c>
      <c r="F595" s="167"/>
      <c r="G595" s="79">
        <f>G596+G604+G609+G613+G617</f>
        <v>0</v>
      </c>
      <c r="H595" s="79"/>
      <c r="I595" s="20">
        <f t="shared" si="191"/>
        <v>0</v>
      </c>
      <c r="J595" s="79">
        <f t="shared" si="214"/>
        <v>6375.2</v>
      </c>
      <c r="K595" s="79">
        <f t="shared" si="214"/>
        <v>6216.1</v>
      </c>
    </row>
    <row r="596" spans="1:11">
      <c r="A596" s="135" t="s">
        <v>257</v>
      </c>
      <c r="B596" s="167" t="s">
        <v>245</v>
      </c>
      <c r="C596" s="167" t="s">
        <v>247</v>
      </c>
      <c r="D596" s="144" t="s">
        <v>590</v>
      </c>
      <c r="E596" s="167" t="s">
        <v>258</v>
      </c>
      <c r="F596" s="167"/>
      <c r="G596" s="79">
        <f>G597+G605+G610+G614+G618</f>
        <v>0</v>
      </c>
      <c r="H596" s="79"/>
      <c r="I596" s="20">
        <f t="shared" si="191"/>
        <v>0</v>
      </c>
      <c r="J596" s="79">
        <f t="shared" si="214"/>
        <v>6375.2</v>
      </c>
      <c r="K596" s="79">
        <f t="shared" si="214"/>
        <v>6216.1</v>
      </c>
    </row>
    <row r="597" spans="1:11">
      <c r="A597" s="135" t="s">
        <v>18</v>
      </c>
      <c r="B597" s="167" t="s">
        <v>245</v>
      </c>
      <c r="C597" s="167" t="s">
        <v>247</v>
      </c>
      <c r="D597" s="144" t="s">
        <v>590</v>
      </c>
      <c r="E597" s="167" t="s">
        <v>258</v>
      </c>
      <c r="F597" s="167" t="s">
        <v>10</v>
      </c>
      <c r="G597" s="79"/>
      <c r="H597" s="79"/>
      <c r="I597" s="20">
        <f t="shared" si="191"/>
        <v>0</v>
      </c>
      <c r="J597" s="184">
        <v>6375.2</v>
      </c>
      <c r="K597" s="184">
        <v>6216.1</v>
      </c>
    </row>
    <row r="598" spans="1:11" ht="63.75" hidden="1">
      <c r="A598" s="157" t="s">
        <v>259</v>
      </c>
      <c r="B598" s="167" t="s">
        <v>245</v>
      </c>
      <c r="C598" s="167" t="s">
        <v>247</v>
      </c>
      <c r="D598" s="144" t="s">
        <v>260</v>
      </c>
      <c r="E598" s="167"/>
      <c r="F598" s="167"/>
      <c r="G598" s="79"/>
      <c r="H598" s="79"/>
      <c r="I598" s="20">
        <f t="shared" si="191"/>
        <v>0</v>
      </c>
      <c r="J598" s="22"/>
      <c r="K598" s="22"/>
    </row>
    <row r="599" spans="1:11" ht="51" hidden="1">
      <c r="A599" s="135" t="s">
        <v>261</v>
      </c>
      <c r="B599" s="167" t="s">
        <v>245</v>
      </c>
      <c r="C599" s="167" t="s">
        <v>247</v>
      </c>
      <c r="D599" s="144" t="s">
        <v>260</v>
      </c>
      <c r="E599" s="167" t="s">
        <v>256</v>
      </c>
      <c r="F599" s="167"/>
      <c r="G599" s="79"/>
      <c r="H599" s="79"/>
      <c r="I599" s="20">
        <f t="shared" si="191"/>
        <v>0</v>
      </c>
      <c r="J599" s="22"/>
      <c r="K599" s="22"/>
    </row>
    <row r="600" spans="1:11" hidden="1">
      <c r="A600" s="135" t="s">
        <v>257</v>
      </c>
      <c r="B600" s="167" t="s">
        <v>245</v>
      </c>
      <c r="C600" s="167" t="s">
        <v>247</v>
      </c>
      <c r="D600" s="144" t="s">
        <v>260</v>
      </c>
      <c r="E600" s="167" t="s">
        <v>258</v>
      </c>
      <c r="F600" s="167"/>
      <c r="G600" s="79"/>
      <c r="H600" s="79"/>
      <c r="I600" s="20">
        <f t="shared" si="191"/>
        <v>0</v>
      </c>
      <c r="J600" s="22"/>
      <c r="K600" s="22"/>
    </row>
    <row r="601" spans="1:11" hidden="1">
      <c r="A601" s="135" t="s">
        <v>18</v>
      </c>
      <c r="B601" s="167" t="s">
        <v>245</v>
      </c>
      <c r="C601" s="167" t="s">
        <v>247</v>
      </c>
      <c r="D601" s="144" t="s">
        <v>260</v>
      </c>
      <c r="E601" s="167" t="s">
        <v>258</v>
      </c>
      <c r="F601" s="167" t="s">
        <v>10</v>
      </c>
      <c r="G601" s="79"/>
      <c r="H601" s="79"/>
      <c r="I601" s="20">
        <f t="shared" si="191"/>
        <v>0</v>
      </c>
      <c r="J601" s="22"/>
      <c r="K601" s="22"/>
    </row>
    <row r="602" spans="1:11" ht="25.5">
      <c r="A602" s="135" t="s">
        <v>265</v>
      </c>
      <c r="B602" s="167" t="s">
        <v>245</v>
      </c>
      <c r="C602" s="167" t="s">
        <v>247</v>
      </c>
      <c r="D602" s="144" t="s">
        <v>591</v>
      </c>
      <c r="E602" s="167"/>
      <c r="F602" s="167"/>
      <c r="G602" s="79">
        <f t="shared" ref="G602:K603" si="215">G603</f>
        <v>0</v>
      </c>
      <c r="H602" s="79"/>
      <c r="I602" s="20">
        <f t="shared" ref="I602:I665" si="216">G602+H602</f>
        <v>0</v>
      </c>
      <c r="J602" s="79">
        <f t="shared" si="215"/>
        <v>4250</v>
      </c>
      <c r="K602" s="79">
        <f t="shared" si="215"/>
        <v>4952</v>
      </c>
    </row>
    <row r="603" spans="1:11" ht="38.25">
      <c r="A603" s="135" t="s">
        <v>308</v>
      </c>
      <c r="B603" s="167" t="s">
        <v>245</v>
      </c>
      <c r="C603" s="167" t="s">
        <v>247</v>
      </c>
      <c r="D603" s="144" t="s">
        <v>591</v>
      </c>
      <c r="E603" s="167" t="s">
        <v>256</v>
      </c>
      <c r="F603" s="167"/>
      <c r="G603" s="79">
        <f t="shared" si="215"/>
        <v>0</v>
      </c>
      <c r="H603" s="79"/>
      <c r="I603" s="20">
        <f t="shared" si="216"/>
        <v>0</v>
      </c>
      <c r="J603" s="79">
        <f t="shared" si="215"/>
        <v>4250</v>
      </c>
      <c r="K603" s="79">
        <f t="shared" si="215"/>
        <v>4952</v>
      </c>
    </row>
    <row r="604" spans="1:11">
      <c r="A604" s="135" t="s">
        <v>257</v>
      </c>
      <c r="B604" s="167" t="s">
        <v>245</v>
      </c>
      <c r="C604" s="167" t="s">
        <v>247</v>
      </c>
      <c r="D604" s="144" t="s">
        <v>591</v>
      </c>
      <c r="E604" s="167" t="s">
        <v>258</v>
      </c>
      <c r="F604" s="167"/>
      <c r="G604" s="79">
        <f>G605</f>
        <v>0</v>
      </c>
      <c r="H604" s="79"/>
      <c r="I604" s="20">
        <f t="shared" si="216"/>
        <v>0</v>
      </c>
      <c r="J604" s="79">
        <f>J605+J606</f>
        <v>4250</v>
      </c>
      <c r="K604" s="79">
        <f>K605+K606</f>
        <v>4952</v>
      </c>
    </row>
    <row r="605" spans="1:11">
      <c r="A605" s="135" t="s">
        <v>16</v>
      </c>
      <c r="B605" s="167" t="s">
        <v>245</v>
      </c>
      <c r="C605" s="167" t="s">
        <v>247</v>
      </c>
      <c r="D605" s="144" t="s">
        <v>591</v>
      </c>
      <c r="E605" s="167" t="s">
        <v>258</v>
      </c>
      <c r="F605" s="167" t="s">
        <v>17</v>
      </c>
      <c r="G605" s="79"/>
      <c r="H605" s="79"/>
      <c r="I605" s="20">
        <f t="shared" si="216"/>
        <v>0</v>
      </c>
      <c r="J605" s="22">
        <v>4250</v>
      </c>
      <c r="K605" s="22">
        <v>4952</v>
      </c>
    </row>
    <row r="606" spans="1:11" hidden="1">
      <c r="A606" s="135" t="s">
        <v>18</v>
      </c>
      <c r="B606" s="167" t="s">
        <v>245</v>
      </c>
      <c r="C606" s="167" t="s">
        <v>247</v>
      </c>
      <c r="D606" s="144" t="s">
        <v>591</v>
      </c>
      <c r="E606" s="167" t="s">
        <v>258</v>
      </c>
      <c r="F606" s="167" t="s">
        <v>10</v>
      </c>
      <c r="G606" s="79"/>
      <c r="H606" s="79"/>
      <c r="I606" s="20">
        <f t="shared" si="216"/>
        <v>0</v>
      </c>
      <c r="J606" s="22"/>
      <c r="K606" s="22"/>
    </row>
    <row r="607" spans="1:11" ht="21.75" customHeight="1">
      <c r="A607" s="135" t="s">
        <v>267</v>
      </c>
      <c r="B607" s="167" t="s">
        <v>245</v>
      </c>
      <c r="C607" s="167" t="s">
        <v>247</v>
      </c>
      <c r="D607" s="144" t="s">
        <v>592</v>
      </c>
      <c r="E607" s="167"/>
      <c r="F607" s="167"/>
      <c r="G607" s="79">
        <f t="shared" ref="G607:K609" si="217">G608</f>
        <v>0</v>
      </c>
      <c r="H607" s="79"/>
      <c r="I607" s="20">
        <f t="shared" si="216"/>
        <v>0</v>
      </c>
      <c r="J607" s="79">
        <f t="shared" si="217"/>
        <v>1445</v>
      </c>
      <c r="K607" s="79">
        <f t="shared" si="217"/>
        <v>1343</v>
      </c>
    </row>
    <row r="608" spans="1:11" ht="38.25">
      <c r="A608" s="135" t="s">
        <v>308</v>
      </c>
      <c r="B608" s="167" t="s">
        <v>245</v>
      </c>
      <c r="C608" s="167" t="s">
        <v>247</v>
      </c>
      <c r="D608" s="144" t="s">
        <v>592</v>
      </c>
      <c r="E608" s="167" t="s">
        <v>256</v>
      </c>
      <c r="F608" s="167"/>
      <c r="G608" s="79">
        <f t="shared" si="217"/>
        <v>0</v>
      </c>
      <c r="H608" s="79"/>
      <c r="I608" s="20">
        <f t="shared" si="216"/>
        <v>0</v>
      </c>
      <c r="J608" s="79">
        <f t="shared" si="217"/>
        <v>1445</v>
      </c>
      <c r="K608" s="79">
        <f t="shared" si="217"/>
        <v>1343</v>
      </c>
    </row>
    <row r="609" spans="1:11">
      <c r="A609" s="135" t="s">
        <v>257</v>
      </c>
      <c r="B609" s="167" t="s">
        <v>245</v>
      </c>
      <c r="C609" s="167" t="s">
        <v>247</v>
      </c>
      <c r="D609" s="144" t="s">
        <v>592</v>
      </c>
      <c r="E609" s="167" t="s">
        <v>258</v>
      </c>
      <c r="F609" s="167"/>
      <c r="G609" s="79">
        <f t="shared" si="217"/>
        <v>0</v>
      </c>
      <c r="H609" s="79"/>
      <c r="I609" s="20">
        <f t="shared" si="216"/>
        <v>0</v>
      </c>
      <c r="J609" s="79">
        <f t="shared" si="217"/>
        <v>1445</v>
      </c>
      <c r="K609" s="79">
        <f t="shared" si="217"/>
        <v>1343</v>
      </c>
    </row>
    <row r="610" spans="1:11">
      <c r="A610" s="135" t="s">
        <v>16</v>
      </c>
      <c r="B610" s="167" t="s">
        <v>245</v>
      </c>
      <c r="C610" s="167" t="s">
        <v>247</v>
      </c>
      <c r="D610" s="144" t="s">
        <v>592</v>
      </c>
      <c r="E610" s="167" t="s">
        <v>258</v>
      </c>
      <c r="F610" s="167" t="s">
        <v>17</v>
      </c>
      <c r="G610" s="79"/>
      <c r="H610" s="79"/>
      <c r="I610" s="20">
        <f t="shared" si="216"/>
        <v>0</v>
      </c>
      <c r="J610" s="22">
        <v>1445</v>
      </c>
      <c r="K610" s="22">
        <v>1343</v>
      </c>
    </row>
    <row r="611" spans="1:11" ht="25.5">
      <c r="A611" s="135" t="s">
        <v>262</v>
      </c>
      <c r="B611" s="167" t="s">
        <v>245</v>
      </c>
      <c r="C611" s="167" t="s">
        <v>247</v>
      </c>
      <c r="D611" s="144" t="s">
        <v>354</v>
      </c>
      <c r="E611" s="167" t="s">
        <v>64</v>
      </c>
      <c r="F611" s="167"/>
      <c r="G611" s="79">
        <f t="shared" ref="G611:K613" si="218">G612</f>
        <v>0</v>
      </c>
      <c r="H611" s="79"/>
      <c r="I611" s="20">
        <f t="shared" si="216"/>
        <v>0</v>
      </c>
      <c r="J611" s="79">
        <f t="shared" si="218"/>
        <v>765</v>
      </c>
      <c r="K611" s="79">
        <f t="shared" si="218"/>
        <v>765</v>
      </c>
    </row>
    <row r="612" spans="1:11" ht="38.25">
      <c r="A612" s="135" t="s">
        <v>308</v>
      </c>
      <c r="B612" s="167" t="s">
        <v>245</v>
      </c>
      <c r="C612" s="167" t="s">
        <v>247</v>
      </c>
      <c r="D612" s="144" t="s">
        <v>354</v>
      </c>
      <c r="E612" s="167" t="s">
        <v>264</v>
      </c>
      <c r="F612" s="167"/>
      <c r="G612" s="79">
        <f t="shared" si="218"/>
        <v>0</v>
      </c>
      <c r="H612" s="79"/>
      <c r="I612" s="20">
        <f t="shared" si="216"/>
        <v>0</v>
      </c>
      <c r="J612" s="79">
        <f t="shared" si="218"/>
        <v>765</v>
      </c>
      <c r="K612" s="79">
        <f t="shared" si="218"/>
        <v>765</v>
      </c>
    </row>
    <row r="613" spans="1:11">
      <c r="A613" s="135" t="s">
        <v>257</v>
      </c>
      <c r="B613" s="167" t="s">
        <v>245</v>
      </c>
      <c r="C613" s="167" t="s">
        <v>247</v>
      </c>
      <c r="D613" s="144" t="s">
        <v>354</v>
      </c>
      <c r="E613" s="167" t="s">
        <v>258</v>
      </c>
      <c r="F613" s="167"/>
      <c r="G613" s="79">
        <f t="shared" si="218"/>
        <v>0</v>
      </c>
      <c r="H613" s="79"/>
      <c r="I613" s="20">
        <f t="shared" si="216"/>
        <v>0</v>
      </c>
      <c r="J613" s="79">
        <f t="shared" si="218"/>
        <v>765</v>
      </c>
      <c r="K613" s="79">
        <f t="shared" si="218"/>
        <v>765</v>
      </c>
    </row>
    <row r="614" spans="1:11">
      <c r="A614" s="135" t="s">
        <v>16</v>
      </c>
      <c r="B614" s="167" t="s">
        <v>245</v>
      </c>
      <c r="C614" s="167" t="s">
        <v>247</v>
      </c>
      <c r="D614" s="144" t="s">
        <v>354</v>
      </c>
      <c r="E614" s="167" t="s">
        <v>258</v>
      </c>
      <c r="F614" s="167" t="s">
        <v>17</v>
      </c>
      <c r="G614" s="79"/>
      <c r="H614" s="79"/>
      <c r="I614" s="20">
        <f t="shared" si="216"/>
        <v>0</v>
      </c>
      <c r="J614" s="22">
        <v>765</v>
      </c>
      <c r="K614" s="22">
        <v>765</v>
      </c>
    </row>
    <row r="615" spans="1:11" ht="25.5">
      <c r="A615" s="163" t="s">
        <v>269</v>
      </c>
      <c r="B615" s="167" t="s">
        <v>245</v>
      </c>
      <c r="C615" s="167" t="s">
        <v>247</v>
      </c>
      <c r="D615" s="144" t="s">
        <v>593</v>
      </c>
      <c r="E615" s="167"/>
      <c r="F615" s="167"/>
      <c r="G615" s="79">
        <f>G616</f>
        <v>0</v>
      </c>
      <c r="H615" s="79"/>
      <c r="I615" s="20">
        <f t="shared" si="216"/>
        <v>0</v>
      </c>
      <c r="J615" s="79">
        <f>J616</f>
        <v>221</v>
      </c>
      <c r="K615" s="79">
        <f>K616</f>
        <v>221</v>
      </c>
    </row>
    <row r="616" spans="1:11" ht="39.75" customHeight="1">
      <c r="A616" s="51" t="s">
        <v>261</v>
      </c>
      <c r="B616" s="167" t="s">
        <v>245</v>
      </c>
      <c r="C616" s="167" t="s">
        <v>247</v>
      </c>
      <c r="D616" s="144" t="s">
        <v>593</v>
      </c>
      <c r="E616" s="167" t="s">
        <v>264</v>
      </c>
      <c r="F616" s="167"/>
      <c r="G616" s="79">
        <f>G617</f>
        <v>0</v>
      </c>
      <c r="H616" s="79"/>
      <c r="I616" s="20">
        <f t="shared" si="216"/>
        <v>0</v>
      </c>
      <c r="J616" s="79">
        <f t="shared" ref="J616:K616" si="219">J617</f>
        <v>221</v>
      </c>
      <c r="K616" s="79">
        <f t="shared" si="219"/>
        <v>221</v>
      </c>
    </row>
    <row r="617" spans="1:11">
      <c r="A617" s="51" t="s">
        <v>257</v>
      </c>
      <c r="B617" s="167" t="s">
        <v>245</v>
      </c>
      <c r="C617" s="167" t="s">
        <v>247</v>
      </c>
      <c r="D617" s="144" t="s">
        <v>593</v>
      </c>
      <c r="E617" s="167" t="s">
        <v>258</v>
      </c>
      <c r="F617" s="167"/>
      <c r="G617" s="79">
        <f>G618</f>
        <v>0</v>
      </c>
      <c r="H617" s="79"/>
      <c r="I617" s="20">
        <f t="shared" si="216"/>
        <v>0</v>
      </c>
      <c r="J617" s="79">
        <f>J618</f>
        <v>221</v>
      </c>
      <c r="K617" s="79">
        <f>K618</f>
        <v>221</v>
      </c>
    </row>
    <row r="618" spans="1:11">
      <c r="A618" s="51" t="s">
        <v>16</v>
      </c>
      <c r="B618" s="167" t="s">
        <v>245</v>
      </c>
      <c r="C618" s="167" t="s">
        <v>247</v>
      </c>
      <c r="D618" s="144" t="s">
        <v>593</v>
      </c>
      <c r="E618" s="167" t="s">
        <v>258</v>
      </c>
      <c r="F618" s="167" t="s">
        <v>17</v>
      </c>
      <c r="G618" s="79"/>
      <c r="H618" s="79"/>
      <c r="I618" s="20">
        <f t="shared" si="216"/>
        <v>0</v>
      </c>
      <c r="J618" s="22">
        <v>221</v>
      </c>
      <c r="K618" s="22">
        <v>221</v>
      </c>
    </row>
    <row r="619" spans="1:11">
      <c r="A619" s="13" t="s">
        <v>271</v>
      </c>
      <c r="B619" s="14" t="s">
        <v>245</v>
      </c>
      <c r="C619" s="14" t="s">
        <v>272</v>
      </c>
      <c r="D619" s="14"/>
      <c r="E619" s="14"/>
      <c r="F619" s="14"/>
      <c r="G619" s="15">
        <f>G620+G708+G723+G732</f>
        <v>161017.70000000001</v>
      </c>
      <c r="H619" s="15">
        <f>H620+H708+H723+H732</f>
        <v>4445.7</v>
      </c>
      <c r="I619" s="12">
        <f t="shared" si="216"/>
        <v>165463.40000000002</v>
      </c>
      <c r="J619" s="15">
        <f>J620+J708+J723+J732</f>
        <v>116990.5</v>
      </c>
      <c r="K619" s="15">
        <f>K620+K708+K723+K732</f>
        <v>116598.19999999998</v>
      </c>
    </row>
    <row r="620" spans="1:11" ht="27" customHeight="1">
      <c r="A620" s="13" t="s">
        <v>248</v>
      </c>
      <c r="B620" s="14" t="s">
        <v>245</v>
      </c>
      <c r="C620" s="14" t="s">
        <v>272</v>
      </c>
      <c r="D620" s="14" t="s">
        <v>249</v>
      </c>
      <c r="E620" s="14"/>
      <c r="F620" s="25"/>
      <c r="G620" s="16">
        <f t="shared" ref="G620:K621" si="220">G621</f>
        <v>161017.70000000001</v>
      </c>
      <c r="H620" s="16">
        <f t="shared" si="220"/>
        <v>4445.7</v>
      </c>
      <c r="I620" s="20">
        <f t="shared" si="216"/>
        <v>165463.40000000002</v>
      </c>
      <c r="J620" s="16">
        <f t="shared" si="220"/>
        <v>0</v>
      </c>
      <c r="K620" s="16">
        <f t="shared" si="220"/>
        <v>0</v>
      </c>
    </row>
    <row r="621" spans="1:11" ht="36.75" customHeight="1">
      <c r="A621" s="13" t="s">
        <v>273</v>
      </c>
      <c r="B621" s="14" t="s">
        <v>245</v>
      </c>
      <c r="C621" s="14" t="s">
        <v>272</v>
      </c>
      <c r="D621" s="33" t="s">
        <v>251</v>
      </c>
      <c r="E621" s="14"/>
      <c r="F621" s="25"/>
      <c r="G621" s="16">
        <f>G622</f>
        <v>161017.70000000001</v>
      </c>
      <c r="H621" s="16">
        <f>H622</f>
        <v>4445.7</v>
      </c>
      <c r="I621" s="20">
        <f t="shared" si="216"/>
        <v>165463.40000000002</v>
      </c>
      <c r="J621" s="16">
        <f t="shared" si="220"/>
        <v>0</v>
      </c>
      <c r="K621" s="16">
        <f t="shared" si="220"/>
        <v>0</v>
      </c>
    </row>
    <row r="622" spans="1:11" ht="48" customHeight="1">
      <c r="A622" s="34" t="s">
        <v>570</v>
      </c>
      <c r="B622" s="35" t="s">
        <v>245</v>
      </c>
      <c r="C622" s="35" t="s">
        <v>272</v>
      </c>
      <c r="D622" s="36" t="s">
        <v>274</v>
      </c>
      <c r="E622" s="35"/>
      <c r="F622" s="35"/>
      <c r="G622" s="16">
        <f>G623+G627+G637+G641+G646+G650+G654+G662+G672+G676+G680+G693+G633+G697+G666+G658+G689+G684+G728</f>
        <v>161017.70000000001</v>
      </c>
      <c r="H622" s="16">
        <f>H623+H627+H637+H641+H646+H650+H654+H662+H672+H676+H680+H693+H633+H697+H666+H658+H689+H684+H728</f>
        <v>4445.7</v>
      </c>
      <c r="I622" s="20">
        <f t="shared" si="216"/>
        <v>165463.40000000002</v>
      </c>
      <c r="J622" s="16">
        <f t="shared" ref="J622:K622" si="221">J623+J627+J637+J641+J646+J650+J654+J662+J672+J676+J680+J693+J633+J697+J666+J658+J689+J684</f>
        <v>0</v>
      </c>
      <c r="K622" s="16">
        <f t="shared" si="221"/>
        <v>0</v>
      </c>
    </row>
    <row r="623" spans="1:11" ht="50.25" hidden="1" customHeight="1">
      <c r="A623" s="17" t="s">
        <v>259</v>
      </c>
      <c r="B623" s="18" t="s">
        <v>245</v>
      </c>
      <c r="C623" s="18" t="s">
        <v>272</v>
      </c>
      <c r="D623" s="31" t="s">
        <v>275</v>
      </c>
      <c r="E623" s="18"/>
      <c r="F623" s="18"/>
      <c r="G623" s="16">
        <f t="shared" ref="G623:J625" si="222">G624</f>
        <v>0</v>
      </c>
      <c r="H623" s="16"/>
      <c r="I623" s="20">
        <f t="shared" si="216"/>
        <v>0</v>
      </c>
      <c r="J623" s="16">
        <f t="shared" si="222"/>
        <v>0</v>
      </c>
      <c r="K623" s="26"/>
    </row>
    <row r="624" spans="1:11" ht="36" hidden="1" customHeight="1">
      <c r="A624" s="49" t="s">
        <v>261</v>
      </c>
      <c r="B624" s="18" t="s">
        <v>245</v>
      </c>
      <c r="C624" s="18" t="s">
        <v>272</v>
      </c>
      <c r="D624" s="31" t="s">
        <v>275</v>
      </c>
      <c r="E624" s="18" t="s">
        <v>256</v>
      </c>
      <c r="F624" s="18"/>
      <c r="G624" s="16">
        <f t="shared" si="222"/>
        <v>0</v>
      </c>
      <c r="H624" s="16"/>
      <c r="I624" s="20">
        <f t="shared" si="216"/>
        <v>0</v>
      </c>
      <c r="J624" s="16">
        <f t="shared" si="222"/>
        <v>0</v>
      </c>
      <c r="K624" s="26"/>
    </row>
    <row r="625" spans="1:11" hidden="1">
      <c r="A625" s="49" t="s">
        <v>257</v>
      </c>
      <c r="B625" s="18" t="s">
        <v>245</v>
      </c>
      <c r="C625" s="18" t="s">
        <v>272</v>
      </c>
      <c r="D625" s="31" t="s">
        <v>275</v>
      </c>
      <c r="E625" s="18" t="s">
        <v>258</v>
      </c>
      <c r="F625" s="18"/>
      <c r="G625" s="16">
        <f t="shared" si="222"/>
        <v>0</v>
      </c>
      <c r="H625" s="16"/>
      <c r="I625" s="20">
        <f t="shared" si="216"/>
        <v>0</v>
      </c>
      <c r="J625" s="16">
        <f t="shared" si="222"/>
        <v>0</v>
      </c>
      <c r="K625" s="26"/>
    </row>
    <row r="626" spans="1:11" hidden="1">
      <c r="A626" s="49" t="s">
        <v>18</v>
      </c>
      <c r="B626" s="18" t="s">
        <v>245</v>
      </c>
      <c r="C626" s="18" t="s">
        <v>272</v>
      </c>
      <c r="D626" s="31" t="s">
        <v>275</v>
      </c>
      <c r="E626" s="18" t="s">
        <v>258</v>
      </c>
      <c r="F626" s="18" t="s">
        <v>10</v>
      </c>
      <c r="G626" s="19"/>
      <c r="H626" s="19"/>
      <c r="I626" s="20">
        <f t="shared" si="216"/>
        <v>0</v>
      </c>
      <c r="J626" s="20"/>
      <c r="K626" s="26"/>
    </row>
    <row r="627" spans="1:11" s="75" customFormat="1" ht="61.5" hidden="1" customHeight="1">
      <c r="A627" s="71" t="s">
        <v>276</v>
      </c>
      <c r="B627" s="72" t="s">
        <v>245</v>
      </c>
      <c r="C627" s="72" t="s">
        <v>272</v>
      </c>
      <c r="D627" s="73" t="s">
        <v>277</v>
      </c>
      <c r="E627" s="72"/>
      <c r="F627" s="72"/>
      <c r="G627" s="74">
        <f>G628</f>
        <v>0</v>
      </c>
      <c r="H627" s="74"/>
      <c r="I627" s="20">
        <f t="shared" si="216"/>
        <v>0</v>
      </c>
      <c r="J627" s="74">
        <f>J628</f>
        <v>0</v>
      </c>
      <c r="K627" s="128"/>
    </row>
    <row r="628" spans="1:11" ht="36" hidden="1">
      <c r="A628" s="49" t="s">
        <v>261</v>
      </c>
      <c r="B628" s="18" t="s">
        <v>245</v>
      </c>
      <c r="C628" s="18" t="s">
        <v>272</v>
      </c>
      <c r="D628" s="31" t="s">
        <v>277</v>
      </c>
      <c r="E628" s="18" t="s">
        <v>256</v>
      </c>
      <c r="F628" s="18"/>
      <c r="G628" s="16">
        <f>G629</f>
        <v>0</v>
      </c>
      <c r="H628" s="16"/>
      <c r="I628" s="20">
        <f t="shared" si="216"/>
        <v>0</v>
      </c>
      <c r="J628" s="16">
        <f>J629</f>
        <v>0</v>
      </c>
      <c r="K628" s="26"/>
    </row>
    <row r="629" spans="1:11" hidden="1">
      <c r="A629" s="49" t="s">
        <v>257</v>
      </c>
      <c r="B629" s="18" t="s">
        <v>245</v>
      </c>
      <c r="C629" s="18" t="s">
        <v>272</v>
      </c>
      <c r="D629" s="31" t="s">
        <v>277</v>
      </c>
      <c r="E629" s="18" t="s">
        <v>258</v>
      </c>
      <c r="F629" s="18"/>
      <c r="G629" s="16">
        <f>G630+G631+G632</f>
        <v>0</v>
      </c>
      <c r="H629" s="16"/>
      <c r="I629" s="20">
        <f t="shared" si="216"/>
        <v>0</v>
      </c>
      <c r="J629" s="16">
        <f>J630+J631+J632</f>
        <v>0</v>
      </c>
      <c r="K629" s="26"/>
    </row>
    <row r="630" spans="1:11" hidden="1">
      <c r="A630" s="49" t="s">
        <v>16</v>
      </c>
      <c r="B630" s="18" t="s">
        <v>245</v>
      </c>
      <c r="C630" s="18" t="s">
        <v>272</v>
      </c>
      <c r="D630" s="31" t="s">
        <v>277</v>
      </c>
      <c r="E630" s="18" t="s">
        <v>258</v>
      </c>
      <c r="F630" s="18" t="s">
        <v>17</v>
      </c>
      <c r="G630" s="19"/>
      <c r="H630" s="19"/>
      <c r="I630" s="20">
        <f t="shared" si="216"/>
        <v>0</v>
      </c>
      <c r="J630" s="20"/>
      <c r="K630" s="26"/>
    </row>
    <row r="631" spans="1:11" hidden="1">
      <c r="A631" s="49" t="s">
        <v>18</v>
      </c>
      <c r="B631" s="18" t="s">
        <v>245</v>
      </c>
      <c r="C631" s="18" t="s">
        <v>272</v>
      </c>
      <c r="D631" s="31" t="s">
        <v>277</v>
      </c>
      <c r="E631" s="18" t="s">
        <v>258</v>
      </c>
      <c r="F631" s="18" t="s">
        <v>10</v>
      </c>
      <c r="G631" s="19"/>
      <c r="H631" s="19"/>
      <c r="I631" s="20">
        <f t="shared" si="216"/>
        <v>0</v>
      </c>
      <c r="J631" s="20"/>
      <c r="K631" s="26"/>
    </row>
    <row r="632" spans="1:11" hidden="1">
      <c r="A632" s="49" t="s">
        <v>19</v>
      </c>
      <c r="B632" s="18" t="s">
        <v>245</v>
      </c>
      <c r="C632" s="18" t="s">
        <v>272</v>
      </c>
      <c r="D632" s="31" t="s">
        <v>277</v>
      </c>
      <c r="E632" s="18" t="s">
        <v>258</v>
      </c>
      <c r="F632" s="18" t="s">
        <v>11</v>
      </c>
      <c r="G632" s="19"/>
      <c r="H632" s="19"/>
      <c r="I632" s="20">
        <f t="shared" si="216"/>
        <v>0</v>
      </c>
      <c r="J632" s="20"/>
      <c r="K632" s="26"/>
    </row>
    <row r="633" spans="1:11" ht="38.25" hidden="1">
      <c r="A633" s="76" t="s">
        <v>82</v>
      </c>
      <c r="B633" s="18" t="s">
        <v>245</v>
      </c>
      <c r="C633" s="18" t="s">
        <v>272</v>
      </c>
      <c r="D633" s="38" t="s">
        <v>581</v>
      </c>
      <c r="E633" s="18"/>
      <c r="F633" s="18"/>
      <c r="G633" s="16">
        <f t="shared" ref="G633:K635" si="223">G634</f>
        <v>0</v>
      </c>
      <c r="H633" s="16"/>
      <c r="I633" s="20">
        <f t="shared" si="216"/>
        <v>0</v>
      </c>
      <c r="J633" s="16">
        <f t="shared" si="223"/>
        <v>0</v>
      </c>
      <c r="K633" s="16">
        <f t="shared" si="223"/>
        <v>0</v>
      </c>
    </row>
    <row r="634" spans="1:11" ht="38.25" hidden="1">
      <c r="A634" s="55" t="s">
        <v>388</v>
      </c>
      <c r="B634" s="18" t="s">
        <v>245</v>
      </c>
      <c r="C634" s="18" t="s">
        <v>272</v>
      </c>
      <c r="D634" s="38" t="s">
        <v>581</v>
      </c>
      <c r="E634" s="18" t="s">
        <v>256</v>
      </c>
      <c r="F634" s="18"/>
      <c r="G634" s="16">
        <f t="shared" si="223"/>
        <v>0</v>
      </c>
      <c r="H634" s="16"/>
      <c r="I634" s="20">
        <f t="shared" si="216"/>
        <v>0</v>
      </c>
      <c r="J634" s="16">
        <f t="shared" si="223"/>
        <v>0</v>
      </c>
      <c r="K634" s="16">
        <f t="shared" si="223"/>
        <v>0</v>
      </c>
    </row>
    <row r="635" spans="1:11" ht="11.25" hidden="1" customHeight="1">
      <c r="A635" s="55" t="s">
        <v>257</v>
      </c>
      <c r="B635" s="18" t="s">
        <v>245</v>
      </c>
      <c r="C635" s="18" t="s">
        <v>272</v>
      </c>
      <c r="D635" s="38" t="s">
        <v>581</v>
      </c>
      <c r="E635" s="18" t="s">
        <v>258</v>
      </c>
      <c r="F635" s="18"/>
      <c r="G635" s="16">
        <f t="shared" si="223"/>
        <v>0</v>
      </c>
      <c r="H635" s="16"/>
      <c r="I635" s="20">
        <f t="shared" si="216"/>
        <v>0</v>
      </c>
      <c r="J635" s="16">
        <f t="shared" si="223"/>
        <v>0</v>
      </c>
      <c r="K635" s="16">
        <f t="shared" si="223"/>
        <v>0</v>
      </c>
    </row>
    <row r="636" spans="1:11" hidden="1">
      <c r="A636" s="23" t="s">
        <v>278</v>
      </c>
      <c r="B636" s="18" t="s">
        <v>245</v>
      </c>
      <c r="C636" s="18" t="s">
        <v>272</v>
      </c>
      <c r="D636" s="38" t="s">
        <v>581</v>
      </c>
      <c r="E636" s="18" t="s">
        <v>258</v>
      </c>
      <c r="F636" s="18" t="s">
        <v>17</v>
      </c>
      <c r="G636" s="19"/>
      <c r="H636" s="19"/>
      <c r="I636" s="20">
        <f t="shared" si="216"/>
        <v>0</v>
      </c>
      <c r="J636" s="20"/>
      <c r="K636" s="26"/>
    </row>
    <row r="637" spans="1:11" ht="37.5" customHeight="1">
      <c r="A637" s="34" t="s">
        <v>279</v>
      </c>
      <c r="B637" s="35" t="s">
        <v>245</v>
      </c>
      <c r="C637" s="35" t="s">
        <v>272</v>
      </c>
      <c r="D637" s="36" t="s">
        <v>280</v>
      </c>
      <c r="E637" s="35"/>
      <c r="F637" s="35"/>
      <c r="G637" s="16">
        <f t="shared" ref="G637:K639" si="224">G638</f>
        <v>215.3</v>
      </c>
      <c r="H637" s="16">
        <f t="shared" si="224"/>
        <v>0</v>
      </c>
      <c r="I637" s="20">
        <f t="shared" si="216"/>
        <v>215.3</v>
      </c>
      <c r="J637" s="16">
        <f t="shared" si="224"/>
        <v>0</v>
      </c>
      <c r="K637" s="16">
        <f t="shared" si="224"/>
        <v>0</v>
      </c>
    </row>
    <row r="638" spans="1:11" ht="24.75" customHeight="1">
      <c r="A638" s="17" t="s">
        <v>44</v>
      </c>
      <c r="B638" s="18" t="s">
        <v>245</v>
      </c>
      <c r="C638" s="18" t="s">
        <v>272</v>
      </c>
      <c r="D638" s="36" t="s">
        <v>280</v>
      </c>
      <c r="E638" s="18" t="s">
        <v>45</v>
      </c>
      <c r="F638" s="18"/>
      <c r="G638" s="16">
        <f t="shared" si="224"/>
        <v>215.3</v>
      </c>
      <c r="H638" s="16">
        <f t="shared" si="224"/>
        <v>0</v>
      </c>
      <c r="I638" s="20">
        <f t="shared" si="216"/>
        <v>215.3</v>
      </c>
      <c r="J638" s="16">
        <f t="shared" si="224"/>
        <v>0</v>
      </c>
      <c r="K638" s="16">
        <f t="shared" si="224"/>
        <v>0</v>
      </c>
    </row>
    <row r="639" spans="1:11" ht="39.75" customHeight="1">
      <c r="A639" s="17" t="s">
        <v>46</v>
      </c>
      <c r="B639" s="18" t="s">
        <v>245</v>
      </c>
      <c r="C639" s="18" t="s">
        <v>272</v>
      </c>
      <c r="D639" s="36" t="s">
        <v>280</v>
      </c>
      <c r="E639" s="18" t="s">
        <v>53</v>
      </c>
      <c r="F639" s="18"/>
      <c r="G639" s="16">
        <f t="shared" si="224"/>
        <v>215.3</v>
      </c>
      <c r="H639" s="16">
        <f t="shared" si="224"/>
        <v>0</v>
      </c>
      <c r="I639" s="20">
        <f t="shared" si="216"/>
        <v>215.3</v>
      </c>
      <c r="J639" s="16">
        <f t="shared" si="224"/>
        <v>0</v>
      </c>
      <c r="K639" s="16">
        <f t="shared" si="224"/>
        <v>0</v>
      </c>
    </row>
    <row r="640" spans="1:11">
      <c r="A640" s="17" t="s">
        <v>16</v>
      </c>
      <c r="B640" s="18" t="s">
        <v>245</v>
      </c>
      <c r="C640" s="18" t="s">
        <v>272</v>
      </c>
      <c r="D640" s="36" t="s">
        <v>280</v>
      </c>
      <c r="E640" s="18" t="s">
        <v>53</v>
      </c>
      <c r="F640" s="18" t="s">
        <v>17</v>
      </c>
      <c r="G640" s="19">
        <v>215.3</v>
      </c>
      <c r="H640" s="19">
        <f>'[3]поправки  2024-2026 гг  (2)'!$I$821</f>
        <v>0</v>
      </c>
      <c r="I640" s="20">
        <f t="shared" si="216"/>
        <v>215.3</v>
      </c>
      <c r="J640" s="20"/>
      <c r="K640" s="19"/>
    </row>
    <row r="641" spans="1:11" ht="38.25" customHeight="1">
      <c r="A641" s="77" t="s">
        <v>571</v>
      </c>
      <c r="B641" s="18" t="s">
        <v>245</v>
      </c>
      <c r="C641" s="18" t="s">
        <v>272</v>
      </c>
      <c r="D641" s="31" t="s">
        <v>281</v>
      </c>
      <c r="E641" s="18"/>
      <c r="F641" s="35"/>
      <c r="G641" s="16">
        <f t="shared" ref="G641:K644" si="225">G642</f>
        <v>5361.6</v>
      </c>
      <c r="H641" s="16">
        <f t="shared" si="225"/>
        <v>1019.8</v>
      </c>
      <c r="I641" s="20">
        <f t="shared" si="216"/>
        <v>6381.4000000000005</v>
      </c>
      <c r="J641" s="16">
        <f t="shared" si="225"/>
        <v>0</v>
      </c>
      <c r="K641" s="16">
        <f t="shared" si="225"/>
        <v>0</v>
      </c>
    </row>
    <row r="642" spans="1:11" ht="27" customHeight="1">
      <c r="A642" s="49" t="s">
        <v>282</v>
      </c>
      <c r="B642" s="35" t="s">
        <v>245</v>
      </c>
      <c r="C642" s="35" t="s">
        <v>272</v>
      </c>
      <c r="D642" s="31" t="s">
        <v>281</v>
      </c>
      <c r="E642" s="35"/>
      <c r="F642" s="35"/>
      <c r="G642" s="16">
        <f t="shared" si="225"/>
        <v>5361.6</v>
      </c>
      <c r="H642" s="16">
        <f t="shared" si="225"/>
        <v>1019.8</v>
      </c>
      <c r="I642" s="20">
        <f t="shared" si="216"/>
        <v>6381.4000000000005</v>
      </c>
      <c r="J642" s="16">
        <f t="shared" si="225"/>
        <v>0</v>
      </c>
      <c r="K642" s="16">
        <f t="shared" si="225"/>
        <v>0</v>
      </c>
    </row>
    <row r="643" spans="1:11" ht="36.75" customHeight="1">
      <c r="A643" s="49" t="s">
        <v>261</v>
      </c>
      <c r="B643" s="18" t="s">
        <v>245</v>
      </c>
      <c r="C643" s="18" t="s">
        <v>272</v>
      </c>
      <c r="D643" s="31" t="s">
        <v>281</v>
      </c>
      <c r="E643" s="18" t="s">
        <v>256</v>
      </c>
      <c r="F643" s="18"/>
      <c r="G643" s="16">
        <f t="shared" si="225"/>
        <v>5361.6</v>
      </c>
      <c r="H643" s="16">
        <f t="shared" si="225"/>
        <v>1019.8</v>
      </c>
      <c r="I643" s="20">
        <f t="shared" si="216"/>
        <v>6381.4000000000005</v>
      </c>
      <c r="J643" s="16">
        <f t="shared" si="225"/>
        <v>0</v>
      </c>
      <c r="K643" s="16">
        <f t="shared" si="225"/>
        <v>0</v>
      </c>
    </row>
    <row r="644" spans="1:11" ht="14.25" customHeight="1">
      <c r="A644" s="49" t="s">
        <v>257</v>
      </c>
      <c r="B644" s="18" t="s">
        <v>245</v>
      </c>
      <c r="C644" s="18" t="s">
        <v>272</v>
      </c>
      <c r="D644" s="31" t="s">
        <v>281</v>
      </c>
      <c r="E644" s="18" t="s">
        <v>258</v>
      </c>
      <c r="F644" s="18"/>
      <c r="G644" s="16">
        <f t="shared" si="225"/>
        <v>5361.6</v>
      </c>
      <c r="H644" s="16">
        <f t="shared" si="225"/>
        <v>1019.8</v>
      </c>
      <c r="I644" s="20">
        <f t="shared" si="216"/>
        <v>6381.4000000000005</v>
      </c>
      <c r="J644" s="16">
        <f t="shared" si="225"/>
        <v>0</v>
      </c>
      <c r="K644" s="16">
        <f t="shared" si="225"/>
        <v>0</v>
      </c>
    </row>
    <row r="645" spans="1:11">
      <c r="A645" s="49" t="s">
        <v>16</v>
      </c>
      <c r="B645" s="18" t="s">
        <v>245</v>
      </c>
      <c r="C645" s="18" t="s">
        <v>272</v>
      </c>
      <c r="D645" s="31" t="s">
        <v>281</v>
      </c>
      <c r="E645" s="18" t="s">
        <v>258</v>
      </c>
      <c r="F645" s="18" t="s">
        <v>17</v>
      </c>
      <c r="G645" s="19">
        <v>5361.6</v>
      </c>
      <c r="H645" s="19">
        <f>'[3]поправки  2024-2026 гг  (2)'!$I$826</f>
        <v>1019.8</v>
      </c>
      <c r="I645" s="20">
        <f t="shared" si="216"/>
        <v>6381.4000000000005</v>
      </c>
      <c r="J645" s="20"/>
      <c r="K645" s="19"/>
    </row>
    <row r="646" spans="1:11" ht="27" customHeight="1">
      <c r="A646" s="55" t="s">
        <v>265</v>
      </c>
      <c r="B646" s="18" t="s">
        <v>245</v>
      </c>
      <c r="C646" s="18" t="s">
        <v>272</v>
      </c>
      <c r="D646" s="38" t="s">
        <v>283</v>
      </c>
      <c r="E646" s="18"/>
      <c r="F646" s="18"/>
      <c r="G646" s="16">
        <f t="shared" ref="G646:K648" si="226">G647</f>
        <v>27064.9</v>
      </c>
      <c r="H646" s="16">
        <f t="shared" si="226"/>
        <v>1423</v>
      </c>
      <c r="I646" s="20">
        <f t="shared" si="216"/>
        <v>28487.9</v>
      </c>
      <c r="J646" s="16">
        <f t="shared" si="226"/>
        <v>0</v>
      </c>
      <c r="K646" s="16">
        <f t="shared" si="226"/>
        <v>0</v>
      </c>
    </row>
    <row r="647" spans="1:11" ht="38.25" customHeight="1">
      <c r="A647" s="55" t="s">
        <v>308</v>
      </c>
      <c r="B647" s="18" t="s">
        <v>245</v>
      </c>
      <c r="C647" s="18" t="s">
        <v>272</v>
      </c>
      <c r="D647" s="38" t="s">
        <v>283</v>
      </c>
      <c r="E647" s="18" t="s">
        <v>256</v>
      </c>
      <c r="F647" s="18"/>
      <c r="G647" s="16">
        <f t="shared" si="226"/>
        <v>27064.9</v>
      </c>
      <c r="H647" s="16">
        <f t="shared" si="226"/>
        <v>1423</v>
      </c>
      <c r="I647" s="20">
        <f t="shared" si="216"/>
        <v>28487.9</v>
      </c>
      <c r="J647" s="16">
        <f t="shared" si="226"/>
        <v>0</v>
      </c>
      <c r="K647" s="16">
        <f t="shared" si="226"/>
        <v>0</v>
      </c>
    </row>
    <row r="648" spans="1:11" ht="11.25" customHeight="1">
      <c r="A648" s="55" t="s">
        <v>257</v>
      </c>
      <c r="B648" s="18" t="s">
        <v>245</v>
      </c>
      <c r="C648" s="18" t="s">
        <v>272</v>
      </c>
      <c r="D648" s="38" t="s">
        <v>283</v>
      </c>
      <c r="E648" s="18" t="s">
        <v>258</v>
      </c>
      <c r="F648" s="18"/>
      <c r="G648" s="16">
        <f t="shared" si="226"/>
        <v>27064.9</v>
      </c>
      <c r="H648" s="16">
        <f t="shared" si="226"/>
        <v>1423</v>
      </c>
      <c r="I648" s="20">
        <f t="shared" si="216"/>
        <v>28487.9</v>
      </c>
      <c r="J648" s="16">
        <f t="shared" si="226"/>
        <v>0</v>
      </c>
      <c r="K648" s="16">
        <f t="shared" si="226"/>
        <v>0</v>
      </c>
    </row>
    <row r="649" spans="1:11">
      <c r="A649" s="55" t="s">
        <v>16</v>
      </c>
      <c r="B649" s="18" t="s">
        <v>245</v>
      </c>
      <c r="C649" s="18" t="s">
        <v>272</v>
      </c>
      <c r="D649" s="38" t="s">
        <v>283</v>
      </c>
      <c r="E649" s="18" t="s">
        <v>258</v>
      </c>
      <c r="F649" s="18" t="s">
        <v>17</v>
      </c>
      <c r="G649" s="20">
        <v>27064.9</v>
      </c>
      <c r="H649" s="20">
        <f>'[3]поправки  2024-2026 гг  (2)'!$I$830</f>
        <v>1423</v>
      </c>
      <c r="I649" s="20">
        <f t="shared" si="216"/>
        <v>28487.9</v>
      </c>
      <c r="J649" s="21"/>
      <c r="K649" s="19"/>
    </row>
    <row r="650" spans="1:11" ht="16.5" customHeight="1">
      <c r="A650" s="49" t="s">
        <v>267</v>
      </c>
      <c r="B650" s="18" t="s">
        <v>245</v>
      </c>
      <c r="C650" s="18" t="s">
        <v>272</v>
      </c>
      <c r="D650" s="31" t="s">
        <v>284</v>
      </c>
      <c r="E650" s="18"/>
      <c r="F650" s="18"/>
      <c r="G650" s="16">
        <f t="shared" ref="G650:K652" si="227">G651</f>
        <v>11300</v>
      </c>
      <c r="H650" s="16"/>
      <c r="I650" s="20">
        <f t="shared" si="216"/>
        <v>11300</v>
      </c>
      <c r="J650" s="16">
        <f t="shared" si="227"/>
        <v>0</v>
      </c>
      <c r="K650" s="16">
        <f t="shared" si="227"/>
        <v>0</v>
      </c>
    </row>
    <row r="651" spans="1:11" ht="41.25" customHeight="1">
      <c r="A651" s="49" t="s">
        <v>308</v>
      </c>
      <c r="B651" s="18" t="s">
        <v>245</v>
      </c>
      <c r="C651" s="18" t="s">
        <v>272</v>
      </c>
      <c r="D651" s="31" t="s">
        <v>284</v>
      </c>
      <c r="E651" s="18" t="s">
        <v>256</v>
      </c>
      <c r="F651" s="18"/>
      <c r="G651" s="16">
        <f t="shared" si="227"/>
        <v>11300</v>
      </c>
      <c r="H651" s="16"/>
      <c r="I651" s="20">
        <f t="shared" si="216"/>
        <v>11300</v>
      </c>
      <c r="J651" s="16">
        <f t="shared" si="227"/>
        <v>0</v>
      </c>
      <c r="K651" s="16">
        <f t="shared" si="227"/>
        <v>0</v>
      </c>
    </row>
    <row r="652" spans="1:11" ht="17.25" customHeight="1">
      <c r="A652" s="49" t="s">
        <v>257</v>
      </c>
      <c r="B652" s="18" t="s">
        <v>245</v>
      </c>
      <c r="C652" s="18" t="s">
        <v>272</v>
      </c>
      <c r="D652" s="31" t="s">
        <v>284</v>
      </c>
      <c r="E652" s="18" t="s">
        <v>258</v>
      </c>
      <c r="F652" s="18"/>
      <c r="G652" s="16">
        <f t="shared" si="227"/>
        <v>11300</v>
      </c>
      <c r="H652" s="16"/>
      <c r="I652" s="20">
        <f t="shared" si="216"/>
        <v>11300</v>
      </c>
      <c r="J652" s="16">
        <f t="shared" si="227"/>
        <v>0</v>
      </c>
      <c r="K652" s="16">
        <f t="shared" si="227"/>
        <v>0</v>
      </c>
    </row>
    <row r="653" spans="1:11">
      <c r="A653" s="49" t="s">
        <v>16</v>
      </c>
      <c r="B653" s="18" t="s">
        <v>245</v>
      </c>
      <c r="C653" s="18" t="s">
        <v>272</v>
      </c>
      <c r="D653" s="31" t="s">
        <v>284</v>
      </c>
      <c r="E653" s="18" t="s">
        <v>258</v>
      </c>
      <c r="F653" s="18" t="s">
        <v>17</v>
      </c>
      <c r="G653" s="20">
        <v>11300</v>
      </c>
      <c r="H653" s="20"/>
      <c r="I653" s="20">
        <f t="shared" si="216"/>
        <v>11300</v>
      </c>
      <c r="J653" s="19"/>
      <c r="K653" s="19"/>
    </row>
    <row r="654" spans="1:11" ht="25.5" customHeight="1">
      <c r="A654" s="70" t="s">
        <v>285</v>
      </c>
      <c r="B654" s="35" t="s">
        <v>245</v>
      </c>
      <c r="C654" s="35" t="s">
        <v>272</v>
      </c>
      <c r="D654" s="31" t="s">
        <v>286</v>
      </c>
      <c r="E654" s="18" t="s">
        <v>64</v>
      </c>
      <c r="F654" s="18"/>
      <c r="G654" s="16">
        <f t="shared" ref="G654:K656" si="228">G655</f>
        <v>163.4</v>
      </c>
      <c r="H654" s="16"/>
      <c r="I654" s="20">
        <f t="shared" si="216"/>
        <v>163.4</v>
      </c>
      <c r="J654" s="16">
        <f t="shared" si="228"/>
        <v>0</v>
      </c>
      <c r="K654" s="16">
        <f t="shared" si="228"/>
        <v>0</v>
      </c>
    </row>
    <row r="655" spans="1:11" ht="38.25" customHeight="1">
      <c r="A655" s="70" t="s">
        <v>261</v>
      </c>
      <c r="B655" s="18" t="s">
        <v>245</v>
      </c>
      <c r="C655" s="18" t="s">
        <v>272</v>
      </c>
      <c r="D655" s="31" t="s">
        <v>286</v>
      </c>
      <c r="E655" s="18" t="s">
        <v>256</v>
      </c>
      <c r="F655" s="18"/>
      <c r="G655" s="16">
        <f t="shared" si="228"/>
        <v>163.4</v>
      </c>
      <c r="H655" s="16"/>
      <c r="I655" s="20">
        <f t="shared" si="216"/>
        <v>163.4</v>
      </c>
      <c r="J655" s="16">
        <f t="shared" si="228"/>
        <v>0</v>
      </c>
      <c r="K655" s="16">
        <f t="shared" si="228"/>
        <v>0</v>
      </c>
    </row>
    <row r="656" spans="1:11" ht="12" customHeight="1">
      <c r="A656" s="70" t="s">
        <v>257</v>
      </c>
      <c r="B656" s="18" t="s">
        <v>245</v>
      </c>
      <c r="C656" s="18" t="s">
        <v>272</v>
      </c>
      <c r="D656" s="31" t="s">
        <v>286</v>
      </c>
      <c r="E656" s="18" t="s">
        <v>258</v>
      </c>
      <c r="F656" s="18"/>
      <c r="G656" s="16">
        <f t="shared" si="228"/>
        <v>163.4</v>
      </c>
      <c r="H656" s="16"/>
      <c r="I656" s="20">
        <f t="shared" si="216"/>
        <v>163.4</v>
      </c>
      <c r="J656" s="16">
        <f t="shared" si="228"/>
        <v>0</v>
      </c>
      <c r="K656" s="16">
        <f t="shared" si="228"/>
        <v>0</v>
      </c>
    </row>
    <row r="657" spans="1:11">
      <c r="A657" s="70" t="s">
        <v>16</v>
      </c>
      <c r="B657" s="18" t="s">
        <v>245</v>
      </c>
      <c r="C657" s="18" t="s">
        <v>272</v>
      </c>
      <c r="D657" s="31" t="s">
        <v>286</v>
      </c>
      <c r="E657" s="18" t="s">
        <v>258</v>
      </c>
      <c r="F657" s="18" t="s">
        <v>17</v>
      </c>
      <c r="G657" s="19">
        <v>163.4</v>
      </c>
      <c r="H657" s="19"/>
      <c r="I657" s="20">
        <f t="shared" si="216"/>
        <v>163.4</v>
      </c>
      <c r="J657" s="20"/>
      <c r="K657" s="19"/>
    </row>
    <row r="658" spans="1:11" ht="50.25" customHeight="1">
      <c r="A658" s="51" t="s">
        <v>572</v>
      </c>
      <c r="B658" s="134" t="s">
        <v>245</v>
      </c>
      <c r="C658" s="134" t="s">
        <v>272</v>
      </c>
      <c r="D658" s="144" t="s">
        <v>536</v>
      </c>
      <c r="E658" s="134"/>
      <c r="F658" s="134"/>
      <c r="G658" s="19">
        <f>G659</f>
        <v>236.4</v>
      </c>
      <c r="H658" s="19"/>
      <c r="I658" s="20">
        <f t="shared" si="216"/>
        <v>236.4</v>
      </c>
      <c r="J658" s="19">
        <f t="shared" ref="J658:K660" si="229">J659</f>
        <v>0</v>
      </c>
      <c r="K658" s="19">
        <f t="shared" si="229"/>
        <v>0</v>
      </c>
    </row>
    <row r="659" spans="1:11" ht="38.25" customHeight="1">
      <c r="A659" s="51" t="s">
        <v>261</v>
      </c>
      <c r="B659" s="134" t="s">
        <v>245</v>
      </c>
      <c r="C659" s="134" t="s">
        <v>272</v>
      </c>
      <c r="D659" s="144" t="s">
        <v>536</v>
      </c>
      <c r="E659" s="134" t="s">
        <v>256</v>
      </c>
      <c r="F659" s="134"/>
      <c r="G659" s="19">
        <f>G660</f>
        <v>236.4</v>
      </c>
      <c r="H659" s="19"/>
      <c r="I659" s="20">
        <f t="shared" si="216"/>
        <v>236.4</v>
      </c>
      <c r="J659" s="19">
        <f t="shared" si="229"/>
        <v>0</v>
      </c>
      <c r="K659" s="19">
        <f t="shared" si="229"/>
        <v>0</v>
      </c>
    </row>
    <row r="660" spans="1:11">
      <c r="A660" s="51" t="s">
        <v>257</v>
      </c>
      <c r="B660" s="134" t="s">
        <v>245</v>
      </c>
      <c r="C660" s="134" t="s">
        <v>272</v>
      </c>
      <c r="D660" s="144" t="s">
        <v>536</v>
      </c>
      <c r="E660" s="134" t="s">
        <v>258</v>
      </c>
      <c r="F660" s="134"/>
      <c r="G660" s="19">
        <f>G661</f>
        <v>236.4</v>
      </c>
      <c r="H660" s="19"/>
      <c r="I660" s="20">
        <f t="shared" si="216"/>
        <v>236.4</v>
      </c>
      <c r="J660" s="19">
        <f t="shared" si="229"/>
        <v>0</v>
      </c>
      <c r="K660" s="19">
        <f t="shared" si="229"/>
        <v>0</v>
      </c>
    </row>
    <row r="661" spans="1:11">
      <c r="A661" s="51" t="s">
        <v>16</v>
      </c>
      <c r="B661" s="134" t="s">
        <v>245</v>
      </c>
      <c r="C661" s="134" t="s">
        <v>272</v>
      </c>
      <c r="D661" s="144" t="s">
        <v>536</v>
      </c>
      <c r="E661" s="134" t="s">
        <v>258</v>
      </c>
      <c r="F661" s="134" t="s">
        <v>17</v>
      </c>
      <c r="G661" s="19">
        <v>236.4</v>
      </c>
      <c r="H661" s="19"/>
      <c r="I661" s="20">
        <f t="shared" si="216"/>
        <v>236.4</v>
      </c>
      <c r="J661" s="20"/>
      <c r="K661" s="19"/>
    </row>
    <row r="662" spans="1:11" ht="48" customHeight="1">
      <c r="A662" s="27" t="s">
        <v>287</v>
      </c>
      <c r="B662" s="18" t="s">
        <v>245</v>
      </c>
      <c r="C662" s="18" t="s">
        <v>272</v>
      </c>
      <c r="D662" s="31" t="s">
        <v>288</v>
      </c>
      <c r="E662" s="18"/>
      <c r="F662" s="18"/>
      <c r="G662" s="16">
        <f t="shared" ref="G662:K664" si="230">G663</f>
        <v>1741.7</v>
      </c>
      <c r="H662" s="16"/>
      <c r="I662" s="20">
        <f t="shared" si="216"/>
        <v>1741.7</v>
      </c>
      <c r="J662" s="16">
        <f t="shared" si="230"/>
        <v>0</v>
      </c>
      <c r="K662" s="16">
        <f t="shared" si="230"/>
        <v>0</v>
      </c>
    </row>
    <row r="663" spans="1:11" ht="38.25" customHeight="1">
      <c r="A663" s="49" t="s">
        <v>308</v>
      </c>
      <c r="B663" s="18" t="s">
        <v>245</v>
      </c>
      <c r="C663" s="18" t="s">
        <v>272</v>
      </c>
      <c r="D663" s="31" t="s">
        <v>288</v>
      </c>
      <c r="E663" s="18" t="s">
        <v>256</v>
      </c>
      <c r="F663" s="18"/>
      <c r="G663" s="16">
        <f t="shared" si="230"/>
        <v>1741.7</v>
      </c>
      <c r="H663" s="16"/>
      <c r="I663" s="20">
        <f t="shared" si="216"/>
        <v>1741.7</v>
      </c>
      <c r="J663" s="16">
        <f t="shared" si="230"/>
        <v>0</v>
      </c>
      <c r="K663" s="16">
        <f t="shared" si="230"/>
        <v>0</v>
      </c>
    </row>
    <row r="664" spans="1:11" ht="15.75" customHeight="1">
      <c r="A664" s="49" t="s">
        <v>257</v>
      </c>
      <c r="B664" s="18" t="s">
        <v>245</v>
      </c>
      <c r="C664" s="18" t="s">
        <v>272</v>
      </c>
      <c r="D664" s="31" t="s">
        <v>288</v>
      </c>
      <c r="E664" s="18" t="s">
        <v>258</v>
      </c>
      <c r="F664" s="18"/>
      <c r="G664" s="16">
        <f t="shared" si="230"/>
        <v>1741.7</v>
      </c>
      <c r="H664" s="16"/>
      <c r="I664" s="20">
        <f t="shared" si="216"/>
        <v>1741.7</v>
      </c>
      <c r="J664" s="16">
        <f t="shared" si="230"/>
        <v>0</v>
      </c>
      <c r="K664" s="16">
        <f t="shared" si="230"/>
        <v>0</v>
      </c>
    </row>
    <row r="665" spans="1:11">
      <c r="A665" s="49" t="s">
        <v>18</v>
      </c>
      <c r="B665" s="18" t="s">
        <v>245</v>
      </c>
      <c r="C665" s="18" t="s">
        <v>272</v>
      </c>
      <c r="D665" s="31" t="s">
        <v>288</v>
      </c>
      <c r="E665" s="18" t="s">
        <v>258</v>
      </c>
      <c r="F665" s="18" t="s">
        <v>10</v>
      </c>
      <c r="G665" s="20">
        <v>1741.7</v>
      </c>
      <c r="H665" s="20"/>
      <c r="I665" s="20">
        <f t="shared" si="216"/>
        <v>1741.7</v>
      </c>
      <c r="J665" s="19"/>
      <c r="K665" s="26"/>
    </row>
    <row r="666" spans="1:11" ht="50.25" customHeight="1">
      <c r="A666" s="44" t="s">
        <v>289</v>
      </c>
      <c r="B666" s="18" t="s">
        <v>245</v>
      </c>
      <c r="C666" s="18" t="s">
        <v>272</v>
      </c>
      <c r="D666" s="38" t="s">
        <v>290</v>
      </c>
      <c r="E666" s="24"/>
      <c r="F666" s="24"/>
      <c r="G666" s="16">
        <f t="shared" ref="G666:K667" si="231">G667</f>
        <v>2393.1999999999998</v>
      </c>
      <c r="H666" s="16"/>
      <c r="I666" s="20">
        <f t="shared" ref="I666:I733" si="232">G666+H666</f>
        <v>2393.1999999999998</v>
      </c>
      <c r="J666" s="16">
        <f t="shared" si="231"/>
        <v>0</v>
      </c>
      <c r="K666" s="16">
        <f t="shared" si="231"/>
        <v>0</v>
      </c>
    </row>
    <row r="667" spans="1:11" ht="40.5" customHeight="1">
      <c r="A667" s="55" t="s">
        <v>308</v>
      </c>
      <c r="B667" s="18" t="s">
        <v>245</v>
      </c>
      <c r="C667" s="18" t="s">
        <v>272</v>
      </c>
      <c r="D667" s="38" t="s">
        <v>290</v>
      </c>
      <c r="E667" s="24" t="s">
        <v>256</v>
      </c>
      <c r="F667" s="24"/>
      <c r="G667" s="16">
        <f t="shared" si="231"/>
        <v>2393.1999999999998</v>
      </c>
      <c r="H667" s="16"/>
      <c r="I667" s="20">
        <f t="shared" si="232"/>
        <v>2393.1999999999998</v>
      </c>
      <c r="J667" s="16">
        <f t="shared" si="231"/>
        <v>0</v>
      </c>
      <c r="K667" s="16">
        <f t="shared" si="231"/>
        <v>0</v>
      </c>
    </row>
    <row r="668" spans="1:11" ht="12" customHeight="1">
      <c r="A668" s="55" t="s">
        <v>257</v>
      </c>
      <c r="B668" s="18" t="s">
        <v>245</v>
      </c>
      <c r="C668" s="18" t="s">
        <v>272</v>
      </c>
      <c r="D668" s="38" t="s">
        <v>290</v>
      </c>
      <c r="E668" s="24" t="s">
        <v>258</v>
      </c>
      <c r="F668" s="24"/>
      <c r="G668" s="16">
        <f t="shared" ref="G668:K668" si="233">G669+G670+G671</f>
        <v>2393.1999999999998</v>
      </c>
      <c r="H668" s="16"/>
      <c r="I668" s="20">
        <f t="shared" si="232"/>
        <v>2393.1999999999998</v>
      </c>
      <c r="J668" s="16">
        <f t="shared" si="233"/>
        <v>0</v>
      </c>
      <c r="K668" s="16">
        <f t="shared" si="233"/>
        <v>0</v>
      </c>
    </row>
    <row r="669" spans="1:11">
      <c r="A669" s="55" t="s">
        <v>16</v>
      </c>
      <c r="B669" s="18" t="s">
        <v>245</v>
      </c>
      <c r="C669" s="18" t="s">
        <v>272</v>
      </c>
      <c r="D669" s="38" t="s">
        <v>290</v>
      </c>
      <c r="E669" s="24" t="s">
        <v>258</v>
      </c>
      <c r="F669" s="24" t="s">
        <v>17</v>
      </c>
      <c r="G669" s="184">
        <v>23.9</v>
      </c>
      <c r="H669" s="184"/>
      <c r="I669" s="20">
        <f t="shared" si="232"/>
        <v>23.9</v>
      </c>
      <c r="J669" s="26"/>
      <c r="K669" s="26"/>
    </row>
    <row r="670" spans="1:11">
      <c r="A670" s="55" t="s">
        <v>18</v>
      </c>
      <c r="B670" s="18" t="s">
        <v>245</v>
      </c>
      <c r="C670" s="18" t="s">
        <v>272</v>
      </c>
      <c r="D670" s="38" t="s">
        <v>290</v>
      </c>
      <c r="E670" s="24" t="s">
        <v>258</v>
      </c>
      <c r="F670" s="24" t="s">
        <v>10</v>
      </c>
      <c r="G670" s="184">
        <v>213.2</v>
      </c>
      <c r="H670" s="184"/>
      <c r="I670" s="20">
        <f t="shared" si="232"/>
        <v>213.2</v>
      </c>
      <c r="J670" s="26"/>
      <c r="K670" s="26"/>
    </row>
    <row r="671" spans="1:11">
      <c r="A671" s="55" t="s">
        <v>19</v>
      </c>
      <c r="B671" s="18" t="s">
        <v>245</v>
      </c>
      <c r="C671" s="18" t="s">
        <v>272</v>
      </c>
      <c r="D671" s="38" t="s">
        <v>290</v>
      </c>
      <c r="E671" s="24" t="s">
        <v>258</v>
      </c>
      <c r="F671" s="24" t="s">
        <v>11</v>
      </c>
      <c r="G671" s="184">
        <v>2156.1</v>
      </c>
      <c r="H671" s="184"/>
      <c r="I671" s="20">
        <f t="shared" si="232"/>
        <v>2156.1</v>
      </c>
      <c r="J671" s="26"/>
      <c r="K671" s="26"/>
    </row>
    <row r="672" spans="1:11" ht="36">
      <c r="A672" s="80" t="s">
        <v>291</v>
      </c>
      <c r="B672" s="18" t="s">
        <v>245</v>
      </c>
      <c r="C672" s="18" t="s">
        <v>272</v>
      </c>
      <c r="D672" s="31" t="s">
        <v>292</v>
      </c>
      <c r="E672" s="18"/>
      <c r="F672" s="18"/>
      <c r="G672" s="16">
        <f t="shared" ref="G672:K674" si="234">G673</f>
        <v>1741.7</v>
      </c>
      <c r="H672" s="16"/>
      <c r="I672" s="20">
        <f t="shared" si="232"/>
        <v>1741.7</v>
      </c>
      <c r="J672" s="16">
        <f t="shared" si="234"/>
        <v>0</v>
      </c>
      <c r="K672" s="16">
        <f t="shared" si="234"/>
        <v>0</v>
      </c>
    </row>
    <row r="673" spans="1:11" ht="35.25" customHeight="1">
      <c r="A673" s="70" t="s">
        <v>261</v>
      </c>
      <c r="B673" s="18" t="s">
        <v>245</v>
      </c>
      <c r="C673" s="18" t="s">
        <v>272</v>
      </c>
      <c r="D673" s="31" t="s">
        <v>292</v>
      </c>
      <c r="E673" s="18" t="s">
        <v>256</v>
      </c>
      <c r="F673" s="18"/>
      <c r="G673" s="16">
        <f t="shared" si="234"/>
        <v>1741.7</v>
      </c>
      <c r="H673" s="16"/>
      <c r="I673" s="20">
        <f t="shared" si="232"/>
        <v>1741.7</v>
      </c>
      <c r="J673" s="16">
        <f t="shared" si="234"/>
        <v>0</v>
      </c>
      <c r="K673" s="16">
        <f t="shared" si="234"/>
        <v>0</v>
      </c>
    </row>
    <row r="674" spans="1:11" ht="15.75" customHeight="1">
      <c r="A674" s="70" t="s">
        <v>257</v>
      </c>
      <c r="B674" s="18" t="s">
        <v>245</v>
      </c>
      <c r="C674" s="18" t="s">
        <v>272</v>
      </c>
      <c r="D674" s="31" t="s">
        <v>292</v>
      </c>
      <c r="E674" s="18" t="s">
        <v>258</v>
      </c>
      <c r="F674" s="18"/>
      <c r="G674" s="16">
        <f t="shared" si="234"/>
        <v>1741.7</v>
      </c>
      <c r="H674" s="16"/>
      <c r="I674" s="20">
        <f t="shared" si="232"/>
        <v>1741.7</v>
      </c>
      <c r="J674" s="16">
        <f t="shared" si="234"/>
        <v>0</v>
      </c>
      <c r="K674" s="16">
        <f t="shared" si="234"/>
        <v>0</v>
      </c>
    </row>
    <row r="675" spans="1:11">
      <c r="A675" s="70" t="s">
        <v>16</v>
      </c>
      <c r="B675" s="18" t="s">
        <v>245</v>
      </c>
      <c r="C675" s="18" t="s">
        <v>272</v>
      </c>
      <c r="D675" s="31" t="s">
        <v>292</v>
      </c>
      <c r="E675" s="18" t="s">
        <v>258</v>
      </c>
      <c r="F675" s="18" t="s">
        <v>17</v>
      </c>
      <c r="G675" s="182">
        <v>1741.7</v>
      </c>
      <c r="H675" s="182"/>
      <c r="I675" s="20">
        <f t="shared" si="232"/>
        <v>1741.7</v>
      </c>
      <c r="J675" s="19"/>
      <c r="K675" s="19"/>
    </row>
    <row r="676" spans="1:11" ht="22.5" customHeight="1">
      <c r="A676" s="70" t="s">
        <v>293</v>
      </c>
      <c r="B676" s="35" t="s">
        <v>245</v>
      </c>
      <c r="C676" s="35" t="s">
        <v>272</v>
      </c>
      <c r="D676" s="31" t="s">
        <v>294</v>
      </c>
      <c r="E676" s="18" t="s">
        <v>64</v>
      </c>
      <c r="F676" s="35"/>
      <c r="G676" s="16">
        <f t="shared" ref="G676:K678" si="235">G677</f>
        <v>1500</v>
      </c>
      <c r="H676" s="16">
        <f t="shared" si="235"/>
        <v>714.7</v>
      </c>
      <c r="I676" s="20">
        <f t="shared" si="232"/>
        <v>2214.6999999999998</v>
      </c>
      <c r="J676" s="16">
        <f t="shared" si="235"/>
        <v>0</v>
      </c>
      <c r="K676" s="16">
        <f t="shared" si="235"/>
        <v>0</v>
      </c>
    </row>
    <row r="677" spans="1:11" ht="39" customHeight="1">
      <c r="A677" s="70" t="s">
        <v>261</v>
      </c>
      <c r="B677" s="18" t="s">
        <v>245</v>
      </c>
      <c r="C677" s="18" t="s">
        <v>272</v>
      </c>
      <c r="D677" s="31" t="s">
        <v>294</v>
      </c>
      <c r="E677" s="18" t="s">
        <v>256</v>
      </c>
      <c r="F677" s="18"/>
      <c r="G677" s="16">
        <f t="shared" si="235"/>
        <v>1500</v>
      </c>
      <c r="H677" s="16">
        <f t="shared" si="235"/>
        <v>714.7</v>
      </c>
      <c r="I677" s="20">
        <f t="shared" si="232"/>
        <v>2214.6999999999998</v>
      </c>
      <c r="J677" s="16">
        <f t="shared" si="235"/>
        <v>0</v>
      </c>
      <c r="K677" s="16">
        <f t="shared" si="235"/>
        <v>0</v>
      </c>
    </row>
    <row r="678" spans="1:11" ht="14.25" customHeight="1">
      <c r="A678" s="70" t="s">
        <v>257</v>
      </c>
      <c r="B678" s="18" t="s">
        <v>245</v>
      </c>
      <c r="C678" s="18" t="s">
        <v>272</v>
      </c>
      <c r="D678" s="31" t="s">
        <v>294</v>
      </c>
      <c r="E678" s="18" t="s">
        <v>258</v>
      </c>
      <c r="F678" s="18"/>
      <c r="G678" s="16">
        <f t="shared" si="235"/>
        <v>1500</v>
      </c>
      <c r="H678" s="16">
        <f t="shared" si="235"/>
        <v>714.7</v>
      </c>
      <c r="I678" s="20">
        <f t="shared" si="232"/>
        <v>2214.6999999999998</v>
      </c>
      <c r="J678" s="16">
        <f t="shared" si="235"/>
        <v>0</v>
      </c>
      <c r="K678" s="16">
        <f t="shared" si="235"/>
        <v>0</v>
      </c>
    </row>
    <row r="679" spans="1:11">
      <c r="A679" s="70" t="s">
        <v>16</v>
      </c>
      <c r="B679" s="18" t="s">
        <v>245</v>
      </c>
      <c r="C679" s="18" t="s">
        <v>272</v>
      </c>
      <c r="D679" s="31" t="s">
        <v>294</v>
      </c>
      <c r="E679" s="18" t="s">
        <v>258</v>
      </c>
      <c r="F679" s="18" t="s">
        <v>17</v>
      </c>
      <c r="G679" s="20">
        <v>1500</v>
      </c>
      <c r="H679" s="20">
        <f>'[3]поправки  2024-2026 гг  (2)'!$I$850</f>
        <v>714.7</v>
      </c>
      <c r="I679" s="20">
        <f t="shared" si="232"/>
        <v>2214.6999999999998</v>
      </c>
      <c r="J679" s="19"/>
      <c r="K679" s="19"/>
    </row>
    <row r="680" spans="1:11" ht="71.25" customHeight="1">
      <c r="A680" s="64" t="s">
        <v>295</v>
      </c>
      <c r="B680" s="18" t="s">
        <v>245</v>
      </c>
      <c r="C680" s="18" t="s">
        <v>272</v>
      </c>
      <c r="D680" s="31" t="s">
        <v>296</v>
      </c>
      <c r="E680" s="18" t="s">
        <v>64</v>
      </c>
      <c r="F680" s="18"/>
      <c r="G680" s="16">
        <f t="shared" ref="G680:K682" si="236">G681</f>
        <v>98405.1</v>
      </c>
      <c r="H680" s="16"/>
      <c r="I680" s="20">
        <f t="shared" si="232"/>
        <v>98405.1</v>
      </c>
      <c r="J680" s="16">
        <f t="shared" si="236"/>
        <v>0</v>
      </c>
      <c r="K680" s="16">
        <f t="shared" si="236"/>
        <v>0</v>
      </c>
    </row>
    <row r="681" spans="1:11" ht="35.25" customHeight="1">
      <c r="A681" s="49" t="s">
        <v>308</v>
      </c>
      <c r="B681" s="18" t="s">
        <v>245</v>
      </c>
      <c r="C681" s="18" t="s">
        <v>272</v>
      </c>
      <c r="D681" s="31" t="s">
        <v>296</v>
      </c>
      <c r="E681" s="18" t="s">
        <v>256</v>
      </c>
      <c r="F681" s="18"/>
      <c r="G681" s="16">
        <f t="shared" si="236"/>
        <v>98405.1</v>
      </c>
      <c r="H681" s="16"/>
      <c r="I681" s="20">
        <f t="shared" si="232"/>
        <v>98405.1</v>
      </c>
      <c r="J681" s="16">
        <f t="shared" si="236"/>
        <v>0</v>
      </c>
      <c r="K681" s="16">
        <f t="shared" si="236"/>
        <v>0</v>
      </c>
    </row>
    <row r="682" spans="1:11" ht="14.25" customHeight="1">
      <c r="A682" s="49" t="s">
        <v>257</v>
      </c>
      <c r="B682" s="18" t="s">
        <v>245</v>
      </c>
      <c r="C682" s="18" t="s">
        <v>272</v>
      </c>
      <c r="D682" s="31" t="s">
        <v>296</v>
      </c>
      <c r="E682" s="18" t="s">
        <v>258</v>
      </c>
      <c r="F682" s="18"/>
      <c r="G682" s="16">
        <f t="shared" si="236"/>
        <v>98405.1</v>
      </c>
      <c r="H682" s="16"/>
      <c r="I682" s="20">
        <f t="shared" si="232"/>
        <v>98405.1</v>
      </c>
      <c r="J682" s="16">
        <f t="shared" si="236"/>
        <v>0</v>
      </c>
      <c r="K682" s="16">
        <f t="shared" si="236"/>
        <v>0</v>
      </c>
    </row>
    <row r="683" spans="1:11">
      <c r="A683" s="49" t="s">
        <v>18</v>
      </c>
      <c r="B683" s="18" t="s">
        <v>245</v>
      </c>
      <c r="C683" s="18" t="s">
        <v>272</v>
      </c>
      <c r="D683" s="31" t="s">
        <v>296</v>
      </c>
      <c r="E683" s="18" t="s">
        <v>258</v>
      </c>
      <c r="F683" s="18" t="s">
        <v>10</v>
      </c>
      <c r="G683" s="182">
        <v>98405.1</v>
      </c>
      <c r="H683" s="182"/>
      <c r="I683" s="20">
        <f t="shared" si="232"/>
        <v>98405.1</v>
      </c>
      <c r="J683" s="20"/>
      <c r="K683" s="19"/>
    </row>
    <row r="684" spans="1:11" ht="76.5">
      <c r="A684" s="51" t="s">
        <v>660</v>
      </c>
      <c r="B684" s="18" t="s">
        <v>245</v>
      </c>
      <c r="C684" s="18" t="s">
        <v>272</v>
      </c>
      <c r="D684" s="144" t="s">
        <v>661</v>
      </c>
      <c r="E684" s="18"/>
      <c r="F684" s="18"/>
      <c r="G684" s="182">
        <f>G685</f>
        <v>1486.8000000000002</v>
      </c>
      <c r="H684" s="182">
        <f>H685</f>
        <v>0</v>
      </c>
      <c r="I684" s="20">
        <f t="shared" si="232"/>
        <v>1486.8000000000002</v>
      </c>
      <c r="J684" s="182">
        <f t="shared" ref="J684:K685" si="237">J685</f>
        <v>0</v>
      </c>
      <c r="K684" s="182">
        <f t="shared" si="237"/>
        <v>0</v>
      </c>
    </row>
    <row r="685" spans="1:11" ht="38.25">
      <c r="A685" s="135" t="s">
        <v>308</v>
      </c>
      <c r="B685" s="18" t="s">
        <v>245</v>
      </c>
      <c r="C685" s="18" t="s">
        <v>272</v>
      </c>
      <c r="D685" s="144" t="s">
        <v>661</v>
      </c>
      <c r="E685" s="167" t="s">
        <v>256</v>
      </c>
      <c r="F685" s="167"/>
      <c r="G685" s="182">
        <f>G686</f>
        <v>1486.8000000000002</v>
      </c>
      <c r="H685" s="182">
        <f>H686</f>
        <v>0</v>
      </c>
      <c r="I685" s="20">
        <f t="shared" si="232"/>
        <v>1486.8000000000002</v>
      </c>
      <c r="J685" s="182">
        <f t="shared" si="237"/>
        <v>0</v>
      </c>
      <c r="K685" s="182">
        <f t="shared" si="237"/>
        <v>0</v>
      </c>
    </row>
    <row r="686" spans="1:11">
      <c r="A686" s="135" t="s">
        <v>257</v>
      </c>
      <c r="B686" s="18" t="s">
        <v>245</v>
      </c>
      <c r="C686" s="18" t="s">
        <v>272</v>
      </c>
      <c r="D686" s="144" t="s">
        <v>661</v>
      </c>
      <c r="E686" s="167" t="s">
        <v>258</v>
      </c>
      <c r="F686" s="167"/>
      <c r="G686" s="182">
        <f>G687+G688</f>
        <v>1486.8000000000002</v>
      </c>
      <c r="H686" s="182">
        <f>H687+H688</f>
        <v>0</v>
      </c>
      <c r="I686" s="20">
        <f t="shared" si="232"/>
        <v>1486.8000000000002</v>
      </c>
      <c r="J686" s="182">
        <f t="shared" ref="J686:K686" si="238">J687+J688</f>
        <v>0</v>
      </c>
      <c r="K686" s="182">
        <f t="shared" si="238"/>
        <v>0</v>
      </c>
    </row>
    <row r="687" spans="1:11">
      <c r="A687" s="135" t="s">
        <v>18</v>
      </c>
      <c r="B687" s="18" t="s">
        <v>245</v>
      </c>
      <c r="C687" s="18" t="s">
        <v>272</v>
      </c>
      <c r="D687" s="144" t="s">
        <v>661</v>
      </c>
      <c r="E687" s="167" t="s">
        <v>258</v>
      </c>
      <c r="F687" s="167" t="s">
        <v>10</v>
      </c>
      <c r="G687" s="182">
        <v>14.9</v>
      </c>
      <c r="H687" s="182">
        <v>0</v>
      </c>
      <c r="I687" s="20">
        <f t="shared" si="232"/>
        <v>14.9</v>
      </c>
      <c r="J687" s="20"/>
      <c r="K687" s="19"/>
    </row>
    <row r="688" spans="1:11">
      <c r="A688" s="135" t="s">
        <v>19</v>
      </c>
      <c r="B688" s="18" t="s">
        <v>245</v>
      </c>
      <c r="C688" s="18" t="s">
        <v>272</v>
      </c>
      <c r="D688" s="144" t="s">
        <v>661</v>
      </c>
      <c r="E688" s="167" t="s">
        <v>258</v>
      </c>
      <c r="F688" s="167" t="s">
        <v>11</v>
      </c>
      <c r="G688" s="182">
        <v>1471.9</v>
      </c>
      <c r="H688" s="182">
        <v>0</v>
      </c>
      <c r="I688" s="20">
        <f t="shared" si="232"/>
        <v>1471.9</v>
      </c>
      <c r="J688" s="20"/>
      <c r="K688" s="19"/>
    </row>
    <row r="689" spans="1:11" ht="90.75" customHeight="1">
      <c r="A689" s="152" t="s">
        <v>639</v>
      </c>
      <c r="B689" s="18" t="s">
        <v>245</v>
      </c>
      <c r="C689" s="18" t="s">
        <v>272</v>
      </c>
      <c r="D689" s="144" t="s">
        <v>640</v>
      </c>
      <c r="E689" s="167"/>
      <c r="F689" s="167"/>
      <c r="G689" s="79">
        <f t="shared" ref="G689:J691" si="239">G690</f>
        <v>150.6</v>
      </c>
      <c r="H689" s="79"/>
      <c r="I689" s="20">
        <f t="shared" si="232"/>
        <v>150.6</v>
      </c>
      <c r="J689" s="22">
        <f t="shared" si="239"/>
        <v>0</v>
      </c>
      <c r="K689" s="22"/>
    </row>
    <row r="690" spans="1:11" ht="38.25">
      <c r="A690" s="135" t="s">
        <v>308</v>
      </c>
      <c r="B690" s="18" t="s">
        <v>245</v>
      </c>
      <c r="C690" s="18" t="s">
        <v>272</v>
      </c>
      <c r="D690" s="144" t="s">
        <v>640</v>
      </c>
      <c r="E690" s="167" t="s">
        <v>256</v>
      </c>
      <c r="F690" s="167"/>
      <c r="G690" s="79">
        <f t="shared" si="239"/>
        <v>150.6</v>
      </c>
      <c r="H690" s="79"/>
      <c r="I690" s="20">
        <f t="shared" si="232"/>
        <v>150.6</v>
      </c>
      <c r="J690" s="22">
        <f t="shared" si="239"/>
        <v>0</v>
      </c>
      <c r="K690" s="22"/>
    </row>
    <row r="691" spans="1:11">
      <c r="A691" s="135" t="s">
        <v>257</v>
      </c>
      <c r="B691" s="18" t="s">
        <v>245</v>
      </c>
      <c r="C691" s="18" t="s">
        <v>272</v>
      </c>
      <c r="D691" s="144" t="s">
        <v>640</v>
      </c>
      <c r="E691" s="167" t="s">
        <v>258</v>
      </c>
      <c r="F691" s="167"/>
      <c r="G691" s="79">
        <f t="shared" si="239"/>
        <v>150.6</v>
      </c>
      <c r="H691" s="79"/>
      <c r="I691" s="20">
        <f t="shared" si="232"/>
        <v>150.6</v>
      </c>
      <c r="J691" s="22">
        <f t="shared" si="239"/>
        <v>0</v>
      </c>
      <c r="K691" s="22"/>
    </row>
    <row r="692" spans="1:11">
      <c r="A692" s="135" t="s">
        <v>18</v>
      </c>
      <c r="B692" s="18" t="s">
        <v>245</v>
      </c>
      <c r="C692" s="18" t="s">
        <v>272</v>
      </c>
      <c r="D692" s="144" t="s">
        <v>640</v>
      </c>
      <c r="E692" s="167" t="s">
        <v>258</v>
      </c>
      <c r="F692" s="167" t="s">
        <v>10</v>
      </c>
      <c r="G692" s="182">
        <v>150.6</v>
      </c>
      <c r="H692" s="182"/>
      <c r="I692" s="20">
        <f t="shared" si="232"/>
        <v>150.6</v>
      </c>
      <c r="J692" s="22"/>
      <c r="K692" s="22"/>
    </row>
    <row r="693" spans="1:11" ht="24" customHeight="1">
      <c r="A693" s="81" t="s">
        <v>297</v>
      </c>
      <c r="B693" s="18" t="s">
        <v>245</v>
      </c>
      <c r="C693" s="18" t="s">
        <v>272</v>
      </c>
      <c r="D693" s="31" t="s">
        <v>298</v>
      </c>
      <c r="E693" s="35"/>
      <c r="F693" s="35"/>
      <c r="G693" s="16">
        <f t="shared" ref="G693:K695" si="240">G694</f>
        <v>1348.1</v>
      </c>
      <c r="H693" s="16"/>
      <c r="I693" s="20">
        <f t="shared" si="232"/>
        <v>1348.1</v>
      </c>
      <c r="J693" s="16">
        <f t="shared" si="240"/>
        <v>0</v>
      </c>
      <c r="K693" s="16">
        <f t="shared" si="240"/>
        <v>0</v>
      </c>
    </row>
    <row r="694" spans="1:11" ht="36">
      <c r="A694" s="49" t="s">
        <v>308</v>
      </c>
      <c r="B694" s="18" t="s">
        <v>245</v>
      </c>
      <c r="C694" s="18" t="s">
        <v>272</v>
      </c>
      <c r="D694" s="31" t="s">
        <v>298</v>
      </c>
      <c r="E694" s="18" t="s">
        <v>256</v>
      </c>
      <c r="F694" s="18"/>
      <c r="G694" s="16">
        <f t="shared" si="240"/>
        <v>1348.1</v>
      </c>
      <c r="H694" s="16"/>
      <c r="I694" s="20">
        <f t="shared" si="232"/>
        <v>1348.1</v>
      </c>
      <c r="J694" s="16">
        <f t="shared" si="240"/>
        <v>0</v>
      </c>
      <c r="K694" s="16">
        <f t="shared" si="240"/>
        <v>0</v>
      </c>
    </row>
    <row r="695" spans="1:11" ht="15" customHeight="1">
      <c r="A695" s="49" t="s">
        <v>257</v>
      </c>
      <c r="B695" s="18" t="s">
        <v>245</v>
      </c>
      <c r="C695" s="18" t="s">
        <v>272</v>
      </c>
      <c r="D695" s="31" t="s">
        <v>298</v>
      </c>
      <c r="E695" s="18" t="s">
        <v>258</v>
      </c>
      <c r="F695" s="18"/>
      <c r="G695" s="16">
        <f t="shared" si="240"/>
        <v>1348.1</v>
      </c>
      <c r="H695" s="16"/>
      <c r="I695" s="20">
        <f t="shared" si="232"/>
        <v>1348.1</v>
      </c>
      <c r="J695" s="16">
        <f t="shared" si="240"/>
        <v>0</v>
      </c>
      <c r="K695" s="16">
        <f t="shared" si="240"/>
        <v>0</v>
      </c>
    </row>
    <row r="696" spans="1:11">
      <c r="A696" s="49" t="s">
        <v>18</v>
      </c>
      <c r="B696" s="18" t="s">
        <v>245</v>
      </c>
      <c r="C696" s="18" t="s">
        <v>272</v>
      </c>
      <c r="D696" s="31" t="s">
        <v>298</v>
      </c>
      <c r="E696" s="18" t="s">
        <v>258</v>
      </c>
      <c r="F696" s="18" t="s">
        <v>10</v>
      </c>
      <c r="G696" s="182">
        <v>1348.1</v>
      </c>
      <c r="H696" s="182"/>
      <c r="I696" s="20">
        <f t="shared" si="232"/>
        <v>1348.1</v>
      </c>
      <c r="J696" s="20"/>
      <c r="K696" s="19"/>
    </row>
    <row r="697" spans="1:11" ht="64.5" customHeight="1">
      <c r="A697" s="81" t="s">
        <v>654</v>
      </c>
      <c r="B697" s="18" t="s">
        <v>245</v>
      </c>
      <c r="C697" s="18" t="s">
        <v>272</v>
      </c>
      <c r="D697" s="31" t="s">
        <v>299</v>
      </c>
      <c r="E697" s="35"/>
      <c r="F697" s="35"/>
      <c r="G697" s="16">
        <f>G698</f>
        <v>7108.9</v>
      </c>
      <c r="H697" s="16">
        <f>H698</f>
        <v>1288.2</v>
      </c>
      <c r="I697" s="20">
        <f t="shared" si="232"/>
        <v>8397.1</v>
      </c>
      <c r="J697" s="16">
        <f t="shared" ref="G697:K699" si="241">J698</f>
        <v>0</v>
      </c>
      <c r="K697" s="16">
        <f t="shared" si="241"/>
        <v>0</v>
      </c>
    </row>
    <row r="698" spans="1:11" ht="37.5" customHeight="1">
      <c r="A698" s="49" t="s">
        <v>308</v>
      </c>
      <c r="B698" s="18" t="s">
        <v>245</v>
      </c>
      <c r="C698" s="18" t="s">
        <v>272</v>
      </c>
      <c r="D698" s="31" t="s">
        <v>299</v>
      </c>
      <c r="E698" s="18" t="s">
        <v>256</v>
      </c>
      <c r="F698" s="18"/>
      <c r="G698" s="16">
        <f>G699</f>
        <v>7108.9</v>
      </c>
      <c r="H698" s="16">
        <f>H699</f>
        <v>1288.2</v>
      </c>
      <c r="I698" s="20">
        <f>G698+H698</f>
        <v>8397.1</v>
      </c>
      <c r="J698" s="16">
        <f t="shared" si="241"/>
        <v>0</v>
      </c>
      <c r="K698" s="16">
        <f t="shared" si="241"/>
        <v>0</v>
      </c>
    </row>
    <row r="699" spans="1:11" ht="15" customHeight="1">
      <c r="A699" s="49" t="s">
        <v>257</v>
      </c>
      <c r="B699" s="18" t="s">
        <v>245</v>
      </c>
      <c r="C699" s="18" t="s">
        <v>272</v>
      </c>
      <c r="D699" s="31" t="s">
        <v>299</v>
      </c>
      <c r="E699" s="18" t="s">
        <v>258</v>
      </c>
      <c r="F699" s="18"/>
      <c r="G699" s="16">
        <f t="shared" si="241"/>
        <v>7108.9</v>
      </c>
      <c r="H699" s="16">
        <f t="shared" si="241"/>
        <v>1288.2</v>
      </c>
      <c r="I699" s="20">
        <f t="shared" si="232"/>
        <v>8397.1</v>
      </c>
      <c r="J699" s="16">
        <f t="shared" si="241"/>
        <v>0</v>
      </c>
      <c r="K699" s="16">
        <f t="shared" si="241"/>
        <v>0</v>
      </c>
    </row>
    <row r="700" spans="1:11">
      <c r="A700" s="49" t="s">
        <v>19</v>
      </c>
      <c r="B700" s="18" t="s">
        <v>245</v>
      </c>
      <c r="C700" s="18" t="s">
        <v>272</v>
      </c>
      <c r="D700" s="31" t="s">
        <v>299</v>
      </c>
      <c r="E700" s="18" t="s">
        <v>258</v>
      </c>
      <c r="F700" s="18" t="s">
        <v>11</v>
      </c>
      <c r="G700" s="185">
        <v>7108.9</v>
      </c>
      <c r="H700" s="185">
        <f>'[3]поправки  2024-2026 гг  (2)'!$I$881</f>
        <v>1288.2</v>
      </c>
      <c r="I700" s="20">
        <f t="shared" si="232"/>
        <v>8397.1</v>
      </c>
      <c r="J700" s="20"/>
      <c r="K700" s="20"/>
    </row>
    <row r="701" spans="1:11" s="57" customFormat="1" ht="38.25" hidden="1">
      <c r="A701" s="23" t="s">
        <v>202</v>
      </c>
      <c r="B701" s="18" t="s">
        <v>245</v>
      </c>
      <c r="C701" s="18" t="s">
        <v>272</v>
      </c>
      <c r="D701" s="24" t="s">
        <v>203</v>
      </c>
      <c r="E701" s="18"/>
      <c r="F701" s="18"/>
      <c r="G701" s="16">
        <f t="shared" ref="G701:J706" si="242">G702</f>
        <v>0</v>
      </c>
      <c r="H701" s="16"/>
      <c r="I701" s="20">
        <f t="shared" si="232"/>
        <v>0</v>
      </c>
      <c r="J701" s="16">
        <f t="shared" si="242"/>
        <v>0</v>
      </c>
      <c r="K701" s="26"/>
    </row>
    <row r="702" spans="1:11" ht="38.25" hidden="1" customHeight="1">
      <c r="A702" s="55" t="s">
        <v>300</v>
      </c>
      <c r="B702" s="18" t="s">
        <v>245</v>
      </c>
      <c r="C702" s="18" t="s">
        <v>272</v>
      </c>
      <c r="D702" s="24" t="s">
        <v>301</v>
      </c>
      <c r="E702" s="25"/>
      <c r="F702" s="25"/>
      <c r="G702" s="16">
        <f t="shared" si="242"/>
        <v>0</v>
      </c>
      <c r="H702" s="16"/>
      <c r="I702" s="20">
        <f t="shared" si="232"/>
        <v>0</v>
      </c>
      <c r="J702" s="16">
        <f t="shared" si="242"/>
        <v>0</v>
      </c>
      <c r="K702" s="26"/>
    </row>
    <row r="703" spans="1:11" ht="38.25" hidden="1">
      <c r="A703" s="82" t="s">
        <v>302</v>
      </c>
      <c r="B703" s="18" t="s">
        <v>245</v>
      </c>
      <c r="C703" s="18" t="s">
        <v>272</v>
      </c>
      <c r="D703" s="24" t="s">
        <v>303</v>
      </c>
      <c r="E703" s="18"/>
      <c r="F703" s="18"/>
      <c r="G703" s="16">
        <f t="shared" si="242"/>
        <v>0</v>
      </c>
      <c r="H703" s="16"/>
      <c r="I703" s="20">
        <f t="shared" si="232"/>
        <v>0</v>
      </c>
      <c r="J703" s="16">
        <f t="shared" si="242"/>
        <v>0</v>
      </c>
      <c r="K703" s="26"/>
    </row>
    <row r="704" spans="1:11" hidden="1">
      <c r="A704" s="23" t="s">
        <v>133</v>
      </c>
      <c r="B704" s="18" t="s">
        <v>245</v>
      </c>
      <c r="C704" s="18" t="s">
        <v>272</v>
      </c>
      <c r="D704" s="24" t="s">
        <v>304</v>
      </c>
      <c r="E704" s="18" t="s">
        <v>256</v>
      </c>
      <c r="F704" s="18"/>
      <c r="G704" s="16">
        <f t="shared" si="242"/>
        <v>0</v>
      </c>
      <c r="H704" s="16"/>
      <c r="I704" s="20">
        <f t="shared" si="232"/>
        <v>0</v>
      </c>
      <c r="J704" s="16">
        <f t="shared" si="242"/>
        <v>0</v>
      </c>
      <c r="K704" s="26"/>
    </row>
    <row r="705" spans="1:11" ht="38.25" hidden="1">
      <c r="A705" s="55" t="s">
        <v>308</v>
      </c>
      <c r="B705" s="18" t="s">
        <v>245</v>
      </c>
      <c r="C705" s="18" t="s">
        <v>272</v>
      </c>
      <c r="D705" s="62" t="s">
        <v>304</v>
      </c>
      <c r="E705" s="18" t="s">
        <v>258</v>
      </c>
      <c r="F705" s="18"/>
      <c r="G705" s="16">
        <f t="shared" si="242"/>
        <v>0</v>
      </c>
      <c r="H705" s="16"/>
      <c r="I705" s="20">
        <f t="shared" si="232"/>
        <v>0</v>
      </c>
      <c r="J705" s="16">
        <f t="shared" si="242"/>
        <v>0</v>
      </c>
      <c r="K705" s="26"/>
    </row>
    <row r="706" spans="1:11" hidden="1">
      <c r="A706" s="55" t="s">
        <v>257</v>
      </c>
      <c r="B706" s="18" t="s">
        <v>245</v>
      </c>
      <c r="C706" s="18" t="s">
        <v>272</v>
      </c>
      <c r="D706" s="62" t="s">
        <v>304</v>
      </c>
      <c r="E706" s="18" t="s">
        <v>258</v>
      </c>
      <c r="F706" s="18"/>
      <c r="G706" s="16">
        <f t="shared" si="242"/>
        <v>0</v>
      </c>
      <c r="H706" s="16"/>
      <c r="I706" s="20">
        <f t="shared" si="232"/>
        <v>0</v>
      </c>
      <c r="J706" s="16">
        <f t="shared" si="242"/>
        <v>0</v>
      </c>
      <c r="K706" s="26"/>
    </row>
    <row r="707" spans="1:11" s="57" customFormat="1" hidden="1">
      <c r="A707" s="55" t="s">
        <v>16</v>
      </c>
      <c r="B707" s="24" t="s">
        <v>245</v>
      </c>
      <c r="C707" s="24" t="s">
        <v>272</v>
      </c>
      <c r="D707" s="62" t="s">
        <v>304</v>
      </c>
      <c r="E707" s="24" t="s">
        <v>258</v>
      </c>
      <c r="F707" s="24" t="s">
        <v>17</v>
      </c>
      <c r="G707" s="78"/>
      <c r="H707" s="78"/>
      <c r="I707" s="20">
        <f t="shared" si="232"/>
        <v>0</v>
      </c>
      <c r="J707" s="78"/>
      <c r="K707" s="26"/>
    </row>
    <row r="708" spans="1:11" s="57" customFormat="1" ht="30" hidden="1">
      <c r="A708" s="145" t="s">
        <v>25</v>
      </c>
      <c r="B708" s="24" t="s">
        <v>245</v>
      </c>
      <c r="C708" s="24" t="s">
        <v>272</v>
      </c>
      <c r="D708" s="62" t="s">
        <v>230</v>
      </c>
      <c r="E708" s="24"/>
      <c r="F708" s="24"/>
      <c r="G708" s="78">
        <f>G709+G713+G717</f>
        <v>0</v>
      </c>
      <c r="H708" s="78"/>
      <c r="I708" s="20">
        <f t="shared" si="232"/>
        <v>0</v>
      </c>
      <c r="J708" s="78">
        <f>J709+J713+J717</f>
        <v>0</v>
      </c>
      <c r="K708" s="26"/>
    </row>
    <row r="709" spans="1:11" s="57" customFormat="1" ht="38.25" hidden="1">
      <c r="A709" s="157" t="s">
        <v>82</v>
      </c>
      <c r="B709" s="24" t="s">
        <v>245</v>
      </c>
      <c r="C709" s="24" t="s">
        <v>272</v>
      </c>
      <c r="D709" s="62" t="s">
        <v>305</v>
      </c>
      <c r="E709" s="24"/>
      <c r="F709" s="24"/>
      <c r="G709" s="78">
        <f t="shared" ref="G709:J711" si="243">G710</f>
        <v>0</v>
      </c>
      <c r="H709" s="78"/>
      <c r="I709" s="20">
        <f t="shared" si="232"/>
        <v>0</v>
      </c>
      <c r="J709" s="78">
        <f t="shared" si="243"/>
        <v>0</v>
      </c>
      <c r="K709" s="26"/>
    </row>
    <row r="710" spans="1:11" s="57" customFormat="1" ht="51" hidden="1">
      <c r="A710" s="135" t="s">
        <v>261</v>
      </c>
      <c r="B710" s="24" t="s">
        <v>245</v>
      </c>
      <c r="C710" s="24" t="s">
        <v>272</v>
      </c>
      <c r="D710" s="62" t="s">
        <v>305</v>
      </c>
      <c r="E710" s="24" t="s">
        <v>256</v>
      </c>
      <c r="F710" s="24"/>
      <c r="G710" s="78">
        <f t="shared" si="243"/>
        <v>0</v>
      </c>
      <c r="H710" s="78"/>
      <c r="I710" s="20">
        <f t="shared" si="232"/>
        <v>0</v>
      </c>
      <c r="J710" s="78">
        <f t="shared" si="243"/>
        <v>0</v>
      </c>
      <c r="K710" s="26"/>
    </row>
    <row r="711" spans="1:11" s="57" customFormat="1" hidden="1">
      <c r="A711" s="135" t="s">
        <v>257</v>
      </c>
      <c r="B711" s="24" t="s">
        <v>245</v>
      </c>
      <c r="C711" s="24" t="s">
        <v>272</v>
      </c>
      <c r="D711" s="62" t="s">
        <v>305</v>
      </c>
      <c r="E711" s="24" t="s">
        <v>258</v>
      </c>
      <c r="F711" s="24"/>
      <c r="G711" s="78">
        <f t="shared" si="243"/>
        <v>0</v>
      </c>
      <c r="H711" s="78"/>
      <c r="I711" s="20">
        <f t="shared" si="232"/>
        <v>0</v>
      </c>
      <c r="J711" s="78">
        <f t="shared" si="243"/>
        <v>0</v>
      </c>
      <c r="K711" s="26"/>
    </row>
    <row r="712" spans="1:11" s="57" customFormat="1" hidden="1">
      <c r="A712" s="135" t="s">
        <v>16</v>
      </c>
      <c r="B712" s="24" t="s">
        <v>245</v>
      </c>
      <c r="C712" s="24" t="s">
        <v>272</v>
      </c>
      <c r="D712" s="62" t="s">
        <v>305</v>
      </c>
      <c r="E712" s="24" t="s">
        <v>258</v>
      </c>
      <c r="F712" s="24" t="s">
        <v>17</v>
      </c>
      <c r="G712" s="78"/>
      <c r="H712" s="78"/>
      <c r="I712" s="20">
        <f t="shared" si="232"/>
        <v>0</v>
      </c>
      <c r="J712" s="78"/>
      <c r="K712" s="26"/>
    </row>
    <row r="713" spans="1:11" s="57" customFormat="1" ht="90" hidden="1" customHeight="1">
      <c r="A713" s="55" t="s">
        <v>306</v>
      </c>
      <c r="B713" s="24" t="s">
        <v>245</v>
      </c>
      <c r="C713" s="24" t="s">
        <v>272</v>
      </c>
      <c r="D713" s="62" t="s">
        <v>307</v>
      </c>
      <c r="E713" s="24"/>
      <c r="F713" s="24"/>
      <c r="G713" s="78">
        <f t="shared" ref="G713:J715" si="244">G714</f>
        <v>0</v>
      </c>
      <c r="H713" s="78"/>
      <c r="I713" s="20">
        <f t="shared" si="232"/>
        <v>0</v>
      </c>
      <c r="J713" s="78">
        <f t="shared" si="244"/>
        <v>0</v>
      </c>
      <c r="K713" s="26"/>
    </row>
    <row r="714" spans="1:11" s="57" customFormat="1" ht="41.25" hidden="1" customHeight="1">
      <c r="A714" s="55" t="s">
        <v>308</v>
      </c>
      <c r="B714" s="24" t="s">
        <v>245</v>
      </c>
      <c r="C714" s="24" t="s">
        <v>272</v>
      </c>
      <c r="D714" s="62" t="s">
        <v>307</v>
      </c>
      <c r="E714" s="24" t="s">
        <v>256</v>
      </c>
      <c r="F714" s="24"/>
      <c r="G714" s="78">
        <f t="shared" si="244"/>
        <v>0</v>
      </c>
      <c r="H714" s="78"/>
      <c r="I714" s="20">
        <f t="shared" si="232"/>
        <v>0</v>
      </c>
      <c r="J714" s="78">
        <f t="shared" si="244"/>
        <v>0</v>
      </c>
      <c r="K714" s="26"/>
    </row>
    <row r="715" spans="1:11" s="57" customFormat="1" hidden="1">
      <c r="A715" s="55" t="s">
        <v>257</v>
      </c>
      <c r="B715" s="24" t="s">
        <v>245</v>
      </c>
      <c r="C715" s="24" t="s">
        <v>272</v>
      </c>
      <c r="D715" s="62" t="s">
        <v>307</v>
      </c>
      <c r="E715" s="24" t="s">
        <v>258</v>
      </c>
      <c r="F715" s="24"/>
      <c r="G715" s="78">
        <f t="shared" si="244"/>
        <v>0</v>
      </c>
      <c r="H715" s="78"/>
      <c r="I715" s="20">
        <f t="shared" si="232"/>
        <v>0</v>
      </c>
      <c r="J715" s="78">
        <f t="shared" si="244"/>
        <v>0</v>
      </c>
      <c r="K715" s="26"/>
    </row>
    <row r="716" spans="1:11" s="57" customFormat="1" hidden="1">
      <c r="A716" s="55" t="s">
        <v>18</v>
      </c>
      <c r="B716" s="24" t="s">
        <v>245</v>
      </c>
      <c r="C716" s="24" t="s">
        <v>272</v>
      </c>
      <c r="D716" s="62" t="s">
        <v>307</v>
      </c>
      <c r="E716" s="24" t="s">
        <v>258</v>
      </c>
      <c r="F716" s="24" t="s">
        <v>10</v>
      </c>
      <c r="G716" s="78"/>
      <c r="H716" s="78"/>
      <c r="I716" s="20">
        <f t="shared" si="232"/>
        <v>0</v>
      </c>
      <c r="J716" s="78"/>
      <c r="K716" s="26"/>
    </row>
    <row r="717" spans="1:11" s="57" customFormat="1" ht="74.25" hidden="1" customHeight="1">
      <c r="A717" s="55" t="s">
        <v>309</v>
      </c>
      <c r="B717" s="24" t="s">
        <v>245</v>
      </c>
      <c r="C717" s="24" t="s">
        <v>272</v>
      </c>
      <c r="D717" s="62" t="s">
        <v>310</v>
      </c>
      <c r="E717" s="24"/>
      <c r="F717" s="24"/>
      <c r="G717" s="78">
        <f>G718</f>
        <v>0</v>
      </c>
      <c r="H717" s="78"/>
      <c r="I717" s="20">
        <f t="shared" si="232"/>
        <v>0</v>
      </c>
      <c r="J717" s="78">
        <f>J718</f>
        <v>0</v>
      </c>
      <c r="K717" s="26"/>
    </row>
    <row r="718" spans="1:11" s="57" customFormat="1" ht="36.75" hidden="1" customHeight="1">
      <c r="A718" s="55" t="s">
        <v>308</v>
      </c>
      <c r="B718" s="24" t="s">
        <v>245</v>
      </c>
      <c r="C718" s="24" t="s">
        <v>272</v>
      </c>
      <c r="D718" s="62" t="s">
        <v>310</v>
      </c>
      <c r="E718" s="24" t="s">
        <v>256</v>
      </c>
      <c r="F718" s="24"/>
      <c r="G718" s="78">
        <f>G719</f>
        <v>0</v>
      </c>
      <c r="H718" s="78"/>
      <c r="I718" s="20">
        <f t="shared" si="232"/>
        <v>0</v>
      </c>
      <c r="J718" s="78">
        <f>J719</f>
        <v>0</v>
      </c>
      <c r="K718" s="26"/>
    </row>
    <row r="719" spans="1:11" s="57" customFormat="1" hidden="1">
      <c r="A719" s="55" t="s">
        <v>257</v>
      </c>
      <c r="B719" s="24" t="s">
        <v>245</v>
      </c>
      <c r="C719" s="24" t="s">
        <v>272</v>
      </c>
      <c r="D719" s="62" t="s">
        <v>310</v>
      </c>
      <c r="E719" s="24" t="s">
        <v>258</v>
      </c>
      <c r="F719" s="24"/>
      <c r="G719" s="78">
        <f>G720+G721+G722</f>
        <v>0</v>
      </c>
      <c r="H719" s="78"/>
      <c r="I719" s="20">
        <f t="shared" si="232"/>
        <v>0</v>
      </c>
      <c r="J719" s="78">
        <f>J720+J721+J722</f>
        <v>0</v>
      </c>
      <c r="K719" s="26"/>
    </row>
    <row r="720" spans="1:11" s="57" customFormat="1" hidden="1">
      <c r="A720" s="55" t="s">
        <v>16</v>
      </c>
      <c r="B720" s="24" t="s">
        <v>245</v>
      </c>
      <c r="C720" s="24" t="s">
        <v>272</v>
      </c>
      <c r="D720" s="62" t="s">
        <v>310</v>
      </c>
      <c r="E720" s="24" t="s">
        <v>258</v>
      </c>
      <c r="F720" s="24" t="s">
        <v>17</v>
      </c>
      <c r="G720" s="78"/>
      <c r="H720" s="78"/>
      <c r="I720" s="20">
        <f t="shared" si="232"/>
        <v>0</v>
      </c>
      <c r="J720" s="78"/>
      <c r="K720" s="26"/>
    </row>
    <row r="721" spans="1:11" s="57" customFormat="1" hidden="1">
      <c r="A721" s="55" t="s">
        <v>18</v>
      </c>
      <c r="B721" s="24" t="s">
        <v>245</v>
      </c>
      <c r="C721" s="24" t="s">
        <v>272</v>
      </c>
      <c r="D721" s="62" t="s">
        <v>310</v>
      </c>
      <c r="E721" s="24" t="s">
        <v>258</v>
      </c>
      <c r="F721" s="24" t="s">
        <v>10</v>
      </c>
      <c r="G721" s="78"/>
      <c r="H721" s="78"/>
      <c r="I721" s="20">
        <f t="shared" si="232"/>
        <v>0</v>
      </c>
      <c r="J721" s="78"/>
      <c r="K721" s="26"/>
    </row>
    <row r="722" spans="1:11" s="57" customFormat="1" hidden="1">
      <c r="A722" s="55" t="s">
        <v>20</v>
      </c>
      <c r="B722" s="24" t="s">
        <v>245</v>
      </c>
      <c r="C722" s="24" t="s">
        <v>272</v>
      </c>
      <c r="D722" s="62" t="s">
        <v>310</v>
      </c>
      <c r="E722" s="24" t="s">
        <v>258</v>
      </c>
      <c r="F722" s="24" t="s">
        <v>12</v>
      </c>
      <c r="G722" s="78"/>
      <c r="H722" s="78"/>
      <c r="I722" s="20">
        <f t="shared" si="232"/>
        <v>0</v>
      </c>
      <c r="J722" s="78"/>
      <c r="K722" s="26"/>
    </row>
    <row r="723" spans="1:11" s="57" customFormat="1" ht="30" hidden="1">
      <c r="A723" s="145" t="s">
        <v>25</v>
      </c>
      <c r="B723" s="18" t="s">
        <v>245</v>
      </c>
      <c r="C723" s="18" t="s">
        <v>272</v>
      </c>
      <c r="D723" s="62" t="s">
        <v>538</v>
      </c>
      <c r="E723" s="24"/>
      <c r="F723" s="24"/>
      <c r="G723" s="78">
        <f>G724</f>
        <v>0</v>
      </c>
      <c r="H723" s="78"/>
      <c r="I723" s="20">
        <f t="shared" si="232"/>
        <v>0</v>
      </c>
      <c r="J723" s="78">
        <f t="shared" ref="J723:K726" si="245">J724</f>
        <v>0</v>
      </c>
      <c r="K723" s="78">
        <f t="shared" si="245"/>
        <v>0</v>
      </c>
    </row>
    <row r="724" spans="1:11" s="57" customFormat="1" ht="38.25" hidden="1">
      <c r="A724" s="55" t="s">
        <v>537</v>
      </c>
      <c r="B724" s="18" t="s">
        <v>245</v>
      </c>
      <c r="C724" s="18" t="s">
        <v>272</v>
      </c>
      <c r="D724" s="62" t="s">
        <v>538</v>
      </c>
      <c r="E724" s="24"/>
      <c r="F724" s="24"/>
      <c r="G724" s="78">
        <f>G725</f>
        <v>0</v>
      </c>
      <c r="H724" s="78"/>
      <c r="I724" s="20">
        <f t="shared" si="232"/>
        <v>0</v>
      </c>
      <c r="J724" s="78">
        <f t="shared" si="245"/>
        <v>0</v>
      </c>
      <c r="K724" s="78">
        <f t="shared" si="245"/>
        <v>0</v>
      </c>
    </row>
    <row r="725" spans="1:11" s="57" customFormat="1" ht="36" hidden="1">
      <c r="A725" s="49" t="s">
        <v>308</v>
      </c>
      <c r="B725" s="18" t="s">
        <v>245</v>
      </c>
      <c r="C725" s="18" t="s">
        <v>272</v>
      </c>
      <c r="D725" s="62" t="s">
        <v>538</v>
      </c>
      <c r="E725" s="24" t="s">
        <v>256</v>
      </c>
      <c r="F725" s="24"/>
      <c r="G725" s="78">
        <f>G726</f>
        <v>0</v>
      </c>
      <c r="H725" s="78"/>
      <c r="I725" s="20">
        <f t="shared" si="232"/>
        <v>0</v>
      </c>
      <c r="J725" s="78">
        <f t="shared" si="245"/>
        <v>0</v>
      </c>
      <c r="K725" s="78">
        <f t="shared" si="245"/>
        <v>0</v>
      </c>
    </row>
    <row r="726" spans="1:11" s="57" customFormat="1" hidden="1">
      <c r="A726" s="49" t="s">
        <v>257</v>
      </c>
      <c r="B726" s="18" t="s">
        <v>245</v>
      </c>
      <c r="C726" s="18" t="s">
        <v>272</v>
      </c>
      <c r="D726" s="62" t="s">
        <v>538</v>
      </c>
      <c r="E726" s="24" t="s">
        <v>258</v>
      </c>
      <c r="F726" s="24"/>
      <c r="G726" s="78">
        <f>G727</f>
        <v>0</v>
      </c>
      <c r="H726" s="78"/>
      <c r="I726" s="20">
        <f t="shared" si="232"/>
        <v>0</v>
      </c>
      <c r="J726" s="78">
        <f t="shared" si="245"/>
        <v>0</v>
      </c>
      <c r="K726" s="78">
        <f t="shared" si="245"/>
        <v>0</v>
      </c>
    </row>
    <row r="727" spans="1:11" s="57" customFormat="1" hidden="1">
      <c r="A727" s="49" t="s">
        <v>16</v>
      </c>
      <c r="B727" s="18" t="s">
        <v>245</v>
      </c>
      <c r="C727" s="18" t="s">
        <v>272</v>
      </c>
      <c r="D727" s="62" t="s">
        <v>538</v>
      </c>
      <c r="E727" s="24" t="s">
        <v>258</v>
      </c>
      <c r="F727" s="24" t="s">
        <v>17</v>
      </c>
      <c r="G727" s="78"/>
      <c r="H727" s="78"/>
      <c r="I727" s="20">
        <f t="shared" si="232"/>
        <v>0</v>
      </c>
      <c r="J727" s="78"/>
      <c r="K727" s="26"/>
    </row>
    <row r="728" spans="1:11" s="57" customFormat="1" ht="38.25">
      <c r="A728" s="152" t="s">
        <v>618</v>
      </c>
      <c r="B728" s="18" t="s">
        <v>245</v>
      </c>
      <c r="C728" s="18" t="s">
        <v>272</v>
      </c>
      <c r="D728" s="203" t="s">
        <v>640</v>
      </c>
      <c r="E728" s="204"/>
      <c r="F728" s="167"/>
      <c r="G728" s="79">
        <f t="shared" ref="G728:H730" si="246">G729</f>
        <v>800</v>
      </c>
      <c r="H728" s="79">
        <f t="shared" si="246"/>
        <v>0</v>
      </c>
      <c r="I728" s="20">
        <f t="shared" si="232"/>
        <v>800</v>
      </c>
      <c r="J728" s="78"/>
      <c r="K728" s="26"/>
    </row>
    <row r="729" spans="1:11" s="57" customFormat="1" ht="38.25">
      <c r="A729" s="135" t="s">
        <v>308</v>
      </c>
      <c r="B729" s="18" t="s">
        <v>245</v>
      </c>
      <c r="C729" s="18" t="s">
        <v>272</v>
      </c>
      <c r="D729" s="203" t="s">
        <v>275</v>
      </c>
      <c r="E729" s="204" t="s">
        <v>256</v>
      </c>
      <c r="F729" s="167"/>
      <c r="G729" s="79">
        <f t="shared" si="246"/>
        <v>800</v>
      </c>
      <c r="H729" s="79">
        <f t="shared" si="246"/>
        <v>0</v>
      </c>
      <c r="I729" s="20">
        <f t="shared" si="232"/>
        <v>800</v>
      </c>
      <c r="J729" s="78"/>
      <c r="K729" s="26"/>
    </row>
    <row r="730" spans="1:11" s="57" customFormat="1">
      <c r="A730" s="135" t="s">
        <v>257</v>
      </c>
      <c r="B730" s="18" t="s">
        <v>245</v>
      </c>
      <c r="C730" s="18" t="s">
        <v>272</v>
      </c>
      <c r="D730" s="203" t="s">
        <v>275</v>
      </c>
      <c r="E730" s="204" t="s">
        <v>258</v>
      </c>
      <c r="F730" s="167"/>
      <c r="G730" s="79">
        <f t="shared" si="246"/>
        <v>800</v>
      </c>
      <c r="H730" s="79">
        <f t="shared" si="246"/>
        <v>0</v>
      </c>
      <c r="I730" s="20">
        <f t="shared" si="232"/>
        <v>800</v>
      </c>
      <c r="J730" s="78"/>
      <c r="K730" s="26"/>
    </row>
    <row r="731" spans="1:11" s="57" customFormat="1">
      <c r="A731" s="135" t="s">
        <v>18</v>
      </c>
      <c r="B731" s="18" t="s">
        <v>245</v>
      </c>
      <c r="C731" s="18" t="s">
        <v>272</v>
      </c>
      <c r="D731" s="203" t="s">
        <v>275</v>
      </c>
      <c r="E731" s="204" t="s">
        <v>258</v>
      </c>
      <c r="F731" s="167" t="s">
        <v>10</v>
      </c>
      <c r="G731" s="182">
        <v>800</v>
      </c>
      <c r="H731" s="78"/>
      <c r="I731" s="20">
        <f t="shared" si="232"/>
        <v>800</v>
      </c>
      <c r="J731" s="78"/>
      <c r="K731" s="26"/>
    </row>
    <row r="732" spans="1:11" s="57" customFormat="1" ht="25.5">
      <c r="A732" s="132" t="s">
        <v>25</v>
      </c>
      <c r="B732" s="171" t="s">
        <v>245</v>
      </c>
      <c r="C732" s="171" t="s">
        <v>272</v>
      </c>
      <c r="D732" s="171" t="s">
        <v>26</v>
      </c>
      <c r="E732" s="171"/>
      <c r="F732" s="166"/>
      <c r="G732" s="79">
        <f>G747+G751+G756+G760+G764+G768+G772+G776+G780+G784+G788+G794+G798+G807+G802</f>
        <v>0</v>
      </c>
      <c r="H732" s="79">
        <f>H747+H751+H756+H760+H764+H768+H772+H776+H780+H784+H788+H794+H798+H807+H802</f>
        <v>0</v>
      </c>
      <c r="I732" s="20">
        <f t="shared" si="232"/>
        <v>0</v>
      </c>
      <c r="J732" s="79">
        <f>J747+J751+J756+J760+J764+J768+J772+J776+J780+J784+J788+J794+J798+J807+J802</f>
        <v>116990.5</v>
      </c>
      <c r="K732" s="79">
        <f t="shared" ref="K732" si="247">K747+K751+K756+K760+K764+K768+K772+K776+K780+K784+K788+K794+K798+K807+K802</f>
        <v>116598.19999999998</v>
      </c>
    </row>
    <row r="733" spans="1:11" s="57" customFormat="1" ht="38.25" hidden="1">
      <c r="A733" s="168" t="s">
        <v>82</v>
      </c>
      <c r="B733" s="171" t="s">
        <v>245</v>
      </c>
      <c r="C733" s="171" t="s">
        <v>272</v>
      </c>
      <c r="D733" s="144" t="s">
        <v>581</v>
      </c>
      <c r="E733" s="167"/>
      <c r="F733" s="167"/>
      <c r="G733" s="79"/>
      <c r="H733" s="79"/>
      <c r="I733" s="20">
        <f t="shared" si="232"/>
        <v>0</v>
      </c>
      <c r="J733" s="79"/>
      <c r="K733" s="79"/>
    </row>
    <row r="734" spans="1:11" s="57" customFormat="1" ht="38.25" hidden="1">
      <c r="A734" s="135" t="s">
        <v>388</v>
      </c>
      <c r="B734" s="167" t="s">
        <v>245</v>
      </c>
      <c r="C734" s="167" t="s">
        <v>272</v>
      </c>
      <c r="D734" s="144" t="s">
        <v>581</v>
      </c>
      <c r="E734" s="167" t="s">
        <v>256</v>
      </c>
      <c r="F734" s="167"/>
      <c r="G734" s="79"/>
      <c r="H734" s="79"/>
      <c r="I734" s="20">
        <f t="shared" ref="I734:I797" si="248">G734+H734</f>
        <v>0</v>
      </c>
      <c r="J734" s="79"/>
      <c r="K734" s="79"/>
    </row>
    <row r="735" spans="1:11" s="57" customFormat="1" hidden="1">
      <c r="A735" s="135" t="s">
        <v>257</v>
      </c>
      <c r="B735" s="167" t="s">
        <v>245</v>
      </c>
      <c r="C735" s="167" t="s">
        <v>272</v>
      </c>
      <c r="D735" s="144" t="s">
        <v>581</v>
      </c>
      <c r="E735" s="167" t="s">
        <v>258</v>
      </c>
      <c r="F735" s="167"/>
      <c r="G735" s="79"/>
      <c r="H735" s="79"/>
      <c r="I735" s="20">
        <f t="shared" si="248"/>
        <v>0</v>
      </c>
      <c r="J735" s="79"/>
      <c r="K735" s="79"/>
    </row>
    <row r="736" spans="1:11" s="57" customFormat="1" hidden="1">
      <c r="A736" s="133" t="s">
        <v>278</v>
      </c>
      <c r="B736" s="167" t="s">
        <v>245</v>
      </c>
      <c r="C736" s="167" t="s">
        <v>272</v>
      </c>
      <c r="D736" s="144" t="s">
        <v>581</v>
      </c>
      <c r="E736" s="167" t="s">
        <v>258</v>
      </c>
      <c r="F736" s="167" t="s">
        <v>17</v>
      </c>
      <c r="G736" s="79"/>
      <c r="H736" s="79"/>
      <c r="I736" s="20">
        <f t="shared" si="248"/>
        <v>0</v>
      </c>
      <c r="J736" s="79"/>
      <c r="K736" s="79"/>
    </row>
    <row r="737" spans="1:11" s="57" customFormat="1" ht="63.75" hidden="1">
      <c r="A737" s="133" t="s">
        <v>259</v>
      </c>
      <c r="B737" s="167" t="s">
        <v>245</v>
      </c>
      <c r="C737" s="167" t="s">
        <v>272</v>
      </c>
      <c r="D737" s="144" t="s">
        <v>596</v>
      </c>
      <c r="E737" s="167"/>
      <c r="F737" s="167"/>
      <c r="G737" s="79"/>
      <c r="H737" s="79"/>
      <c r="I737" s="20">
        <f t="shared" si="248"/>
        <v>0</v>
      </c>
      <c r="J737" s="79"/>
      <c r="K737" s="79"/>
    </row>
    <row r="738" spans="1:11" s="57" customFormat="1" ht="51" hidden="1">
      <c r="A738" s="135" t="s">
        <v>261</v>
      </c>
      <c r="B738" s="167" t="s">
        <v>245</v>
      </c>
      <c r="C738" s="167" t="s">
        <v>272</v>
      </c>
      <c r="D738" s="144" t="s">
        <v>596</v>
      </c>
      <c r="E738" s="167" t="s">
        <v>256</v>
      </c>
      <c r="F738" s="167"/>
      <c r="G738" s="79"/>
      <c r="H738" s="79"/>
      <c r="I738" s="20">
        <f t="shared" si="248"/>
        <v>0</v>
      </c>
      <c r="J738" s="79"/>
      <c r="K738" s="79"/>
    </row>
    <row r="739" spans="1:11" s="57" customFormat="1" hidden="1">
      <c r="A739" s="135" t="s">
        <v>257</v>
      </c>
      <c r="B739" s="167" t="s">
        <v>245</v>
      </c>
      <c r="C739" s="167" t="s">
        <v>272</v>
      </c>
      <c r="D739" s="144" t="s">
        <v>596</v>
      </c>
      <c r="E739" s="167" t="s">
        <v>258</v>
      </c>
      <c r="F739" s="167"/>
      <c r="G739" s="79"/>
      <c r="H739" s="79"/>
      <c r="I739" s="20">
        <f t="shared" si="248"/>
        <v>0</v>
      </c>
      <c r="J739" s="79"/>
      <c r="K739" s="79"/>
    </row>
    <row r="740" spans="1:11" s="57" customFormat="1" hidden="1">
      <c r="A740" s="135" t="s">
        <v>18</v>
      </c>
      <c r="B740" s="167" t="s">
        <v>245</v>
      </c>
      <c r="C740" s="167" t="s">
        <v>272</v>
      </c>
      <c r="D740" s="144" t="s">
        <v>596</v>
      </c>
      <c r="E740" s="167" t="s">
        <v>258</v>
      </c>
      <c r="F740" s="167" t="s">
        <v>10</v>
      </c>
      <c r="G740" s="79"/>
      <c r="H740" s="79"/>
      <c r="I740" s="20">
        <f t="shared" si="248"/>
        <v>0</v>
      </c>
      <c r="J740" s="79"/>
      <c r="K740" s="79"/>
    </row>
    <row r="741" spans="1:11" s="57" customFormat="1" ht="63.75" hidden="1">
      <c r="A741" s="135" t="s">
        <v>276</v>
      </c>
      <c r="B741" s="167" t="s">
        <v>245</v>
      </c>
      <c r="C741" s="167" t="s">
        <v>272</v>
      </c>
      <c r="D741" s="144" t="s">
        <v>597</v>
      </c>
      <c r="E741" s="167"/>
      <c r="F741" s="167"/>
      <c r="G741" s="79"/>
      <c r="H741" s="79"/>
      <c r="I741" s="20">
        <f t="shared" si="248"/>
        <v>0</v>
      </c>
      <c r="J741" s="79"/>
      <c r="K741" s="79"/>
    </row>
    <row r="742" spans="1:11" s="57" customFormat="1" ht="51" hidden="1">
      <c r="A742" s="135" t="s">
        <v>261</v>
      </c>
      <c r="B742" s="167" t="s">
        <v>245</v>
      </c>
      <c r="C742" s="167" t="s">
        <v>272</v>
      </c>
      <c r="D742" s="144" t="s">
        <v>277</v>
      </c>
      <c r="E742" s="167" t="s">
        <v>256</v>
      </c>
      <c r="F742" s="167"/>
      <c r="G742" s="79"/>
      <c r="H742" s="79"/>
      <c r="I742" s="20">
        <f t="shared" si="248"/>
        <v>0</v>
      </c>
      <c r="J742" s="79"/>
      <c r="K742" s="79"/>
    </row>
    <row r="743" spans="1:11" s="57" customFormat="1" hidden="1">
      <c r="A743" s="135" t="s">
        <v>257</v>
      </c>
      <c r="B743" s="167" t="s">
        <v>245</v>
      </c>
      <c r="C743" s="167" t="s">
        <v>272</v>
      </c>
      <c r="D743" s="144" t="s">
        <v>277</v>
      </c>
      <c r="E743" s="167" t="s">
        <v>258</v>
      </c>
      <c r="F743" s="167"/>
      <c r="G743" s="79"/>
      <c r="H743" s="79"/>
      <c r="I743" s="20">
        <f t="shared" si="248"/>
        <v>0</v>
      </c>
      <c r="J743" s="79"/>
      <c r="K743" s="79"/>
    </row>
    <row r="744" spans="1:11" s="57" customFormat="1" hidden="1">
      <c r="A744" s="135" t="s">
        <v>16</v>
      </c>
      <c r="B744" s="167" t="s">
        <v>245</v>
      </c>
      <c r="C744" s="167" t="s">
        <v>272</v>
      </c>
      <c r="D744" s="144" t="s">
        <v>277</v>
      </c>
      <c r="E744" s="167" t="s">
        <v>258</v>
      </c>
      <c r="F744" s="167" t="s">
        <v>17</v>
      </c>
      <c r="G744" s="79"/>
      <c r="H744" s="79"/>
      <c r="I744" s="20">
        <f t="shared" si="248"/>
        <v>0</v>
      </c>
      <c r="J744" s="79"/>
      <c r="K744" s="79"/>
    </row>
    <row r="745" spans="1:11" s="57" customFormat="1" hidden="1">
      <c r="A745" s="135" t="s">
        <v>18</v>
      </c>
      <c r="B745" s="167" t="s">
        <v>245</v>
      </c>
      <c r="C745" s="167" t="s">
        <v>272</v>
      </c>
      <c r="D745" s="144" t="s">
        <v>277</v>
      </c>
      <c r="E745" s="167" t="s">
        <v>258</v>
      </c>
      <c r="F745" s="167" t="s">
        <v>10</v>
      </c>
      <c r="G745" s="79"/>
      <c r="H745" s="79"/>
      <c r="I745" s="20">
        <f t="shared" si="248"/>
        <v>0</v>
      </c>
      <c r="J745" s="79"/>
      <c r="K745" s="79"/>
    </row>
    <row r="746" spans="1:11" s="57" customFormat="1" hidden="1">
      <c r="A746" s="135" t="s">
        <v>19</v>
      </c>
      <c r="B746" s="167" t="s">
        <v>245</v>
      </c>
      <c r="C746" s="167" t="s">
        <v>272</v>
      </c>
      <c r="D746" s="144" t="s">
        <v>277</v>
      </c>
      <c r="E746" s="167" t="s">
        <v>258</v>
      </c>
      <c r="F746" s="167" t="s">
        <v>11</v>
      </c>
      <c r="G746" s="79"/>
      <c r="H746" s="79"/>
      <c r="I746" s="20">
        <f t="shared" si="248"/>
        <v>0</v>
      </c>
      <c r="J746" s="79"/>
      <c r="K746" s="79"/>
    </row>
    <row r="747" spans="1:11" s="57" customFormat="1" ht="38.25">
      <c r="A747" s="141" t="s">
        <v>279</v>
      </c>
      <c r="B747" s="134" t="s">
        <v>245</v>
      </c>
      <c r="C747" s="134" t="s">
        <v>272</v>
      </c>
      <c r="D747" s="144" t="s">
        <v>598</v>
      </c>
      <c r="E747" s="172"/>
      <c r="F747" s="172"/>
      <c r="G747" s="79">
        <f t="shared" ref="G747:K749" si="249">G748</f>
        <v>0</v>
      </c>
      <c r="H747" s="79">
        <f t="shared" si="249"/>
        <v>0</v>
      </c>
      <c r="I747" s="20">
        <f t="shared" si="248"/>
        <v>0</v>
      </c>
      <c r="J747" s="79">
        <f t="shared" si="249"/>
        <v>100</v>
      </c>
      <c r="K747" s="79">
        <f t="shared" si="249"/>
        <v>100</v>
      </c>
    </row>
    <row r="748" spans="1:11" s="57" customFormat="1" ht="25.5">
      <c r="A748" s="133" t="s">
        <v>44</v>
      </c>
      <c r="B748" s="167" t="s">
        <v>245</v>
      </c>
      <c r="C748" s="167" t="s">
        <v>272</v>
      </c>
      <c r="D748" s="144" t="s">
        <v>598</v>
      </c>
      <c r="E748" s="167" t="s">
        <v>45</v>
      </c>
      <c r="F748" s="172"/>
      <c r="G748" s="79">
        <f t="shared" si="249"/>
        <v>0</v>
      </c>
      <c r="H748" s="79">
        <f t="shared" si="249"/>
        <v>0</v>
      </c>
      <c r="I748" s="20">
        <f t="shared" si="248"/>
        <v>0</v>
      </c>
      <c r="J748" s="79">
        <f t="shared" si="249"/>
        <v>100</v>
      </c>
      <c r="K748" s="79">
        <f t="shared" si="249"/>
        <v>100</v>
      </c>
    </row>
    <row r="749" spans="1:11" s="57" customFormat="1" ht="38.25">
      <c r="A749" s="133" t="s">
        <v>46</v>
      </c>
      <c r="B749" s="167" t="s">
        <v>245</v>
      </c>
      <c r="C749" s="167" t="s">
        <v>272</v>
      </c>
      <c r="D749" s="144" t="s">
        <v>598</v>
      </c>
      <c r="E749" s="167" t="s">
        <v>53</v>
      </c>
      <c r="F749" s="172"/>
      <c r="G749" s="79">
        <f t="shared" si="249"/>
        <v>0</v>
      </c>
      <c r="H749" s="79">
        <f t="shared" si="249"/>
        <v>0</v>
      </c>
      <c r="I749" s="20">
        <f t="shared" si="248"/>
        <v>0</v>
      </c>
      <c r="J749" s="79">
        <f t="shared" si="249"/>
        <v>100</v>
      </c>
      <c r="K749" s="79">
        <f t="shared" si="249"/>
        <v>100</v>
      </c>
    </row>
    <row r="750" spans="1:11" s="57" customFormat="1">
      <c r="A750" s="133" t="s">
        <v>16</v>
      </c>
      <c r="B750" s="167" t="s">
        <v>245</v>
      </c>
      <c r="C750" s="167" t="s">
        <v>272</v>
      </c>
      <c r="D750" s="144" t="s">
        <v>598</v>
      </c>
      <c r="E750" s="167" t="s">
        <v>53</v>
      </c>
      <c r="F750" s="167" t="s">
        <v>17</v>
      </c>
      <c r="G750" s="79"/>
      <c r="H750" s="79"/>
      <c r="I750" s="20">
        <f t="shared" si="248"/>
        <v>0</v>
      </c>
      <c r="J750" s="79">
        <v>100</v>
      </c>
      <c r="K750" s="22">
        <v>100</v>
      </c>
    </row>
    <row r="751" spans="1:11" s="57" customFormat="1" ht="38.25">
      <c r="A751" s="161" t="s">
        <v>571</v>
      </c>
      <c r="B751" s="167" t="s">
        <v>245</v>
      </c>
      <c r="C751" s="167" t="s">
        <v>272</v>
      </c>
      <c r="D751" s="144" t="s">
        <v>354</v>
      </c>
      <c r="E751" s="167"/>
      <c r="F751" s="172"/>
      <c r="G751" s="79">
        <f>G752</f>
        <v>0</v>
      </c>
      <c r="H751" s="79"/>
      <c r="I751" s="20">
        <f t="shared" si="248"/>
        <v>0</v>
      </c>
      <c r="J751" s="79">
        <f t="shared" ref="J751:K754" si="250">J752</f>
        <v>2265</v>
      </c>
      <c r="K751" s="79">
        <f t="shared" si="250"/>
        <v>2265</v>
      </c>
    </row>
    <row r="752" spans="1:11" s="57" customFormat="1" ht="25.5">
      <c r="A752" s="135" t="s">
        <v>282</v>
      </c>
      <c r="B752" s="134" t="s">
        <v>245</v>
      </c>
      <c r="C752" s="134" t="s">
        <v>272</v>
      </c>
      <c r="D752" s="144" t="s">
        <v>354</v>
      </c>
      <c r="E752" s="172"/>
      <c r="F752" s="172"/>
      <c r="G752" s="79">
        <f>G753</f>
        <v>0</v>
      </c>
      <c r="H752" s="79"/>
      <c r="I752" s="20">
        <f t="shared" si="248"/>
        <v>0</v>
      </c>
      <c r="J752" s="79">
        <f t="shared" si="250"/>
        <v>2265</v>
      </c>
      <c r="K752" s="79">
        <f t="shared" si="250"/>
        <v>2265</v>
      </c>
    </row>
    <row r="753" spans="1:11" s="57" customFormat="1" ht="51.75" customHeight="1">
      <c r="A753" s="135" t="s">
        <v>261</v>
      </c>
      <c r="B753" s="167" t="s">
        <v>245</v>
      </c>
      <c r="C753" s="167" t="s">
        <v>272</v>
      </c>
      <c r="D753" s="144" t="s">
        <v>354</v>
      </c>
      <c r="E753" s="167" t="s">
        <v>256</v>
      </c>
      <c r="F753" s="167"/>
      <c r="G753" s="79">
        <f>G754</f>
        <v>0</v>
      </c>
      <c r="H753" s="79"/>
      <c r="I753" s="20">
        <f t="shared" si="248"/>
        <v>0</v>
      </c>
      <c r="J753" s="79">
        <f t="shared" si="250"/>
        <v>2265</v>
      </c>
      <c r="K753" s="79">
        <f t="shared" si="250"/>
        <v>2265</v>
      </c>
    </row>
    <row r="754" spans="1:11" s="57" customFormat="1">
      <c r="A754" s="135" t="s">
        <v>257</v>
      </c>
      <c r="B754" s="167" t="s">
        <v>245</v>
      </c>
      <c r="C754" s="167" t="s">
        <v>272</v>
      </c>
      <c r="D754" s="144" t="s">
        <v>354</v>
      </c>
      <c r="E754" s="167" t="s">
        <v>258</v>
      </c>
      <c r="F754" s="167"/>
      <c r="G754" s="79">
        <f>G755</f>
        <v>0</v>
      </c>
      <c r="H754" s="79"/>
      <c r="I754" s="20">
        <f t="shared" si="248"/>
        <v>0</v>
      </c>
      <c r="J754" s="79">
        <f t="shared" si="250"/>
        <v>2265</v>
      </c>
      <c r="K754" s="79">
        <f t="shared" si="250"/>
        <v>2265</v>
      </c>
    </row>
    <row r="755" spans="1:11" s="57" customFormat="1">
      <c r="A755" s="135" t="s">
        <v>16</v>
      </c>
      <c r="B755" s="167" t="s">
        <v>245</v>
      </c>
      <c r="C755" s="167" t="s">
        <v>272</v>
      </c>
      <c r="D755" s="144" t="s">
        <v>354</v>
      </c>
      <c r="E755" s="167" t="s">
        <v>258</v>
      </c>
      <c r="F755" s="167" t="s">
        <v>17</v>
      </c>
      <c r="G755" s="79"/>
      <c r="H755" s="79"/>
      <c r="I755" s="20">
        <f t="shared" si="248"/>
        <v>0</v>
      </c>
      <c r="J755" s="79">
        <v>2265</v>
      </c>
      <c r="K755" s="79">
        <v>2265</v>
      </c>
    </row>
    <row r="756" spans="1:11" s="57" customFormat="1" ht="25.5">
      <c r="A756" s="135" t="s">
        <v>265</v>
      </c>
      <c r="B756" s="167" t="s">
        <v>245</v>
      </c>
      <c r="C756" s="167" t="s">
        <v>272</v>
      </c>
      <c r="D756" s="144" t="s">
        <v>591</v>
      </c>
      <c r="E756" s="167"/>
      <c r="F756" s="167"/>
      <c r="G756" s="79">
        <f t="shared" ref="G756:K758" si="251">G757</f>
        <v>0</v>
      </c>
      <c r="H756" s="79"/>
      <c r="I756" s="20">
        <f t="shared" si="248"/>
        <v>0</v>
      </c>
      <c r="J756" s="79">
        <f t="shared" si="251"/>
        <v>25909.9</v>
      </c>
      <c r="K756" s="79">
        <f t="shared" si="251"/>
        <v>27706.3</v>
      </c>
    </row>
    <row r="757" spans="1:11" s="57" customFormat="1" ht="38.25">
      <c r="A757" s="135" t="s">
        <v>308</v>
      </c>
      <c r="B757" s="167" t="s">
        <v>245</v>
      </c>
      <c r="C757" s="167" t="s">
        <v>272</v>
      </c>
      <c r="D757" s="144" t="s">
        <v>591</v>
      </c>
      <c r="E757" s="167" t="s">
        <v>256</v>
      </c>
      <c r="F757" s="167"/>
      <c r="G757" s="79">
        <f t="shared" si="251"/>
        <v>0</v>
      </c>
      <c r="H757" s="79"/>
      <c r="I757" s="20">
        <f t="shared" si="248"/>
        <v>0</v>
      </c>
      <c r="J757" s="79">
        <f t="shared" si="251"/>
        <v>25909.9</v>
      </c>
      <c r="K757" s="79">
        <f t="shared" si="251"/>
        <v>27706.3</v>
      </c>
    </row>
    <row r="758" spans="1:11" s="57" customFormat="1">
      <c r="A758" s="135" t="s">
        <v>257</v>
      </c>
      <c r="B758" s="167" t="s">
        <v>245</v>
      </c>
      <c r="C758" s="167" t="s">
        <v>272</v>
      </c>
      <c r="D758" s="144" t="s">
        <v>591</v>
      </c>
      <c r="E758" s="167" t="s">
        <v>258</v>
      </c>
      <c r="F758" s="167"/>
      <c r="G758" s="79">
        <f t="shared" si="251"/>
        <v>0</v>
      </c>
      <c r="H758" s="79"/>
      <c r="I758" s="20">
        <f t="shared" si="248"/>
        <v>0</v>
      </c>
      <c r="J758" s="79">
        <f t="shared" si="251"/>
        <v>25909.9</v>
      </c>
      <c r="K758" s="79">
        <f t="shared" si="251"/>
        <v>27706.3</v>
      </c>
    </row>
    <row r="759" spans="1:11" s="57" customFormat="1">
      <c r="A759" s="135" t="s">
        <v>16</v>
      </c>
      <c r="B759" s="167" t="s">
        <v>245</v>
      </c>
      <c r="C759" s="167" t="s">
        <v>272</v>
      </c>
      <c r="D759" s="144" t="s">
        <v>591</v>
      </c>
      <c r="E759" s="167" t="s">
        <v>258</v>
      </c>
      <c r="F759" s="167" t="s">
        <v>17</v>
      </c>
      <c r="G759" s="79"/>
      <c r="H759" s="79"/>
      <c r="I759" s="20">
        <f t="shared" si="248"/>
        <v>0</v>
      </c>
      <c r="J759" s="79">
        <v>25909.9</v>
      </c>
      <c r="K759" s="79">
        <v>27706.3</v>
      </c>
    </row>
    <row r="760" spans="1:11" s="57" customFormat="1" ht="21.75" customHeight="1">
      <c r="A760" s="135" t="s">
        <v>267</v>
      </c>
      <c r="B760" s="167" t="s">
        <v>245</v>
      </c>
      <c r="C760" s="167" t="s">
        <v>272</v>
      </c>
      <c r="D760" s="144" t="s">
        <v>592</v>
      </c>
      <c r="E760" s="167"/>
      <c r="F760" s="167"/>
      <c r="G760" s="79">
        <f t="shared" ref="G760:K762" si="252">G761</f>
        <v>0</v>
      </c>
      <c r="H760" s="79"/>
      <c r="I760" s="20">
        <f t="shared" si="248"/>
        <v>0</v>
      </c>
      <c r="J760" s="79">
        <f t="shared" si="252"/>
        <v>8741.1</v>
      </c>
      <c r="K760" s="79">
        <f t="shared" si="252"/>
        <v>10617.2</v>
      </c>
    </row>
    <row r="761" spans="1:11" s="57" customFormat="1" ht="38.25">
      <c r="A761" s="135" t="s">
        <v>308</v>
      </c>
      <c r="B761" s="167" t="s">
        <v>245</v>
      </c>
      <c r="C761" s="167" t="s">
        <v>272</v>
      </c>
      <c r="D761" s="144" t="s">
        <v>592</v>
      </c>
      <c r="E761" s="167" t="s">
        <v>256</v>
      </c>
      <c r="F761" s="167"/>
      <c r="G761" s="79">
        <f t="shared" si="252"/>
        <v>0</v>
      </c>
      <c r="H761" s="79"/>
      <c r="I761" s="20">
        <f t="shared" si="248"/>
        <v>0</v>
      </c>
      <c r="J761" s="79">
        <f t="shared" si="252"/>
        <v>8741.1</v>
      </c>
      <c r="K761" s="79">
        <f t="shared" si="252"/>
        <v>10617.2</v>
      </c>
    </row>
    <row r="762" spans="1:11" s="57" customFormat="1">
      <c r="A762" s="135" t="s">
        <v>257</v>
      </c>
      <c r="B762" s="167" t="s">
        <v>245</v>
      </c>
      <c r="C762" s="167" t="s">
        <v>272</v>
      </c>
      <c r="D762" s="144" t="s">
        <v>592</v>
      </c>
      <c r="E762" s="167" t="s">
        <v>258</v>
      </c>
      <c r="F762" s="167"/>
      <c r="G762" s="79">
        <f t="shared" si="252"/>
        <v>0</v>
      </c>
      <c r="H762" s="79"/>
      <c r="I762" s="20">
        <f t="shared" si="248"/>
        <v>0</v>
      </c>
      <c r="J762" s="79">
        <f t="shared" si="252"/>
        <v>8741.1</v>
      </c>
      <c r="K762" s="79">
        <f t="shared" si="252"/>
        <v>10617.2</v>
      </c>
    </row>
    <row r="763" spans="1:11" s="57" customFormat="1">
      <c r="A763" s="135" t="s">
        <v>16</v>
      </c>
      <c r="B763" s="167" t="s">
        <v>245</v>
      </c>
      <c r="C763" s="167" t="s">
        <v>272</v>
      </c>
      <c r="D763" s="144" t="s">
        <v>592</v>
      </c>
      <c r="E763" s="167" t="s">
        <v>258</v>
      </c>
      <c r="F763" s="167" t="s">
        <v>17</v>
      </c>
      <c r="G763" s="79"/>
      <c r="H763" s="79"/>
      <c r="I763" s="20">
        <f t="shared" si="248"/>
        <v>0</v>
      </c>
      <c r="J763" s="79">
        <v>8741.1</v>
      </c>
      <c r="K763" s="79">
        <v>10617.2</v>
      </c>
    </row>
    <row r="764" spans="1:11" s="57" customFormat="1" ht="48.75" customHeight="1">
      <c r="A764" s="51" t="s">
        <v>594</v>
      </c>
      <c r="B764" s="134" t="s">
        <v>245</v>
      </c>
      <c r="C764" s="134" t="s">
        <v>272</v>
      </c>
      <c r="D764" s="144" t="s">
        <v>593</v>
      </c>
      <c r="E764" s="172" t="s">
        <v>64</v>
      </c>
      <c r="F764" s="172"/>
      <c r="G764" s="79">
        <f t="shared" ref="G764:K766" si="253">G765</f>
        <v>0</v>
      </c>
      <c r="H764" s="79"/>
      <c r="I764" s="20">
        <f t="shared" si="248"/>
        <v>0</v>
      </c>
      <c r="J764" s="79">
        <f t="shared" si="253"/>
        <v>100</v>
      </c>
      <c r="K764" s="79">
        <f t="shared" si="253"/>
        <v>100</v>
      </c>
    </row>
    <row r="765" spans="1:11" s="57" customFormat="1" ht="51">
      <c r="A765" s="51" t="s">
        <v>261</v>
      </c>
      <c r="B765" s="167" t="s">
        <v>245</v>
      </c>
      <c r="C765" s="167" t="s">
        <v>272</v>
      </c>
      <c r="D765" s="144" t="s">
        <v>593</v>
      </c>
      <c r="E765" s="167" t="s">
        <v>256</v>
      </c>
      <c r="F765" s="167"/>
      <c r="G765" s="79">
        <f t="shared" si="253"/>
        <v>0</v>
      </c>
      <c r="H765" s="79"/>
      <c r="I765" s="20">
        <f t="shared" si="248"/>
        <v>0</v>
      </c>
      <c r="J765" s="79">
        <f t="shared" si="253"/>
        <v>100</v>
      </c>
      <c r="K765" s="79">
        <f t="shared" si="253"/>
        <v>100</v>
      </c>
    </row>
    <row r="766" spans="1:11" s="57" customFormat="1">
      <c r="A766" s="51" t="s">
        <v>257</v>
      </c>
      <c r="B766" s="167" t="s">
        <v>245</v>
      </c>
      <c r="C766" s="167" t="s">
        <v>272</v>
      </c>
      <c r="D766" s="144" t="s">
        <v>593</v>
      </c>
      <c r="E766" s="167" t="s">
        <v>258</v>
      </c>
      <c r="F766" s="167"/>
      <c r="G766" s="79">
        <f t="shared" si="253"/>
        <v>0</v>
      </c>
      <c r="H766" s="79"/>
      <c r="I766" s="20">
        <f t="shared" si="248"/>
        <v>0</v>
      </c>
      <c r="J766" s="79">
        <f t="shared" si="253"/>
        <v>100</v>
      </c>
      <c r="K766" s="79">
        <f t="shared" si="253"/>
        <v>100</v>
      </c>
    </row>
    <row r="767" spans="1:11" s="57" customFormat="1">
      <c r="A767" s="51" t="s">
        <v>16</v>
      </c>
      <c r="B767" s="167" t="s">
        <v>245</v>
      </c>
      <c r="C767" s="167" t="s">
        <v>272</v>
      </c>
      <c r="D767" s="144" t="s">
        <v>593</v>
      </c>
      <c r="E767" s="167" t="s">
        <v>258</v>
      </c>
      <c r="F767" s="167" t="s">
        <v>17</v>
      </c>
      <c r="G767" s="79"/>
      <c r="H767" s="79"/>
      <c r="I767" s="20">
        <f t="shared" si="248"/>
        <v>0</v>
      </c>
      <c r="J767" s="79">
        <v>100</v>
      </c>
      <c r="K767" s="79">
        <v>100</v>
      </c>
    </row>
    <row r="768" spans="1:11" s="57" customFormat="1" ht="51">
      <c r="A768" s="51" t="s">
        <v>572</v>
      </c>
      <c r="B768" s="167" t="s">
        <v>245</v>
      </c>
      <c r="C768" s="167" t="s">
        <v>272</v>
      </c>
      <c r="D768" s="144" t="s">
        <v>599</v>
      </c>
      <c r="E768" s="167"/>
      <c r="F768" s="167"/>
      <c r="G768" s="79">
        <f t="shared" ref="G768:K770" si="254">G769</f>
        <v>0</v>
      </c>
      <c r="H768" s="79"/>
      <c r="I768" s="20">
        <f t="shared" si="248"/>
        <v>0</v>
      </c>
      <c r="J768" s="79">
        <f t="shared" si="254"/>
        <v>270</v>
      </c>
      <c r="K768" s="79">
        <f t="shared" si="254"/>
        <v>270</v>
      </c>
    </row>
    <row r="769" spans="1:11" s="57" customFormat="1" ht="38.25" customHeight="1">
      <c r="A769" s="51" t="s">
        <v>261</v>
      </c>
      <c r="B769" s="167" t="s">
        <v>245</v>
      </c>
      <c r="C769" s="167" t="s">
        <v>272</v>
      </c>
      <c r="D769" s="144" t="s">
        <v>599</v>
      </c>
      <c r="E769" s="167" t="s">
        <v>256</v>
      </c>
      <c r="F769" s="167"/>
      <c r="G769" s="79">
        <f t="shared" si="254"/>
        <v>0</v>
      </c>
      <c r="H769" s="79"/>
      <c r="I769" s="20">
        <f t="shared" si="248"/>
        <v>0</v>
      </c>
      <c r="J769" s="79">
        <f t="shared" si="254"/>
        <v>270</v>
      </c>
      <c r="K769" s="79">
        <f t="shared" si="254"/>
        <v>270</v>
      </c>
    </row>
    <row r="770" spans="1:11" s="57" customFormat="1">
      <c r="A770" s="51" t="s">
        <v>257</v>
      </c>
      <c r="B770" s="167" t="s">
        <v>245</v>
      </c>
      <c r="C770" s="167" t="s">
        <v>272</v>
      </c>
      <c r="D770" s="144" t="s">
        <v>599</v>
      </c>
      <c r="E770" s="167" t="s">
        <v>258</v>
      </c>
      <c r="F770" s="167"/>
      <c r="G770" s="79">
        <f t="shared" si="254"/>
        <v>0</v>
      </c>
      <c r="H770" s="79"/>
      <c r="I770" s="20">
        <f t="shared" si="248"/>
        <v>0</v>
      </c>
      <c r="J770" s="79">
        <f t="shared" si="254"/>
        <v>270</v>
      </c>
      <c r="K770" s="79">
        <f t="shared" si="254"/>
        <v>270</v>
      </c>
    </row>
    <row r="771" spans="1:11" s="57" customFormat="1">
      <c r="A771" s="51" t="s">
        <v>16</v>
      </c>
      <c r="B771" s="167" t="s">
        <v>245</v>
      </c>
      <c r="C771" s="167" t="s">
        <v>272</v>
      </c>
      <c r="D771" s="144" t="s">
        <v>599</v>
      </c>
      <c r="E771" s="167" t="s">
        <v>258</v>
      </c>
      <c r="F771" s="167" t="s">
        <v>17</v>
      </c>
      <c r="G771" s="79"/>
      <c r="H771" s="79"/>
      <c r="I771" s="20">
        <f t="shared" si="248"/>
        <v>0</v>
      </c>
      <c r="J771" s="79">
        <v>270</v>
      </c>
      <c r="K771" s="79">
        <v>270</v>
      </c>
    </row>
    <row r="772" spans="1:11" s="57" customFormat="1" ht="38.25">
      <c r="A772" s="169" t="s">
        <v>595</v>
      </c>
      <c r="B772" s="167" t="s">
        <v>245</v>
      </c>
      <c r="C772" s="167" t="s">
        <v>272</v>
      </c>
      <c r="D772" s="144" t="s">
        <v>600</v>
      </c>
      <c r="E772" s="167"/>
      <c r="F772" s="167"/>
      <c r="G772" s="79">
        <f t="shared" ref="G772:K774" si="255">G773</f>
        <v>0</v>
      </c>
      <c r="H772" s="79"/>
      <c r="I772" s="20">
        <f t="shared" si="248"/>
        <v>0</v>
      </c>
      <c r="J772" s="79">
        <f t="shared" si="255"/>
        <v>1741.7</v>
      </c>
      <c r="K772" s="79">
        <f t="shared" si="255"/>
        <v>1741.7</v>
      </c>
    </row>
    <row r="773" spans="1:11" s="57" customFormat="1" ht="37.5" customHeight="1">
      <c r="A773" s="51" t="s">
        <v>261</v>
      </c>
      <c r="B773" s="167" t="s">
        <v>245</v>
      </c>
      <c r="C773" s="167" t="s">
        <v>272</v>
      </c>
      <c r="D773" s="144" t="s">
        <v>600</v>
      </c>
      <c r="E773" s="167" t="s">
        <v>256</v>
      </c>
      <c r="F773" s="167"/>
      <c r="G773" s="79">
        <f t="shared" si="255"/>
        <v>0</v>
      </c>
      <c r="H773" s="79"/>
      <c r="I773" s="20">
        <f t="shared" si="248"/>
        <v>0</v>
      </c>
      <c r="J773" s="79">
        <f t="shared" si="255"/>
        <v>1741.7</v>
      </c>
      <c r="K773" s="79">
        <f t="shared" si="255"/>
        <v>1741.7</v>
      </c>
    </row>
    <row r="774" spans="1:11" s="57" customFormat="1">
      <c r="A774" s="51" t="s">
        <v>257</v>
      </c>
      <c r="B774" s="167" t="s">
        <v>245</v>
      </c>
      <c r="C774" s="167" t="s">
        <v>272</v>
      </c>
      <c r="D774" s="144" t="s">
        <v>600</v>
      </c>
      <c r="E774" s="167" t="s">
        <v>258</v>
      </c>
      <c r="F774" s="167"/>
      <c r="G774" s="79">
        <f t="shared" si="255"/>
        <v>0</v>
      </c>
      <c r="H774" s="79"/>
      <c r="I774" s="20">
        <f t="shared" si="248"/>
        <v>0</v>
      </c>
      <c r="J774" s="79">
        <f t="shared" si="255"/>
        <v>1741.7</v>
      </c>
      <c r="K774" s="79">
        <f t="shared" si="255"/>
        <v>1741.7</v>
      </c>
    </row>
    <row r="775" spans="1:11" s="57" customFormat="1">
      <c r="A775" s="51" t="s">
        <v>16</v>
      </c>
      <c r="B775" s="167" t="s">
        <v>245</v>
      </c>
      <c r="C775" s="167" t="s">
        <v>272</v>
      </c>
      <c r="D775" s="144" t="s">
        <v>600</v>
      </c>
      <c r="E775" s="167" t="s">
        <v>258</v>
      </c>
      <c r="F775" s="167" t="s">
        <v>17</v>
      </c>
      <c r="G775" s="79"/>
      <c r="H775" s="79"/>
      <c r="I775" s="20">
        <f t="shared" si="248"/>
        <v>0</v>
      </c>
      <c r="J775" s="182">
        <v>1741.7</v>
      </c>
      <c r="K775" s="182">
        <v>1741.7</v>
      </c>
    </row>
    <row r="776" spans="1:11" s="57" customFormat="1" ht="21.75" customHeight="1">
      <c r="A776" s="51" t="s">
        <v>293</v>
      </c>
      <c r="B776" s="134" t="s">
        <v>245</v>
      </c>
      <c r="C776" s="134" t="s">
        <v>272</v>
      </c>
      <c r="D776" s="144" t="s">
        <v>601</v>
      </c>
      <c r="E776" s="172" t="s">
        <v>64</v>
      </c>
      <c r="F776" s="172"/>
      <c r="G776" s="79">
        <f t="shared" ref="G776:K778" si="256">G777</f>
        <v>0</v>
      </c>
      <c r="H776" s="79"/>
      <c r="I776" s="20">
        <f t="shared" si="248"/>
        <v>0</v>
      </c>
      <c r="J776" s="79">
        <f t="shared" si="256"/>
        <v>1370</v>
      </c>
      <c r="K776" s="79">
        <f t="shared" si="256"/>
        <v>1370</v>
      </c>
    </row>
    <row r="777" spans="1:11" s="57" customFormat="1" ht="40.5" customHeight="1">
      <c r="A777" s="51" t="s">
        <v>261</v>
      </c>
      <c r="B777" s="167" t="s">
        <v>245</v>
      </c>
      <c r="C777" s="167" t="s">
        <v>272</v>
      </c>
      <c r="D777" s="144" t="s">
        <v>601</v>
      </c>
      <c r="E777" s="167" t="s">
        <v>256</v>
      </c>
      <c r="F777" s="167"/>
      <c r="G777" s="79">
        <f t="shared" si="256"/>
        <v>0</v>
      </c>
      <c r="H777" s="79"/>
      <c r="I777" s="20">
        <f t="shared" si="248"/>
        <v>0</v>
      </c>
      <c r="J777" s="79">
        <f t="shared" si="256"/>
        <v>1370</v>
      </c>
      <c r="K777" s="79">
        <f t="shared" si="256"/>
        <v>1370</v>
      </c>
    </row>
    <row r="778" spans="1:11" s="57" customFormat="1">
      <c r="A778" s="51" t="s">
        <v>257</v>
      </c>
      <c r="B778" s="167" t="s">
        <v>245</v>
      </c>
      <c r="C778" s="167" t="s">
        <v>272</v>
      </c>
      <c r="D778" s="144" t="s">
        <v>601</v>
      </c>
      <c r="E778" s="167" t="s">
        <v>258</v>
      </c>
      <c r="F778" s="167"/>
      <c r="G778" s="79">
        <f t="shared" si="256"/>
        <v>0</v>
      </c>
      <c r="H778" s="79"/>
      <c r="I778" s="20">
        <f t="shared" si="248"/>
        <v>0</v>
      </c>
      <c r="J778" s="79">
        <f t="shared" si="256"/>
        <v>1370</v>
      </c>
      <c r="K778" s="79">
        <f t="shared" si="256"/>
        <v>1370</v>
      </c>
    </row>
    <row r="779" spans="1:11" s="57" customFormat="1">
      <c r="A779" s="51" t="s">
        <v>16</v>
      </c>
      <c r="B779" s="167" t="s">
        <v>245</v>
      </c>
      <c r="C779" s="167" t="s">
        <v>272</v>
      </c>
      <c r="D779" s="144" t="s">
        <v>601</v>
      </c>
      <c r="E779" s="167" t="s">
        <v>258</v>
      </c>
      <c r="F779" s="167" t="s">
        <v>17</v>
      </c>
      <c r="G779" s="79"/>
      <c r="H779" s="79"/>
      <c r="I779" s="20">
        <f t="shared" si="248"/>
        <v>0</v>
      </c>
      <c r="J779" s="79">
        <v>1370</v>
      </c>
      <c r="K779" s="79">
        <v>1370</v>
      </c>
    </row>
    <row r="780" spans="1:11" s="57" customFormat="1" ht="89.25">
      <c r="A780" s="161" t="s">
        <v>295</v>
      </c>
      <c r="B780" s="167" t="s">
        <v>245</v>
      </c>
      <c r="C780" s="167" t="s">
        <v>272</v>
      </c>
      <c r="D780" s="144" t="s">
        <v>590</v>
      </c>
      <c r="E780" s="167" t="s">
        <v>64</v>
      </c>
      <c r="F780" s="167"/>
      <c r="G780" s="79">
        <f t="shared" ref="G780:K782" si="257">G781</f>
        <v>0</v>
      </c>
      <c r="H780" s="79"/>
      <c r="I780" s="20">
        <f t="shared" si="248"/>
        <v>0</v>
      </c>
      <c r="J780" s="79">
        <f t="shared" si="257"/>
        <v>63381.4</v>
      </c>
      <c r="K780" s="79">
        <f t="shared" si="257"/>
        <v>59280.6</v>
      </c>
    </row>
    <row r="781" spans="1:11" s="57" customFormat="1" ht="38.25">
      <c r="A781" s="135" t="s">
        <v>308</v>
      </c>
      <c r="B781" s="167" t="s">
        <v>245</v>
      </c>
      <c r="C781" s="167" t="s">
        <v>272</v>
      </c>
      <c r="D781" s="144" t="s">
        <v>590</v>
      </c>
      <c r="E781" s="167" t="s">
        <v>256</v>
      </c>
      <c r="F781" s="167"/>
      <c r="G781" s="79">
        <f t="shared" si="257"/>
        <v>0</v>
      </c>
      <c r="H781" s="79"/>
      <c r="I781" s="20">
        <f t="shared" si="248"/>
        <v>0</v>
      </c>
      <c r="J781" s="79">
        <f t="shared" si="257"/>
        <v>63381.4</v>
      </c>
      <c r="K781" s="79">
        <f t="shared" si="257"/>
        <v>59280.6</v>
      </c>
    </row>
    <row r="782" spans="1:11" s="57" customFormat="1">
      <c r="A782" s="135" t="s">
        <v>257</v>
      </c>
      <c r="B782" s="167" t="s">
        <v>245</v>
      </c>
      <c r="C782" s="167" t="s">
        <v>272</v>
      </c>
      <c r="D782" s="144" t="s">
        <v>590</v>
      </c>
      <c r="E782" s="167" t="s">
        <v>258</v>
      </c>
      <c r="F782" s="167"/>
      <c r="G782" s="79">
        <f t="shared" si="257"/>
        <v>0</v>
      </c>
      <c r="H782" s="79"/>
      <c r="I782" s="20">
        <f t="shared" si="248"/>
        <v>0</v>
      </c>
      <c r="J782" s="79">
        <f t="shared" si="257"/>
        <v>63381.4</v>
      </c>
      <c r="K782" s="79">
        <f t="shared" si="257"/>
        <v>59280.6</v>
      </c>
    </row>
    <row r="783" spans="1:11" s="57" customFormat="1">
      <c r="A783" s="135" t="s">
        <v>18</v>
      </c>
      <c r="B783" s="167" t="s">
        <v>245</v>
      </c>
      <c r="C783" s="167" t="s">
        <v>272</v>
      </c>
      <c r="D783" s="144" t="s">
        <v>590</v>
      </c>
      <c r="E783" s="167" t="s">
        <v>258</v>
      </c>
      <c r="F783" s="167" t="s">
        <v>10</v>
      </c>
      <c r="G783" s="79"/>
      <c r="H783" s="79"/>
      <c r="I783" s="20">
        <f t="shared" si="248"/>
        <v>0</v>
      </c>
      <c r="J783" s="182">
        <v>63381.4</v>
      </c>
      <c r="K783" s="182">
        <v>59280.6</v>
      </c>
    </row>
    <row r="784" spans="1:11" s="57" customFormat="1" ht="63.75">
      <c r="A784" s="152" t="s">
        <v>287</v>
      </c>
      <c r="B784" s="167" t="s">
        <v>245</v>
      </c>
      <c r="C784" s="167" t="s">
        <v>272</v>
      </c>
      <c r="D784" s="144" t="s">
        <v>602</v>
      </c>
      <c r="E784" s="167"/>
      <c r="F784" s="167"/>
      <c r="G784" s="79">
        <f t="shared" ref="G784:K786" si="258">G785</f>
        <v>0</v>
      </c>
      <c r="H784" s="79"/>
      <c r="I784" s="20">
        <f t="shared" si="248"/>
        <v>0</v>
      </c>
      <c r="J784" s="79">
        <f t="shared" si="258"/>
        <v>1741.7</v>
      </c>
      <c r="K784" s="79">
        <f t="shared" si="258"/>
        <v>1741.7</v>
      </c>
    </row>
    <row r="785" spans="1:11" s="57" customFormat="1" ht="38.25">
      <c r="A785" s="135" t="s">
        <v>308</v>
      </c>
      <c r="B785" s="167" t="s">
        <v>245</v>
      </c>
      <c r="C785" s="167" t="s">
        <v>272</v>
      </c>
      <c r="D785" s="144" t="s">
        <v>602</v>
      </c>
      <c r="E785" s="167" t="s">
        <v>256</v>
      </c>
      <c r="F785" s="167"/>
      <c r="G785" s="79">
        <f t="shared" si="258"/>
        <v>0</v>
      </c>
      <c r="H785" s="79"/>
      <c r="I785" s="20">
        <f t="shared" si="248"/>
        <v>0</v>
      </c>
      <c r="J785" s="79">
        <f t="shared" si="258"/>
        <v>1741.7</v>
      </c>
      <c r="K785" s="79">
        <f t="shared" si="258"/>
        <v>1741.7</v>
      </c>
    </row>
    <row r="786" spans="1:11" s="57" customFormat="1">
      <c r="A786" s="135" t="s">
        <v>257</v>
      </c>
      <c r="B786" s="167" t="s">
        <v>245</v>
      </c>
      <c r="C786" s="167" t="s">
        <v>272</v>
      </c>
      <c r="D786" s="144" t="s">
        <v>602</v>
      </c>
      <c r="E786" s="167" t="s">
        <v>258</v>
      </c>
      <c r="F786" s="167"/>
      <c r="G786" s="79">
        <f t="shared" si="258"/>
        <v>0</v>
      </c>
      <c r="H786" s="79"/>
      <c r="I786" s="20">
        <f t="shared" si="248"/>
        <v>0</v>
      </c>
      <c r="J786" s="79">
        <f t="shared" si="258"/>
        <v>1741.7</v>
      </c>
      <c r="K786" s="79">
        <f t="shared" si="258"/>
        <v>1741.7</v>
      </c>
    </row>
    <row r="787" spans="1:11" s="57" customFormat="1">
      <c r="A787" s="135" t="s">
        <v>18</v>
      </c>
      <c r="B787" s="167" t="s">
        <v>245</v>
      </c>
      <c r="C787" s="167" t="s">
        <v>272</v>
      </c>
      <c r="D787" s="144" t="s">
        <v>602</v>
      </c>
      <c r="E787" s="167" t="s">
        <v>258</v>
      </c>
      <c r="F787" s="167" t="s">
        <v>10</v>
      </c>
      <c r="G787" s="79"/>
      <c r="H787" s="79"/>
      <c r="I787" s="20">
        <f t="shared" si="248"/>
        <v>0</v>
      </c>
      <c r="J787" s="182">
        <v>1741.7</v>
      </c>
      <c r="K787" s="182">
        <v>1741.7</v>
      </c>
    </row>
    <row r="788" spans="1:11" s="57" customFormat="1" ht="54.75" customHeight="1">
      <c r="A788" s="152" t="s">
        <v>289</v>
      </c>
      <c r="B788" s="167" t="s">
        <v>245</v>
      </c>
      <c r="C788" s="167" t="s">
        <v>272</v>
      </c>
      <c r="D788" s="144" t="s">
        <v>603</v>
      </c>
      <c r="E788" s="167"/>
      <c r="F788" s="167"/>
      <c r="G788" s="79">
        <f t="shared" ref="G788:K789" si="259">G789</f>
        <v>0</v>
      </c>
      <c r="H788" s="79"/>
      <c r="I788" s="20">
        <f t="shared" si="248"/>
        <v>0</v>
      </c>
      <c r="J788" s="79">
        <f t="shared" si="259"/>
        <v>2362.5</v>
      </c>
      <c r="K788" s="79">
        <f t="shared" si="259"/>
        <v>2320</v>
      </c>
    </row>
    <row r="789" spans="1:11" s="57" customFormat="1" ht="38.25">
      <c r="A789" s="135" t="s">
        <v>308</v>
      </c>
      <c r="B789" s="167" t="s">
        <v>245</v>
      </c>
      <c r="C789" s="167" t="s">
        <v>272</v>
      </c>
      <c r="D789" s="144" t="s">
        <v>603</v>
      </c>
      <c r="E789" s="167" t="s">
        <v>256</v>
      </c>
      <c r="F789" s="167"/>
      <c r="G789" s="79">
        <f t="shared" si="259"/>
        <v>0</v>
      </c>
      <c r="H789" s="79"/>
      <c r="I789" s="20">
        <f t="shared" si="248"/>
        <v>0</v>
      </c>
      <c r="J789" s="79">
        <f t="shared" si="259"/>
        <v>2362.5</v>
      </c>
      <c r="K789" s="79">
        <f t="shared" si="259"/>
        <v>2320</v>
      </c>
    </row>
    <row r="790" spans="1:11" s="57" customFormat="1">
      <c r="A790" s="135" t="s">
        <v>257</v>
      </c>
      <c r="B790" s="167" t="s">
        <v>245</v>
      </c>
      <c r="C790" s="167" t="s">
        <v>272</v>
      </c>
      <c r="D790" s="144" t="s">
        <v>603</v>
      </c>
      <c r="E790" s="167" t="s">
        <v>258</v>
      </c>
      <c r="F790" s="167"/>
      <c r="G790" s="79">
        <f>G791</f>
        <v>0</v>
      </c>
      <c r="H790" s="79"/>
      <c r="I790" s="20">
        <f t="shared" si="248"/>
        <v>0</v>
      </c>
      <c r="J790" s="79">
        <f>J791+J792+J793</f>
        <v>2362.5</v>
      </c>
      <c r="K790" s="79">
        <f>K791+K792+K793</f>
        <v>2320</v>
      </c>
    </row>
    <row r="791" spans="1:11" s="57" customFormat="1">
      <c r="A791" s="135" t="s">
        <v>16</v>
      </c>
      <c r="B791" s="167" t="s">
        <v>245</v>
      </c>
      <c r="C791" s="167" t="s">
        <v>272</v>
      </c>
      <c r="D791" s="144" t="s">
        <v>603</v>
      </c>
      <c r="E791" s="167" t="s">
        <v>258</v>
      </c>
      <c r="F791" s="167" t="s">
        <v>17</v>
      </c>
      <c r="G791" s="79"/>
      <c r="H791" s="79"/>
      <c r="I791" s="20">
        <f t="shared" si="248"/>
        <v>0</v>
      </c>
      <c r="J791" s="182">
        <v>23.6</v>
      </c>
      <c r="K791" s="182">
        <v>23.2</v>
      </c>
    </row>
    <row r="792" spans="1:11" s="57" customFormat="1">
      <c r="A792" s="135" t="s">
        <v>18</v>
      </c>
      <c r="B792" s="167" t="s">
        <v>245</v>
      </c>
      <c r="C792" s="167" t="s">
        <v>272</v>
      </c>
      <c r="D792" s="144" t="s">
        <v>603</v>
      </c>
      <c r="E792" s="167" t="s">
        <v>258</v>
      </c>
      <c r="F792" s="167" t="s">
        <v>10</v>
      </c>
      <c r="G792" s="79"/>
      <c r="H792" s="79"/>
      <c r="I792" s="20">
        <f t="shared" si="248"/>
        <v>0</v>
      </c>
      <c r="J792" s="182">
        <v>187.1</v>
      </c>
      <c r="K792" s="182">
        <v>229.6</v>
      </c>
    </row>
    <row r="793" spans="1:11" s="57" customFormat="1">
      <c r="A793" s="135" t="s">
        <v>19</v>
      </c>
      <c r="B793" s="167" t="s">
        <v>245</v>
      </c>
      <c r="C793" s="167" t="s">
        <v>272</v>
      </c>
      <c r="D793" s="144" t="s">
        <v>603</v>
      </c>
      <c r="E793" s="167" t="s">
        <v>258</v>
      </c>
      <c r="F793" s="167" t="s">
        <v>11</v>
      </c>
      <c r="G793" s="79"/>
      <c r="H793" s="79"/>
      <c r="I793" s="20">
        <f t="shared" si="248"/>
        <v>0</v>
      </c>
      <c r="J793" s="182">
        <v>2151.8000000000002</v>
      </c>
      <c r="K793" s="182">
        <v>2067.1999999999998</v>
      </c>
    </row>
    <row r="794" spans="1:11" s="57" customFormat="1" ht="27" customHeight="1">
      <c r="A794" s="170" t="s">
        <v>297</v>
      </c>
      <c r="B794" s="134" t="s">
        <v>245</v>
      </c>
      <c r="C794" s="134" t="s">
        <v>272</v>
      </c>
      <c r="D794" s="144" t="s">
        <v>604</v>
      </c>
      <c r="E794" s="172"/>
      <c r="F794" s="172"/>
      <c r="G794" s="79">
        <f t="shared" ref="G794:K796" si="260">G795</f>
        <v>0</v>
      </c>
      <c r="H794" s="79"/>
      <c r="I794" s="20">
        <f t="shared" si="248"/>
        <v>0</v>
      </c>
      <c r="J794" s="79">
        <f t="shared" si="260"/>
        <v>1499.9</v>
      </c>
      <c r="K794" s="79">
        <f t="shared" si="260"/>
        <v>1526.7</v>
      </c>
    </row>
    <row r="795" spans="1:11" s="57" customFormat="1" ht="38.25">
      <c r="A795" s="135" t="s">
        <v>308</v>
      </c>
      <c r="B795" s="167" t="s">
        <v>245</v>
      </c>
      <c r="C795" s="167" t="s">
        <v>272</v>
      </c>
      <c r="D795" s="144" t="s">
        <v>604</v>
      </c>
      <c r="E795" s="167" t="s">
        <v>256</v>
      </c>
      <c r="F795" s="167"/>
      <c r="G795" s="79">
        <f t="shared" si="260"/>
        <v>0</v>
      </c>
      <c r="H795" s="79"/>
      <c r="I795" s="20">
        <f t="shared" si="248"/>
        <v>0</v>
      </c>
      <c r="J795" s="79">
        <f t="shared" si="260"/>
        <v>1499.9</v>
      </c>
      <c r="K795" s="79">
        <f t="shared" si="260"/>
        <v>1526.7</v>
      </c>
    </row>
    <row r="796" spans="1:11" s="57" customFormat="1">
      <c r="A796" s="135" t="s">
        <v>257</v>
      </c>
      <c r="B796" s="167" t="s">
        <v>245</v>
      </c>
      <c r="C796" s="167" t="s">
        <v>272</v>
      </c>
      <c r="D796" s="144" t="s">
        <v>604</v>
      </c>
      <c r="E796" s="167" t="s">
        <v>258</v>
      </c>
      <c r="F796" s="167"/>
      <c r="G796" s="79">
        <f t="shared" si="260"/>
        <v>0</v>
      </c>
      <c r="H796" s="79"/>
      <c r="I796" s="20">
        <f t="shared" si="248"/>
        <v>0</v>
      </c>
      <c r="J796" s="79">
        <f t="shared" si="260"/>
        <v>1499.9</v>
      </c>
      <c r="K796" s="79">
        <f t="shared" si="260"/>
        <v>1526.7</v>
      </c>
    </row>
    <row r="797" spans="1:11" s="57" customFormat="1">
      <c r="A797" s="135" t="s">
        <v>18</v>
      </c>
      <c r="B797" s="167" t="s">
        <v>245</v>
      </c>
      <c r="C797" s="167" t="s">
        <v>272</v>
      </c>
      <c r="D797" s="144" t="s">
        <v>604</v>
      </c>
      <c r="E797" s="167" t="s">
        <v>258</v>
      </c>
      <c r="F797" s="167" t="s">
        <v>10</v>
      </c>
      <c r="G797" s="79"/>
      <c r="H797" s="79"/>
      <c r="I797" s="20">
        <f t="shared" si="248"/>
        <v>0</v>
      </c>
      <c r="J797" s="182">
        <v>1499.9</v>
      </c>
      <c r="K797" s="182">
        <v>1526.7</v>
      </c>
    </row>
    <row r="798" spans="1:11" s="57" customFormat="1" ht="63" customHeight="1">
      <c r="A798" s="170" t="s">
        <v>654</v>
      </c>
      <c r="B798" s="134" t="s">
        <v>245</v>
      </c>
      <c r="C798" s="134" t="s">
        <v>272</v>
      </c>
      <c r="D798" s="144" t="s">
        <v>605</v>
      </c>
      <c r="E798" s="172"/>
      <c r="F798" s="172"/>
      <c r="G798" s="79">
        <f t="shared" ref="G798:K800" si="261">G799</f>
        <v>0</v>
      </c>
      <c r="H798" s="79"/>
      <c r="I798" s="20">
        <f t="shared" ref="I798:I861" si="262">G798+H798</f>
        <v>0</v>
      </c>
      <c r="J798" s="79">
        <f t="shared" si="261"/>
        <v>7108.9</v>
      </c>
      <c r="K798" s="79">
        <f t="shared" si="261"/>
        <v>7108.9</v>
      </c>
    </row>
    <row r="799" spans="1:11" s="57" customFormat="1" ht="38.25">
      <c r="A799" s="135" t="s">
        <v>308</v>
      </c>
      <c r="B799" s="167" t="s">
        <v>245</v>
      </c>
      <c r="C799" s="167" t="s">
        <v>272</v>
      </c>
      <c r="D799" s="144" t="s">
        <v>605</v>
      </c>
      <c r="E799" s="167" t="s">
        <v>256</v>
      </c>
      <c r="F799" s="167"/>
      <c r="G799" s="79">
        <f t="shared" si="261"/>
        <v>0</v>
      </c>
      <c r="H799" s="79"/>
      <c r="I799" s="20">
        <f t="shared" si="262"/>
        <v>0</v>
      </c>
      <c r="J799" s="79">
        <f t="shared" si="261"/>
        <v>7108.9</v>
      </c>
      <c r="K799" s="79">
        <f t="shared" si="261"/>
        <v>7108.9</v>
      </c>
    </row>
    <row r="800" spans="1:11" s="57" customFormat="1">
      <c r="A800" s="135" t="s">
        <v>257</v>
      </c>
      <c r="B800" s="167" t="s">
        <v>245</v>
      </c>
      <c r="C800" s="167" t="s">
        <v>272</v>
      </c>
      <c r="D800" s="144" t="s">
        <v>605</v>
      </c>
      <c r="E800" s="167" t="s">
        <v>258</v>
      </c>
      <c r="F800" s="167"/>
      <c r="G800" s="79">
        <f t="shared" si="261"/>
        <v>0</v>
      </c>
      <c r="H800" s="79"/>
      <c r="I800" s="20">
        <f t="shared" si="262"/>
        <v>0</v>
      </c>
      <c r="J800" s="79">
        <f t="shared" si="261"/>
        <v>7108.9</v>
      </c>
      <c r="K800" s="79">
        <f t="shared" si="261"/>
        <v>7108.9</v>
      </c>
    </row>
    <row r="801" spans="1:11" s="57" customFormat="1">
      <c r="A801" s="135" t="s">
        <v>19</v>
      </c>
      <c r="B801" s="167" t="s">
        <v>245</v>
      </c>
      <c r="C801" s="167" t="s">
        <v>272</v>
      </c>
      <c r="D801" s="144" t="s">
        <v>605</v>
      </c>
      <c r="E801" s="167" t="s">
        <v>258</v>
      </c>
      <c r="F801" s="167" t="s">
        <v>11</v>
      </c>
      <c r="G801" s="79"/>
      <c r="H801" s="79"/>
      <c r="I801" s="20">
        <f t="shared" si="262"/>
        <v>0</v>
      </c>
      <c r="J801" s="186">
        <v>7108.9</v>
      </c>
      <c r="K801" s="186">
        <v>7108.9</v>
      </c>
    </row>
    <row r="802" spans="1:11" s="57" customFormat="1" ht="61.5" customHeight="1">
      <c r="A802" s="51" t="s">
        <v>660</v>
      </c>
      <c r="B802" s="18" t="s">
        <v>245</v>
      </c>
      <c r="C802" s="18" t="s">
        <v>272</v>
      </c>
      <c r="D802" s="144" t="s">
        <v>662</v>
      </c>
      <c r="E802" s="18"/>
      <c r="F802" s="18"/>
      <c r="G802" s="79">
        <f>G803</f>
        <v>0</v>
      </c>
      <c r="H802" s="79"/>
      <c r="I802" s="20">
        <f t="shared" si="262"/>
        <v>0</v>
      </c>
      <c r="J802" s="79">
        <f t="shared" ref="J802:K803" si="263">J803</f>
        <v>247.8</v>
      </c>
      <c r="K802" s="79">
        <f t="shared" si="263"/>
        <v>299.5</v>
      </c>
    </row>
    <row r="803" spans="1:11" s="57" customFormat="1" ht="38.25">
      <c r="A803" s="135" t="s">
        <v>308</v>
      </c>
      <c r="B803" s="18" t="s">
        <v>245</v>
      </c>
      <c r="C803" s="18" t="s">
        <v>272</v>
      </c>
      <c r="D803" s="144" t="s">
        <v>662</v>
      </c>
      <c r="E803" s="167" t="s">
        <v>256</v>
      </c>
      <c r="F803" s="167"/>
      <c r="G803" s="79">
        <f>G804</f>
        <v>0</v>
      </c>
      <c r="H803" s="79"/>
      <c r="I803" s="20">
        <f t="shared" si="262"/>
        <v>0</v>
      </c>
      <c r="J803" s="79">
        <f t="shared" si="263"/>
        <v>247.8</v>
      </c>
      <c r="K803" s="79">
        <f t="shared" si="263"/>
        <v>299.5</v>
      </c>
    </row>
    <row r="804" spans="1:11" s="57" customFormat="1">
      <c r="A804" s="135" t="s">
        <v>257</v>
      </c>
      <c r="B804" s="18" t="s">
        <v>245</v>
      </c>
      <c r="C804" s="18" t="s">
        <v>272</v>
      </c>
      <c r="D804" s="144" t="s">
        <v>662</v>
      </c>
      <c r="E804" s="167" t="s">
        <v>258</v>
      </c>
      <c r="F804" s="167"/>
      <c r="G804" s="79">
        <f>G805+G806</f>
        <v>0</v>
      </c>
      <c r="H804" s="79"/>
      <c r="I804" s="20">
        <f t="shared" si="262"/>
        <v>0</v>
      </c>
      <c r="J804" s="79">
        <f t="shared" ref="J804:K804" si="264">J805+J806</f>
        <v>247.8</v>
      </c>
      <c r="K804" s="79">
        <f t="shared" si="264"/>
        <v>299.5</v>
      </c>
    </row>
    <row r="805" spans="1:11" s="57" customFormat="1">
      <c r="A805" s="135" t="s">
        <v>18</v>
      </c>
      <c r="B805" s="18" t="s">
        <v>245</v>
      </c>
      <c r="C805" s="18" t="s">
        <v>272</v>
      </c>
      <c r="D805" s="144" t="s">
        <v>662</v>
      </c>
      <c r="E805" s="167" t="s">
        <v>258</v>
      </c>
      <c r="F805" s="167" t="s">
        <v>10</v>
      </c>
      <c r="G805" s="79"/>
      <c r="H805" s="79"/>
      <c r="I805" s="20">
        <f t="shared" si="262"/>
        <v>0</v>
      </c>
      <c r="J805" s="184">
        <v>2.5</v>
      </c>
      <c r="K805" s="184">
        <v>2.9</v>
      </c>
    </row>
    <row r="806" spans="1:11" s="57" customFormat="1">
      <c r="A806" s="135" t="s">
        <v>19</v>
      </c>
      <c r="B806" s="18" t="s">
        <v>245</v>
      </c>
      <c r="C806" s="18" t="s">
        <v>272</v>
      </c>
      <c r="D806" s="144" t="s">
        <v>662</v>
      </c>
      <c r="E806" s="167" t="s">
        <v>258</v>
      </c>
      <c r="F806" s="167" t="s">
        <v>11</v>
      </c>
      <c r="G806" s="79"/>
      <c r="H806" s="79"/>
      <c r="I806" s="20">
        <f t="shared" si="262"/>
        <v>0</v>
      </c>
      <c r="J806" s="184">
        <v>245.3</v>
      </c>
      <c r="K806" s="184">
        <v>296.60000000000002</v>
      </c>
    </row>
    <row r="807" spans="1:11" s="57" customFormat="1" ht="90" customHeight="1">
      <c r="A807" s="152" t="s">
        <v>639</v>
      </c>
      <c r="B807" s="18" t="s">
        <v>245</v>
      </c>
      <c r="C807" s="18" t="s">
        <v>272</v>
      </c>
      <c r="D807" s="144" t="s">
        <v>642</v>
      </c>
      <c r="E807" s="167"/>
      <c r="F807" s="167"/>
      <c r="G807" s="79">
        <f t="shared" ref="G807:K809" si="265">G808</f>
        <v>0</v>
      </c>
      <c r="H807" s="79"/>
      <c r="I807" s="20">
        <f t="shared" si="262"/>
        <v>0</v>
      </c>
      <c r="J807" s="79">
        <f t="shared" si="265"/>
        <v>150.6</v>
      </c>
      <c r="K807" s="79">
        <f t="shared" si="265"/>
        <v>150.6</v>
      </c>
    </row>
    <row r="808" spans="1:11" s="57" customFormat="1" ht="38.25">
      <c r="A808" s="135" t="s">
        <v>308</v>
      </c>
      <c r="B808" s="18" t="s">
        <v>245</v>
      </c>
      <c r="C808" s="18" t="s">
        <v>272</v>
      </c>
      <c r="D808" s="144" t="s">
        <v>642</v>
      </c>
      <c r="E808" s="167" t="s">
        <v>256</v>
      </c>
      <c r="F808" s="167"/>
      <c r="G808" s="79">
        <f t="shared" si="265"/>
        <v>0</v>
      </c>
      <c r="H808" s="79"/>
      <c r="I808" s="20">
        <f t="shared" si="262"/>
        <v>0</v>
      </c>
      <c r="J808" s="79">
        <f t="shared" si="265"/>
        <v>150.6</v>
      </c>
      <c r="K808" s="79">
        <f t="shared" si="265"/>
        <v>150.6</v>
      </c>
    </row>
    <row r="809" spans="1:11" s="57" customFormat="1">
      <c r="A809" s="135" t="s">
        <v>257</v>
      </c>
      <c r="B809" s="18" t="s">
        <v>245</v>
      </c>
      <c r="C809" s="18" t="s">
        <v>272</v>
      </c>
      <c r="D809" s="144" t="s">
        <v>642</v>
      </c>
      <c r="E809" s="167" t="s">
        <v>258</v>
      </c>
      <c r="F809" s="167"/>
      <c r="G809" s="79">
        <f t="shared" si="265"/>
        <v>0</v>
      </c>
      <c r="H809" s="79"/>
      <c r="I809" s="20">
        <f t="shared" si="262"/>
        <v>0</v>
      </c>
      <c r="J809" s="79">
        <f t="shared" si="265"/>
        <v>150.6</v>
      </c>
      <c r="K809" s="79">
        <f t="shared" si="265"/>
        <v>150.6</v>
      </c>
    </row>
    <row r="810" spans="1:11" s="57" customFormat="1">
      <c r="A810" s="135" t="s">
        <v>18</v>
      </c>
      <c r="B810" s="18" t="s">
        <v>245</v>
      </c>
      <c r="C810" s="18" t="s">
        <v>272</v>
      </c>
      <c r="D810" s="144" t="s">
        <v>642</v>
      </c>
      <c r="E810" s="167" t="s">
        <v>258</v>
      </c>
      <c r="F810" s="167" t="s">
        <v>10</v>
      </c>
      <c r="G810" s="79"/>
      <c r="H810" s="79"/>
      <c r="I810" s="20">
        <f t="shared" si="262"/>
        <v>0</v>
      </c>
      <c r="J810" s="22">
        <v>150.6</v>
      </c>
      <c r="K810" s="22">
        <v>150.6</v>
      </c>
    </row>
    <row r="811" spans="1:11" ht="15" customHeight="1">
      <c r="A811" s="32" t="s">
        <v>311</v>
      </c>
      <c r="B811" s="14" t="s">
        <v>245</v>
      </c>
      <c r="C811" s="14" t="s">
        <v>312</v>
      </c>
      <c r="D811" s="31"/>
      <c r="E811" s="18"/>
      <c r="F811" s="18"/>
      <c r="G811" s="15">
        <f>G812+G872+G855</f>
        <v>11024</v>
      </c>
      <c r="H811" s="15">
        <f>H812+H872+H855</f>
        <v>1634.2</v>
      </c>
      <c r="I811" s="12">
        <f t="shared" si="262"/>
        <v>12658.2</v>
      </c>
      <c r="J811" s="15">
        <f>J812+J872+J855</f>
        <v>11200</v>
      </c>
      <c r="K811" s="15">
        <f>K812+K872+K855</f>
        <v>11200</v>
      </c>
    </row>
    <row r="812" spans="1:11" ht="26.25" customHeight="1">
      <c r="A812" s="13" t="s">
        <v>248</v>
      </c>
      <c r="B812" s="14" t="s">
        <v>245</v>
      </c>
      <c r="C812" s="14" t="s">
        <v>312</v>
      </c>
      <c r="D812" s="33" t="s">
        <v>249</v>
      </c>
      <c r="E812" s="14"/>
      <c r="F812" s="14"/>
      <c r="G812" s="16">
        <f>G813</f>
        <v>4980</v>
      </c>
      <c r="H812" s="16">
        <f>H813</f>
        <v>1634.2</v>
      </c>
      <c r="I812" s="20">
        <f t="shared" si="262"/>
        <v>6614.2</v>
      </c>
      <c r="J812" s="16">
        <f t="shared" ref="J812:K812" si="266">J813</f>
        <v>0</v>
      </c>
      <c r="K812" s="16">
        <f t="shared" si="266"/>
        <v>0</v>
      </c>
    </row>
    <row r="813" spans="1:11" ht="36" customHeight="1">
      <c r="A813" s="13" t="s">
        <v>250</v>
      </c>
      <c r="B813" s="14" t="s">
        <v>245</v>
      </c>
      <c r="C813" s="14" t="s">
        <v>312</v>
      </c>
      <c r="D813" s="33" t="s">
        <v>251</v>
      </c>
      <c r="E813" s="14"/>
      <c r="F813" s="14"/>
      <c r="G813" s="16">
        <f>G814</f>
        <v>4980</v>
      </c>
      <c r="H813" s="16">
        <f>H814</f>
        <v>1634.2</v>
      </c>
      <c r="I813" s="20">
        <f t="shared" si="262"/>
        <v>6614.2</v>
      </c>
      <c r="J813" s="16">
        <f>J814</f>
        <v>0</v>
      </c>
      <c r="K813" s="16">
        <f>K814</f>
        <v>0</v>
      </c>
    </row>
    <row r="814" spans="1:11" ht="48" customHeight="1">
      <c r="A814" s="60" t="s">
        <v>573</v>
      </c>
      <c r="B814" s="35" t="s">
        <v>245</v>
      </c>
      <c r="C814" s="35" t="s">
        <v>312</v>
      </c>
      <c r="D814" s="36" t="s">
        <v>313</v>
      </c>
      <c r="E814" s="25"/>
      <c r="F814" s="25"/>
      <c r="G814" s="16">
        <f>G819+G851+G844+G831+G823+G827+G815</f>
        <v>4980</v>
      </c>
      <c r="H814" s="16">
        <f>H819+H851+H844+H831+H823+H827+H815</f>
        <v>1634.2</v>
      </c>
      <c r="I814" s="20">
        <f t="shared" si="262"/>
        <v>6614.2</v>
      </c>
      <c r="J814" s="16">
        <f t="shared" ref="J814:K814" si="267">J819+J851+J844+J831+J823+J827+J815</f>
        <v>0</v>
      </c>
      <c r="K814" s="16">
        <f t="shared" si="267"/>
        <v>0</v>
      </c>
    </row>
    <row r="815" spans="1:11" ht="48" hidden="1" customHeight="1">
      <c r="A815" s="135" t="s">
        <v>655</v>
      </c>
      <c r="B815" s="18" t="s">
        <v>245</v>
      </c>
      <c r="C815" s="18" t="s">
        <v>312</v>
      </c>
      <c r="D815" s="144" t="s">
        <v>641</v>
      </c>
      <c r="E815" s="167"/>
      <c r="F815" s="167"/>
      <c r="G815" s="160">
        <f>G816</f>
        <v>0</v>
      </c>
      <c r="H815" s="160"/>
      <c r="I815" s="20">
        <f t="shared" si="262"/>
        <v>0</v>
      </c>
      <c r="J815" s="160">
        <f>J816</f>
        <v>0</v>
      </c>
      <c r="K815" s="160">
        <f>K816</f>
        <v>0</v>
      </c>
    </row>
    <row r="816" spans="1:11" ht="36.75" hidden="1" customHeight="1">
      <c r="A816" s="135" t="s">
        <v>308</v>
      </c>
      <c r="B816" s="18" t="s">
        <v>245</v>
      </c>
      <c r="C816" s="18" t="s">
        <v>312</v>
      </c>
      <c r="D816" s="144" t="s">
        <v>641</v>
      </c>
      <c r="E816" s="167" t="s">
        <v>256</v>
      </c>
      <c r="F816" s="167"/>
      <c r="G816" s="160">
        <f>G817</f>
        <v>0</v>
      </c>
      <c r="H816" s="160"/>
      <c r="I816" s="20">
        <f t="shared" si="262"/>
        <v>0</v>
      </c>
      <c r="J816" s="160">
        <f>J817</f>
        <v>0</v>
      </c>
      <c r="K816" s="160"/>
    </row>
    <row r="817" spans="1:11" hidden="1">
      <c r="A817" s="135" t="s">
        <v>257</v>
      </c>
      <c r="B817" s="18" t="s">
        <v>245</v>
      </c>
      <c r="C817" s="18" t="s">
        <v>312</v>
      </c>
      <c r="D817" s="144" t="s">
        <v>641</v>
      </c>
      <c r="E817" s="167" t="s">
        <v>258</v>
      </c>
      <c r="F817" s="167"/>
      <c r="G817" s="160">
        <f>G818</f>
        <v>0</v>
      </c>
      <c r="H817" s="160"/>
      <c r="I817" s="20">
        <f t="shared" si="262"/>
        <v>0</v>
      </c>
      <c r="J817" s="160">
        <f>J818</f>
        <v>0</v>
      </c>
      <c r="K817" s="160"/>
    </row>
    <row r="818" spans="1:11" ht="14.25" hidden="1" customHeight="1">
      <c r="A818" s="135" t="s">
        <v>18</v>
      </c>
      <c r="B818" s="18" t="s">
        <v>245</v>
      </c>
      <c r="C818" s="18" t="s">
        <v>312</v>
      </c>
      <c r="D818" s="144" t="s">
        <v>641</v>
      </c>
      <c r="E818" s="167" t="s">
        <v>258</v>
      </c>
      <c r="F818" s="167" t="s">
        <v>10</v>
      </c>
      <c r="G818" s="160"/>
      <c r="H818" s="160"/>
      <c r="I818" s="20">
        <f t="shared" si="262"/>
        <v>0</v>
      </c>
      <c r="J818" s="160"/>
      <c r="K818" s="160"/>
    </row>
    <row r="819" spans="1:11" ht="24">
      <c r="A819" s="49" t="s">
        <v>314</v>
      </c>
      <c r="B819" s="18" t="s">
        <v>245</v>
      </c>
      <c r="C819" s="18" t="s">
        <v>312</v>
      </c>
      <c r="D819" s="31" t="s">
        <v>315</v>
      </c>
      <c r="E819" s="18"/>
      <c r="F819" s="18"/>
      <c r="G819" s="16">
        <f t="shared" ref="G819:K821" si="268">G820</f>
        <v>498</v>
      </c>
      <c r="H819" s="16">
        <f t="shared" si="268"/>
        <v>9.1999999999999993</v>
      </c>
      <c r="I819" s="20">
        <f t="shared" si="262"/>
        <v>507.2</v>
      </c>
      <c r="J819" s="16">
        <f t="shared" si="268"/>
        <v>0</v>
      </c>
      <c r="K819" s="16">
        <f t="shared" si="268"/>
        <v>0</v>
      </c>
    </row>
    <row r="820" spans="1:11" ht="35.25" customHeight="1">
      <c r="A820" s="49" t="s">
        <v>308</v>
      </c>
      <c r="B820" s="18" t="s">
        <v>245</v>
      </c>
      <c r="C820" s="18" t="s">
        <v>312</v>
      </c>
      <c r="D820" s="31" t="s">
        <v>315</v>
      </c>
      <c r="E820" s="18" t="s">
        <v>256</v>
      </c>
      <c r="F820" s="18"/>
      <c r="G820" s="16">
        <f t="shared" si="268"/>
        <v>498</v>
      </c>
      <c r="H820" s="16">
        <f t="shared" si="268"/>
        <v>9.1999999999999993</v>
      </c>
      <c r="I820" s="20">
        <f t="shared" si="262"/>
        <v>507.2</v>
      </c>
      <c r="J820" s="16">
        <f t="shared" si="268"/>
        <v>0</v>
      </c>
      <c r="K820" s="16">
        <f t="shared" si="268"/>
        <v>0</v>
      </c>
    </row>
    <row r="821" spans="1:11">
      <c r="A821" s="49" t="s">
        <v>257</v>
      </c>
      <c r="B821" s="18" t="s">
        <v>245</v>
      </c>
      <c r="C821" s="18" t="s">
        <v>312</v>
      </c>
      <c r="D821" s="31" t="s">
        <v>315</v>
      </c>
      <c r="E821" s="18" t="s">
        <v>258</v>
      </c>
      <c r="F821" s="18"/>
      <c r="G821" s="16">
        <f t="shared" si="268"/>
        <v>498</v>
      </c>
      <c r="H821" s="16">
        <f t="shared" si="268"/>
        <v>9.1999999999999993</v>
      </c>
      <c r="I821" s="20">
        <f t="shared" si="262"/>
        <v>507.2</v>
      </c>
      <c r="J821" s="16">
        <f t="shared" si="268"/>
        <v>0</v>
      </c>
      <c r="K821" s="16">
        <f t="shared" si="268"/>
        <v>0</v>
      </c>
    </row>
    <row r="822" spans="1:11">
      <c r="A822" s="49" t="s">
        <v>16</v>
      </c>
      <c r="B822" s="18" t="s">
        <v>245</v>
      </c>
      <c r="C822" s="18" t="s">
        <v>312</v>
      </c>
      <c r="D822" s="31" t="s">
        <v>315</v>
      </c>
      <c r="E822" s="18" t="s">
        <v>258</v>
      </c>
      <c r="F822" s="18" t="s">
        <v>17</v>
      </c>
      <c r="G822" s="79">
        <f>498</f>
        <v>498</v>
      </c>
      <c r="H822" s="79">
        <v>9.1999999999999993</v>
      </c>
      <c r="I822" s="20">
        <f t="shared" si="262"/>
        <v>507.2</v>
      </c>
      <c r="J822" s="22"/>
      <c r="K822" s="22"/>
    </row>
    <row r="823" spans="1:11" ht="25.5">
      <c r="A823" s="135" t="s">
        <v>265</v>
      </c>
      <c r="B823" s="167" t="s">
        <v>245</v>
      </c>
      <c r="C823" s="167" t="s">
        <v>312</v>
      </c>
      <c r="D823" s="144" t="s">
        <v>283</v>
      </c>
      <c r="E823" s="167"/>
      <c r="F823" s="167"/>
      <c r="G823" s="79">
        <f t="shared" ref="G823:H825" si="269">G824</f>
        <v>2889.8</v>
      </c>
      <c r="H823" s="79">
        <f t="shared" si="269"/>
        <v>1625</v>
      </c>
      <c r="I823" s="20">
        <f t="shared" si="262"/>
        <v>4514.8</v>
      </c>
      <c r="J823" s="79">
        <f t="shared" ref="J823:K825" si="270">J824</f>
        <v>0</v>
      </c>
      <c r="K823" s="79">
        <f t="shared" si="270"/>
        <v>0</v>
      </c>
    </row>
    <row r="824" spans="1:11" ht="38.25">
      <c r="A824" s="135" t="s">
        <v>308</v>
      </c>
      <c r="B824" s="167" t="s">
        <v>245</v>
      </c>
      <c r="C824" s="167" t="s">
        <v>312</v>
      </c>
      <c r="D824" s="144" t="s">
        <v>283</v>
      </c>
      <c r="E824" s="167" t="s">
        <v>256</v>
      </c>
      <c r="F824" s="167"/>
      <c r="G824" s="79">
        <f t="shared" si="269"/>
        <v>2889.8</v>
      </c>
      <c r="H824" s="79">
        <f t="shared" si="269"/>
        <v>1625</v>
      </c>
      <c r="I824" s="20">
        <f t="shared" si="262"/>
        <v>4514.8</v>
      </c>
      <c r="J824" s="79">
        <f t="shared" si="270"/>
        <v>0</v>
      </c>
      <c r="K824" s="79">
        <f t="shared" si="270"/>
        <v>0</v>
      </c>
    </row>
    <row r="825" spans="1:11">
      <c r="A825" s="135" t="s">
        <v>257</v>
      </c>
      <c r="B825" s="167" t="s">
        <v>245</v>
      </c>
      <c r="C825" s="167" t="s">
        <v>312</v>
      </c>
      <c r="D825" s="144" t="s">
        <v>283</v>
      </c>
      <c r="E825" s="167" t="s">
        <v>258</v>
      </c>
      <c r="F825" s="167"/>
      <c r="G825" s="79">
        <f t="shared" si="269"/>
        <v>2889.8</v>
      </c>
      <c r="H825" s="79">
        <f t="shared" si="269"/>
        <v>1625</v>
      </c>
      <c r="I825" s="20">
        <f t="shared" si="262"/>
        <v>4514.8</v>
      </c>
      <c r="J825" s="79">
        <f t="shared" si="270"/>
        <v>0</v>
      </c>
      <c r="K825" s="79">
        <f t="shared" si="270"/>
        <v>0</v>
      </c>
    </row>
    <row r="826" spans="1:11">
      <c r="A826" s="135" t="s">
        <v>16</v>
      </c>
      <c r="B826" s="167" t="s">
        <v>245</v>
      </c>
      <c r="C826" s="167" t="s">
        <v>312</v>
      </c>
      <c r="D826" s="144" t="s">
        <v>283</v>
      </c>
      <c r="E826" s="167" t="s">
        <v>258</v>
      </c>
      <c r="F826" s="167" t="s">
        <v>17</v>
      </c>
      <c r="G826" s="79">
        <f>3735-845.2</f>
        <v>2889.8</v>
      </c>
      <c r="H826" s="79">
        <f>'[3]поправки  2024-2026 гг  (2)'!$I$1029</f>
        <v>1625</v>
      </c>
      <c r="I826" s="20">
        <f t="shared" si="262"/>
        <v>4514.8</v>
      </c>
      <c r="J826" s="22"/>
      <c r="K826" s="22"/>
    </row>
    <row r="827" spans="1:11" ht="15" customHeight="1">
      <c r="A827" s="135" t="s">
        <v>267</v>
      </c>
      <c r="B827" s="167" t="s">
        <v>245</v>
      </c>
      <c r="C827" s="167" t="s">
        <v>312</v>
      </c>
      <c r="D827" s="144" t="s">
        <v>284</v>
      </c>
      <c r="E827" s="167"/>
      <c r="F827" s="167"/>
      <c r="G827" s="79">
        <f>G828</f>
        <v>747</v>
      </c>
      <c r="H827" s="79"/>
      <c r="I827" s="20">
        <f t="shared" si="262"/>
        <v>747</v>
      </c>
      <c r="J827" s="79">
        <f t="shared" ref="J827:K829" si="271">J828</f>
        <v>0</v>
      </c>
      <c r="K827" s="79">
        <f t="shared" si="271"/>
        <v>0</v>
      </c>
    </row>
    <row r="828" spans="1:11" ht="38.25">
      <c r="A828" s="135" t="s">
        <v>308</v>
      </c>
      <c r="B828" s="167" t="s">
        <v>245</v>
      </c>
      <c r="C828" s="167" t="s">
        <v>312</v>
      </c>
      <c r="D828" s="144" t="s">
        <v>284</v>
      </c>
      <c r="E828" s="167" t="s">
        <v>256</v>
      </c>
      <c r="F828" s="167"/>
      <c r="G828" s="79">
        <f>G829</f>
        <v>747</v>
      </c>
      <c r="H828" s="79"/>
      <c r="I828" s="20">
        <f t="shared" si="262"/>
        <v>747</v>
      </c>
      <c r="J828" s="79">
        <f t="shared" si="271"/>
        <v>0</v>
      </c>
      <c r="K828" s="79">
        <f t="shared" si="271"/>
        <v>0</v>
      </c>
    </row>
    <row r="829" spans="1:11">
      <c r="A829" s="135" t="s">
        <v>257</v>
      </c>
      <c r="B829" s="167" t="s">
        <v>245</v>
      </c>
      <c r="C829" s="167" t="s">
        <v>312</v>
      </c>
      <c r="D829" s="144" t="s">
        <v>284</v>
      </c>
      <c r="E829" s="167" t="s">
        <v>258</v>
      </c>
      <c r="F829" s="167"/>
      <c r="G829" s="79">
        <f>G830</f>
        <v>747</v>
      </c>
      <c r="H829" s="79"/>
      <c r="I829" s="20">
        <f t="shared" si="262"/>
        <v>747</v>
      </c>
      <c r="J829" s="79">
        <f t="shared" si="271"/>
        <v>0</v>
      </c>
      <c r="K829" s="79">
        <f t="shared" si="271"/>
        <v>0</v>
      </c>
    </row>
    <row r="830" spans="1:11">
      <c r="A830" s="135" t="s">
        <v>16</v>
      </c>
      <c r="B830" s="167" t="s">
        <v>245</v>
      </c>
      <c r="C830" s="167" t="s">
        <v>312</v>
      </c>
      <c r="D830" s="144" t="s">
        <v>284</v>
      </c>
      <c r="E830" s="167" t="s">
        <v>258</v>
      </c>
      <c r="F830" s="167" t="s">
        <v>17</v>
      </c>
      <c r="G830" s="79">
        <v>747</v>
      </c>
      <c r="H830" s="79"/>
      <c r="I830" s="20">
        <f t="shared" si="262"/>
        <v>747</v>
      </c>
      <c r="J830" s="22"/>
      <c r="K830" s="22"/>
    </row>
    <row r="831" spans="1:11" ht="29.25" customHeight="1">
      <c r="A831" s="192" t="s">
        <v>678</v>
      </c>
      <c r="B831" s="167" t="s">
        <v>245</v>
      </c>
      <c r="C831" s="167" t="s">
        <v>312</v>
      </c>
      <c r="D831" s="144" t="s">
        <v>679</v>
      </c>
      <c r="E831" s="167"/>
      <c r="F831" s="167"/>
      <c r="G831" s="79">
        <f>G832+G841</f>
        <v>845.2</v>
      </c>
      <c r="H831" s="79"/>
      <c r="I831" s="20">
        <f t="shared" si="262"/>
        <v>845.2</v>
      </c>
      <c r="J831" s="79">
        <f t="shared" ref="J831:K831" si="272">J832+J841</f>
        <v>0</v>
      </c>
      <c r="K831" s="79">
        <f t="shared" si="272"/>
        <v>0</v>
      </c>
    </row>
    <row r="832" spans="1:11" ht="38.25">
      <c r="A832" s="135" t="s">
        <v>308</v>
      </c>
      <c r="B832" s="167" t="s">
        <v>245</v>
      </c>
      <c r="C832" s="167" t="s">
        <v>312</v>
      </c>
      <c r="D832" s="144" t="s">
        <v>679</v>
      </c>
      <c r="E832" s="167" t="s">
        <v>256</v>
      </c>
      <c r="F832" s="167"/>
      <c r="G832" s="79">
        <f>G833+G835+G837+G839</f>
        <v>845.2</v>
      </c>
      <c r="H832" s="79"/>
      <c r="I832" s="20">
        <f t="shared" si="262"/>
        <v>845.2</v>
      </c>
      <c r="J832" s="79">
        <f t="shared" ref="J832:K832" si="273">J833+J835+J837+J839</f>
        <v>0</v>
      </c>
      <c r="K832" s="79">
        <f t="shared" si="273"/>
        <v>0</v>
      </c>
    </row>
    <row r="833" spans="1:11">
      <c r="A833" s="135" t="s">
        <v>257</v>
      </c>
      <c r="B833" s="167" t="s">
        <v>245</v>
      </c>
      <c r="C833" s="167" t="s">
        <v>312</v>
      </c>
      <c r="D833" s="144" t="s">
        <v>679</v>
      </c>
      <c r="E833" s="167" t="s">
        <v>258</v>
      </c>
      <c r="F833" s="167"/>
      <c r="G833" s="79">
        <f>G834</f>
        <v>845.2</v>
      </c>
      <c r="H833" s="79"/>
      <c r="I833" s="20">
        <f t="shared" si="262"/>
        <v>845.2</v>
      </c>
      <c r="J833" s="79">
        <f t="shared" ref="J833:K833" si="274">J834</f>
        <v>0</v>
      </c>
      <c r="K833" s="79">
        <f t="shared" si="274"/>
        <v>0</v>
      </c>
    </row>
    <row r="834" spans="1:11">
      <c r="A834" s="135" t="s">
        <v>16</v>
      </c>
      <c r="B834" s="167" t="s">
        <v>245</v>
      </c>
      <c r="C834" s="167" t="s">
        <v>312</v>
      </c>
      <c r="D834" s="144" t="s">
        <v>679</v>
      </c>
      <c r="E834" s="167" t="s">
        <v>258</v>
      </c>
      <c r="F834" s="167" t="s">
        <v>17</v>
      </c>
      <c r="G834" s="79">
        <v>845.2</v>
      </c>
      <c r="H834" s="79"/>
      <c r="I834" s="20">
        <f t="shared" si="262"/>
        <v>845.2</v>
      </c>
      <c r="J834" s="22"/>
      <c r="K834" s="22"/>
    </row>
    <row r="835" spans="1:11" hidden="1">
      <c r="A835" s="154" t="s">
        <v>557</v>
      </c>
      <c r="B835" s="18" t="s">
        <v>245</v>
      </c>
      <c r="C835" s="18" t="s">
        <v>312</v>
      </c>
      <c r="D835" s="155" t="s">
        <v>561</v>
      </c>
      <c r="E835" s="156" t="s">
        <v>258</v>
      </c>
      <c r="F835" s="18"/>
      <c r="G835" s="79">
        <f>G836</f>
        <v>0</v>
      </c>
      <c r="H835" s="79"/>
      <c r="I835" s="20">
        <f t="shared" si="262"/>
        <v>0</v>
      </c>
      <c r="J835" s="22"/>
      <c r="K835" s="22"/>
    </row>
    <row r="836" spans="1:11" hidden="1">
      <c r="A836" s="153" t="s">
        <v>16</v>
      </c>
      <c r="B836" s="35" t="s">
        <v>245</v>
      </c>
      <c r="C836" s="35" t="s">
        <v>312</v>
      </c>
      <c r="D836" s="155" t="s">
        <v>561</v>
      </c>
      <c r="E836" s="156" t="s">
        <v>562</v>
      </c>
      <c r="F836" s="18" t="s">
        <v>17</v>
      </c>
      <c r="G836" s="79"/>
      <c r="H836" s="79"/>
      <c r="I836" s="20">
        <f t="shared" si="262"/>
        <v>0</v>
      </c>
      <c r="J836" s="22"/>
      <c r="K836" s="22"/>
    </row>
    <row r="837" spans="1:11" hidden="1">
      <c r="A837" s="154" t="s">
        <v>558</v>
      </c>
      <c r="B837" s="18" t="s">
        <v>245</v>
      </c>
      <c r="C837" s="18" t="s">
        <v>312</v>
      </c>
      <c r="D837" s="155" t="s">
        <v>561</v>
      </c>
      <c r="E837" s="156" t="s">
        <v>563</v>
      </c>
      <c r="F837" s="18"/>
      <c r="G837" s="79">
        <f>G838</f>
        <v>0</v>
      </c>
      <c r="H837" s="79"/>
      <c r="I837" s="20">
        <f t="shared" si="262"/>
        <v>0</v>
      </c>
      <c r="J837" s="22"/>
      <c r="K837" s="22"/>
    </row>
    <row r="838" spans="1:11" hidden="1">
      <c r="A838" s="153" t="s">
        <v>16</v>
      </c>
      <c r="B838" s="18" t="s">
        <v>245</v>
      </c>
      <c r="C838" s="18" t="s">
        <v>312</v>
      </c>
      <c r="D838" s="155" t="s">
        <v>561</v>
      </c>
      <c r="E838" s="156" t="s">
        <v>564</v>
      </c>
      <c r="F838" s="18" t="s">
        <v>17</v>
      </c>
      <c r="G838" s="79"/>
      <c r="H838" s="79"/>
      <c r="I838" s="20">
        <f t="shared" si="262"/>
        <v>0</v>
      </c>
      <c r="J838" s="22"/>
      <c r="K838" s="22"/>
    </row>
    <row r="839" spans="1:11" ht="76.5" hidden="1">
      <c r="A839" s="152" t="s">
        <v>559</v>
      </c>
      <c r="B839" s="18" t="s">
        <v>245</v>
      </c>
      <c r="C839" s="18" t="s">
        <v>312</v>
      </c>
      <c r="D839" s="155" t="s">
        <v>561</v>
      </c>
      <c r="E839" s="156" t="s">
        <v>565</v>
      </c>
      <c r="F839" s="18"/>
      <c r="G839" s="79">
        <f>G840</f>
        <v>0</v>
      </c>
      <c r="H839" s="79"/>
      <c r="I839" s="20">
        <f t="shared" si="262"/>
        <v>0</v>
      </c>
      <c r="J839" s="22"/>
      <c r="K839" s="22"/>
    </row>
    <row r="840" spans="1:11" hidden="1">
      <c r="A840" s="153" t="s">
        <v>16</v>
      </c>
      <c r="B840" s="18" t="s">
        <v>245</v>
      </c>
      <c r="C840" s="18" t="s">
        <v>312</v>
      </c>
      <c r="D840" s="155" t="s">
        <v>315</v>
      </c>
      <c r="E840" s="156" t="s">
        <v>566</v>
      </c>
      <c r="F840" s="18" t="s">
        <v>17</v>
      </c>
      <c r="G840" s="79"/>
      <c r="H840" s="79"/>
      <c r="I840" s="20">
        <f t="shared" si="262"/>
        <v>0</v>
      </c>
      <c r="J840" s="22"/>
      <c r="K840" s="22"/>
    </row>
    <row r="841" spans="1:11" hidden="1">
      <c r="A841" s="152" t="s">
        <v>56</v>
      </c>
      <c r="B841" s="18" t="s">
        <v>245</v>
      </c>
      <c r="C841" s="18" t="s">
        <v>312</v>
      </c>
      <c r="D841" s="155" t="s">
        <v>561</v>
      </c>
      <c r="E841" s="156" t="s">
        <v>57</v>
      </c>
      <c r="F841" s="18"/>
      <c r="G841" s="79">
        <f>G842</f>
        <v>0</v>
      </c>
      <c r="H841" s="79"/>
      <c r="I841" s="20">
        <f t="shared" si="262"/>
        <v>0</v>
      </c>
      <c r="J841" s="22"/>
      <c r="K841" s="22"/>
    </row>
    <row r="842" spans="1:11" ht="63.75" hidden="1">
      <c r="A842" s="152" t="s">
        <v>560</v>
      </c>
      <c r="B842" s="18" t="s">
        <v>245</v>
      </c>
      <c r="C842" s="18" t="s">
        <v>312</v>
      </c>
      <c r="D842" s="155" t="s">
        <v>561</v>
      </c>
      <c r="E842" s="156" t="s">
        <v>567</v>
      </c>
      <c r="F842" s="18"/>
      <c r="G842" s="79">
        <f>G843</f>
        <v>0</v>
      </c>
      <c r="H842" s="79"/>
      <c r="I842" s="20">
        <f t="shared" si="262"/>
        <v>0</v>
      </c>
      <c r="J842" s="22"/>
      <c r="K842" s="22"/>
    </row>
    <row r="843" spans="1:11" hidden="1">
      <c r="A843" s="153" t="s">
        <v>16</v>
      </c>
      <c r="B843" s="18" t="s">
        <v>245</v>
      </c>
      <c r="C843" s="18" t="s">
        <v>312</v>
      </c>
      <c r="D843" s="155" t="s">
        <v>561</v>
      </c>
      <c r="E843" s="156" t="s">
        <v>567</v>
      </c>
      <c r="F843" s="18" t="s">
        <v>17</v>
      </c>
      <c r="G843" s="79"/>
      <c r="H843" s="79"/>
      <c r="I843" s="20">
        <f t="shared" si="262"/>
        <v>0</v>
      </c>
      <c r="J843" s="22"/>
      <c r="K843" s="22"/>
    </row>
    <row r="844" spans="1:11" ht="38.25" hidden="1">
      <c r="A844" s="135" t="s">
        <v>529</v>
      </c>
      <c r="B844" s="18" t="s">
        <v>245</v>
      </c>
      <c r="C844" s="18" t="s">
        <v>312</v>
      </c>
      <c r="D844" s="31" t="s">
        <v>530</v>
      </c>
      <c r="E844" s="18"/>
      <c r="F844" s="18"/>
      <c r="G844" s="79">
        <f t="shared" ref="G844:K846" si="275">G845</f>
        <v>0</v>
      </c>
      <c r="H844" s="79"/>
      <c r="I844" s="20">
        <f t="shared" si="262"/>
        <v>0</v>
      </c>
      <c r="J844" s="79">
        <f t="shared" si="275"/>
        <v>0</v>
      </c>
      <c r="K844" s="79">
        <f t="shared" si="275"/>
        <v>0</v>
      </c>
    </row>
    <row r="845" spans="1:11" ht="51.75" hidden="1" customHeight="1">
      <c r="A845" s="49" t="s">
        <v>574</v>
      </c>
      <c r="B845" s="18" t="s">
        <v>245</v>
      </c>
      <c r="C845" s="18" t="s">
        <v>312</v>
      </c>
      <c r="D845" s="36" t="s">
        <v>519</v>
      </c>
      <c r="E845" s="18"/>
      <c r="F845" s="18"/>
      <c r="G845" s="19">
        <f t="shared" si="275"/>
        <v>0</v>
      </c>
      <c r="H845" s="19"/>
      <c r="I845" s="20">
        <f t="shared" si="262"/>
        <v>0</v>
      </c>
      <c r="J845" s="19">
        <f t="shared" si="275"/>
        <v>0</v>
      </c>
      <c r="K845" s="19">
        <f t="shared" si="275"/>
        <v>0</v>
      </c>
    </row>
    <row r="846" spans="1:11" ht="36" hidden="1">
      <c r="A846" s="49" t="s">
        <v>308</v>
      </c>
      <c r="B846" s="18" t="s">
        <v>245</v>
      </c>
      <c r="C846" s="18" t="s">
        <v>312</v>
      </c>
      <c r="D846" s="36" t="s">
        <v>519</v>
      </c>
      <c r="E846" s="18" t="s">
        <v>256</v>
      </c>
      <c r="F846" s="18"/>
      <c r="G846" s="19">
        <f t="shared" si="275"/>
        <v>0</v>
      </c>
      <c r="H846" s="19"/>
      <c r="I846" s="20">
        <f t="shared" si="262"/>
        <v>0</v>
      </c>
      <c r="J846" s="19">
        <f t="shared" si="275"/>
        <v>0</v>
      </c>
      <c r="K846" s="19">
        <f t="shared" si="275"/>
        <v>0</v>
      </c>
    </row>
    <row r="847" spans="1:11" hidden="1">
      <c r="A847" s="49" t="s">
        <v>257</v>
      </c>
      <c r="B847" s="18" t="s">
        <v>245</v>
      </c>
      <c r="C847" s="18" t="s">
        <v>312</v>
      </c>
      <c r="D847" s="36" t="s">
        <v>519</v>
      </c>
      <c r="E847" s="18" t="s">
        <v>258</v>
      </c>
      <c r="F847" s="18"/>
      <c r="G847" s="19">
        <f>G850+G848+G849</f>
        <v>0</v>
      </c>
      <c r="H847" s="19"/>
      <c r="I847" s="20">
        <f t="shared" si="262"/>
        <v>0</v>
      </c>
      <c r="J847" s="19">
        <f t="shared" ref="J847:K847" si="276">J850+J848+J849</f>
        <v>0</v>
      </c>
      <c r="K847" s="19">
        <f t="shared" si="276"/>
        <v>0</v>
      </c>
    </row>
    <row r="848" spans="1:11" hidden="1">
      <c r="A848" s="49" t="s">
        <v>278</v>
      </c>
      <c r="B848" s="18" t="s">
        <v>245</v>
      </c>
      <c r="C848" s="18" t="s">
        <v>312</v>
      </c>
      <c r="D848" s="36" t="s">
        <v>519</v>
      </c>
      <c r="E848" s="18" t="s">
        <v>258</v>
      </c>
      <c r="F848" s="18" t="s">
        <v>17</v>
      </c>
      <c r="G848" s="19"/>
      <c r="H848" s="19"/>
      <c r="I848" s="20">
        <f t="shared" si="262"/>
        <v>0</v>
      </c>
      <c r="J848" s="19"/>
      <c r="K848" s="19"/>
    </row>
    <row r="849" spans="1:11" hidden="1">
      <c r="A849" s="49" t="s">
        <v>18</v>
      </c>
      <c r="B849" s="18" t="s">
        <v>245</v>
      </c>
      <c r="C849" s="18" t="s">
        <v>312</v>
      </c>
      <c r="D849" s="36" t="s">
        <v>519</v>
      </c>
      <c r="E849" s="18" t="s">
        <v>258</v>
      </c>
      <c r="F849" s="18" t="s">
        <v>10</v>
      </c>
      <c r="G849" s="19"/>
      <c r="H849" s="19"/>
      <c r="I849" s="20">
        <f t="shared" si="262"/>
        <v>0</v>
      </c>
      <c r="J849" s="19"/>
      <c r="K849" s="19"/>
    </row>
    <row r="850" spans="1:11" hidden="1">
      <c r="A850" s="49" t="s">
        <v>19</v>
      </c>
      <c r="B850" s="18" t="s">
        <v>245</v>
      </c>
      <c r="C850" s="18" t="s">
        <v>312</v>
      </c>
      <c r="D850" s="36" t="s">
        <v>519</v>
      </c>
      <c r="E850" s="18" t="s">
        <v>258</v>
      </c>
      <c r="F850" s="18" t="s">
        <v>11</v>
      </c>
      <c r="G850" s="20"/>
      <c r="H850" s="20"/>
      <c r="I850" s="20">
        <f t="shared" si="262"/>
        <v>0</v>
      </c>
      <c r="J850" s="20"/>
      <c r="K850" s="26"/>
    </row>
    <row r="851" spans="1:11" ht="46.5" hidden="1" customHeight="1">
      <c r="A851" s="157" t="s">
        <v>618</v>
      </c>
      <c r="B851" s="18" t="s">
        <v>245</v>
      </c>
      <c r="C851" s="18" t="s">
        <v>312</v>
      </c>
      <c r="D851" s="31" t="s">
        <v>316</v>
      </c>
      <c r="E851" s="18"/>
      <c r="F851" s="18"/>
      <c r="G851" s="16">
        <f t="shared" ref="G851:J853" si="277">G852</f>
        <v>0</v>
      </c>
      <c r="H851" s="16"/>
      <c r="I851" s="20">
        <f t="shared" si="262"/>
        <v>0</v>
      </c>
      <c r="J851" s="16">
        <f t="shared" si="277"/>
        <v>0</v>
      </c>
      <c r="K851" s="26"/>
    </row>
    <row r="852" spans="1:11" ht="48" hidden="1" customHeight="1">
      <c r="A852" s="55" t="s">
        <v>261</v>
      </c>
      <c r="B852" s="18" t="s">
        <v>245</v>
      </c>
      <c r="C852" s="18" t="s">
        <v>312</v>
      </c>
      <c r="D852" s="31" t="s">
        <v>316</v>
      </c>
      <c r="E852" s="18" t="s">
        <v>256</v>
      </c>
      <c r="F852" s="18"/>
      <c r="G852" s="16">
        <f t="shared" si="277"/>
        <v>0</v>
      </c>
      <c r="H852" s="16"/>
      <c r="I852" s="20">
        <f t="shared" si="262"/>
        <v>0</v>
      </c>
      <c r="J852" s="16">
        <f t="shared" si="277"/>
        <v>0</v>
      </c>
      <c r="K852" s="26"/>
    </row>
    <row r="853" spans="1:11" hidden="1">
      <c r="A853" s="55" t="s">
        <v>257</v>
      </c>
      <c r="B853" s="18" t="s">
        <v>245</v>
      </c>
      <c r="C853" s="18" t="s">
        <v>312</v>
      </c>
      <c r="D853" s="31" t="s">
        <v>316</v>
      </c>
      <c r="E853" s="18" t="s">
        <v>258</v>
      </c>
      <c r="F853" s="18"/>
      <c r="G853" s="16">
        <f t="shared" si="277"/>
        <v>0</v>
      </c>
      <c r="H853" s="16"/>
      <c r="I853" s="20">
        <f t="shared" si="262"/>
        <v>0</v>
      </c>
      <c r="J853" s="16">
        <f t="shared" si="277"/>
        <v>0</v>
      </c>
      <c r="K853" s="26"/>
    </row>
    <row r="854" spans="1:11" hidden="1">
      <c r="A854" s="55" t="s">
        <v>18</v>
      </c>
      <c r="B854" s="18" t="s">
        <v>245</v>
      </c>
      <c r="C854" s="18" t="s">
        <v>312</v>
      </c>
      <c r="D854" s="31" t="s">
        <v>316</v>
      </c>
      <c r="E854" s="18" t="s">
        <v>258</v>
      </c>
      <c r="F854" s="18" t="s">
        <v>10</v>
      </c>
      <c r="G854" s="19"/>
      <c r="H854" s="19"/>
      <c r="I854" s="20">
        <f t="shared" si="262"/>
        <v>0</v>
      </c>
      <c r="J854" s="20"/>
      <c r="K854" s="26"/>
    </row>
    <row r="855" spans="1:11" ht="25.5">
      <c r="A855" s="132" t="s">
        <v>25</v>
      </c>
      <c r="B855" s="171" t="s">
        <v>245</v>
      </c>
      <c r="C855" s="171" t="s">
        <v>312</v>
      </c>
      <c r="D855" s="173" t="s">
        <v>26</v>
      </c>
      <c r="E855" s="171"/>
      <c r="F855" s="171"/>
      <c r="G855" s="79">
        <f>G860+G864+G868+G856</f>
        <v>0</v>
      </c>
      <c r="H855" s="79"/>
      <c r="I855" s="20">
        <f t="shared" si="262"/>
        <v>0</v>
      </c>
      <c r="J855" s="79">
        <f t="shared" ref="J855:K855" si="278">J860+J864+J868+J856</f>
        <v>11200</v>
      </c>
      <c r="K855" s="79">
        <f t="shared" si="278"/>
        <v>11200</v>
      </c>
    </row>
    <row r="856" spans="1:11" ht="77.25" hidden="1" customHeight="1">
      <c r="A856" s="135" t="s">
        <v>656</v>
      </c>
      <c r="B856" s="167" t="s">
        <v>245</v>
      </c>
      <c r="C856" s="167" t="s">
        <v>312</v>
      </c>
      <c r="D856" s="144" t="s">
        <v>642</v>
      </c>
      <c r="E856" s="167"/>
      <c r="F856" s="167"/>
      <c r="G856" s="79">
        <f t="shared" ref="G856:K858" si="279">G857</f>
        <v>0</v>
      </c>
      <c r="H856" s="79"/>
      <c r="I856" s="20">
        <f t="shared" si="262"/>
        <v>0</v>
      </c>
      <c r="J856" s="79">
        <f t="shared" si="279"/>
        <v>0</v>
      </c>
      <c r="K856" s="79">
        <f t="shared" si="279"/>
        <v>0</v>
      </c>
    </row>
    <row r="857" spans="1:11" ht="38.25" hidden="1">
      <c r="A857" s="135" t="s">
        <v>308</v>
      </c>
      <c r="B857" s="167" t="s">
        <v>245</v>
      </c>
      <c r="C857" s="167" t="s">
        <v>312</v>
      </c>
      <c r="D857" s="144" t="s">
        <v>642</v>
      </c>
      <c r="E857" s="167" t="s">
        <v>256</v>
      </c>
      <c r="F857" s="167"/>
      <c r="G857" s="79">
        <f t="shared" si="279"/>
        <v>0</v>
      </c>
      <c r="H857" s="79"/>
      <c r="I857" s="20">
        <f t="shared" si="262"/>
        <v>0</v>
      </c>
      <c r="J857" s="79">
        <f t="shared" si="279"/>
        <v>0</v>
      </c>
      <c r="K857" s="79">
        <f t="shared" si="279"/>
        <v>0</v>
      </c>
    </row>
    <row r="858" spans="1:11" hidden="1">
      <c r="A858" s="135" t="s">
        <v>257</v>
      </c>
      <c r="B858" s="167" t="s">
        <v>245</v>
      </c>
      <c r="C858" s="167" t="s">
        <v>312</v>
      </c>
      <c r="D858" s="144" t="s">
        <v>642</v>
      </c>
      <c r="E858" s="167" t="s">
        <v>258</v>
      </c>
      <c r="F858" s="167"/>
      <c r="G858" s="79">
        <f t="shared" si="279"/>
        <v>0</v>
      </c>
      <c r="H858" s="79"/>
      <c r="I858" s="20">
        <f t="shared" si="262"/>
        <v>0</v>
      </c>
      <c r="J858" s="79">
        <f t="shared" si="279"/>
        <v>0</v>
      </c>
      <c r="K858" s="79">
        <f t="shared" si="279"/>
        <v>0</v>
      </c>
    </row>
    <row r="859" spans="1:11" hidden="1">
      <c r="A859" s="135" t="s">
        <v>18</v>
      </c>
      <c r="B859" s="167" t="s">
        <v>245</v>
      </c>
      <c r="C859" s="167" t="s">
        <v>312</v>
      </c>
      <c r="D859" s="144" t="s">
        <v>642</v>
      </c>
      <c r="E859" s="167" t="s">
        <v>258</v>
      </c>
      <c r="F859" s="167" t="s">
        <v>10</v>
      </c>
      <c r="G859" s="79"/>
      <c r="H859" s="79"/>
      <c r="I859" s="20">
        <f t="shared" si="262"/>
        <v>0</v>
      </c>
      <c r="J859" s="22"/>
      <c r="K859" s="22"/>
    </row>
    <row r="860" spans="1:11" ht="25.5">
      <c r="A860" s="135" t="s">
        <v>314</v>
      </c>
      <c r="B860" s="167" t="s">
        <v>245</v>
      </c>
      <c r="C860" s="167" t="s">
        <v>312</v>
      </c>
      <c r="D860" s="144" t="s">
        <v>354</v>
      </c>
      <c r="E860" s="167"/>
      <c r="F860" s="167"/>
      <c r="G860" s="79">
        <f t="shared" ref="G860:K862" si="280">G861</f>
        <v>0</v>
      </c>
      <c r="H860" s="79"/>
      <c r="I860" s="20">
        <f t="shared" si="262"/>
        <v>0</v>
      </c>
      <c r="J860" s="79">
        <f t="shared" si="280"/>
        <v>6400</v>
      </c>
      <c r="K860" s="79">
        <f t="shared" si="280"/>
        <v>6400</v>
      </c>
    </row>
    <row r="861" spans="1:11" ht="38.25">
      <c r="A861" s="135" t="s">
        <v>308</v>
      </c>
      <c r="B861" s="167" t="s">
        <v>245</v>
      </c>
      <c r="C861" s="167" t="s">
        <v>312</v>
      </c>
      <c r="D861" s="144" t="s">
        <v>354</v>
      </c>
      <c r="E861" s="167" t="s">
        <v>256</v>
      </c>
      <c r="F861" s="167"/>
      <c r="G861" s="79">
        <f t="shared" si="280"/>
        <v>0</v>
      </c>
      <c r="H861" s="79"/>
      <c r="I861" s="20">
        <f t="shared" si="262"/>
        <v>0</v>
      </c>
      <c r="J861" s="79">
        <f t="shared" si="280"/>
        <v>6400</v>
      </c>
      <c r="K861" s="79">
        <f t="shared" si="280"/>
        <v>6400</v>
      </c>
    </row>
    <row r="862" spans="1:11">
      <c r="A862" s="135" t="s">
        <v>257</v>
      </c>
      <c r="B862" s="167" t="s">
        <v>245</v>
      </c>
      <c r="C862" s="167" t="s">
        <v>312</v>
      </c>
      <c r="D862" s="144" t="s">
        <v>354</v>
      </c>
      <c r="E862" s="167" t="s">
        <v>258</v>
      </c>
      <c r="F862" s="167"/>
      <c r="G862" s="79">
        <f t="shared" si="280"/>
        <v>0</v>
      </c>
      <c r="H862" s="79"/>
      <c r="I862" s="20">
        <f t="shared" ref="I862:I925" si="281">G862+H862</f>
        <v>0</v>
      </c>
      <c r="J862" s="79">
        <f t="shared" si="280"/>
        <v>6400</v>
      </c>
      <c r="K862" s="79">
        <f t="shared" si="280"/>
        <v>6400</v>
      </c>
    </row>
    <row r="863" spans="1:11">
      <c r="A863" s="135" t="s">
        <v>16</v>
      </c>
      <c r="B863" s="167" t="s">
        <v>245</v>
      </c>
      <c r="C863" s="167" t="s">
        <v>312</v>
      </c>
      <c r="D863" s="144" t="s">
        <v>354</v>
      </c>
      <c r="E863" s="167" t="s">
        <v>258</v>
      </c>
      <c r="F863" s="167" t="s">
        <v>17</v>
      </c>
      <c r="G863" s="79"/>
      <c r="H863" s="79"/>
      <c r="I863" s="20">
        <f t="shared" si="281"/>
        <v>0</v>
      </c>
      <c r="J863" s="22">
        <v>6400</v>
      </c>
      <c r="K863" s="22">
        <v>6400</v>
      </c>
    </row>
    <row r="864" spans="1:11" ht="25.5">
      <c r="A864" s="135" t="s">
        <v>265</v>
      </c>
      <c r="B864" s="167" t="s">
        <v>245</v>
      </c>
      <c r="C864" s="167" t="s">
        <v>312</v>
      </c>
      <c r="D864" s="144" t="s">
        <v>591</v>
      </c>
      <c r="E864" s="167"/>
      <c r="F864" s="167"/>
      <c r="G864" s="79">
        <f>G865</f>
        <v>0</v>
      </c>
      <c r="H864" s="79"/>
      <c r="I864" s="20">
        <f t="shared" si="281"/>
        <v>0</v>
      </c>
      <c r="J864" s="79">
        <f t="shared" ref="J864:K866" si="282">J865</f>
        <v>4000</v>
      </c>
      <c r="K864" s="79">
        <f t="shared" si="282"/>
        <v>4000</v>
      </c>
    </row>
    <row r="865" spans="1:11" ht="38.25">
      <c r="A865" s="135" t="s">
        <v>308</v>
      </c>
      <c r="B865" s="167" t="s">
        <v>245</v>
      </c>
      <c r="C865" s="167" t="s">
        <v>312</v>
      </c>
      <c r="D865" s="144" t="s">
        <v>591</v>
      </c>
      <c r="E865" s="167" t="s">
        <v>256</v>
      </c>
      <c r="F865" s="167"/>
      <c r="G865" s="79">
        <f>G866</f>
        <v>0</v>
      </c>
      <c r="H865" s="79"/>
      <c r="I865" s="20">
        <f t="shared" si="281"/>
        <v>0</v>
      </c>
      <c r="J865" s="79">
        <f t="shared" si="282"/>
        <v>4000</v>
      </c>
      <c r="K865" s="79">
        <f t="shared" si="282"/>
        <v>4000</v>
      </c>
    </row>
    <row r="866" spans="1:11">
      <c r="A866" s="135" t="s">
        <v>257</v>
      </c>
      <c r="B866" s="167" t="s">
        <v>245</v>
      </c>
      <c r="C866" s="167" t="s">
        <v>312</v>
      </c>
      <c r="D866" s="144" t="s">
        <v>591</v>
      </c>
      <c r="E866" s="167" t="s">
        <v>258</v>
      </c>
      <c r="F866" s="167"/>
      <c r="G866" s="79">
        <f>G867</f>
        <v>0</v>
      </c>
      <c r="H866" s="79"/>
      <c r="I866" s="20">
        <f t="shared" si="281"/>
        <v>0</v>
      </c>
      <c r="J866" s="79">
        <f t="shared" si="282"/>
        <v>4000</v>
      </c>
      <c r="K866" s="79">
        <f t="shared" si="282"/>
        <v>4000</v>
      </c>
    </row>
    <row r="867" spans="1:11">
      <c r="A867" s="135" t="s">
        <v>16</v>
      </c>
      <c r="B867" s="167" t="s">
        <v>245</v>
      </c>
      <c r="C867" s="167" t="s">
        <v>312</v>
      </c>
      <c r="D867" s="144" t="s">
        <v>591</v>
      </c>
      <c r="E867" s="167" t="s">
        <v>258</v>
      </c>
      <c r="F867" s="167" t="s">
        <v>17</v>
      </c>
      <c r="G867" s="79"/>
      <c r="H867" s="79"/>
      <c r="I867" s="20">
        <f t="shared" si="281"/>
        <v>0</v>
      </c>
      <c r="J867" s="22">
        <v>4000</v>
      </c>
      <c r="K867" s="22">
        <v>4000</v>
      </c>
    </row>
    <row r="868" spans="1:11" ht="13.5" customHeight="1">
      <c r="A868" s="135" t="s">
        <v>267</v>
      </c>
      <c r="B868" s="167" t="s">
        <v>245</v>
      </c>
      <c r="C868" s="167" t="s">
        <v>312</v>
      </c>
      <c r="D868" s="144" t="s">
        <v>592</v>
      </c>
      <c r="E868" s="167"/>
      <c r="F868" s="167"/>
      <c r="G868" s="79">
        <f t="shared" ref="G868:K870" si="283">G869</f>
        <v>0</v>
      </c>
      <c r="H868" s="79"/>
      <c r="I868" s="20">
        <f t="shared" si="281"/>
        <v>0</v>
      </c>
      <c r="J868" s="79">
        <f t="shared" si="283"/>
        <v>800</v>
      </c>
      <c r="K868" s="79">
        <f t="shared" si="283"/>
        <v>800</v>
      </c>
    </row>
    <row r="869" spans="1:11" ht="38.25">
      <c r="A869" s="135" t="s">
        <v>308</v>
      </c>
      <c r="B869" s="167" t="s">
        <v>245</v>
      </c>
      <c r="C869" s="167" t="s">
        <v>312</v>
      </c>
      <c r="D869" s="144" t="s">
        <v>592</v>
      </c>
      <c r="E869" s="167" t="s">
        <v>256</v>
      </c>
      <c r="F869" s="167"/>
      <c r="G869" s="79">
        <f t="shared" si="283"/>
        <v>0</v>
      </c>
      <c r="H869" s="79"/>
      <c r="I869" s="20">
        <f t="shared" si="281"/>
        <v>0</v>
      </c>
      <c r="J869" s="79">
        <f t="shared" si="283"/>
        <v>800</v>
      </c>
      <c r="K869" s="79">
        <f t="shared" si="283"/>
        <v>800</v>
      </c>
    </row>
    <row r="870" spans="1:11">
      <c r="A870" s="135" t="s">
        <v>257</v>
      </c>
      <c r="B870" s="167" t="s">
        <v>245</v>
      </c>
      <c r="C870" s="167" t="s">
        <v>312</v>
      </c>
      <c r="D870" s="144" t="s">
        <v>592</v>
      </c>
      <c r="E870" s="167" t="s">
        <v>258</v>
      </c>
      <c r="F870" s="167"/>
      <c r="G870" s="79">
        <f t="shared" si="283"/>
        <v>0</v>
      </c>
      <c r="H870" s="79"/>
      <c r="I870" s="20">
        <f t="shared" si="281"/>
        <v>0</v>
      </c>
      <c r="J870" s="79">
        <f t="shared" si="283"/>
        <v>800</v>
      </c>
      <c r="K870" s="79">
        <f t="shared" si="283"/>
        <v>800</v>
      </c>
    </row>
    <row r="871" spans="1:11">
      <c r="A871" s="135" t="s">
        <v>16</v>
      </c>
      <c r="B871" s="167" t="s">
        <v>245</v>
      </c>
      <c r="C871" s="167" t="s">
        <v>312</v>
      </c>
      <c r="D871" s="144" t="s">
        <v>592</v>
      </c>
      <c r="E871" s="167" t="s">
        <v>258</v>
      </c>
      <c r="F871" s="167" t="s">
        <v>17</v>
      </c>
      <c r="G871" s="79"/>
      <c r="H871" s="79"/>
      <c r="I871" s="20">
        <f t="shared" si="281"/>
        <v>0</v>
      </c>
      <c r="J871" s="22">
        <v>800</v>
      </c>
      <c r="K871" s="22">
        <v>800</v>
      </c>
    </row>
    <row r="872" spans="1:11" ht="59.25" customHeight="1">
      <c r="A872" s="32" t="s">
        <v>317</v>
      </c>
      <c r="B872" s="14" t="s">
        <v>245</v>
      </c>
      <c r="C872" s="14" t="s">
        <v>312</v>
      </c>
      <c r="D872" s="33" t="s">
        <v>318</v>
      </c>
      <c r="E872" s="14"/>
      <c r="F872" s="14"/>
      <c r="G872" s="15">
        <f t="shared" ref="G872:K873" si="284">G873</f>
        <v>6044</v>
      </c>
      <c r="H872" s="15"/>
      <c r="I872" s="12">
        <f t="shared" si="281"/>
        <v>6044</v>
      </c>
      <c r="J872" s="15">
        <f t="shared" si="284"/>
        <v>0</v>
      </c>
      <c r="K872" s="15">
        <f t="shared" si="284"/>
        <v>0</v>
      </c>
    </row>
    <row r="873" spans="1:11" ht="36.75" customHeight="1">
      <c r="A873" s="131" t="s">
        <v>319</v>
      </c>
      <c r="B873" s="35" t="s">
        <v>245</v>
      </c>
      <c r="C873" s="35" t="s">
        <v>312</v>
      </c>
      <c r="D873" s="36" t="s">
        <v>320</v>
      </c>
      <c r="E873" s="35"/>
      <c r="F873" s="35"/>
      <c r="G873" s="37">
        <f t="shared" si="284"/>
        <v>6044</v>
      </c>
      <c r="H873" s="37"/>
      <c r="I873" s="20">
        <f t="shared" si="281"/>
        <v>6044</v>
      </c>
      <c r="J873" s="37">
        <f t="shared" si="284"/>
        <v>0</v>
      </c>
      <c r="K873" s="37">
        <f t="shared" si="284"/>
        <v>0</v>
      </c>
    </row>
    <row r="874" spans="1:11" ht="36">
      <c r="A874" s="131" t="s">
        <v>321</v>
      </c>
      <c r="B874" s="35" t="s">
        <v>245</v>
      </c>
      <c r="C874" s="35" t="s">
        <v>312</v>
      </c>
      <c r="D874" s="36" t="s">
        <v>322</v>
      </c>
      <c r="E874" s="35"/>
      <c r="F874" s="35"/>
      <c r="G874" s="37">
        <f t="shared" ref="G874:K874" si="285">G875+G879+G885</f>
        <v>6044</v>
      </c>
      <c r="H874" s="37"/>
      <c r="I874" s="20">
        <f t="shared" si="281"/>
        <v>6044</v>
      </c>
      <c r="J874" s="37">
        <f t="shared" si="285"/>
        <v>0</v>
      </c>
      <c r="K874" s="37">
        <f t="shared" si="285"/>
        <v>0</v>
      </c>
    </row>
    <row r="875" spans="1:11" ht="23.25" customHeight="1">
      <c r="A875" s="49" t="s">
        <v>323</v>
      </c>
      <c r="B875" s="18" t="s">
        <v>245</v>
      </c>
      <c r="C875" s="18" t="s">
        <v>312</v>
      </c>
      <c r="D875" s="31" t="s">
        <v>324</v>
      </c>
      <c r="E875" s="18"/>
      <c r="F875" s="18"/>
      <c r="G875" s="16">
        <f t="shared" ref="G875:K877" si="286">G876</f>
        <v>6044</v>
      </c>
      <c r="H875" s="16"/>
      <c r="I875" s="20">
        <f t="shared" si="281"/>
        <v>6044</v>
      </c>
      <c r="J875" s="16">
        <f t="shared" si="286"/>
        <v>0</v>
      </c>
      <c r="K875" s="16">
        <f t="shared" si="286"/>
        <v>0</v>
      </c>
    </row>
    <row r="876" spans="1:11" ht="36" customHeight="1">
      <c r="A876" s="49" t="s">
        <v>308</v>
      </c>
      <c r="B876" s="18" t="s">
        <v>245</v>
      </c>
      <c r="C876" s="18" t="s">
        <v>312</v>
      </c>
      <c r="D876" s="31" t="s">
        <v>324</v>
      </c>
      <c r="E876" s="18" t="s">
        <v>256</v>
      </c>
      <c r="F876" s="18"/>
      <c r="G876" s="16">
        <f t="shared" si="286"/>
        <v>6044</v>
      </c>
      <c r="H876" s="16"/>
      <c r="I876" s="20">
        <f t="shared" si="281"/>
        <v>6044</v>
      </c>
      <c r="J876" s="16">
        <f t="shared" si="286"/>
        <v>0</v>
      </c>
      <c r="K876" s="16">
        <f t="shared" si="286"/>
        <v>0</v>
      </c>
    </row>
    <row r="877" spans="1:11" ht="13.5" customHeight="1">
      <c r="A877" s="49" t="s">
        <v>257</v>
      </c>
      <c r="B877" s="18" t="s">
        <v>245</v>
      </c>
      <c r="C877" s="18" t="s">
        <v>312</v>
      </c>
      <c r="D877" s="31" t="s">
        <v>324</v>
      </c>
      <c r="E877" s="18" t="s">
        <v>258</v>
      </c>
      <c r="F877" s="18"/>
      <c r="G877" s="16">
        <f t="shared" si="286"/>
        <v>6044</v>
      </c>
      <c r="H877" s="16"/>
      <c r="I877" s="20">
        <f t="shared" si="281"/>
        <v>6044</v>
      </c>
      <c r="J877" s="16">
        <f t="shared" si="286"/>
        <v>0</v>
      </c>
      <c r="K877" s="16">
        <f t="shared" si="286"/>
        <v>0</v>
      </c>
    </row>
    <row r="878" spans="1:11">
      <c r="A878" s="49" t="s">
        <v>16</v>
      </c>
      <c r="B878" s="18" t="s">
        <v>245</v>
      </c>
      <c r="C878" s="18" t="s">
        <v>312</v>
      </c>
      <c r="D878" s="31" t="s">
        <v>324</v>
      </c>
      <c r="E878" s="18" t="s">
        <v>258</v>
      </c>
      <c r="F878" s="18" t="s">
        <v>17</v>
      </c>
      <c r="G878" s="79">
        <v>6044</v>
      </c>
      <c r="H878" s="79"/>
      <c r="I878" s="20">
        <f t="shared" si="281"/>
        <v>6044</v>
      </c>
      <c r="J878" s="20"/>
      <c r="K878" s="19"/>
    </row>
    <row r="879" spans="1:11" ht="66.75" hidden="1" customHeight="1">
      <c r="A879" s="55" t="s">
        <v>575</v>
      </c>
      <c r="B879" s="24" t="s">
        <v>245</v>
      </c>
      <c r="C879" s="24" t="s">
        <v>312</v>
      </c>
      <c r="D879" s="38" t="s">
        <v>325</v>
      </c>
      <c r="E879" s="24"/>
      <c r="F879" s="24"/>
      <c r="G879" s="16">
        <f t="shared" ref="G879:K880" si="287">G880</f>
        <v>0</v>
      </c>
      <c r="H879" s="16"/>
      <c r="I879" s="20">
        <f t="shared" si="281"/>
        <v>0</v>
      </c>
      <c r="J879" s="16">
        <f t="shared" si="287"/>
        <v>0</v>
      </c>
      <c r="K879" s="16">
        <f t="shared" si="287"/>
        <v>0</v>
      </c>
    </row>
    <row r="880" spans="1:11" ht="38.25" hidden="1">
      <c r="A880" s="55" t="s">
        <v>308</v>
      </c>
      <c r="B880" s="24" t="s">
        <v>245</v>
      </c>
      <c r="C880" s="24" t="s">
        <v>312</v>
      </c>
      <c r="D880" s="38" t="s">
        <v>325</v>
      </c>
      <c r="E880" s="24" t="s">
        <v>256</v>
      </c>
      <c r="F880" s="24"/>
      <c r="G880" s="16">
        <f t="shared" si="287"/>
        <v>0</v>
      </c>
      <c r="H880" s="16"/>
      <c r="I880" s="20">
        <f t="shared" si="281"/>
        <v>0</v>
      </c>
      <c r="J880" s="16">
        <f t="shared" si="287"/>
        <v>0</v>
      </c>
      <c r="K880" s="26"/>
    </row>
    <row r="881" spans="1:11" hidden="1">
      <c r="A881" s="55" t="s">
        <v>257</v>
      </c>
      <c r="B881" s="24" t="s">
        <v>245</v>
      </c>
      <c r="C881" s="24" t="s">
        <v>312</v>
      </c>
      <c r="D881" s="38" t="s">
        <v>325</v>
      </c>
      <c r="E881" s="24" t="s">
        <v>258</v>
      </c>
      <c r="F881" s="24"/>
      <c r="G881" s="16">
        <f t="shared" ref="G881:J881" si="288">G882+G883+G884</f>
        <v>0</v>
      </c>
      <c r="H881" s="16"/>
      <c r="I881" s="20">
        <f t="shared" si="281"/>
        <v>0</v>
      </c>
      <c r="J881" s="16">
        <f t="shared" si="288"/>
        <v>0</v>
      </c>
      <c r="K881" s="26"/>
    </row>
    <row r="882" spans="1:11" hidden="1">
      <c r="A882" s="55" t="s">
        <v>16</v>
      </c>
      <c r="B882" s="24" t="s">
        <v>245</v>
      </c>
      <c r="C882" s="24" t="s">
        <v>312</v>
      </c>
      <c r="D882" s="38" t="s">
        <v>325</v>
      </c>
      <c r="E882" s="24" t="s">
        <v>258</v>
      </c>
      <c r="F882" s="24" t="s">
        <v>17</v>
      </c>
      <c r="G882" s="19"/>
      <c r="H882" s="19"/>
      <c r="I882" s="20">
        <f t="shared" si="281"/>
        <v>0</v>
      </c>
      <c r="J882" s="20"/>
      <c r="K882" s="26"/>
    </row>
    <row r="883" spans="1:11" hidden="1">
      <c r="A883" s="55" t="s">
        <v>18</v>
      </c>
      <c r="B883" s="24" t="s">
        <v>245</v>
      </c>
      <c r="C883" s="24" t="s">
        <v>312</v>
      </c>
      <c r="D883" s="38" t="s">
        <v>325</v>
      </c>
      <c r="E883" s="24" t="s">
        <v>258</v>
      </c>
      <c r="F883" s="24" t="s">
        <v>10</v>
      </c>
      <c r="G883" s="19"/>
      <c r="H883" s="19"/>
      <c r="I883" s="20">
        <f t="shared" si="281"/>
        <v>0</v>
      </c>
      <c r="J883" s="20"/>
      <c r="K883" s="26"/>
    </row>
    <row r="884" spans="1:11" hidden="1">
      <c r="A884" s="55" t="s">
        <v>19</v>
      </c>
      <c r="B884" s="24" t="s">
        <v>245</v>
      </c>
      <c r="C884" s="24" t="s">
        <v>312</v>
      </c>
      <c r="D884" s="38" t="s">
        <v>325</v>
      </c>
      <c r="E884" s="24" t="s">
        <v>258</v>
      </c>
      <c r="F884" s="24" t="s">
        <v>11</v>
      </c>
      <c r="G884" s="19"/>
      <c r="H884" s="19"/>
      <c r="I884" s="20">
        <f t="shared" si="281"/>
        <v>0</v>
      </c>
      <c r="J884" s="20"/>
      <c r="K884" s="26"/>
    </row>
    <row r="885" spans="1:11" ht="39" hidden="1" customHeight="1">
      <c r="A885" s="157" t="s">
        <v>618</v>
      </c>
      <c r="B885" s="24" t="s">
        <v>245</v>
      </c>
      <c r="C885" s="24" t="s">
        <v>312</v>
      </c>
      <c r="D885" s="38" t="s">
        <v>326</v>
      </c>
      <c r="E885" s="24"/>
      <c r="F885" s="24"/>
      <c r="G885" s="16">
        <f t="shared" ref="G885:J887" si="289">G886</f>
        <v>0</v>
      </c>
      <c r="H885" s="16"/>
      <c r="I885" s="20">
        <f t="shared" si="281"/>
        <v>0</v>
      </c>
      <c r="J885" s="16">
        <f t="shared" si="289"/>
        <v>0</v>
      </c>
      <c r="K885" s="26"/>
    </row>
    <row r="886" spans="1:11" ht="39.75" hidden="1" customHeight="1">
      <c r="A886" s="55" t="s">
        <v>261</v>
      </c>
      <c r="B886" s="24" t="s">
        <v>245</v>
      </c>
      <c r="C886" s="24" t="s">
        <v>312</v>
      </c>
      <c r="D886" s="38" t="s">
        <v>326</v>
      </c>
      <c r="E886" s="24" t="s">
        <v>256</v>
      </c>
      <c r="F886" s="24"/>
      <c r="G886" s="16">
        <f t="shared" si="289"/>
        <v>0</v>
      </c>
      <c r="H886" s="16"/>
      <c r="I886" s="20">
        <f t="shared" si="281"/>
        <v>0</v>
      </c>
      <c r="J886" s="16">
        <f t="shared" si="289"/>
        <v>0</v>
      </c>
      <c r="K886" s="26"/>
    </row>
    <row r="887" spans="1:11" hidden="1">
      <c r="A887" s="55" t="s">
        <v>257</v>
      </c>
      <c r="B887" s="24" t="s">
        <v>245</v>
      </c>
      <c r="C887" s="24" t="s">
        <v>312</v>
      </c>
      <c r="D887" s="38" t="s">
        <v>326</v>
      </c>
      <c r="E887" s="24" t="s">
        <v>258</v>
      </c>
      <c r="F887" s="24"/>
      <c r="G887" s="16">
        <f t="shared" si="289"/>
        <v>0</v>
      </c>
      <c r="H887" s="16"/>
      <c r="I887" s="20">
        <f t="shared" si="281"/>
        <v>0</v>
      </c>
      <c r="J887" s="16">
        <f t="shared" si="289"/>
        <v>0</v>
      </c>
      <c r="K887" s="26"/>
    </row>
    <row r="888" spans="1:11" hidden="1">
      <c r="A888" s="55" t="s">
        <v>18</v>
      </c>
      <c r="B888" s="24" t="s">
        <v>245</v>
      </c>
      <c r="C888" s="24" t="s">
        <v>312</v>
      </c>
      <c r="D888" s="38" t="s">
        <v>326</v>
      </c>
      <c r="E888" s="24" t="s">
        <v>258</v>
      </c>
      <c r="F888" s="24" t="s">
        <v>10</v>
      </c>
      <c r="G888" s="19"/>
      <c r="H888" s="19"/>
      <c r="I888" s="20">
        <f t="shared" si="281"/>
        <v>0</v>
      </c>
      <c r="J888" s="20"/>
      <c r="K888" s="26"/>
    </row>
    <row r="889" spans="1:11" ht="48.75" hidden="1" customHeight="1">
      <c r="A889" s="55" t="s">
        <v>327</v>
      </c>
      <c r="B889" s="18" t="s">
        <v>245</v>
      </c>
      <c r="C889" s="18" t="s">
        <v>312</v>
      </c>
      <c r="D889" s="38" t="s">
        <v>328</v>
      </c>
      <c r="E889" s="18"/>
      <c r="F889" s="18"/>
      <c r="G889" s="16">
        <f t="shared" ref="G889:J891" si="290">G890</f>
        <v>0</v>
      </c>
      <c r="H889" s="16"/>
      <c r="I889" s="20">
        <f t="shared" si="281"/>
        <v>0</v>
      </c>
      <c r="J889" s="16">
        <f t="shared" si="290"/>
        <v>0</v>
      </c>
      <c r="K889" s="26"/>
    </row>
    <row r="890" spans="1:11" ht="39.75" hidden="1" customHeight="1">
      <c r="A890" s="55" t="s">
        <v>261</v>
      </c>
      <c r="B890" s="18" t="s">
        <v>245</v>
      </c>
      <c r="C890" s="18" t="s">
        <v>312</v>
      </c>
      <c r="D890" s="38" t="s">
        <v>328</v>
      </c>
      <c r="E890" s="18" t="s">
        <v>256</v>
      </c>
      <c r="F890" s="18"/>
      <c r="G890" s="16">
        <f t="shared" si="290"/>
        <v>0</v>
      </c>
      <c r="H890" s="16"/>
      <c r="I890" s="20">
        <f t="shared" si="281"/>
        <v>0</v>
      </c>
      <c r="J890" s="16">
        <f t="shared" si="290"/>
        <v>0</v>
      </c>
      <c r="K890" s="26"/>
    </row>
    <row r="891" spans="1:11" hidden="1">
      <c r="A891" s="55" t="s">
        <v>257</v>
      </c>
      <c r="B891" s="18" t="s">
        <v>245</v>
      </c>
      <c r="C891" s="18" t="s">
        <v>312</v>
      </c>
      <c r="D891" s="38" t="s">
        <v>328</v>
      </c>
      <c r="E891" s="18" t="s">
        <v>258</v>
      </c>
      <c r="F891" s="18"/>
      <c r="G891" s="16">
        <f t="shared" si="290"/>
        <v>0</v>
      </c>
      <c r="H891" s="16"/>
      <c r="I891" s="20">
        <f t="shared" si="281"/>
        <v>0</v>
      </c>
      <c r="J891" s="16">
        <f t="shared" si="290"/>
        <v>0</v>
      </c>
      <c r="K891" s="26"/>
    </row>
    <row r="892" spans="1:11" hidden="1">
      <c r="A892" s="55" t="s">
        <v>18</v>
      </c>
      <c r="B892" s="18" t="s">
        <v>245</v>
      </c>
      <c r="C892" s="18" t="s">
        <v>312</v>
      </c>
      <c r="D892" s="38" t="s">
        <v>328</v>
      </c>
      <c r="E892" s="18" t="s">
        <v>258</v>
      </c>
      <c r="F892" s="18" t="s">
        <v>17</v>
      </c>
      <c r="G892" s="19"/>
      <c r="H892" s="19"/>
      <c r="I892" s="20">
        <f t="shared" si="281"/>
        <v>0</v>
      </c>
      <c r="J892" s="20"/>
      <c r="K892" s="26"/>
    </row>
    <row r="893" spans="1:11">
      <c r="A893" s="32" t="s">
        <v>691</v>
      </c>
      <c r="B893" s="14" t="s">
        <v>245</v>
      </c>
      <c r="C893" s="14" t="s">
        <v>329</v>
      </c>
      <c r="D893" s="14"/>
      <c r="E893" s="14"/>
      <c r="F893" s="14"/>
      <c r="G893" s="15">
        <f>G894+G911+G935+G941</f>
        <v>1319.8</v>
      </c>
      <c r="H893" s="15">
        <f>H894+H911+H935+H941</f>
        <v>-1176</v>
      </c>
      <c r="I893" s="12">
        <f t="shared" si="281"/>
        <v>143.79999999999995</v>
      </c>
      <c r="J893" s="15">
        <f t="shared" ref="J893:K893" si="291">J894+J911+J935+J941</f>
        <v>1102.4000000000001</v>
      </c>
      <c r="K893" s="15">
        <f t="shared" si="291"/>
        <v>1012.4</v>
      </c>
    </row>
    <row r="894" spans="1:11" ht="26.25" customHeight="1">
      <c r="A894" s="13" t="s">
        <v>330</v>
      </c>
      <c r="B894" s="14" t="s">
        <v>245</v>
      </c>
      <c r="C894" s="14" t="s">
        <v>329</v>
      </c>
      <c r="D894" s="14" t="s">
        <v>249</v>
      </c>
      <c r="E894" s="14"/>
      <c r="F894" s="14"/>
      <c r="G894" s="16">
        <f t="shared" ref="G894:K895" si="292">G895</f>
        <v>1176</v>
      </c>
      <c r="H894" s="16">
        <f t="shared" si="292"/>
        <v>-1176</v>
      </c>
      <c r="I894" s="20">
        <f t="shared" si="281"/>
        <v>0</v>
      </c>
      <c r="J894" s="16">
        <f t="shared" si="292"/>
        <v>0</v>
      </c>
      <c r="K894" s="16">
        <f t="shared" si="292"/>
        <v>0</v>
      </c>
    </row>
    <row r="895" spans="1:11" ht="43.5" customHeight="1">
      <c r="A895" s="83" t="s">
        <v>331</v>
      </c>
      <c r="B895" s="14" t="s">
        <v>245</v>
      </c>
      <c r="C895" s="14" t="s">
        <v>329</v>
      </c>
      <c r="D895" s="14" t="s">
        <v>251</v>
      </c>
      <c r="E895" s="14"/>
      <c r="F895" s="14"/>
      <c r="G895" s="16">
        <f t="shared" si="292"/>
        <v>1176</v>
      </c>
      <c r="H895" s="16">
        <f t="shared" si="292"/>
        <v>-1176</v>
      </c>
      <c r="I895" s="20">
        <f t="shared" si="281"/>
        <v>0</v>
      </c>
      <c r="J895" s="16">
        <f t="shared" si="292"/>
        <v>0</v>
      </c>
      <c r="K895" s="16">
        <f t="shared" si="292"/>
        <v>0</v>
      </c>
    </row>
    <row r="896" spans="1:11" ht="37.5" customHeight="1">
      <c r="A896" s="84" t="s">
        <v>332</v>
      </c>
      <c r="B896" s="14" t="s">
        <v>245</v>
      </c>
      <c r="C896" s="14" t="s">
        <v>329</v>
      </c>
      <c r="D896" s="14" t="s">
        <v>333</v>
      </c>
      <c r="E896" s="14"/>
      <c r="F896" s="14"/>
      <c r="G896" s="16">
        <f>G897+G906</f>
        <v>1176</v>
      </c>
      <c r="H896" s="16">
        <f t="shared" ref="H896" si="293">H897+H906</f>
        <v>-1176</v>
      </c>
      <c r="I896" s="20">
        <f t="shared" si="281"/>
        <v>0</v>
      </c>
      <c r="J896" s="16">
        <f t="shared" ref="J896:K896" si="294">J897+J906</f>
        <v>0</v>
      </c>
      <c r="K896" s="16">
        <f t="shared" si="294"/>
        <v>0</v>
      </c>
    </row>
    <row r="897" spans="1:11">
      <c r="A897" s="85" t="s">
        <v>334</v>
      </c>
      <c r="B897" s="18" t="s">
        <v>245</v>
      </c>
      <c r="C897" s="18" t="s">
        <v>329</v>
      </c>
      <c r="D897" s="31" t="s">
        <v>333</v>
      </c>
      <c r="E897" s="14"/>
      <c r="F897" s="14"/>
      <c r="G897" s="16">
        <f>G898+G902</f>
        <v>150</v>
      </c>
      <c r="H897" s="16">
        <f>H898+H902</f>
        <v>-150</v>
      </c>
      <c r="I897" s="20">
        <f t="shared" si="281"/>
        <v>0</v>
      </c>
      <c r="J897" s="16">
        <f t="shared" ref="J897:K897" si="295">J898+J902</f>
        <v>0</v>
      </c>
      <c r="K897" s="16">
        <f t="shared" si="295"/>
        <v>0</v>
      </c>
    </row>
    <row r="898" spans="1:11">
      <c r="A898" s="17" t="s">
        <v>335</v>
      </c>
      <c r="B898" s="18" t="s">
        <v>245</v>
      </c>
      <c r="C898" s="18" t="s">
        <v>329</v>
      </c>
      <c r="D898" s="36" t="s">
        <v>550</v>
      </c>
      <c r="E898" s="14"/>
      <c r="F898" s="14"/>
      <c r="G898" s="16">
        <f t="shared" ref="G898:K900" si="296">G899</f>
        <v>150</v>
      </c>
      <c r="H898" s="16">
        <f t="shared" si="296"/>
        <v>-150</v>
      </c>
      <c r="I898" s="20">
        <f t="shared" si="281"/>
        <v>0</v>
      </c>
      <c r="J898" s="16">
        <f t="shared" si="296"/>
        <v>0</v>
      </c>
      <c r="K898" s="16">
        <f t="shared" si="296"/>
        <v>0</v>
      </c>
    </row>
    <row r="899" spans="1:11" ht="24">
      <c r="A899" s="27" t="s">
        <v>73</v>
      </c>
      <c r="B899" s="18" t="s">
        <v>245</v>
      </c>
      <c r="C899" s="18" t="s">
        <v>329</v>
      </c>
      <c r="D899" s="36" t="s">
        <v>550</v>
      </c>
      <c r="E899" s="18" t="s">
        <v>74</v>
      </c>
      <c r="F899" s="18"/>
      <c r="G899" s="16">
        <f t="shared" si="296"/>
        <v>150</v>
      </c>
      <c r="H899" s="16">
        <f t="shared" si="296"/>
        <v>-150</v>
      </c>
      <c r="I899" s="20">
        <f t="shared" si="281"/>
        <v>0</v>
      </c>
      <c r="J899" s="16">
        <f t="shared" si="296"/>
        <v>0</v>
      </c>
      <c r="K899" s="16">
        <f t="shared" si="296"/>
        <v>0</v>
      </c>
    </row>
    <row r="900" spans="1:11" ht="24">
      <c r="A900" s="27" t="s">
        <v>75</v>
      </c>
      <c r="B900" s="18" t="s">
        <v>245</v>
      </c>
      <c r="C900" s="18" t="s">
        <v>329</v>
      </c>
      <c r="D900" s="36" t="s">
        <v>550</v>
      </c>
      <c r="E900" s="18" t="s">
        <v>76</v>
      </c>
      <c r="F900" s="18"/>
      <c r="G900" s="16">
        <f t="shared" si="296"/>
        <v>150</v>
      </c>
      <c r="H900" s="16">
        <f t="shared" si="296"/>
        <v>-150</v>
      </c>
      <c r="I900" s="20">
        <f t="shared" si="281"/>
        <v>0</v>
      </c>
      <c r="J900" s="16">
        <f t="shared" si="296"/>
        <v>0</v>
      </c>
      <c r="K900" s="16">
        <f t="shared" si="296"/>
        <v>0</v>
      </c>
    </row>
    <row r="901" spans="1:11">
      <c r="A901" s="27" t="s">
        <v>16</v>
      </c>
      <c r="B901" s="18" t="s">
        <v>245</v>
      </c>
      <c r="C901" s="18" t="s">
        <v>329</v>
      </c>
      <c r="D901" s="36" t="s">
        <v>550</v>
      </c>
      <c r="E901" s="18" t="s">
        <v>76</v>
      </c>
      <c r="F901" s="18" t="s">
        <v>17</v>
      </c>
      <c r="G901" s="160">
        <v>150</v>
      </c>
      <c r="H901" s="160">
        <f>'[3]поправки  2024-2026 гг  (2)'!$I$1083</f>
        <v>-150</v>
      </c>
      <c r="I901" s="20">
        <f t="shared" si="281"/>
        <v>0</v>
      </c>
      <c r="J901" s="22"/>
      <c r="K901" s="22"/>
    </row>
    <row r="902" spans="1:11" ht="36" hidden="1">
      <c r="A902" s="17" t="s">
        <v>336</v>
      </c>
      <c r="B902" s="18" t="s">
        <v>245</v>
      </c>
      <c r="C902" s="18" t="s">
        <v>329</v>
      </c>
      <c r="D902" s="36" t="s">
        <v>337</v>
      </c>
      <c r="E902" s="14"/>
      <c r="F902" s="14"/>
      <c r="G902" s="16">
        <f t="shared" ref="G902:J904" si="297">G903</f>
        <v>0</v>
      </c>
      <c r="H902" s="16"/>
      <c r="I902" s="20">
        <f t="shared" si="281"/>
        <v>0</v>
      </c>
      <c r="J902" s="16">
        <f t="shared" si="297"/>
        <v>0</v>
      </c>
      <c r="K902" s="26"/>
    </row>
    <row r="903" spans="1:11" ht="24" hidden="1">
      <c r="A903" s="27" t="s">
        <v>73</v>
      </c>
      <c r="B903" s="18" t="s">
        <v>245</v>
      </c>
      <c r="C903" s="18" t="s">
        <v>329</v>
      </c>
      <c r="D903" s="36" t="s">
        <v>337</v>
      </c>
      <c r="E903" s="18" t="s">
        <v>74</v>
      </c>
      <c r="F903" s="18"/>
      <c r="G903" s="16">
        <f t="shared" si="297"/>
        <v>0</v>
      </c>
      <c r="H903" s="16"/>
      <c r="I903" s="20">
        <f t="shared" si="281"/>
        <v>0</v>
      </c>
      <c r="J903" s="16">
        <f t="shared" si="297"/>
        <v>0</v>
      </c>
      <c r="K903" s="26"/>
    </row>
    <row r="904" spans="1:11" ht="24" hidden="1">
      <c r="A904" s="27" t="s">
        <v>75</v>
      </c>
      <c r="B904" s="18" t="s">
        <v>245</v>
      </c>
      <c r="C904" s="18" t="s">
        <v>329</v>
      </c>
      <c r="D904" s="36" t="s">
        <v>337</v>
      </c>
      <c r="E904" s="18" t="s">
        <v>76</v>
      </c>
      <c r="F904" s="18"/>
      <c r="G904" s="16">
        <f t="shared" si="297"/>
        <v>0</v>
      </c>
      <c r="H904" s="16"/>
      <c r="I904" s="20">
        <f t="shared" si="281"/>
        <v>0</v>
      </c>
      <c r="J904" s="16">
        <f t="shared" si="297"/>
        <v>0</v>
      </c>
      <c r="K904" s="26"/>
    </row>
    <row r="905" spans="1:11" hidden="1">
      <c r="A905" s="27" t="s">
        <v>18</v>
      </c>
      <c r="B905" s="18" t="s">
        <v>245</v>
      </c>
      <c r="C905" s="18" t="s">
        <v>329</v>
      </c>
      <c r="D905" s="36" t="s">
        <v>337</v>
      </c>
      <c r="E905" s="18" t="s">
        <v>76</v>
      </c>
      <c r="F905" s="18" t="s">
        <v>10</v>
      </c>
      <c r="G905" s="19"/>
      <c r="H905" s="19"/>
      <c r="I905" s="20">
        <f t="shared" si="281"/>
        <v>0</v>
      </c>
      <c r="J905" s="20"/>
      <c r="K905" s="26"/>
    </row>
    <row r="906" spans="1:11" ht="12" customHeight="1">
      <c r="A906" s="34" t="s">
        <v>338</v>
      </c>
      <c r="B906" s="18" t="s">
        <v>245</v>
      </c>
      <c r="C906" s="18" t="s">
        <v>329</v>
      </c>
      <c r="D906" s="31" t="s">
        <v>339</v>
      </c>
      <c r="E906" s="18"/>
      <c r="F906" s="18"/>
      <c r="G906" s="16">
        <f>G908</f>
        <v>1026</v>
      </c>
      <c r="H906" s="16">
        <f>H908</f>
        <v>-1026</v>
      </c>
      <c r="I906" s="20">
        <f t="shared" si="281"/>
        <v>0</v>
      </c>
      <c r="J906" s="16">
        <f t="shared" ref="G906:K909" si="298">J907</f>
        <v>0</v>
      </c>
      <c r="K906" s="16">
        <f t="shared" si="298"/>
        <v>0</v>
      </c>
    </row>
    <row r="907" spans="1:11" ht="23.25" customHeight="1">
      <c r="A907" s="17" t="s">
        <v>44</v>
      </c>
      <c r="B907" s="18" t="s">
        <v>245</v>
      </c>
      <c r="C907" s="18" t="s">
        <v>329</v>
      </c>
      <c r="D907" s="31" t="s">
        <v>339</v>
      </c>
      <c r="E907" s="18" t="s">
        <v>45</v>
      </c>
      <c r="F907" s="18"/>
      <c r="G907" s="16"/>
      <c r="H907" s="16"/>
      <c r="I907" s="20">
        <f t="shared" si="281"/>
        <v>0</v>
      </c>
      <c r="J907" s="16">
        <f t="shared" si="298"/>
        <v>0</v>
      </c>
      <c r="K907" s="16">
        <f t="shared" si="298"/>
        <v>0</v>
      </c>
    </row>
    <row r="908" spans="1:11" ht="36.75" customHeight="1">
      <c r="A908" s="49" t="s">
        <v>308</v>
      </c>
      <c r="B908" s="18" t="s">
        <v>245</v>
      </c>
      <c r="C908" s="18" t="s">
        <v>329</v>
      </c>
      <c r="D908" s="31" t="s">
        <v>339</v>
      </c>
      <c r="E908" s="18" t="s">
        <v>256</v>
      </c>
      <c r="F908" s="18"/>
      <c r="G908" s="16">
        <f t="shared" si="298"/>
        <v>1026</v>
      </c>
      <c r="H908" s="16">
        <f t="shared" si="298"/>
        <v>-1026</v>
      </c>
      <c r="I908" s="20">
        <f t="shared" si="281"/>
        <v>0</v>
      </c>
      <c r="J908" s="16">
        <f t="shared" si="298"/>
        <v>0</v>
      </c>
      <c r="K908" s="16">
        <f t="shared" si="298"/>
        <v>0</v>
      </c>
    </row>
    <row r="909" spans="1:11" ht="15.75" customHeight="1">
      <c r="A909" s="49" t="s">
        <v>257</v>
      </c>
      <c r="B909" s="18" t="s">
        <v>245</v>
      </c>
      <c r="C909" s="18" t="s">
        <v>329</v>
      </c>
      <c r="D909" s="31" t="s">
        <v>339</v>
      </c>
      <c r="E909" s="18" t="s">
        <v>258</v>
      </c>
      <c r="F909" s="18"/>
      <c r="G909" s="16">
        <f t="shared" si="298"/>
        <v>1026</v>
      </c>
      <c r="H909" s="16">
        <f t="shared" si="298"/>
        <v>-1026</v>
      </c>
      <c r="I909" s="20">
        <f t="shared" si="281"/>
        <v>0</v>
      </c>
      <c r="J909" s="16">
        <f t="shared" si="298"/>
        <v>0</v>
      </c>
      <c r="K909" s="16">
        <f t="shared" si="298"/>
        <v>0</v>
      </c>
    </row>
    <row r="910" spans="1:11">
      <c r="A910" s="49" t="s">
        <v>16</v>
      </c>
      <c r="B910" s="18" t="s">
        <v>245</v>
      </c>
      <c r="C910" s="18" t="s">
        <v>329</v>
      </c>
      <c r="D910" s="31" t="s">
        <v>339</v>
      </c>
      <c r="E910" s="18" t="s">
        <v>258</v>
      </c>
      <c r="F910" s="18" t="s">
        <v>17</v>
      </c>
      <c r="G910" s="79">
        <v>1026</v>
      </c>
      <c r="H910" s="79">
        <f>'[3]поправки  2024-2026 гг  (2)'!$I$1094</f>
        <v>-1026</v>
      </c>
      <c r="I910" s="20">
        <f t="shared" si="281"/>
        <v>0</v>
      </c>
      <c r="J910" s="20"/>
      <c r="K910" s="19"/>
    </row>
    <row r="911" spans="1:11" ht="38.25" customHeight="1">
      <c r="A911" s="149" t="s">
        <v>542</v>
      </c>
      <c r="B911" s="14" t="s">
        <v>245</v>
      </c>
      <c r="C911" s="14" t="s">
        <v>329</v>
      </c>
      <c r="D911" s="150" t="s">
        <v>544</v>
      </c>
      <c r="E911" s="14"/>
      <c r="F911" s="14"/>
      <c r="G911" s="15">
        <f>G912+G917+G923</f>
        <v>84</v>
      </c>
      <c r="H911" s="15"/>
      <c r="I911" s="12">
        <f t="shared" si="281"/>
        <v>84</v>
      </c>
      <c r="J911" s="15">
        <f t="shared" ref="J911:K911" si="299">J912+J917+J923</f>
        <v>90</v>
      </c>
      <c r="K911" s="15">
        <f t="shared" si="299"/>
        <v>0</v>
      </c>
    </row>
    <row r="912" spans="1:11" ht="38.25">
      <c r="A912" s="51" t="s">
        <v>543</v>
      </c>
      <c r="B912" s="14" t="s">
        <v>245</v>
      </c>
      <c r="C912" s="14" t="s">
        <v>329</v>
      </c>
      <c r="D912" s="150" t="s">
        <v>545</v>
      </c>
      <c r="E912" s="14"/>
      <c r="F912" s="14"/>
      <c r="G912" s="15">
        <f>G913</f>
        <v>10</v>
      </c>
      <c r="H912" s="15"/>
      <c r="I912" s="12">
        <f t="shared" si="281"/>
        <v>10</v>
      </c>
      <c r="J912" s="15">
        <f t="shared" ref="J912:K912" si="300">J913</f>
        <v>12</v>
      </c>
      <c r="K912" s="15">
        <f t="shared" si="300"/>
        <v>0</v>
      </c>
    </row>
    <row r="913" spans="1:11">
      <c r="A913" s="87" t="s">
        <v>133</v>
      </c>
      <c r="B913" s="18" t="s">
        <v>245</v>
      </c>
      <c r="C913" s="18" t="s">
        <v>329</v>
      </c>
      <c r="D913" s="45" t="s">
        <v>551</v>
      </c>
      <c r="E913" s="18"/>
      <c r="F913" s="18"/>
      <c r="G913" s="16">
        <f t="shared" ref="G913:K915" si="301">G914</f>
        <v>10</v>
      </c>
      <c r="H913" s="16"/>
      <c r="I913" s="20">
        <f t="shared" si="281"/>
        <v>10</v>
      </c>
      <c r="J913" s="16">
        <f t="shared" si="301"/>
        <v>12</v>
      </c>
      <c r="K913" s="16">
        <f t="shared" si="301"/>
        <v>0</v>
      </c>
    </row>
    <row r="914" spans="1:11" ht="24">
      <c r="A914" s="17" t="s">
        <v>44</v>
      </c>
      <c r="B914" s="18" t="s">
        <v>245</v>
      </c>
      <c r="C914" s="18" t="s">
        <v>329</v>
      </c>
      <c r="D914" s="45" t="s">
        <v>551</v>
      </c>
      <c r="E914" s="18" t="s">
        <v>45</v>
      </c>
      <c r="F914" s="18"/>
      <c r="G914" s="16">
        <f t="shared" si="301"/>
        <v>10</v>
      </c>
      <c r="H914" s="16"/>
      <c r="I914" s="20">
        <f t="shared" si="281"/>
        <v>10</v>
      </c>
      <c r="J914" s="16">
        <f t="shared" si="301"/>
        <v>12</v>
      </c>
      <c r="K914" s="16">
        <f t="shared" si="301"/>
        <v>0</v>
      </c>
    </row>
    <row r="915" spans="1:11" ht="36">
      <c r="A915" s="17" t="s">
        <v>46</v>
      </c>
      <c r="B915" s="18" t="s">
        <v>245</v>
      </c>
      <c r="C915" s="18" t="s">
        <v>329</v>
      </c>
      <c r="D915" s="45" t="s">
        <v>551</v>
      </c>
      <c r="E915" s="18" t="s">
        <v>53</v>
      </c>
      <c r="F915" s="18"/>
      <c r="G915" s="16">
        <f t="shared" si="301"/>
        <v>10</v>
      </c>
      <c r="H915" s="16"/>
      <c r="I915" s="20">
        <f t="shared" si="281"/>
        <v>10</v>
      </c>
      <c r="J915" s="16">
        <f t="shared" si="301"/>
        <v>12</v>
      </c>
      <c r="K915" s="16">
        <f t="shared" si="301"/>
        <v>0</v>
      </c>
    </row>
    <row r="916" spans="1:11">
      <c r="A916" s="17" t="s">
        <v>16</v>
      </c>
      <c r="B916" s="18" t="s">
        <v>245</v>
      </c>
      <c r="C916" s="18" t="s">
        <v>329</v>
      </c>
      <c r="D916" s="45" t="s">
        <v>551</v>
      </c>
      <c r="E916" s="18" t="s">
        <v>53</v>
      </c>
      <c r="F916" s="18" t="s">
        <v>17</v>
      </c>
      <c r="G916" s="16">
        <v>10</v>
      </c>
      <c r="H916" s="16"/>
      <c r="I916" s="20">
        <f t="shared" si="281"/>
        <v>10</v>
      </c>
      <c r="J916" s="16">
        <v>12</v>
      </c>
      <c r="K916" s="19"/>
    </row>
    <row r="917" spans="1:11" ht="38.25">
      <c r="A917" s="51" t="s">
        <v>546</v>
      </c>
      <c r="B917" s="18" t="s">
        <v>245</v>
      </c>
      <c r="C917" s="18" t="s">
        <v>329</v>
      </c>
      <c r="D917" s="45" t="s">
        <v>547</v>
      </c>
      <c r="E917" s="14"/>
      <c r="F917" s="14"/>
      <c r="G917" s="15">
        <f t="shared" ref="G917:K921" si="302">G918</f>
        <v>64</v>
      </c>
      <c r="H917" s="15"/>
      <c r="I917" s="12">
        <f t="shared" si="281"/>
        <v>64</v>
      </c>
      <c r="J917" s="15">
        <f t="shared" si="302"/>
        <v>66</v>
      </c>
      <c r="K917" s="15">
        <f t="shared" si="302"/>
        <v>0</v>
      </c>
    </row>
    <row r="918" spans="1:11" ht="23.25" customHeight="1">
      <c r="A918" s="87" t="s">
        <v>340</v>
      </c>
      <c r="B918" s="18" t="s">
        <v>245</v>
      </c>
      <c r="C918" s="18" t="s">
        <v>329</v>
      </c>
      <c r="D918" s="45" t="s">
        <v>553</v>
      </c>
      <c r="E918" s="18"/>
      <c r="F918" s="18"/>
      <c r="G918" s="16">
        <f t="shared" si="302"/>
        <v>64</v>
      </c>
      <c r="H918" s="16"/>
      <c r="I918" s="20">
        <f t="shared" si="281"/>
        <v>64</v>
      </c>
      <c r="J918" s="16">
        <f t="shared" si="302"/>
        <v>66</v>
      </c>
      <c r="K918" s="16">
        <f t="shared" si="302"/>
        <v>0</v>
      </c>
    </row>
    <row r="919" spans="1:11">
      <c r="A919" s="87" t="s">
        <v>133</v>
      </c>
      <c r="B919" s="18" t="s">
        <v>245</v>
      </c>
      <c r="C919" s="18" t="s">
        <v>329</v>
      </c>
      <c r="D919" s="45" t="s">
        <v>552</v>
      </c>
      <c r="E919" s="18"/>
      <c r="F919" s="18"/>
      <c r="G919" s="16">
        <f t="shared" si="302"/>
        <v>64</v>
      </c>
      <c r="H919" s="16"/>
      <c r="I919" s="20">
        <f t="shared" si="281"/>
        <v>64</v>
      </c>
      <c r="J919" s="16">
        <f t="shared" si="302"/>
        <v>66</v>
      </c>
      <c r="K919" s="16">
        <f t="shared" si="302"/>
        <v>0</v>
      </c>
    </row>
    <row r="920" spans="1:11" ht="28.5" customHeight="1">
      <c r="A920" s="17" t="s">
        <v>44</v>
      </c>
      <c r="B920" s="18" t="s">
        <v>245</v>
      </c>
      <c r="C920" s="18" t="s">
        <v>329</v>
      </c>
      <c r="D920" s="45" t="s">
        <v>552</v>
      </c>
      <c r="E920" s="18" t="s">
        <v>45</v>
      </c>
      <c r="F920" s="18"/>
      <c r="G920" s="16">
        <f t="shared" si="302"/>
        <v>64</v>
      </c>
      <c r="H920" s="16"/>
      <c r="I920" s="20">
        <f t="shared" si="281"/>
        <v>64</v>
      </c>
      <c r="J920" s="16">
        <f t="shared" si="302"/>
        <v>66</v>
      </c>
      <c r="K920" s="16">
        <f t="shared" si="302"/>
        <v>0</v>
      </c>
    </row>
    <row r="921" spans="1:11" ht="36">
      <c r="A921" s="17" t="s">
        <v>46</v>
      </c>
      <c r="B921" s="18" t="s">
        <v>245</v>
      </c>
      <c r="C921" s="18" t="s">
        <v>329</v>
      </c>
      <c r="D921" s="45" t="s">
        <v>552</v>
      </c>
      <c r="E921" s="18" t="s">
        <v>53</v>
      </c>
      <c r="F921" s="18"/>
      <c r="G921" s="16">
        <f t="shared" si="302"/>
        <v>64</v>
      </c>
      <c r="H921" s="16"/>
      <c r="I921" s="20">
        <f t="shared" si="281"/>
        <v>64</v>
      </c>
      <c r="J921" s="16">
        <f t="shared" si="302"/>
        <v>66</v>
      </c>
      <c r="K921" s="16">
        <f t="shared" si="302"/>
        <v>0</v>
      </c>
    </row>
    <row r="922" spans="1:11">
      <c r="A922" s="17" t="s">
        <v>16</v>
      </c>
      <c r="B922" s="18" t="s">
        <v>245</v>
      </c>
      <c r="C922" s="18" t="s">
        <v>329</v>
      </c>
      <c r="D922" s="45" t="s">
        <v>552</v>
      </c>
      <c r="E922" s="18" t="s">
        <v>53</v>
      </c>
      <c r="F922" s="18" t="s">
        <v>17</v>
      </c>
      <c r="G922" s="16">
        <v>64</v>
      </c>
      <c r="H922" s="16"/>
      <c r="I922" s="20">
        <f t="shared" si="281"/>
        <v>64</v>
      </c>
      <c r="J922" s="16">
        <v>66</v>
      </c>
      <c r="K922" s="19"/>
    </row>
    <row r="923" spans="1:11" ht="47.25" customHeight="1">
      <c r="A923" s="51" t="s">
        <v>576</v>
      </c>
      <c r="B923" s="18" t="s">
        <v>245</v>
      </c>
      <c r="C923" s="18" t="s">
        <v>329</v>
      </c>
      <c r="D923" s="45" t="s">
        <v>548</v>
      </c>
      <c r="E923" s="14"/>
      <c r="F923" s="14"/>
      <c r="G923" s="15">
        <f t="shared" ref="G923:K927" si="303">G924</f>
        <v>10</v>
      </c>
      <c r="H923" s="15"/>
      <c r="I923" s="12">
        <f t="shared" si="281"/>
        <v>10</v>
      </c>
      <c r="J923" s="15">
        <f t="shared" si="303"/>
        <v>12</v>
      </c>
      <c r="K923" s="15">
        <f t="shared" si="303"/>
        <v>0</v>
      </c>
    </row>
    <row r="924" spans="1:11" ht="40.5" customHeight="1">
      <c r="A924" s="103" t="s">
        <v>341</v>
      </c>
      <c r="B924" s="18" t="s">
        <v>245</v>
      </c>
      <c r="C924" s="18" t="s">
        <v>329</v>
      </c>
      <c r="D924" s="45" t="s">
        <v>549</v>
      </c>
      <c r="E924" s="18"/>
      <c r="F924" s="18"/>
      <c r="G924" s="16">
        <f t="shared" si="303"/>
        <v>10</v>
      </c>
      <c r="H924" s="16"/>
      <c r="I924" s="20">
        <f t="shared" si="281"/>
        <v>10</v>
      </c>
      <c r="J924" s="16">
        <f t="shared" si="303"/>
        <v>12</v>
      </c>
      <c r="K924" s="16">
        <f t="shared" si="303"/>
        <v>0</v>
      </c>
    </row>
    <row r="925" spans="1:11">
      <c r="A925" s="87" t="s">
        <v>133</v>
      </c>
      <c r="B925" s="18" t="s">
        <v>245</v>
      </c>
      <c r="C925" s="18" t="s">
        <v>329</v>
      </c>
      <c r="D925" s="45" t="s">
        <v>554</v>
      </c>
      <c r="E925" s="18"/>
      <c r="F925" s="18"/>
      <c r="G925" s="16">
        <f t="shared" si="303"/>
        <v>10</v>
      </c>
      <c r="H925" s="16"/>
      <c r="I925" s="20">
        <f t="shared" si="281"/>
        <v>10</v>
      </c>
      <c r="J925" s="16">
        <f t="shared" si="303"/>
        <v>12</v>
      </c>
      <c r="K925" s="16">
        <f t="shared" si="303"/>
        <v>0</v>
      </c>
    </row>
    <row r="926" spans="1:11" ht="24">
      <c r="A926" s="17" t="s">
        <v>44</v>
      </c>
      <c r="B926" s="18" t="s">
        <v>245</v>
      </c>
      <c r="C926" s="18" t="s">
        <v>329</v>
      </c>
      <c r="D926" s="45" t="s">
        <v>554</v>
      </c>
      <c r="E926" s="18" t="s">
        <v>45</v>
      </c>
      <c r="F926" s="18"/>
      <c r="G926" s="16">
        <f t="shared" si="303"/>
        <v>10</v>
      </c>
      <c r="H926" s="16"/>
      <c r="I926" s="20">
        <f t="shared" ref="I926:I1000" si="304">G926+H926</f>
        <v>10</v>
      </c>
      <c r="J926" s="16">
        <f t="shared" si="303"/>
        <v>12</v>
      </c>
      <c r="K926" s="16">
        <f t="shared" si="303"/>
        <v>0</v>
      </c>
    </row>
    <row r="927" spans="1:11" ht="36">
      <c r="A927" s="17" t="s">
        <v>46</v>
      </c>
      <c r="B927" s="18" t="s">
        <v>245</v>
      </c>
      <c r="C927" s="18" t="s">
        <v>329</v>
      </c>
      <c r="D927" s="45" t="s">
        <v>554</v>
      </c>
      <c r="E927" s="18" t="s">
        <v>53</v>
      </c>
      <c r="F927" s="18"/>
      <c r="G927" s="16">
        <f t="shared" si="303"/>
        <v>10</v>
      </c>
      <c r="H927" s="16"/>
      <c r="I927" s="20">
        <f t="shared" si="304"/>
        <v>10</v>
      </c>
      <c r="J927" s="16">
        <f t="shared" si="303"/>
        <v>12</v>
      </c>
      <c r="K927" s="16">
        <f t="shared" si="303"/>
        <v>0</v>
      </c>
    </row>
    <row r="928" spans="1:11">
      <c r="A928" s="17" t="s">
        <v>16</v>
      </c>
      <c r="B928" s="18" t="s">
        <v>245</v>
      </c>
      <c r="C928" s="18" t="s">
        <v>329</v>
      </c>
      <c r="D928" s="45" t="s">
        <v>554</v>
      </c>
      <c r="E928" s="18" t="s">
        <v>53</v>
      </c>
      <c r="F928" s="18" t="s">
        <v>17</v>
      </c>
      <c r="G928" s="16">
        <v>10</v>
      </c>
      <c r="H928" s="16"/>
      <c r="I928" s="20">
        <f t="shared" si="304"/>
        <v>10</v>
      </c>
      <c r="J928" s="16">
        <v>12</v>
      </c>
      <c r="K928" s="19"/>
    </row>
    <row r="929" spans="1:11" ht="36" hidden="1">
      <c r="A929" s="86" t="s">
        <v>342</v>
      </c>
      <c r="B929" s="14" t="s">
        <v>245</v>
      </c>
      <c r="C929" s="14" t="s">
        <v>329</v>
      </c>
      <c r="D929" s="40" t="s">
        <v>343</v>
      </c>
      <c r="E929" s="14"/>
      <c r="F929" s="14"/>
      <c r="G929" s="16">
        <f t="shared" ref="G929:J933" si="305">G930</f>
        <v>0</v>
      </c>
      <c r="H929" s="16"/>
      <c r="I929" s="20">
        <f t="shared" si="304"/>
        <v>0</v>
      </c>
      <c r="J929" s="16">
        <f t="shared" si="305"/>
        <v>0</v>
      </c>
      <c r="K929" s="26"/>
    </row>
    <row r="930" spans="1:11" ht="48" hidden="1">
      <c r="A930" s="70" t="s">
        <v>344</v>
      </c>
      <c r="B930" s="18" t="s">
        <v>245</v>
      </c>
      <c r="C930" s="18" t="s">
        <v>329</v>
      </c>
      <c r="D930" s="42" t="s">
        <v>345</v>
      </c>
      <c r="E930" s="18"/>
      <c r="F930" s="18"/>
      <c r="G930" s="16">
        <f t="shared" si="305"/>
        <v>0</v>
      </c>
      <c r="H930" s="16"/>
      <c r="I930" s="20">
        <f t="shared" si="304"/>
        <v>0</v>
      </c>
      <c r="J930" s="16">
        <f t="shared" si="305"/>
        <v>0</v>
      </c>
      <c r="K930" s="26"/>
    </row>
    <row r="931" spans="1:11" hidden="1">
      <c r="A931" s="70" t="s">
        <v>133</v>
      </c>
      <c r="B931" s="18" t="s">
        <v>245</v>
      </c>
      <c r="C931" s="18" t="s">
        <v>329</v>
      </c>
      <c r="D931" s="42" t="s">
        <v>346</v>
      </c>
      <c r="E931" s="18"/>
      <c r="F931" s="18"/>
      <c r="G931" s="16">
        <f t="shared" si="305"/>
        <v>0</v>
      </c>
      <c r="H931" s="16"/>
      <c r="I931" s="20">
        <f t="shared" si="304"/>
        <v>0</v>
      </c>
      <c r="J931" s="16">
        <f t="shared" si="305"/>
        <v>0</v>
      </c>
      <c r="K931" s="26"/>
    </row>
    <row r="932" spans="1:11" ht="36" hidden="1">
      <c r="A932" s="49" t="s">
        <v>308</v>
      </c>
      <c r="B932" s="18" t="s">
        <v>245</v>
      </c>
      <c r="C932" s="18" t="s">
        <v>329</v>
      </c>
      <c r="D932" s="42" t="s">
        <v>346</v>
      </c>
      <c r="E932" s="18" t="s">
        <v>256</v>
      </c>
      <c r="F932" s="18"/>
      <c r="G932" s="16">
        <f t="shared" si="305"/>
        <v>0</v>
      </c>
      <c r="H932" s="16"/>
      <c r="I932" s="20">
        <f t="shared" si="304"/>
        <v>0</v>
      </c>
      <c r="J932" s="16">
        <f t="shared" si="305"/>
        <v>0</v>
      </c>
      <c r="K932" s="26"/>
    </row>
    <row r="933" spans="1:11" hidden="1">
      <c r="A933" s="49" t="s">
        <v>257</v>
      </c>
      <c r="B933" s="18" t="s">
        <v>245</v>
      </c>
      <c r="C933" s="18" t="s">
        <v>329</v>
      </c>
      <c r="D933" s="42" t="s">
        <v>346</v>
      </c>
      <c r="E933" s="18" t="s">
        <v>258</v>
      </c>
      <c r="F933" s="18"/>
      <c r="G933" s="16">
        <f t="shared" si="305"/>
        <v>0</v>
      </c>
      <c r="H933" s="16"/>
      <c r="I933" s="20">
        <f t="shared" si="304"/>
        <v>0</v>
      </c>
      <c r="J933" s="16">
        <f t="shared" si="305"/>
        <v>0</v>
      </c>
      <c r="K933" s="26"/>
    </row>
    <row r="934" spans="1:11" hidden="1">
      <c r="A934" s="49" t="s">
        <v>577</v>
      </c>
      <c r="B934" s="18" t="s">
        <v>245</v>
      </c>
      <c r="C934" s="18" t="s">
        <v>329</v>
      </c>
      <c r="D934" s="42" t="s">
        <v>346</v>
      </c>
      <c r="E934" s="18" t="s">
        <v>258</v>
      </c>
      <c r="F934" s="18" t="s">
        <v>17</v>
      </c>
      <c r="G934" s="16"/>
      <c r="H934" s="16"/>
      <c r="I934" s="20">
        <f t="shared" si="304"/>
        <v>0</v>
      </c>
      <c r="J934" s="16"/>
      <c r="K934" s="26"/>
    </row>
    <row r="935" spans="1:11" ht="33.75" customHeight="1">
      <c r="A935" s="86" t="s">
        <v>342</v>
      </c>
      <c r="B935" s="14" t="s">
        <v>245</v>
      </c>
      <c r="C935" s="14" t="s">
        <v>329</v>
      </c>
      <c r="D935" s="40" t="s">
        <v>347</v>
      </c>
      <c r="E935" s="14"/>
      <c r="F935" s="14"/>
      <c r="G935" s="16">
        <f t="shared" ref="G935:K939" si="306">G936</f>
        <v>59.8</v>
      </c>
      <c r="H935" s="16"/>
      <c r="I935" s="20">
        <f t="shared" si="304"/>
        <v>59.8</v>
      </c>
      <c r="J935" s="16">
        <f t="shared" si="306"/>
        <v>0</v>
      </c>
      <c r="K935" s="16">
        <f t="shared" si="306"/>
        <v>0</v>
      </c>
    </row>
    <row r="936" spans="1:11" ht="47.25" customHeight="1">
      <c r="A936" s="70" t="s">
        <v>348</v>
      </c>
      <c r="B936" s="18" t="s">
        <v>245</v>
      </c>
      <c r="C936" s="18" t="s">
        <v>329</v>
      </c>
      <c r="D936" s="42" t="s">
        <v>349</v>
      </c>
      <c r="E936" s="18"/>
      <c r="F936" s="18"/>
      <c r="G936" s="16">
        <f t="shared" si="306"/>
        <v>59.8</v>
      </c>
      <c r="H936" s="16"/>
      <c r="I936" s="20">
        <f t="shared" si="304"/>
        <v>59.8</v>
      </c>
      <c r="J936" s="16">
        <f t="shared" si="306"/>
        <v>0</v>
      </c>
      <c r="K936" s="16">
        <f t="shared" si="306"/>
        <v>0</v>
      </c>
    </row>
    <row r="937" spans="1:11" ht="13.5" customHeight="1">
      <c r="A937" s="70" t="s">
        <v>133</v>
      </c>
      <c r="B937" s="18" t="s">
        <v>245</v>
      </c>
      <c r="C937" s="18" t="s">
        <v>329</v>
      </c>
      <c r="D937" s="42" t="s">
        <v>350</v>
      </c>
      <c r="E937" s="18"/>
      <c r="F937" s="18"/>
      <c r="G937" s="16">
        <f t="shared" si="306"/>
        <v>59.8</v>
      </c>
      <c r="H937" s="16"/>
      <c r="I937" s="20">
        <f t="shared" si="304"/>
        <v>59.8</v>
      </c>
      <c r="J937" s="16">
        <f t="shared" si="306"/>
        <v>0</v>
      </c>
      <c r="K937" s="16">
        <f t="shared" si="306"/>
        <v>0</v>
      </c>
    </row>
    <row r="938" spans="1:11" ht="33.75" customHeight="1">
      <c r="A938" s="49" t="s">
        <v>308</v>
      </c>
      <c r="B938" s="18" t="s">
        <v>245</v>
      </c>
      <c r="C938" s="18" t="s">
        <v>329</v>
      </c>
      <c r="D938" s="42" t="s">
        <v>350</v>
      </c>
      <c r="E938" s="18" t="s">
        <v>256</v>
      </c>
      <c r="F938" s="18"/>
      <c r="G938" s="16">
        <f t="shared" si="306"/>
        <v>59.8</v>
      </c>
      <c r="H938" s="16"/>
      <c r="I938" s="20">
        <f t="shared" si="304"/>
        <v>59.8</v>
      </c>
      <c r="J938" s="16">
        <f t="shared" si="306"/>
        <v>0</v>
      </c>
      <c r="K938" s="16">
        <f t="shared" si="306"/>
        <v>0</v>
      </c>
    </row>
    <row r="939" spans="1:11" ht="16.5" customHeight="1">
      <c r="A939" s="49" t="s">
        <v>257</v>
      </c>
      <c r="B939" s="18" t="s">
        <v>245</v>
      </c>
      <c r="C939" s="18" t="s">
        <v>329</v>
      </c>
      <c r="D939" s="42" t="s">
        <v>350</v>
      </c>
      <c r="E939" s="18" t="s">
        <v>258</v>
      </c>
      <c r="F939" s="18"/>
      <c r="G939" s="16">
        <f t="shared" si="306"/>
        <v>59.8</v>
      </c>
      <c r="H939" s="16"/>
      <c r="I939" s="20">
        <f t="shared" si="304"/>
        <v>59.8</v>
      </c>
      <c r="J939" s="16">
        <f t="shared" si="306"/>
        <v>0</v>
      </c>
      <c r="K939" s="16">
        <f t="shared" si="306"/>
        <v>0</v>
      </c>
    </row>
    <row r="940" spans="1:11">
      <c r="A940" s="49" t="s">
        <v>577</v>
      </c>
      <c r="B940" s="18" t="s">
        <v>245</v>
      </c>
      <c r="C940" s="18" t="s">
        <v>329</v>
      </c>
      <c r="D940" s="42" t="s">
        <v>350</v>
      </c>
      <c r="E940" s="18" t="s">
        <v>258</v>
      </c>
      <c r="F940" s="18" t="s">
        <v>17</v>
      </c>
      <c r="G940" s="129">
        <v>59.8</v>
      </c>
      <c r="H940" s="129"/>
      <c r="I940" s="20">
        <f t="shared" si="304"/>
        <v>59.8</v>
      </c>
      <c r="J940" s="22"/>
      <c r="K940" s="22"/>
    </row>
    <row r="941" spans="1:11" ht="25.5">
      <c r="A941" s="55" t="s">
        <v>25</v>
      </c>
      <c r="B941" s="24" t="s">
        <v>245</v>
      </c>
      <c r="C941" s="24" t="s">
        <v>329</v>
      </c>
      <c r="D941" s="45" t="s">
        <v>26</v>
      </c>
      <c r="E941" s="24"/>
      <c r="F941" s="24"/>
      <c r="G941" s="129">
        <f>G942+G950</f>
        <v>0</v>
      </c>
      <c r="H941" s="129"/>
      <c r="I941" s="20">
        <f t="shared" si="304"/>
        <v>0</v>
      </c>
      <c r="J941" s="129">
        <f t="shared" ref="J941:K941" si="307">J942+J950</f>
        <v>1012.4</v>
      </c>
      <c r="K941" s="129">
        <f t="shared" si="307"/>
        <v>1012.4</v>
      </c>
    </row>
    <row r="942" spans="1:11">
      <c r="A942" s="23" t="s">
        <v>335</v>
      </c>
      <c r="B942" s="18" t="s">
        <v>245</v>
      </c>
      <c r="C942" s="18" t="s">
        <v>329</v>
      </c>
      <c r="D942" s="36" t="s">
        <v>606</v>
      </c>
      <c r="E942" s="14"/>
      <c r="F942" s="14"/>
      <c r="G942" s="129">
        <f>G943</f>
        <v>0</v>
      </c>
      <c r="H942" s="129"/>
      <c r="I942" s="20">
        <f t="shared" si="304"/>
        <v>0</v>
      </c>
      <c r="J942" s="129">
        <f t="shared" ref="J942:K944" si="308">J943</f>
        <v>150</v>
      </c>
      <c r="K942" s="129">
        <f t="shared" si="308"/>
        <v>150</v>
      </c>
    </row>
    <row r="943" spans="1:11" ht="24">
      <c r="A943" s="27" t="s">
        <v>73</v>
      </c>
      <c r="B943" s="18" t="s">
        <v>245</v>
      </c>
      <c r="C943" s="18" t="s">
        <v>329</v>
      </c>
      <c r="D943" s="36" t="s">
        <v>606</v>
      </c>
      <c r="E943" s="18" t="s">
        <v>74</v>
      </c>
      <c r="F943" s="18"/>
      <c r="G943" s="129">
        <f>G944</f>
        <v>0</v>
      </c>
      <c r="H943" s="129"/>
      <c r="I943" s="20">
        <f t="shared" si="304"/>
        <v>0</v>
      </c>
      <c r="J943" s="129">
        <f t="shared" si="308"/>
        <v>150</v>
      </c>
      <c r="K943" s="129">
        <f t="shared" si="308"/>
        <v>150</v>
      </c>
    </row>
    <row r="944" spans="1:11" ht="24">
      <c r="A944" s="27" t="s">
        <v>75</v>
      </c>
      <c r="B944" s="18" t="s">
        <v>245</v>
      </c>
      <c r="C944" s="18" t="s">
        <v>329</v>
      </c>
      <c r="D944" s="36" t="s">
        <v>606</v>
      </c>
      <c r="E944" s="18" t="s">
        <v>76</v>
      </c>
      <c r="F944" s="18"/>
      <c r="G944" s="129">
        <f>G945</f>
        <v>0</v>
      </c>
      <c r="H944" s="129"/>
      <c r="I944" s="20">
        <f t="shared" si="304"/>
        <v>0</v>
      </c>
      <c r="J944" s="129">
        <f t="shared" si="308"/>
        <v>150</v>
      </c>
      <c r="K944" s="129">
        <f t="shared" si="308"/>
        <v>150</v>
      </c>
    </row>
    <row r="945" spans="1:11">
      <c r="A945" s="27" t="s">
        <v>16</v>
      </c>
      <c r="B945" s="18" t="s">
        <v>245</v>
      </c>
      <c r="C945" s="18" t="s">
        <v>329</v>
      </c>
      <c r="D945" s="36" t="s">
        <v>606</v>
      </c>
      <c r="E945" s="18" t="s">
        <v>76</v>
      </c>
      <c r="F945" s="18" t="s">
        <v>17</v>
      </c>
      <c r="G945" s="129"/>
      <c r="H945" s="129"/>
      <c r="I945" s="20">
        <f t="shared" si="304"/>
        <v>0</v>
      </c>
      <c r="J945" s="22">
        <v>150</v>
      </c>
      <c r="K945" s="22">
        <v>150</v>
      </c>
    </row>
    <row r="946" spans="1:11" ht="36" hidden="1">
      <c r="A946" s="17" t="s">
        <v>336</v>
      </c>
      <c r="B946" s="18" t="s">
        <v>245</v>
      </c>
      <c r="C946" s="18" t="s">
        <v>329</v>
      </c>
      <c r="D946" s="36" t="s">
        <v>337</v>
      </c>
      <c r="E946" s="14"/>
      <c r="F946" s="14"/>
      <c r="G946" s="129"/>
      <c r="H946" s="129"/>
      <c r="I946" s="20">
        <f t="shared" si="304"/>
        <v>0</v>
      </c>
      <c r="J946" s="22"/>
      <c r="K946" s="22"/>
    </row>
    <row r="947" spans="1:11" ht="24" hidden="1">
      <c r="A947" s="27" t="s">
        <v>73</v>
      </c>
      <c r="B947" s="18" t="s">
        <v>245</v>
      </c>
      <c r="C947" s="18" t="s">
        <v>329</v>
      </c>
      <c r="D947" s="36" t="s">
        <v>337</v>
      </c>
      <c r="E947" s="18" t="s">
        <v>74</v>
      </c>
      <c r="F947" s="18"/>
      <c r="G947" s="129"/>
      <c r="H947" s="129"/>
      <c r="I947" s="20">
        <f t="shared" si="304"/>
        <v>0</v>
      </c>
      <c r="J947" s="22"/>
      <c r="K947" s="22"/>
    </row>
    <row r="948" spans="1:11" ht="24" hidden="1">
      <c r="A948" s="27" t="s">
        <v>75</v>
      </c>
      <c r="B948" s="18" t="s">
        <v>245</v>
      </c>
      <c r="C948" s="18" t="s">
        <v>329</v>
      </c>
      <c r="D948" s="36" t="s">
        <v>337</v>
      </c>
      <c r="E948" s="18" t="s">
        <v>76</v>
      </c>
      <c r="F948" s="18"/>
      <c r="G948" s="129"/>
      <c r="H948" s="129"/>
      <c r="I948" s="20">
        <f t="shared" si="304"/>
        <v>0</v>
      </c>
      <c r="J948" s="22"/>
      <c r="K948" s="22"/>
    </row>
    <row r="949" spans="1:11" hidden="1">
      <c r="A949" s="27" t="s">
        <v>18</v>
      </c>
      <c r="B949" s="18" t="s">
        <v>245</v>
      </c>
      <c r="C949" s="18" t="s">
        <v>329</v>
      </c>
      <c r="D949" s="36" t="s">
        <v>337</v>
      </c>
      <c r="E949" s="18" t="s">
        <v>76</v>
      </c>
      <c r="F949" s="18" t="s">
        <v>10</v>
      </c>
      <c r="G949" s="129"/>
      <c r="H949" s="129"/>
      <c r="I949" s="20">
        <f t="shared" si="304"/>
        <v>0</v>
      </c>
      <c r="J949" s="22"/>
      <c r="K949" s="22"/>
    </row>
    <row r="950" spans="1:11">
      <c r="A950" s="34" t="s">
        <v>338</v>
      </c>
      <c r="B950" s="18" t="s">
        <v>245</v>
      </c>
      <c r="C950" s="18" t="s">
        <v>329</v>
      </c>
      <c r="D950" s="31" t="s">
        <v>354</v>
      </c>
      <c r="E950" s="18"/>
      <c r="F950" s="18"/>
      <c r="G950" s="129">
        <f>G951</f>
        <v>0</v>
      </c>
      <c r="H950" s="129"/>
      <c r="I950" s="20">
        <f t="shared" si="304"/>
        <v>0</v>
      </c>
      <c r="J950" s="129">
        <f t="shared" ref="J950:K953" si="309">J951</f>
        <v>862.4</v>
      </c>
      <c r="K950" s="129">
        <f t="shared" si="309"/>
        <v>862.4</v>
      </c>
    </row>
    <row r="951" spans="1:11" ht="24">
      <c r="A951" s="17" t="s">
        <v>44</v>
      </c>
      <c r="B951" s="18" t="s">
        <v>245</v>
      </c>
      <c r="C951" s="18" t="s">
        <v>329</v>
      </c>
      <c r="D951" s="31" t="s">
        <v>354</v>
      </c>
      <c r="E951" s="18" t="s">
        <v>45</v>
      </c>
      <c r="F951" s="18"/>
      <c r="G951" s="129">
        <f>G952</f>
        <v>0</v>
      </c>
      <c r="H951" s="129"/>
      <c r="I951" s="20">
        <f t="shared" si="304"/>
        <v>0</v>
      </c>
      <c r="J951" s="129">
        <f t="shared" si="309"/>
        <v>862.4</v>
      </c>
      <c r="K951" s="129">
        <f t="shared" si="309"/>
        <v>862.4</v>
      </c>
    </row>
    <row r="952" spans="1:11" ht="36">
      <c r="A952" s="49" t="s">
        <v>308</v>
      </c>
      <c r="B952" s="18" t="s">
        <v>245</v>
      </c>
      <c r="C952" s="18" t="s">
        <v>329</v>
      </c>
      <c r="D952" s="31" t="s">
        <v>354</v>
      </c>
      <c r="E952" s="18" t="s">
        <v>256</v>
      </c>
      <c r="F952" s="18"/>
      <c r="G952" s="129">
        <f>G953</f>
        <v>0</v>
      </c>
      <c r="H952" s="129"/>
      <c r="I952" s="20">
        <f t="shared" si="304"/>
        <v>0</v>
      </c>
      <c r="J952" s="129">
        <f t="shared" si="309"/>
        <v>862.4</v>
      </c>
      <c r="K952" s="129">
        <f t="shared" si="309"/>
        <v>862.4</v>
      </c>
    </row>
    <row r="953" spans="1:11">
      <c r="A953" s="49" t="s">
        <v>257</v>
      </c>
      <c r="B953" s="18" t="s">
        <v>245</v>
      </c>
      <c r="C953" s="18" t="s">
        <v>329</v>
      </c>
      <c r="D953" s="31" t="s">
        <v>354</v>
      </c>
      <c r="E953" s="18" t="s">
        <v>258</v>
      </c>
      <c r="F953" s="18"/>
      <c r="G953" s="129">
        <f>G954</f>
        <v>0</v>
      </c>
      <c r="H953" s="129"/>
      <c r="I953" s="20">
        <f t="shared" si="304"/>
        <v>0</v>
      </c>
      <c r="J953" s="129">
        <f t="shared" si="309"/>
        <v>862.4</v>
      </c>
      <c r="K953" s="129">
        <f t="shared" si="309"/>
        <v>862.4</v>
      </c>
    </row>
    <row r="954" spans="1:11">
      <c r="A954" s="49" t="s">
        <v>16</v>
      </c>
      <c r="B954" s="18" t="s">
        <v>245</v>
      </c>
      <c r="C954" s="18" t="s">
        <v>329</v>
      </c>
      <c r="D954" s="31" t="s">
        <v>354</v>
      </c>
      <c r="E954" s="18" t="s">
        <v>258</v>
      </c>
      <c r="F954" s="18" t="s">
        <v>17</v>
      </c>
      <c r="G954" s="129"/>
      <c r="H954" s="129"/>
      <c r="I954" s="20">
        <f t="shared" si="304"/>
        <v>0</v>
      </c>
      <c r="J954" s="22">
        <v>862.4</v>
      </c>
      <c r="K954" s="22">
        <v>862.4</v>
      </c>
    </row>
    <row r="955" spans="1:11" ht="14.25" customHeight="1">
      <c r="A955" s="13" t="s">
        <v>351</v>
      </c>
      <c r="B955" s="14" t="s">
        <v>245</v>
      </c>
      <c r="C955" s="14" t="s">
        <v>352</v>
      </c>
      <c r="D955" s="14"/>
      <c r="E955" s="14"/>
      <c r="F955" s="14"/>
      <c r="G955" s="15">
        <f>G956+G967</f>
        <v>4676.3999999999996</v>
      </c>
      <c r="H955" s="15">
        <f t="shared" ref="H955:I955" si="310">H956+H967</f>
        <v>1082.7</v>
      </c>
      <c r="I955" s="15">
        <f t="shared" si="310"/>
        <v>5759.1</v>
      </c>
      <c r="J955" s="15">
        <f t="shared" ref="J955:K955" si="311">J967</f>
        <v>4676.3999999999996</v>
      </c>
      <c r="K955" s="15">
        <f t="shared" si="311"/>
        <v>4676.3999999999996</v>
      </c>
    </row>
    <row r="956" spans="1:11" ht="28.5" customHeight="1">
      <c r="A956" s="132" t="s">
        <v>330</v>
      </c>
      <c r="B956" s="14" t="s">
        <v>245</v>
      </c>
      <c r="C956" s="14" t="s">
        <v>352</v>
      </c>
      <c r="D956" s="171" t="s">
        <v>249</v>
      </c>
      <c r="E956" s="14"/>
      <c r="F956" s="14"/>
      <c r="G956" s="160">
        <f>G957</f>
        <v>0</v>
      </c>
      <c r="H956" s="160">
        <f t="shared" ref="H956:I956" si="312">H957</f>
        <v>906.1</v>
      </c>
      <c r="I956" s="160">
        <f t="shared" si="312"/>
        <v>906.1</v>
      </c>
      <c r="J956" s="15"/>
      <c r="K956" s="15"/>
    </row>
    <row r="957" spans="1:11" ht="41.25" customHeight="1">
      <c r="A957" s="164" t="s">
        <v>331</v>
      </c>
      <c r="B957" s="18" t="s">
        <v>245</v>
      </c>
      <c r="C957" s="18" t="s">
        <v>352</v>
      </c>
      <c r="D957" s="171" t="s">
        <v>251</v>
      </c>
      <c r="E957" s="14"/>
      <c r="F957" s="14"/>
      <c r="G957" s="160">
        <f>G958</f>
        <v>0</v>
      </c>
      <c r="H957" s="160">
        <f>H958</f>
        <v>906.1</v>
      </c>
      <c r="I957" s="79">
        <f t="shared" si="304"/>
        <v>906.1</v>
      </c>
      <c r="J957" s="15"/>
      <c r="K957" s="15"/>
    </row>
    <row r="958" spans="1:11" ht="41.25" customHeight="1">
      <c r="A958" s="212" t="s">
        <v>332</v>
      </c>
      <c r="B958" s="18" t="s">
        <v>245</v>
      </c>
      <c r="C958" s="18" t="s">
        <v>352</v>
      </c>
      <c r="D958" s="171" t="s">
        <v>333</v>
      </c>
      <c r="E958" s="14"/>
      <c r="F958" s="14"/>
      <c r="G958" s="160">
        <f>G959+G963</f>
        <v>0</v>
      </c>
      <c r="H958" s="160">
        <f t="shared" ref="H958:I958" si="313">H959+H963</f>
        <v>906.1</v>
      </c>
      <c r="I958" s="160">
        <f t="shared" si="313"/>
        <v>906.1</v>
      </c>
      <c r="J958" s="15"/>
      <c r="K958" s="15"/>
    </row>
    <row r="959" spans="1:11" ht="19.5" customHeight="1">
      <c r="A959" s="133" t="s">
        <v>335</v>
      </c>
      <c r="B959" s="18" t="s">
        <v>245</v>
      </c>
      <c r="C959" s="18" t="s">
        <v>352</v>
      </c>
      <c r="D959" s="143" t="s">
        <v>550</v>
      </c>
      <c r="E959" s="14"/>
      <c r="F959" s="14"/>
      <c r="G959" s="160">
        <f t="shared" ref="G959:H961" si="314">G960</f>
        <v>0</v>
      </c>
      <c r="H959" s="160">
        <f t="shared" si="314"/>
        <v>150</v>
      </c>
      <c r="I959" s="79">
        <f t="shared" si="304"/>
        <v>150</v>
      </c>
      <c r="J959" s="15"/>
      <c r="K959" s="15"/>
    </row>
    <row r="960" spans="1:11" ht="27" customHeight="1">
      <c r="A960" s="152" t="s">
        <v>73</v>
      </c>
      <c r="B960" s="18" t="s">
        <v>245</v>
      </c>
      <c r="C960" s="18" t="s">
        <v>352</v>
      </c>
      <c r="D960" s="143" t="s">
        <v>550</v>
      </c>
      <c r="E960" s="167" t="s">
        <v>74</v>
      </c>
      <c r="F960" s="167"/>
      <c r="G960" s="160">
        <f t="shared" si="314"/>
        <v>0</v>
      </c>
      <c r="H960" s="160">
        <f t="shared" si="314"/>
        <v>150</v>
      </c>
      <c r="I960" s="79">
        <f t="shared" si="304"/>
        <v>150</v>
      </c>
      <c r="J960" s="15"/>
      <c r="K960" s="15"/>
    </row>
    <row r="961" spans="1:11" ht="22.5" customHeight="1">
      <c r="A961" s="152" t="s">
        <v>75</v>
      </c>
      <c r="B961" s="18" t="s">
        <v>245</v>
      </c>
      <c r="C961" s="18" t="s">
        <v>352</v>
      </c>
      <c r="D961" s="143" t="s">
        <v>550</v>
      </c>
      <c r="E961" s="167" t="s">
        <v>76</v>
      </c>
      <c r="F961" s="167"/>
      <c r="G961" s="160">
        <f t="shared" si="314"/>
        <v>0</v>
      </c>
      <c r="H961" s="160">
        <f t="shared" si="314"/>
        <v>150</v>
      </c>
      <c r="I961" s="79">
        <f t="shared" si="304"/>
        <v>150</v>
      </c>
      <c r="J961" s="15"/>
      <c r="K961" s="15"/>
    </row>
    <row r="962" spans="1:11" ht="18.75" customHeight="1">
      <c r="A962" s="152" t="s">
        <v>16</v>
      </c>
      <c r="B962" s="18" t="s">
        <v>245</v>
      </c>
      <c r="C962" s="18" t="s">
        <v>352</v>
      </c>
      <c r="D962" s="143" t="s">
        <v>550</v>
      </c>
      <c r="E962" s="167" t="s">
        <v>76</v>
      </c>
      <c r="F962" s="167" t="s">
        <v>17</v>
      </c>
      <c r="G962" s="79">
        <v>0</v>
      </c>
      <c r="H962" s="79">
        <v>150</v>
      </c>
      <c r="I962" s="79">
        <f t="shared" si="304"/>
        <v>150</v>
      </c>
      <c r="J962" s="15"/>
      <c r="K962" s="15"/>
    </row>
    <row r="963" spans="1:11" ht="27.75" customHeight="1">
      <c r="A963" s="133" t="s">
        <v>697</v>
      </c>
      <c r="B963" s="18" t="s">
        <v>245</v>
      </c>
      <c r="C963" s="18" t="s">
        <v>352</v>
      </c>
      <c r="D963" s="144" t="s">
        <v>339</v>
      </c>
      <c r="E963" s="14"/>
      <c r="F963" s="14"/>
      <c r="G963" s="15">
        <f>G964</f>
        <v>0</v>
      </c>
      <c r="H963" s="15">
        <f t="shared" ref="H963:I963" si="315">H964</f>
        <v>756.1</v>
      </c>
      <c r="I963" s="15">
        <f t="shared" si="315"/>
        <v>756.1</v>
      </c>
      <c r="J963" s="15"/>
      <c r="K963" s="15"/>
    </row>
    <row r="964" spans="1:11" ht="24" customHeight="1">
      <c r="A964" s="135" t="s">
        <v>308</v>
      </c>
      <c r="B964" s="18" t="s">
        <v>245</v>
      </c>
      <c r="C964" s="18" t="s">
        <v>352</v>
      </c>
      <c r="D964" s="144" t="s">
        <v>339</v>
      </c>
      <c r="E964" s="167" t="s">
        <v>256</v>
      </c>
      <c r="F964" s="167"/>
      <c r="G964" s="160">
        <f>G965</f>
        <v>0</v>
      </c>
      <c r="H964" s="160">
        <f>H965</f>
        <v>756.1</v>
      </c>
      <c r="I964" s="79">
        <f t="shared" ref="I964:I966" si="316">G964+H964</f>
        <v>756.1</v>
      </c>
      <c r="J964" s="15"/>
      <c r="K964" s="15"/>
    </row>
    <row r="965" spans="1:11" ht="14.25" customHeight="1">
      <c r="A965" s="135" t="s">
        <v>257</v>
      </c>
      <c r="B965" s="18" t="s">
        <v>245</v>
      </c>
      <c r="C965" s="18" t="s">
        <v>352</v>
      </c>
      <c r="D965" s="144" t="s">
        <v>339</v>
      </c>
      <c r="E965" s="167" t="s">
        <v>258</v>
      </c>
      <c r="F965" s="167"/>
      <c r="G965" s="160">
        <f>G966</f>
        <v>0</v>
      </c>
      <c r="H965" s="160">
        <f>H966</f>
        <v>756.1</v>
      </c>
      <c r="I965" s="79">
        <f t="shared" si="316"/>
        <v>756.1</v>
      </c>
      <c r="J965" s="15"/>
      <c r="K965" s="15"/>
    </row>
    <row r="966" spans="1:11" ht="14.25" customHeight="1">
      <c r="A966" s="135" t="s">
        <v>16</v>
      </c>
      <c r="B966" s="18" t="s">
        <v>245</v>
      </c>
      <c r="C966" s="18" t="s">
        <v>352</v>
      </c>
      <c r="D966" s="144" t="s">
        <v>339</v>
      </c>
      <c r="E966" s="167" t="s">
        <v>258</v>
      </c>
      <c r="F966" s="167" t="s">
        <v>17</v>
      </c>
      <c r="G966" s="79">
        <v>0</v>
      </c>
      <c r="H966" s="79">
        <v>756.1</v>
      </c>
      <c r="I966" s="79">
        <f t="shared" si="316"/>
        <v>756.1</v>
      </c>
      <c r="J966" s="15"/>
      <c r="K966" s="15"/>
    </row>
    <row r="967" spans="1:11" ht="27" customHeight="1">
      <c r="A967" s="13" t="s">
        <v>25</v>
      </c>
      <c r="B967" s="14" t="s">
        <v>245</v>
      </c>
      <c r="C967" s="14" t="s">
        <v>352</v>
      </c>
      <c r="D967" s="14" t="s">
        <v>26</v>
      </c>
      <c r="E967" s="14"/>
      <c r="F967" s="14"/>
      <c r="G967" s="16">
        <f t="shared" ref="G967:J967" si="317">G972+G979+G968</f>
        <v>4676.3999999999996</v>
      </c>
      <c r="H967" s="16">
        <f t="shared" si="317"/>
        <v>176.6</v>
      </c>
      <c r="I967" s="20">
        <f t="shared" si="304"/>
        <v>4853</v>
      </c>
      <c r="J967" s="16">
        <f t="shared" si="317"/>
        <v>4676.3999999999996</v>
      </c>
      <c r="K967" s="16">
        <f>K972+K979+K968</f>
        <v>4676.3999999999996</v>
      </c>
    </row>
    <row r="968" spans="1:11" ht="38.25">
      <c r="A968" s="23" t="s">
        <v>33</v>
      </c>
      <c r="B968" s="18" t="s">
        <v>245</v>
      </c>
      <c r="C968" s="18" t="s">
        <v>352</v>
      </c>
      <c r="D968" s="24" t="s">
        <v>34</v>
      </c>
      <c r="E968" s="24"/>
      <c r="F968" s="24"/>
      <c r="G968" s="16">
        <f t="shared" ref="G968:J970" si="318">G969</f>
        <v>0</v>
      </c>
      <c r="H968" s="16">
        <f t="shared" si="318"/>
        <v>176.6</v>
      </c>
      <c r="I968" s="20">
        <f t="shared" si="304"/>
        <v>176.6</v>
      </c>
      <c r="J968" s="16">
        <f t="shared" si="318"/>
        <v>0</v>
      </c>
      <c r="K968" s="26"/>
    </row>
    <row r="969" spans="1:11" ht="76.5">
      <c r="A969" s="23" t="s">
        <v>29</v>
      </c>
      <c r="B969" s="18" t="s">
        <v>245</v>
      </c>
      <c r="C969" s="18" t="s">
        <v>352</v>
      </c>
      <c r="D969" s="24" t="s">
        <v>34</v>
      </c>
      <c r="E969" s="24" t="s">
        <v>30</v>
      </c>
      <c r="F969" s="24"/>
      <c r="G969" s="16">
        <f t="shared" si="318"/>
        <v>0</v>
      </c>
      <c r="H969" s="16">
        <f t="shared" si="318"/>
        <v>176.6</v>
      </c>
      <c r="I969" s="20">
        <f t="shared" si="304"/>
        <v>176.6</v>
      </c>
      <c r="J969" s="16">
        <f t="shared" si="318"/>
        <v>0</v>
      </c>
      <c r="K969" s="26"/>
    </row>
    <row r="970" spans="1:11" ht="29.25" customHeight="1">
      <c r="A970" s="23" t="s">
        <v>31</v>
      </c>
      <c r="B970" s="18" t="s">
        <v>245</v>
      </c>
      <c r="C970" s="18" t="s">
        <v>352</v>
      </c>
      <c r="D970" s="24" t="s">
        <v>34</v>
      </c>
      <c r="E970" s="24" t="s">
        <v>32</v>
      </c>
      <c r="F970" s="24"/>
      <c r="G970" s="16">
        <f t="shared" si="318"/>
        <v>0</v>
      </c>
      <c r="H970" s="16">
        <f t="shared" si="318"/>
        <v>176.6</v>
      </c>
      <c r="I970" s="20">
        <f t="shared" si="304"/>
        <v>176.6</v>
      </c>
      <c r="J970" s="16">
        <f t="shared" si="318"/>
        <v>0</v>
      </c>
      <c r="K970" s="26"/>
    </row>
    <row r="971" spans="1:11">
      <c r="A971" s="23" t="s">
        <v>19</v>
      </c>
      <c r="B971" s="18" t="s">
        <v>245</v>
      </c>
      <c r="C971" s="18" t="s">
        <v>352</v>
      </c>
      <c r="D971" s="24" t="s">
        <v>34</v>
      </c>
      <c r="E971" s="24" t="s">
        <v>32</v>
      </c>
      <c r="F971" s="24" t="s">
        <v>11</v>
      </c>
      <c r="G971" s="16"/>
      <c r="H971" s="16">
        <f>'[3]поправки  2024-2026 гг  (2)'!$I$1176</f>
        <v>176.6</v>
      </c>
      <c r="I971" s="20">
        <f t="shared" si="304"/>
        <v>176.6</v>
      </c>
      <c r="J971" s="16"/>
      <c r="K971" s="26"/>
    </row>
    <row r="972" spans="1:11">
      <c r="A972" s="13" t="s">
        <v>37</v>
      </c>
      <c r="B972" s="14" t="s">
        <v>245</v>
      </c>
      <c r="C972" s="14" t="s">
        <v>352</v>
      </c>
      <c r="D972" s="14" t="s">
        <v>38</v>
      </c>
      <c r="E972" s="14"/>
      <c r="F972" s="14"/>
      <c r="G972" s="16">
        <f t="shared" ref="G972:K974" si="319">G973</f>
        <v>2673</v>
      </c>
      <c r="H972" s="16"/>
      <c r="I972" s="20">
        <f t="shared" si="304"/>
        <v>2673</v>
      </c>
      <c r="J972" s="16">
        <f t="shared" si="319"/>
        <v>2673</v>
      </c>
      <c r="K972" s="16">
        <f t="shared" si="319"/>
        <v>2673</v>
      </c>
    </row>
    <row r="973" spans="1:11" ht="72.75" customHeight="1">
      <c r="A973" s="17" t="s">
        <v>29</v>
      </c>
      <c r="B973" s="18" t="s">
        <v>245</v>
      </c>
      <c r="C973" s="18" t="s">
        <v>352</v>
      </c>
      <c r="D973" s="18" t="s">
        <v>38</v>
      </c>
      <c r="E973" s="18" t="s">
        <v>30</v>
      </c>
      <c r="F973" s="18"/>
      <c r="G973" s="16">
        <f t="shared" si="319"/>
        <v>2673</v>
      </c>
      <c r="H973" s="16"/>
      <c r="I973" s="20">
        <f t="shared" si="304"/>
        <v>2673</v>
      </c>
      <c r="J973" s="16">
        <f t="shared" si="319"/>
        <v>2673</v>
      </c>
      <c r="K973" s="16">
        <f t="shared" si="319"/>
        <v>2673</v>
      </c>
    </row>
    <row r="974" spans="1:11" ht="26.25" customHeight="1">
      <c r="A974" s="17" t="s">
        <v>31</v>
      </c>
      <c r="B974" s="18" t="s">
        <v>245</v>
      </c>
      <c r="C974" s="18" t="s">
        <v>352</v>
      </c>
      <c r="D974" s="18" t="s">
        <v>38</v>
      </c>
      <c r="E974" s="18" t="s">
        <v>32</v>
      </c>
      <c r="F974" s="18"/>
      <c r="G974" s="16">
        <f t="shared" si="319"/>
        <v>2673</v>
      </c>
      <c r="H974" s="16"/>
      <c r="I974" s="20">
        <f t="shared" si="304"/>
        <v>2673</v>
      </c>
      <c r="J974" s="16">
        <f t="shared" si="319"/>
        <v>2673</v>
      </c>
      <c r="K974" s="16">
        <f t="shared" si="319"/>
        <v>2673</v>
      </c>
    </row>
    <row r="975" spans="1:11">
      <c r="A975" s="17" t="s">
        <v>16</v>
      </c>
      <c r="B975" s="18" t="s">
        <v>245</v>
      </c>
      <c r="C975" s="18" t="s">
        <v>352</v>
      </c>
      <c r="D975" s="18" t="s">
        <v>38</v>
      </c>
      <c r="E975" s="18" t="s">
        <v>32</v>
      </c>
      <c r="F975" s="18" t="s">
        <v>17</v>
      </c>
      <c r="G975" s="79">
        <v>2673</v>
      </c>
      <c r="H975" s="79"/>
      <c r="I975" s="20">
        <f t="shared" si="304"/>
        <v>2673</v>
      </c>
      <c r="J975" s="22">
        <v>2673</v>
      </c>
      <c r="K975" s="22">
        <v>2673</v>
      </c>
    </row>
    <row r="976" spans="1:11" hidden="1">
      <c r="A976" s="23" t="s">
        <v>56</v>
      </c>
      <c r="B976" s="18" t="s">
        <v>245</v>
      </c>
      <c r="C976" s="18" t="s">
        <v>352</v>
      </c>
      <c r="D976" s="18" t="s">
        <v>353</v>
      </c>
      <c r="E976" s="18"/>
      <c r="F976" s="18"/>
      <c r="G976" s="19"/>
      <c r="H976" s="19"/>
      <c r="I976" s="20">
        <f t="shared" si="304"/>
        <v>0</v>
      </c>
      <c r="J976" s="20"/>
      <c r="K976" s="26"/>
    </row>
    <row r="977" spans="1:14" hidden="1">
      <c r="A977" s="23" t="s">
        <v>79</v>
      </c>
      <c r="B977" s="18" t="s">
        <v>245</v>
      </c>
      <c r="C977" s="18" t="s">
        <v>352</v>
      </c>
      <c r="D977" s="18" t="s">
        <v>353</v>
      </c>
      <c r="E977" s="18" t="s">
        <v>80</v>
      </c>
      <c r="F977" s="18"/>
      <c r="G977" s="19"/>
      <c r="H977" s="19"/>
      <c r="I977" s="20">
        <f t="shared" si="304"/>
        <v>0</v>
      </c>
      <c r="J977" s="20"/>
      <c r="K977" s="26"/>
    </row>
    <row r="978" spans="1:14" hidden="1">
      <c r="A978" s="23" t="s">
        <v>81</v>
      </c>
      <c r="B978" s="18" t="s">
        <v>245</v>
      </c>
      <c r="C978" s="18" t="s">
        <v>352</v>
      </c>
      <c r="D978" s="18" t="s">
        <v>353</v>
      </c>
      <c r="E978" s="18" t="s">
        <v>80</v>
      </c>
      <c r="F978" s="18" t="s">
        <v>17</v>
      </c>
      <c r="G978" s="19"/>
      <c r="H978" s="19"/>
      <c r="I978" s="20">
        <f t="shared" si="304"/>
        <v>0</v>
      </c>
      <c r="J978" s="20"/>
      <c r="K978" s="26"/>
    </row>
    <row r="979" spans="1:14" ht="27" customHeight="1">
      <c r="A979" s="32" t="s">
        <v>314</v>
      </c>
      <c r="B979" s="14" t="s">
        <v>245</v>
      </c>
      <c r="C979" s="14" t="s">
        <v>352</v>
      </c>
      <c r="D979" s="33" t="s">
        <v>354</v>
      </c>
      <c r="E979" s="25"/>
      <c r="F979" s="25"/>
      <c r="G979" s="16">
        <f>G984+G980</f>
        <v>2003.4</v>
      </c>
      <c r="H979" s="16"/>
      <c r="I979" s="20">
        <f t="shared" si="304"/>
        <v>2003.4</v>
      </c>
      <c r="J979" s="16">
        <f t="shared" ref="J979:K979" si="320">J984+J980</f>
        <v>2003.4</v>
      </c>
      <c r="K979" s="16">
        <f t="shared" si="320"/>
        <v>2003.4</v>
      </c>
    </row>
    <row r="980" spans="1:14" ht="78.75" customHeight="1">
      <c r="A980" s="135" t="s">
        <v>656</v>
      </c>
      <c r="B980" s="18" t="s">
        <v>245</v>
      </c>
      <c r="C980" s="18" t="s">
        <v>352</v>
      </c>
      <c r="D980" s="144" t="s">
        <v>642</v>
      </c>
      <c r="E980" s="167"/>
      <c r="F980" s="167"/>
      <c r="G980" s="160">
        <f t="shared" ref="G980:K982" si="321">G981</f>
        <v>3.4</v>
      </c>
      <c r="H980" s="160"/>
      <c r="I980" s="20">
        <f t="shared" si="304"/>
        <v>3.4</v>
      </c>
      <c r="J980" s="160">
        <f t="shared" si="321"/>
        <v>3.4</v>
      </c>
      <c r="K980" s="160">
        <f t="shared" si="321"/>
        <v>3.4</v>
      </c>
    </row>
    <row r="981" spans="1:14" ht="38.25">
      <c r="A981" s="135" t="s">
        <v>308</v>
      </c>
      <c r="B981" s="18" t="s">
        <v>245</v>
      </c>
      <c r="C981" s="18" t="s">
        <v>352</v>
      </c>
      <c r="D981" s="144" t="s">
        <v>642</v>
      </c>
      <c r="E981" s="167" t="s">
        <v>256</v>
      </c>
      <c r="F981" s="167"/>
      <c r="G981" s="160">
        <f t="shared" si="321"/>
        <v>3.4</v>
      </c>
      <c r="H981" s="160"/>
      <c r="I981" s="20">
        <f t="shared" si="304"/>
        <v>3.4</v>
      </c>
      <c r="J981" s="160">
        <f t="shared" si="321"/>
        <v>3.4</v>
      </c>
      <c r="K981" s="160">
        <f t="shared" si="321"/>
        <v>3.4</v>
      </c>
    </row>
    <row r="982" spans="1:14">
      <c r="A982" s="135" t="s">
        <v>257</v>
      </c>
      <c r="B982" s="18" t="s">
        <v>245</v>
      </c>
      <c r="C982" s="18" t="s">
        <v>352</v>
      </c>
      <c r="D982" s="144" t="s">
        <v>642</v>
      </c>
      <c r="E982" s="167" t="s">
        <v>258</v>
      </c>
      <c r="F982" s="167"/>
      <c r="G982" s="160">
        <f t="shared" si="321"/>
        <v>3.4</v>
      </c>
      <c r="H982" s="160"/>
      <c r="I982" s="20">
        <f t="shared" si="304"/>
        <v>3.4</v>
      </c>
      <c r="J982" s="160">
        <f t="shared" si="321"/>
        <v>3.4</v>
      </c>
      <c r="K982" s="160">
        <f t="shared" si="321"/>
        <v>3.4</v>
      </c>
    </row>
    <row r="983" spans="1:14" ht="10.5" customHeight="1">
      <c r="A983" s="135" t="s">
        <v>18</v>
      </c>
      <c r="B983" s="18" t="s">
        <v>245</v>
      </c>
      <c r="C983" s="18" t="s">
        <v>352</v>
      </c>
      <c r="D983" s="144" t="s">
        <v>642</v>
      </c>
      <c r="E983" s="167" t="s">
        <v>258</v>
      </c>
      <c r="F983" s="167" t="s">
        <v>10</v>
      </c>
      <c r="G983" s="187">
        <v>3.4</v>
      </c>
      <c r="H983" s="187"/>
      <c r="I983" s="20">
        <f t="shared" si="304"/>
        <v>3.4</v>
      </c>
      <c r="J983" s="187">
        <v>3.4</v>
      </c>
      <c r="K983" s="187">
        <v>3.4</v>
      </c>
    </row>
    <row r="984" spans="1:14" ht="36.75" customHeight="1">
      <c r="A984" s="49" t="s">
        <v>308</v>
      </c>
      <c r="B984" s="18" t="s">
        <v>245</v>
      </c>
      <c r="C984" s="18" t="s">
        <v>352</v>
      </c>
      <c r="D984" s="31" t="s">
        <v>354</v>
      </c>
      <c r="E984" s="18" t="s">
        <v>256</v>
      </c>
      <c r="F984" s="18"/>
      <c r="G984" s="16">
        <f t="shared" ref="G984:K985" si="322">G985</f>
        <v>2000</v>
      </c>
      <c r="H984" s="16"/>
      <c r="I984" s="20">
        <f t="shared" si="304"/>
        <v>2000</v>
      </c>
      <c r="J984" s="16">
        <f t="shared" si="322"/>
        <v>2000</v>
      </c>
      <c r="K984" s="16">
        <f t="shared" si="322"/>
        <v>2000</v>
      </c>
    </row>
    <row r="985" spans="1:14" ht="15.75" customHeight="1">
      <c r="A985" s="49" t="s">
        <v>257</v>
      </c>
      <c r="B985" s="18" t="s">
        <v>245</v>
      </c>
      <c r="C985" s="18" t="s">
        <v>352</v>
      </c>
      <c r="D985" s="31" t="s">
        <v>354</v>
      </c>
      <c r="E985" s="18" t="s">
        <v>258</v>
      </c>
      <c r="F985" s="18"/>
      <c r="G985" s="16">
        <f t="shared" si="322"/>
        <v>2000</v>
      </c>
      <c r="H985" s="16"/>
      <c r="I985" s="20">
        <f t="shared" si="304"/>
        <v>2000</v>
      </c>
      <c r="J985" s="16">
        <f t="shared" si="322"/>
        <v>2000</v>
      </c>
      <c r="K985" s="16">
        <f t="shared" si="322"/>
        <v>2000</v>
      </c>
    </row>
    <row r="986" spans="1:14">
      <c r="A986" s="17" t="s">
        <v>578</v>
      </c>
      <c r="B986" s="18" t="s">
        <v>245</v>
      </c>
      <c r="C986" s="18" t="s">
        <v>352</v>
      </c>
      <c r="D986" s="31" t="s">
        <v>354</v>
      </c>
      <c r="E986" s="18" t="s">
        <v>258</v>
      </c>
      <c r="F986" s="18" t="s">
        <v>17</v>
      </c>
      <c r="G986" s="79">
        <v>2000</v>
      </c>
      <c r="H986" s="79"/>
      <c r="I986" s="20">
        <f t="shared" si="304"/>
        <v>2000</v>
      </c>
      <c r="J986" s="22">
        <v>2000</v>
      </c>
      <c r="K986" s="22">
        <v>2000</v>
      </c>
    </row>
    <row r="987" spans="1:14" ht="16.5" customHeight="1">
      <c r="A987" s="13" t="s">
        <v>355</v>
      </c>
      <c r="B987" s="14" t="s">
        <v>356</v>
      </c>
      <c r="C987" s="35"/>
      <c r="D987" s="35"/>
      <c r="E987" s="14"/>
      <c r="F987" s="14"/>
      <c r="G987" s="15">
        <f>G988+G989+G990+G991</f>
        <v>10598.039999999999</v>
      </c>
      <c r="H987" s="15">
        <f>H988+H989+H990+H991</f>
        <v>66.900000000000006</v>
      </c>
      <c r="I987" s="12">
        <f t="shared" si="304"/>
        <v>10664.939999999999</v>
      </c>
      <c r="J987" s="15">
        <f t="shared" ref="J987:K987" si="323">J988+J989+J990+J991</f>
        <v>9460.3000000000011</v>
      </c>
      <c r="K987" s="15">
        <f t="shared" si="323"/>
        <v>9455.9000000000015</v>
      </c>
      <c r="L987" s="136">
        <f>G993+G1081+G1109+G1114</f>
        <v>10598.04</v>
      </c>
      <c r="M987" s="136">
        <f>J993+J1081+J1109+J1114</f>
        <v>9460.2999999999993</v>
      </c>
      <c r="N987" s="136">
        <f>K993+K1081+K1109+K1114</f>
        <v>9455.9</v>
      </c>
    </row>
    <row r="988" spans="1:14">
      <c r="A988" s="13" t="s">
        <v>278</v>
      </c>
      <c r="B988" s="14" t="s">
        <v>356</v>
      </c>
      <c r="C988" s="35"/>
      <c r="D988" s="35"/>
      <c r="E988" s="14"/>
      <c r="F988" s="14" t="s">
        <v>17</v>
      </c>
      <c r="G988" s="15">
        <f>G1023+G1029+G1040+G1050+G1065+G1113+G1123+G1070+G1015+G1045+G999+G1005+G1090+G1094+G1097+G1078+G1011</f>
        <v>8868.4</v>
      </c>
      <c r="H988" s="15">
        <f>H1023+H1029+H1040+H1050+H1065+H1113+H1123+H1070+H1015+H1045+H999+H1005+H1090+H1094+H1097+H1078+H1011</f>
        <v>0</v>
      </c>
      <c r="I988" s="12">
        <f t="shared" si="304"/>
        <v>8868.4</v>
      </c>
      <c r="J988" s="15">
        <f>J1023+J1029+J1040+J1050+J1065+J1113+J1123+J1070+J1015+J1045+J999+J1005+J1090+J1094+J1097</f>
        <v>8445.2000000000007</v>
      </c>
      <c r="K988" s="15">
        <f>K1023+K1029+K1040+K1050+K1065+K1113+K1123+K1070+K1015+K1045+K999+K1005+K1090+K1094+K1097</f>
        <v>8418.2000000000007</v>
      </c>
    </row>
    <row r="989" spans="1:14">
      <c r="A989" s="13" t="s">
        <v>18</v>
      </c>
      <c r="B989" s="14" t="s">
        <v>356</v>
      </c>
      <c r="C989" s="35"/>
      <c r="D989" s="35"/>
      <c r="E989" s="14"/>
      <c r="F989" s="14" t="s">
        <v>10</v>
      </c>
      <c r="G989" s="15">
        <f>G1041+G1021+G1060+G1016+G1033+G1036+G1046+G1003+G1010+G1086+G1074+G1079</f>
        <v>701.74</v>
      </c>
      <c r="H989" s="15">
        <f>H1041+H1021+H1060+H1016+H1033+H1036+H1046+H1003+H1010+H1086+H1074+H1079</f>
        <v>0</v>
      </c>
      <c r="I989" s="12">
        <f t="shared" si="304"/>
        <v>701.74</v>
      </c>
      <c r="J989" s="15">
        <f t="shared" ref="J989:K989" si="324">J1041+J1021+J1060+J1016+J1033+J1036+J1046+J1003+J1010+J1086</f>
        <v>1015.1</v>
      </c>
      <c r="K989" s="15">
        <f t="shared" si="324"/>
        <v>1037.7</v>
      </c>
    </row>
    <row r="990" spans="1:14">
      <c r="A990" s="13" t="s">
        <v>19</v>
      </c>
      <c r="B990" s="14" t="s">
        <v>356</v>
      </c>
      <c r="C990" s="35"/>
      <c r="D990" s="35"/>
      <c r="E990" s="14"/>
      <c r="F990" s="14" t="s">
        <v>11</v>
      </c>
      <c r="G990" s="15">
        <f>G1017+G1119+G1080</f>
        <v>1027.9000000000001</v>
      </c>
      <c r="H990" s="15">
        <f>H1017+H1119+H1080</f>
        <v>66.900000000000006</v>
      </c>
      <c r="I990" s="12">
        <f t="shared" si="304"/>
        <v>1094.8000000000002</v>
      </c>
      <c r="J990" s="15">
        <f>J1017+J1119</f>
        <v>0</v>
      </c>
      <c r="K990" s="15">
        <f>K1017+K1119</f>
        <v>0</v>
      </c>
    </row>
    <row r="991" spans="1:14" hidden="1">
      <c r="A991" s="13" t="s">
        <v>20</v>
      </c>
      <c r="B991" s="14" t="s">
        <v>357</v>
      </c>
      <c r="C991" s="35"/>
      <c r="D991" s="35"/>
      <c r="E991" s="14"/>
      <c r="F991" s="14" t="s">
        <v>12</v>
      </c>
      <c r="G991" s="15">
        <f t="shared" ref="G991:K991" si="325">G1000+G1006</f>
        <v>0</v>
      </c>
      <c r="H991" s="15"/>
      <c r="I991" s="12">
        <f t="shared" si="304"/>
        <v>0</v>
      </c>
      <c r="J991" s="15">
        <f t="shared" si="325"/>
        <v>0</v>
      </c>
      <c r="K991" s="15">
        <f t="shared" si="325"/>
        <v>0</v>
      </c>
    </row>
    <row r="992" spans="1:14" ht="13.5" customHeight="1">
      <c r="A992" s="13" t="s">
        <v>358</v>
      </c>
      <c r="B992" s="14" t="s">
        <v>356</v>
      </c>
      <c r="C992" s="14" t="s">
        <v>357</v>
      </c>
      <c r="D992" s="14"/>
      <c r="E992" s="14"/>
      <c r="F992" s="14"/>
      <c r="G992" s="15">
        <f>G993+G1109+G1066+G1081</f>
        <v>9498.0400000000009</v>
      </c>
      <c r="H992" s="15">
        <f>H993+H1109+H1066+H1081</f>
        <v>0</v>
      </c>
      <c r="I992" s="12">
        <f t="shared" si="304"/>
        <v>9498.0400000000009</v>
      </c>
      <c r="J992" s="15">
        <f>J993+J1109+J1066+J1081</f>
        <v>8360.2999999999993</v>
      </c>
      <c r="K992" s="15">
        <f>K993+K1109+K1066+K1081</f>
        <v>8355.9</v>
      </c>
    </row>
    <row r="993" spans="1:11" ht="71.25" customHeight="1">
      <c r="A993" s="63" t="s">
        <v>359</v>
      </c>
      <c r="B993" s="14" t="s">
        <v>356</v>
      </c>
      <c r="C993" s="14" t="s">
        <v>357</v>
      </c>
      <c r="D993" s="14" t="s">
        <v>318</v>
      </c>
      <c r="E993" s="14"/>
      <c r="F993" s="14"/>
      <c r="G993" s="15">
        <f>G994+G1024+G1071</f>
        <v>9452.0400000000009</v>
      </c>
      <c r="H993" s="15">
        <f>H994+H1024+H1071</f>
        <v>0</v>
      </c>
      <c r="I993" s="12">
        <f t="shared" si="304"/>
        <v>9452.0400000000009</v>
      </c>
      <c r="J993" s="15">
        <f t="shared" ref="J993:K993" si="326">J994+J1024</f>
        <v>0</v>
      </c>
      <c r="K993" s="15">
        <f t="shared" si="326"/>
        <v>0</v>
      </c>
    </row>
    <row r="994" spans="1:11" ht="60.75" customHeight="1">
      <c r="A994" s="88" t="s">
        <v>360</v>
      </c>
      <c r="B994" s="18" t="s">
        <v>356</v>
      </c>
      <c r="C994" s="18" t="s">
        <v>357</v>
      </c>
      <c r="D994" s="18" t="s">
        <v>361</v>
      </c>
      <c r="E994" s="18"/>
      <c r="F994" s="18"/>
      <c r="G994" s="16">
        <f>G995</f>
        <v>1113.2399999999998</v>
      </c>
      <c r="H994" s="16">
        <f>H995</f>
        <v>0</v>
      </c>
      <c r="I994" s="20">
        <f t="shared" si="304"/>
        <v>1113.2399999999998</v>
      </c>
      <c r="J994" s="16">
        <f>J995</f>
        <v>0</v>
      </c>
      <c r="K994" s="16">
        <f t="shared" ref="K994" si="327">K995</f>
        <v>0</v>
      </c>
    </row>
    <row r="995" spans="1:11" ht="27" customHeight="1">
      <c r="A995" s="17" t="s">
        <v>657</v>
      </c>
      <c r="B995" s="18" t="s">
        <v>356</v>
      </c>
      <c r="C995" s="18" t="s">
        <v>357</v>
      </c>
      <c r="D995" s="18" t="s">
        <v>362</v>
      </c>
      <c r="E995" s="18"/>
      <c r="F995" s="18"/>
      <c r="G995" s="16">
        <f>G1018+G1012+G996+G1007</f>
        <v>1113.2399999999998</v>
      </c>
      <c r="H995" s="16">
        <f>H1018+H1012+H996+H1007</f>
        <v>0</v>
      </c>
      <c r="I995" s="20">
        <f t="shared" si="304"/>
        <v>1113.2399999999998</v>
      </c>
      <c r="J995" s="16">
        <f t="shared" ref="J995:K995" si="328">J1018+J1012+J996+J1007</f>
        <v>0</v>
      </c>
      <c r="K995" s="16">
        <f t="shared" si="328"/>
        <v>0</v>
      </c>
    </row>
    <row r="996" spans="1:11" ht="48.75" customHeight="1">
      <c r="A996" s="23" t="s">
        <v>363</v>
      </c>
      <c r="B996" s="18" t="s">
        <v>356</v>
      </c>
      <c r="C996" s="18" t="s">
        <v>357</v>
      </c>
      <c r="D996" s="24" t="s">
        <v>364</v>
      </c>
      <c r="E996" s="24"/>
      <c r="F996" s="24"/>
      <c r="G996" s="78">
        <f>G997+G1001+G1004</f>
        <v>290.79999999999995</v>
      </c>
      <c r="H996" s="78">
        <f>H997+H1001+H1004</f>
        <v>0</v>
      </c>
      <c r="I996" s="20">
        <f t="shared" si="304"/>
        <v>290.79999999999995</v>
      </c>
      <c r="J996" s="78">
        <f t="shared" ref="J996:K996" si="329">J997+J1001+J1004</f>
        <v>0</v>
      </c>
      <c r="K996" s="78">
        <f t="shared" si="329"/>
        <v>0</v>
      </c>
    </row>
    <row r="997" spans="1:11" ht="27" customHeight="1">
      <c r="A997" s="23" t="s">
        <v>44</v>
      </c>
      <c r="B997" s="18" t="s">
        <v>356</v>
      </c>
      <c r="C997" s="18" t="s">
        <v>357</v>
      </c>
      <c r="D997" s="24" t="s">
        <v>364</v>
      </c>
      <c r="E997" s="24" t="s">
        <v>45</v>
      </c>
      <c r="F997" s="24"/>
      <c r="G997" s="78">
        <f t="shared" ref="G997:K998" si="330">G998</f>
        <v>125.6</v>
      </c>
      <c r="H997" s="78">
        <f t="shared" si="330"/>
        <v>0</v>
      </c>
      <c r="I997" s="20">
        <f t="shared" si="304"/>
        <v>125.6</v>
      </c>
      <c r="J997" s="78">
        <f t="shared" si="330"/>
        <v>0</v>
      </c>
      <c r="K997" s="78">
        <f t="shared" si="330"/>
        <v>0</v>
      </c>
    </row>
    <row r="998" spans="1:11" ht="25.5" customHeight="1">
      <c r="A998" s="23" t="s">
        <v>365</v>
      </c>
      <c r="B998" s="18" t="s">
        <v>356</v>
      </c>
      <c r="C998" s="18" t="s">
        <v>357</v>
      </c>
      <c r="D998" s="24" t="s">
        <v>364</v>
      </c>
      <c r="E998" s="24" t="s">
        <v>53</v>
      </c>
      <c r="F998" s="24"/>
      <c r="G998" s="78">
        <f t="shared" si="330"/>
        <v>125.6</v>
      </c>
      <c r="H998" s="78">
        <f t="shared" si="330"/>
        <v>0</v>
      </c>
      <c r="I998" s="20">
        <f t="shared" si="304"/>
        <v>125.6</v>
      </c>
      <c r="J998" s="78">
        <f t="shared" si="330"/>
        <v>0</v>
      </c>
      <c r="K998" s="78">
        <f t="shared" si="330"/>
        <v>0</v>
      </c>
    </row>
    <row r="999" spans="1:11" ht="15.75" customHeight="1">
      <c r="A999" s="23" t="s">
        <v>16</v>
      </c>
      <c r="B999" s="18" t="s">
        <v>356</v>
      </c>
      <c r="C999" s="18" t="s">
        <v>357</v>
      </c>
      <c r="D999" s="24" t="s">
        <v>364</v>
      </c>
      <c r="E999" s="24" t="s">
        <v>53</v>
      </c>
      <c r="F999" s="24" t="s">
        <v>17</v>
      </c>
      <c r="G999" s="78">
        <v>125.6</v>
      </c>
      <c r="H999" s="78">
        <v>0</v>
      </c>
      <c r="I999" s="20">
        <f t="shared" si="304"/>
        <v>125.6</v>
      </c>
      <c r="J999" s="78"/>
      <c r="K999" s="16"/>
    </row>
    <row r="1000" spans="1:11" ht="15.75" hidden="1" customHeight="1">
      <c r="A1000" s="23" t="s">
        <v>20</v>
      </c>
      <c r="B1000" s="18" t="s">
        <v>356</v>
      </c>
      <c r="C1000" s="18" t="s">
        <v>357</v>
      </c>
      <c r="D1000" s="24" t="s">
        <v>364</v>
      </c>
      <c r="E1000" s="24" t="s">
        <v>53</v>
      </c>
      <c r="F1000" s="24" t="s">
        <v>12</v>
      </c>
      <c r="G1000" s="78"/>
      <c r="H1000" s="78"/>
      <c r="I1000" s="20">
        <f t="shared" si="304"/>
        <v>0</v>
      </c>
      <c r="J1000" s="78"/>
      <c r="K1000" s="26"/>
    </row>
    <row r="1001" spans="1:11" ht="41.25" hidden="1" customHeight="1">
      <c r="A1001" s="23" t="s">
        <v>44</v>
      </c>
      <c r="B1001" s="18" t="s">
        <v>356</v>
      </c>
      <c r="C1001" s="18" t="s">
        <v>357</v>
      </c>
      <c r="D1001" s="24" t="s">
        <v>366</v>
      </c>
      <c r="E1001" s="24" t="s">
        <v>45</v>
      </c>
      <c r="F1001" s="24"/>
      <c r="G1001" s="78">
        <f>G1002</f>
        <v>0</v>
      </c>
      <c r="H1001" s="78"/>
      <c r="I1001" s="20">
        <f t="shared" ref="I1001:I1065" si="331">G1001+H1001</f>
        <v>0</v>
      </c>
      <c r="J1001" s="78">
        <f>J1002</f>
        <v>0</v>
      </c>
      <c r="K1001" s="26"/>
    </row>
    <row r="1002" spans="1:11" ht="24" hidden="1" customHeight="1">
      <c r="A1002" s="23" t="s">
        <v>365</v>
      </c>
      <c r="B1002" s="18" t="s">
        <v>356</v>
      </c>
      <c r="C1002" s="18" t="s">
        <v>357</v>
      </c>
      <c r="D1002" s="24" t="s">
        <v>366</v>
      </c>
      <c r="E1002" s="24" t="s">
        <v>53</v>
      </c>
      <c r="F1002" s="24"/>
      <c r="G1002" s="78">
        <f>G1003</f>
        <v>0</v>
      </c>
      <c r="H1002" s="78"/>
      <c r="I1002" s="20">
        <f t="shared" si="331"/>
        <v>0</v>
      </c>
      <c r="J1002" s="78">
        <f>J1003</f>
        <v>0</v>
      </c>
      <c r="K1002" s="26"/>
    </row>
    <row r="1003" spans="1:11" ht="17.25" hidden="1" customHeight="1">
      <c r="A1003" s="23" t="s">
        <v>18</v>
      </c>
      <c r="B1003" s="18" t="s">
        <v>356</v>
      </c>
      <c r="C1003" s="18" t="s">
        <v>357</v>
      </c>
      <c r="D1003" s="24" t="s">
        <v>366</v>
      </c>
      <c r="E1003" s="24" t="s">
        <v>53</v>
      </c>
      <c r="F1003" s="24" t="s">
        <v>10</v>
      </c>
      <c r="G1003" s="78"/>
      <c r="H1003" s="78"/>
      <c r="I1003" s="20">
        <f t="shared" si="331"/>
        <v>0</v>
      </c>
      <c r="J1003" s="78"/>
      <c r="K1003" s="26"/>
    </row>
    <row r="1004" spans="1:11" ht="12" customHeight="1">
      <c r="A1004" s="41" t="s">
        <v>161</v>
      </c>
      <c r="B1004" s="18" t="s">
        <v>356</v>
      </c>
      <c r="C1004" s="18" t="s">
        <v>357</v>
      </c>
      <c r="D1004" s="24" t="s">
        <v>364</v>
      </c>
      <c r="E1004" s="18" t="s">
        <v>162</v>
      </c>
      <c r="F1004" s="18"/>
      <c r="G1004" s="16">
        <f t="shared" ref="G1004:K1004" si="332">G1005</f>
        <v>165.2</v>
      </c>
      <c r="H1004" s="16"/>
      <c r="I1004" s="20">
        <f t="shared" si="331"/>
        <v>165.2</v>
      </c>
      <c r="J1004" s="16">
        <f t="shared" si="332"/>
        <v>0</v>
      </c>
      <c r="K1004" s="16">
        <f t="shared" si="332"/>
        <v>0</v>
      </c>
    </row>
    <row r="1005" spans="1:11" ht="15" customHeight="1">
      <c r="A1005" s="17" t="s">
        <v>16</v>
      </c>
      <c r="B1005" s="18" t="s">
        <v>356</v>
      </c>
      <c r="C1005" s="18" t="s">
        <v>357</v>
      </c>
      <c r="D1005" s="24" t="s">
        <v>364</v>
      </c>
      <c r="E1005" s="18" t="s">
        <v>162</v>
      </c>
      <c r="F1005" s="18" t="s">
        <v>17</v>
      </c>
      <c r="G1005" s="79">
        <v>165.2</v>
      </c>
      <c r="H1005" s="79"/>
      <c r="I1005" s="20">
        <f t="shared" si="331"/>
        <v>165.2</v>
      </c>
      <c r="J1005" s="20"/>
      <c r="K1005" s="19"/>
    </row>
    <row r="1006" spans="1:11" ht="15" hidden="1" customHeight="1">
      <c r="A1006" s="23" t="s">
        <v>20</v>
      </c>
      <c r="B1006" s="18" t="s">
        <v>356</v>
      </c>
      <c r="C1006" s="18" t="s">
        <v>357</v>
      </c>
      <c r="D1006" s="24" t="s">
        <v>364</v>
      </c>
      <c r="E1006" s="18" t="s">
        <v>162</v>
      </c>
      <c r="F1006" s="18" t="s">
        <v>12</v>
      </c>
      <c r="G1006" s="19"/>
      <c r="H1006" s="19"/>
      <c r="I1006" s="20">
        <f t="shared" si="331"/>
        <v>0</v>
      </c>
      <c r="J1006" s="20"/>
      <c r="K1006" s="26"/>
    </row>
    <row r="1007" spans="1:11" ht="25.5">
      <c r="A1007" s="174" t="s">
        <v>607</v>
      </c>
      <c r="B1007" s="18" t="s">
        <v>356</v>
      </c>
      <c r="C1007" s="18" t="s">
        <v>357</v>
      </c>
      <c r="D1007" s="24" t="s">
        <v>366</v>
      </c>
      <c r="E1007" s="18"/>
      <c r="F1007" s="18"/>
      <c r="G1007" s="19">
        <f t="shared" ref="G1007:H1008" si="333">G1008</f>
        <v>492.4</v>
      </c>
      <c r="H1007" s="19">
        <f t="shared" si="333"/>
        <v>0</v>
      </c>
      <c r="I1007" s="20">
        <f t="shared" si="331"/>
        <v>492.4</v>
      </c>
      <c r="J1007" s="19">
        <f t="shared" ref="J1007:K1009" si="334">J1008</f>
        <v>0</v>
      </c>
      <c r="K1007" s="19">
        <f t="shared" si="334"/>
        <v>0</v>
      </c>
    </row>
    <row r="1008" spans="1:11" ht="15" customHeight="1">
      <c r="A1008" s="23" t="s">
        <v>44</v>
      </c>
      <c r="B1008" s="18" t="s">
        <v>356</v>
      </c>
      <c r="C1008" s="18" t="s">
        <v>357</v>
      </c>
      <c r="D1008" s="24" t="s">
        <v>366</v>
      </c>
      <c r="E1008" s="24" t="s">
        <v>45</v>
      </c>
      <c r="F1008" s="24"/>
      <c r="G1008" s="78">
        <f t="shared" si="333"/>
        <v>492.4</v>
      </c>
      <c r="H1008" s="78">
        <f t="shared" si="333"/>
        <v>0</v>
      </c>
      <c r="I1008" s="20">
        <f t="shared" si="331"/>
        <v>492.4</v>
      </c>
      <c r="J1008" s="78">
        <f t="shared" si="334"/>
        <v>0</v>
      </c>
      <c r="K1008" s="78">
        <f t="shared" si="334"/>
        <v>0</v>
      </c>
    </row>
    <row r="1009" spans="1:11" ht="15" customHeight="1">
      <c r="A1009" s="23" t="s">
        <v>365</v>
      </c>
      <c r="B1009" s="18" t="s">
        <v>356</v>
      </c>
      <c r="C1009" s="18" t="s">
        <v>357</v>
      </c>
      <c r="D1009" s="24" t="s">
        <v>366</v>
      </c>
      <c r="E1009" s="24" t="s">
        <v>53</v>
      </c>
      <c r="F1009" s="24"/>
      <c r="G1009" s="78">
        <f>G1010+G1011</f>
        <v>492.4</v>
      </c>
      <c r="H1009" s="78">
        <f>H1010+H1011</f>
        <v>0</v>
      </c>
      <c r="I1009" s="20">
        <f t="shared" si="331"/>
        <v>492.4</v>
      </c>
      <c r="J1009" s="78">
        <f t="shared" si="334"/>
        <v>0</v>
      </c>
      <c r="K1009" s="78">
        <f t="shared" si="334"/>
        <v>0</v>
      </c>
    </row>
    <row r="1010" spans="1:11" ht="15" customHeight="1">
      <c r="A1010" s="23" t="s">
        <v>18</v>
      </c>
      <c r="B1010" s="18" t="s">
        <v>356</v>
      </c>
      <c r="C1010" s="18" t="s">
        <v>357</v>
      </c>
      <c r="D1010" s="24" t="s">
        <v>366</v>
      </c>
      <c r="E1010" s="24" t="s">
        <v>53</v>
      </c>
      <c r="F1010" s="24" t="s">
        <v>10</v>
      </c>
      <c r="G1010" s="78">
        <v>400</v>
      </c>
      <c r="H1010" s="78"/>
      <c r="I1010" s="20">
        <f t="shared" si="331"/>
        <v>400</v>
      </c>
      <c r="J1010" s="78"/>
      <c r="K1010" s="26"/>
    </row>
    <row r="1011" spans="1:11" ht="15" customHeight="1">
      <c r="A1011" s="17" t="s">
        <v>16</v>
      </c>
      <c r="B1011" s="18" t="s">
        <v>356</v>
      </c>
      <c r="C1011" s="18" t="s">
        <v>357</v>
      </c>
      <c r="D1011" s="24" t="s">
        <v>366</v>
      </c>
      <c r="E1011" s="24" t="s">
        <v>53</v>
      </c>
      <c r="F1011" s="24" t="s">
        <v>17</v>
      </c>
      <c r="G1011" s="78">
        <v>92.4</v>
      </c>
      <c r="H1011" s="78">
        <v>0</v>
      </c>
      <c r="I1011" s="20">
        <f t="shared" si="331"/>
        <v>92.4</v>
      </c>
      <c r="J1011" s="78"/>
      <c r="K1011" s="26"/>
    </row>
    <row r="1012" spans="1:11" ht="28.5" customHeight="1">
      <c r="A1012" s="23" t="s">
        <v>367</v>
      </c>
      <c r="B1012" s="18" t="s">
        <v>356</v>
      </c>
      <c r="C1012" s="18" t="s">
        <v>357</v>
      </c>
      <c r="D1012" s="24" t="s">
        <v>368</v>
      </c>
      <c r="E1012" s="18"/>
      <c r="F1012" s="18"/>
      <c r="G1012" s="16">
        <f t="shared" ref="G1012:K1013" si="335">G1013</f>
        <v>330.04</v>
      </c>
      <c r="H1012" s="16"/>
      <c r="I1012" s="20">
        <f t="shared" si="331"/>
        <v>330.04</v>
      </c>
      <c r="J1012" s="16">
        <f t="shared" si="335"/>
        <v>0</v>
      </c>
      <c r="K1012" s="16">
        <f t="shared" si="335"/>
        <v>0</v>
      </c>
    </row>
    <row r="1013" spans="1:11" ht="27" customHeight="1">
      <c r="A1013" s="23" t="s">
        <v>44</v>
      </c>
      <c r="B1013" s="18" t="s">
        <v>356</v>
      </c>
      <c r="C1013" s="18" t="s">
        <v>357</v>
      </c>
      <c r="D1013" s="24" t="s">
        <v>368</v>
      </c>
      <c r="E1013" s="18" t="s">
        <v>45</v>
      </c>
      <c r="F1013" s="18"/>
      <c r="G1013" s="16">
        <f t="shared" si="335"/>
        <v>330.04</v>
      </c>
      <c r="H1013" s="16"/>
      <c r="I1013" s="20">
        <f t="shared" si="331"/>
        <v>330.04</v>
      </c>
      <c r="J1013" s="16">
        <f t="shared" si="335"/>
        <v>0</v>
      </c>
      <c r="K1013" s="16">
        <f t="shared" si="335"/>
        <v>0</v>
      </c>
    </row>
    <row r="1014" spans="1:11" ht="41.25" customHeight="1">
      <c r="A1014" s="23" t="s">
        <v>365</v>
      </c>
      <c r="B1014" s="18" t="s">
        <v>356</v>
      </c>
      <c r="C1014" s="18" t="s">
        <v>357</v>
      </c>
      <c r="D1014" s="24" t="s">
        <v>368</v>
      </c>
      <c r="E1014" s="18" t="s">
        <v>53</v>
      </c>
      <c r="F1014" s="18"/>
      <c r="G1014" s="16">
        <f t="shared" ref="G1014:K1014" si="336">G1015+G1016+G1017</f>
        <v>330.04</v>
      </c>
      <c r="H1014" s="16"/>
      <c r="I1014" s="20">
        <f t="shared" si="331"/>
        <v>330.04</v>
      </c>
      <c r="J1014" s="16">
        <f t="shared" si="336"/>
        <v>0</v>
      </c>
      <c r="K1014" s="16">
        <f t="shared" si="336"/>
        <v>0</v>
      </c>
    </row>
    <row r="1015" spans="1:11" ht="14.25" customHeight="1">
      <c r="A1015" s="23" t="s">
        <v>16</v>
      </c>
      <c r="B1015" s="18" t="s">
        <v>356</v>
      </c>
      <c r="C1015" s="18" t="s">
        <v>357</v>
      </c>
      <c r="D1015" s="24" t="s">
        <v>368</v>
      </c>
      <c r="E1015" s="18" t="s">
        <v>53</v>
      </c>
      <c r="F1015" s="18" t="s">
        <v>17</v>
      </c>
      <c r="G1015" s="26">
        <v>0.3</v>
      </c>
      <c r="H1015" s="26"/>
      <c r="I1015" s="20">
        <f t="shared" si="331"/>
        <v>0.3</v>
      </c>
      <c r="J1015" s="26"/>
      <c r="K1015" s="26"/>
    </row>
    <row r="1016" spans="1:11" ht="12" customHeight="1">
      <c r="A1016" s="23" t="s">
        <v>18</v>
      </c>
      <c r="B1016" s="18" t="s">
        <v>356</v>
      </c>
      <c r="C1016" s="18" t="s">
        <v>357</v>
      </c>
      <c r="D1016" s="24" t="s">
        <v>368</v>
      </c>
      <c r="E1016" s="18" t="s">
        <v>53</v>
      </c>
      <c r="F1016" s="18" t="s">
        <v>10</v>
      </c>
      <c r="G1016" s="19">
        <v>29.74</v>
      </c>
      <c r="H1016" s="19"/>
      <c r="I1016" s="20">
        <f t="shared" si="331"/>
        <v>29.74</v>
      </c>
      <c r="J1016" s="19"/>
      <c r="K1016" s="19"/>
    </row>
    <row r="1017" spans="1:11" ht="15" customHeight="1">
      <c r="A1017" s="23" t="s">
        <v>19</v>
      </c>
      <c r="B1017" s="18" t="s">
        <v>356</v>
      </c>
      <c r="C1017" s="18" t="s">
        <v>357</v>
      </c>
      <c r="D1017" s="24" t="s">
        <v>368</v>
      </c>
      <c r="E1017" s="18" t="s">
        <v>53</v>
      </c>
      <c r="F1017" s="18" t="s">
        <v>11</v>
      </c>
      <c r="G1017" s="19">
        <v>300</v>
      </c>
      <c r="H1017" s="19"/>
      <c r="I1017" s="20">
        <f t="shared" si="331"/>
        <v>300</v>
      </c>
      <c r="J1017" s="19"/>
      <c r="K1017" s="19"/>
    </row>
    <row r="1018" spans="1:11" ht="36" hidden="1">
      <c r="A1018" s="17" t="s">
        <v>369</v>
      </c>
      <c r="B1018" s="18" t="s">
        <v>356</v>
      </c>
      <c r="C1018" s="18" t="s">
        <v>357</v>
      </c>
      <c r="D1018" s="18" t="s">
        <v>366</v>
      </c>
      <c r="E1018" s="18"/>
      <c r="F1018" s="18"/>
      <c r="G1018" s="16">
        <f>G1019</f>
        <v>0</v>
      </c>
      <c r="H1018" s="16"/>
      <c r="I1018" s="20">
        <f t="shared" si="331"/>
        <v>0</v>
      </c>
      <c r="J1018" s="16">
        <f t="shared" ref="J1018:K1018" si="337">J1019</f>
        <v>0</v>
      </c>
      <c r="K1018" s="16">
        <f t="shared" si="337"/>
        <v>0</v>
      </c>
    </row>
    <row r="1019" spans="1:11" hidden="1">
      <c r="A1019" s="41" t="s">
        <v>122</v>
      </c>
      <c r="B1019" s="18" t="s">
        <v>356</v>
      </c>
      <c r="C1019" s="18" t="s">
        <v>357</v>
      </c>
      <c r="D1019" s="18" t="s">
        <v>366</v>
      </c>
      <c r="E1019" s="18" t="s">
        <v>123</v>
      </c>
      <c r="F1019" s="18"/>
      <c r="G1019" s="16">
        <f>G1022+G1020</f>
        <v>0</v>
      </c>
      <c r="H1019" s="16"/>
      <c r="I1019" s="20">
        <f t="shared" si="331"/>
        <v>0</v>
      </c>
      <c r="J1019" s="16">
        <f t="shared" ref="J1019:K1019" si="338">J1022+J1020</f>
        <v>0</v>
      </c>
      <c r="K1019" s="16">
        <f t="shared" si="338"/>
        <v>0</v>
      </c>
    </row>
    <row r="1020" spans="1:11" hidden="1">
      <c r="A1020" s="41" t="s">
        <v>370</v>
      </c>
      <c r="B1020" s="18" t="s">
        <v>356</v>
      </c>
      <c r="C1020" s="18" t="s">
        <v>357</v>
      </c>
      <c r="D1020" s="18" t="s">
        <v>366</v>
      </c>
      <c r="E1020" s="18" t="s">
        <v>371</v>
      </c>
      <c r="F1020" s="18"/>
      <c r="G1020" s="16">
        <f>G1021</f>
        <v>0</v>
      </c>
      <c r="H1020" s="16"/>
      <c r="I1020" s="20">
        <f t="shared" si="331"/>
        <v>0</v>
      </c>
      <c r="J1020" s="16">
        <f t="shared" ref="J1020:K1020" si="339">J1021</f>
        <v>0</v>
      </c>
      <c r="K1020" s="16">
        <f t="shared" si="339"/>
        <v>0</v>
      </c>
    </row>
    <row r="1021" spans="1:11" hidden="1">
      <c r="A1021" s="41" t="s">
        <v>224</v>
      </c>
      <c r="B1021" s="18" t="s">
        <v>356</v>
      </c>
      <c r="C1021" s="18" t="s">
        <v>357</v>
      </c>
      <c r="D1021" s="18" t="s">
        <v>366</v>
      </c>
      <c r="E1021" s="18" t="s">
        <v>371</v>
      </c>
      <c r="F1021" s="18" t="s">
        <v>10</v>
      </c>
      <c r="G1021" s="16"/>
      <c r="H1021" s="16"/>
      <c r="I1021" s="20">
        <f t="shared" si="331"/>
        <v>0</v>
      </c>
      <c r="J1021" s="16"/>
      <c r="K1021" s="26"/>
    </row>
    <row r="1022" spans="1:11" hidden="1">
      <c r="A1022" s="41" t="s">
        <v>161</v>
      </c>
      <c r="B1022" s="18" t="s">
        <v>356</v>
      </c>
      <c r="C1022" s="18" t="s">
        <v>357</v>
      </c>
      <c r="D1022" s="18" t="s">
        <v>364</v>
      </c>
      <c r="E1022" s="18" t="s">
        <v>162</v>
      </c>
      <c r="F1022" s="18"/>
      <c r="G1022" s="16">
        <f>G1023</f>
        <v>0</v>
      </c>
      <c r="H1022" s="16"/>
      <c r="I1022" s="20">
        <f t="shared" si="331"/>
        <v>0</v>
      </c>
      <c r="J1022" s="16">
        <f t="shared" ref="J1022:K1022" si="340">J1023</f>
        <v>0</v>
      </c>
      <c r="K1022" s="16">
        <f t="shared" si="340"/>
        <v>0</v>
      </c>
    </row>
    <row r="1023" spans="1:11" ht="15.75" hidden="1" customHeight="1">
      <c r="A1023" s="17" t="s">
        <v>16</v>
      </c>
      <c r="B1023" s="18" t="s">
        <v>356</v>
      </c>
      <c r="C1023" s="18" t="s">
        <v>357</v>
      </c>
      <c r="D1023" s="18" t="s">
        <v>364</v>
      </c>
      <c r="E1023" s="18" t="s">
        <v>162</v>
      </c>
      <c r="F1023" s="18" t="s">
        <v>17</v>
      </c>
      <c r="G1023" s="19"/>
      <c r="H1023" s="19"/>
      <c r="I1023" s="20">
        <f t="shared" si="331"/>
        <v>0</v>
      </c>
      <c r="J1023" s="20"/>
      <c r="K1023" s="26"/>
    </row>
    <row r="1024" spans="1:11" s="57" customFormat="1" ht="39" customHeight="1">
      <c r="A1024" s="89" t="s">
        <v>372</v>
      </c>
      <c r="B1024" s="18" t="s">
        <v>356</v>
      </c>
      <c r="C1024" s="18" t="s">
        <v>357</v>
      </c>
      <c r="D1024" s="24" t="s">
        <v>373</v>
      </c>
      <c r="E1024" s="18"/>
      <c r="F1024" s="18"/>
      <c r="G1024" s="16">
        <f t="shared" ref="G1024:K1024" si="341">G1025+G1061</f>
        <v>8138.8</v>
      </c>
      <c r="H1024" s="16">
        <f t="shared" si="341"/>
        <v>0</v>
      </c>
      <c r="I1024" s="20">
        <f t="shared" si="331"/>
        <v>8138.8</v>
      </c>
      <c r="J1024" s="16">
        <f t="shared" si="341"/>
        <v>0</v>
      </c>
      <c r="K1024" s="16">
        <f t="shared" si="341"/>
        <v>0</v>
      </c>
    </row>
    <row r="1025" spans="1:11" ht="36">
      <c r="A1025" s="17" t="s">
        <v>374</v>
      </c>
      <c r="B1025" s="18" t="s">
        <v>356</v>
      </c>
      <c r="C1025" s="18" t="s">
        <v>357</v>
      </c>
      <c r="D1025" s="24" t="s">
        <v>375</v>
      </c>
      <c r="E1025" s="18"/>
      <c r="F1025" s="18"/>
      <c r="G1025" s="16">
        <f>G1026+G1037+G1047+G1057+G1030+G1042+G1075</f>
        <v>8138.8</v>
      </c>
      <c r="H1025" s="16">
        <f>H1026+H1037+H1047+H1057+H1030+H1042+H1075</f>
        <v>0</v>
      </c>
      <c r="I1025" s="20">
        <f t="shared" si="331"/>
        <v>8138.8</v>
      </c>
      <c r="J1025" s="16">
        <f t="shared" ref="J1025:K1025" si="342">J1026+J1037+J1047+J1057+J1030+J1042</f>
        <v>0</v>
      </c>
      <c r="K1025" s="16">
        <f t="shared" si="342"/>
        <v>0</v>
      </c>
    </row>
    <row r="1026" spans="1:11" ht="24" customHeight="1">
      <c r="A1026" s="49" t="s">
        <v>314</v>
      </c>
      <c r="B1026" s="18" t="s">
        <v>356</v>
      </c>
      <c r="C1026" s="18" t="s">
        <v>357</v>
      </c>
      <c r="D1026" s="24" t="s">
        <v>376</v>
      </c>
      <c r="E1026" s="18"/>
      <c r="F1026" s="18"/>
      <c r="G1026" s="16">
        <f t="shared" ref="G1026:K1028" si="343">G1027</f>
        <v>7250</v>
      </c>
      <c r="H1026" s="16"/>
      <c r="I1026" s="20">
        <f t="shared" si="331"/>
        <v>7250</v>
      </c>
      <c r="J1026" s="16">
        <f t="shared" si="343"/>
        <v>0</v>
      </c>
      <c r="K1026" s="16">
        <f t="shared" si="343"/>
        <v>0</v>
      </c>
    </row>
    <row r="1027" spans="1:11" ht="36.75" customHeight="1">
      <c r="A1027" s="49" t="s">
        <v>388</v>
      </c>
      <c r="B1027" s="18" t="s">
        <v>356</v>
      </c>
      <c r="C1027" s="18" t="s">
        <v>357</v>
      </c>
      <c r="D1027" s="18" t="s">
        <v>376</v>
      </c>
      <c r="E1027" s="18" t="s">
        <v>256</v>
      </c>
      <c r="F1027" s="18"/>
      <c r="G1027" s="16">
        <f t="shared" si="343"/>
        <v>7250</v>
      </c>
      <c r="H1027" s="16"/>
      <c r="I1027" s="20">
        <f t="shared" si="331"/>
        <v>7250</v>
      </c>
      <c r="J1027" s="16">
        <f t="shared" si="343"/>
        <v>0</v>
      </c>
      <c r="K1027" s="16">
        <f t="shared" si="343"/>
        <v>0</v>
      </c>
    </row>
    <row r="1028" spans="1:11">
      <c r="A1028" s="49" t="s">
        <v>257</v>
      </c>
      <c r="B1028" s="18" t="s">
        <v>356</v>
      </c>
      <c r="C1028" s="18" t="s">
        <v>357</v>
      </c>
      <c r="D1028" s="18" t="s">
        <v>376</v>
      </c>
      <c r="E1028" s="18" t="s">
        <v>258</v>
      </c>
      <c r="F1028" s="18"/>
      <c r="G1028" s="16">
        <f t="shared" si="343"/>
        <v>7250</v>
      </c>
      <c r="H1028" s="16"/>
      <c r="I1028" s="20">
        <f t="shared" si="331"/>
        <v>7250</v>
      </c>
      <c r="J1028" s="16">
        <f t="shared" si="343"/>
        <v>0</v>
      </c>
      <c r="K1028" s="16">
        <f t="shared" si="343"/>
        <v>0</v>
      </c>
    </row>
    <row r="1029" spans="1:11">
      <c r="A1029" s="17" t="s">
        <v>278</v>
      </c>
      <c r="B1029" s="18" t="s">
        <v>356</v>
      </c>
      <c r="C1029" s="18" t="s">
        <v>357</v>
      </c>
      <c r="D1029" s="18" t="s">
        <v>376</v>
      </c>
      <c r="E1029" s="18" t="s">
        <v>258</v>
      </c>
      <c r="F1029" s="18" t="s">
        <v>17</v>
      </c>
      <c r="G1029" s="19">
        <v>7250</v>
      </c>
      <c r="H1029" s="19"/>
      <c r="I1029" s="20">
        <f t="shared" si="331"/>
        <v>7250</v>
      </c>
      <c r="J1029" s="20"/>
      <c r="K1029" s="19"/>
    </row>
    <row r="1030" spans="1:11" ht="38.25" hidden="1">
      <c r="A1030" s="89" t="s">
        <v>377</v>
      </c>
      <c r="B1030" s="18" t="s">
        <v>356</v>
      </c>
      <c r="C1030" s="18" t="s">
        <v>357</v>
      </c>
      <c r="D1030" s="24" t="s">
        <v>378</v>
      </c>
      <c r="E1030" s="18"/>
      <c r="F1030" s="18"/>
      <c r="G1030" s="16">
        <f>G1034+G1031</f>
        <v>0</v>
      </c>
      <c r="H1030" s="16"/>
      <c r="I1030" s="20">
        <f t="shared" si="331"/>
        <v>0</v>
      </c>
      <c r="J1030" s="16">
        <f>J1034+J1031</f>
        <v>0</v>
      </c>
      <c r="K1030" s="26"/>
    </row>
    <row r="1031" spans="1:11" hidden="1">
      <c r="A1031" s="50" t="s">
        <v>122</v>
      </c>
      <c r="B1031" s="18" t="s">
        <v>356</v>
      </c>
      <c r="C1031" s="18" t="s">
        <v>357</v>
      </c>
      <c r="D1031" s="24" t="s">
        <v>378</v>
      </c>
      <c r="E1031" s="18" t="s">
        <v>123</v>
      </c>
      <c r="F1031" s="18"/>
      <c r="G1031" s="16">
        <f>G1032</f>
        <v>0</v>
      </c>
      <c r="H1031" s="16"/>
      <c r="I1031" s="20">
        <f t="shared" si="331"/>
        <v>0</v>
      </c>
      <c r="J1031" s="16">
        <f>J1032</f>
        <v>0</v>
      </c>
      <c r="K1031" s="26"/>
    </row>
    <row r="1032" spans="1:11" hidden="1">
      <c r="A1032" s="50" t="s">
        <v>161</v>
      </c>
      <c r="B1032" s="18" t="s">
        <v>356</v>
      </c>
      <c r="C1032" s="18" t="s">
        <v>357</v>
      </c>
      <c r="D1032" s="24" t="s">
        <v>378</v>
      </c>
      <c r="E1032" s="18" t="s">
        <v>162</v>
      </c>
      <c r="F1032" s="18"/>
      <c r="G1032" s="16">
        <f>G1033</f>
        <v>0</v>
      </c>
      <c r="H1032" s="16"/>
      <c r="I1032" s="20">
        <f t="shared" si="331"/>
        <v>0</v>
      </c>
      <c r="J1032" s="16">
        <f>J1033</f>
        <v>0</v>
      </c>
      <c r="K1032" s="26"/>
    </row>
    <row r="1033" spans="1:11" hidden="1">
      <c r="A1033" s="23" t="s">
        <v>18</v>
      </c>
      <c r="B1033" s="18" t="s">
        <v>356</v>
      </c>
      <c r="C1033" s="18" t="s">
        <v>357</v>
      </c>
      <c r="D1033" s="24" t="s">
        <v>378</v>
      </c>
      <c r="E1033" s="18" t="s">
        <v>162</v>
      </c>
      <c r="F1033" s="18" t="s">
        <v>10</v>
      </c>
      <c r="G1033" s="16"/>
      <c r="H1033" s="16"/>
      <c r="I1033" s="20">
        <f t="shared" si="331"/>
        <v>0</v>
      </c>
      <c r="J1033" s="16"/>
      <c r="K1033" s="26"/>
    </row>
    <row r="1034" spans="1:11" ht="38.25" hidden="1">
      <c r="A1034" s="55" t="s">
        <v>388</v>
      </c>
      <c r="B1034" s="18" t="s">
        <v>356</v>
      </c>
      <c r="C1034" s="18" t="s">
        <v>357</v>
      </c>
      <c r="D1034" s="24" t="s">
        <v>378</v>
      </c>
      <c r="E1034" s="18" t="s">
        <v>256</v>
      </c>
      <c r="F1034" s="18"/>
      <c r="G1034" s="16">
        <f>G1035</f>
        <v>0</v>
      </c>
      <c r="H1034" s="16"/>
      <c r="I1034" s="20">
        <f t="shared" si="331"/>
        <v>0</v>
      </c>
      <c r="J1034" s="16">
        <f>J1035</f>
        <v>0</v>
      </c>
      <c r="K1034" s="26"/>
    </row>
    <row r="1035" spans="1:11" hidden="1">
      <c r="A1035" s="55" t="s">
        <v>257</v>
      </c>
      <c r="B1035" s="18" t="s">
        <v>356</v>
      </c>
      <c r="C1035" s="18" t="s">
        <v>357</v>
      </c>
      <c r="D1035" s="24" t="s">
        <v>378</v>
      </c>
      <c r="E1035" s="18" t="s">
        <v>258</v>
      </c>
      <c r="F1035" s="18"/>
      <c r="G1035" s="16">
        <f>G1036</f>
        <v>0</v>
      </c>
      <c r="H1035" s="16"/>
      <c r="I1035" s="20">
        <f t="shared" si="331"/>
        <v>0</v>
      </c>
      <c r="J1035" s="16">
        <f>J1036</f>
        <v>0</v>
      </c>
      <c r="K1035" s="26"/>
    </row>
    <row r="1036" spans="1:11" hidden="1">
      <c r="A1036" s="23" t="s">
        <v>18</v>
      </c>
      <c r="B1036" s="18" t="s">
        <v>356</v>
      </c>
      <c r="C1036" s="18" t="s">
        <v>357</v>
      </c>
      <c r="D1036" s="24" t="s">
        <v>378</v>
      </c>
      <c r="E1036" s="18" t="s">
        <v>258</v>
      </c>
      <c r="F1036" s="18" t="s">
        <v>10</v>
      </c>
      <c r="G1036" s="19"/>
      <c r="H1036" s="19"/>
      <c r="I1036" s="20">
        <f t="shared" si="331"/>
        <v>0</v>
      </c>
      <c r="J1036" s="20"/>
      <c r="K1036" s="26"/>
    </row>
    <row r="1037" spans="1:11" ht="38.25" hidden="1">
      <c r="A1037" s="90" t="s">
        <v>379</v>
      </c>
      <c r="B1037" s="18" t="s">
        <v>356</v>
      </c>
      <c r="C1037" s="18" t="s">
        <v>357</v>
      </c>
      <c r="D1037" s="24" t="s">
        <v>380</v>
      </c>
      <c r="E1037" s="18"/>
      <c r="F1037" s="18"/>
      <c r="G1037" s="16">
        <f>G1038</f>
        <v>0</v>
      </c>
      <c r="H1037" s="16"/>
      <c r="I1037" s="20">
        <f t="shared" si="331"/>
        <v>0</v>
      </c>
      <c r="J1037" s="16">
        <f>J1038</f>
        <v>0</v>
      </c>
      <c r="K1037" s="26"/>
    </row>
    <row r="1038" spans="1:11" ht="38.25" hidden="1">
      <c r="A1038" s="55" t="s">
        <v>388</v>
      </c>
      <c r="B1038" s="18" t="s">
        <v>356</v>
      </c>
      <c r="C1038" s="18" t="s">
        <v>357</v>
      </c>
      <c r="D1038" s="24" t="s">
        <v>380</v>
      </c>
      <c r="E1038" s="18" t="s">
        <v>256</v>
      </c>
      <c r="F1038" s="18"/>
      <c r="G1038" s="16">
        <f>G1039</f>
        <v>0</v>
      </c>
      <c r="H1038" s="16"/>
      <c r="I1038" s="20">
        <f t="shared" si="331"/>
        <v>0</v>
      </c>
      <c r="J1038" s="16">
        <f>J1039</f>
        <v>0</v>
      </c>
      <c r="K1038" s="26"/>
    </row>
    <row r="1039" spans="1:11" ht="11.25" hidden="1" customHeight="1">
      <c r="A1039" s="55" t="s">
        <v>257</v>
      </c>
      <c r="B1039" s="18" t="s">
        <v>356</v>
      </c>
      <c r="C1039" s="18" t="s">
        <v>357</v>
      </c>
      <c r="D1039" s="24" t="s">
        <v>380</v>
      </c>
      <c r="E1039" s="18" t="s">
        <v>258</v>
      </c>
      <c r="F1039" s="18"/>
      <c r="G1039" s="16">
        <f>G1040+G1041</f>
        <v>0</v>
      </c>
      <c r="H1039" s="16"/>
      <c r="I1039" s="20">
        <f t="shared" si="331"/>
        <v>0</v>
      </c>
      <c r="J1039" s="16">
        <f>J1040+J1041</f>
        <v>0</v>
      </c>
      <c r="K1039" s="26"/>
    </row>
    <row r="1040" spans="1:11" hidden="1">
      <c r="A1040" s="23" t="s">
        <v>278</v>
      </c>
      <c r="B1040" s="18" t="s">
        <v>356</v>
      </c>
      <c r="C1040" s="18" t="s">
        <v>357</v>
      </c>
      <c r="D1040" s="24" t="s">
        <v>380</v>
      </c>
      <c r="E1040" s="18" t="s">
        <v>258</v>
      </c>
      <c r="F1040" s="18" t="s">
        <v>17</v>
      </c>
      <c r="G1040" s="19"/>
      <c r="H1040" s="19"/>
      <c r="I1040" s="20">
        <f t="shared" si="331"/>
        <v>0</v>
      </c>
      <c r="J1040" s="20"/>
      <c r="K1040" s="26"/>
    </row>
    <row r="1041" spans="1:11" hidden="1">
      <c r="A1041" s="23" t="s">
        <v>18</v>
      </c>
      <c r="B1041" s="18" t="s">
        <v>356</v>
      </c>
      <c r="C1041" s="18" t="s">
        <v>357</v>
      </c>
      <c r="D1041" s="24" t="s">
        <v>380</v>
      </c>
      <c r="E1041" s="18" t="s">
        <v>258</v>
      </c>
      <c r="F1041" s="18" t="s">
        <v>10</v>
      </c>
      <c r="G1041" s="19"/>
      <c r="H1041" s="19"/>
      <c r="I1041" s="20">
        <f t="shared" si="331"/>
        <v>0</v>
      </c>
      <c r="J1041" s="20"/>
      <c r="K1041" s="26"/>
    </row>
    <row r="1042" spans="1:11" ht="38.25" hidden="1">
      <c r="A1042" s="90" t="s">
        <v>379</v>
      </c>
      <c r="B1042" s="18" t="s">
        <v>356</v>
      </c>
      <c r="C1042" s="18" t="s">
        <v>357</v>
      </c>
      <c r="D1042" s="24" t="s">
        <v>381</v>
      </c>
      <c r="E1042" s="24"/>
      <c r="F1042" s="24"/>
      <c r="G1042" s="16">
        <f>G1043</f>
        <v>0</v>
      </c>
      <c r="H1042" s="16"/>
      <c r="I1042" s="20">
        <f t="shared" si="331"/>
        <v>0</v>
      </c>
      <c r="J1042" s="16">
        <f>J1043</f>
        <v>0</v>
      </c>
      <c r="K1042" s="26"/>
    </row>
    <row r="1043" spans="1:11" ht="38.25" hidden="1">
      <c r="A1043" s="55" t="s">
        <v>388</v>
      </c>
      <c r="B1043" s="18" t="s">
        <v>356</v>
      </c>
      <c r="C1043" s="18" t="s">
        <v>357</v>
      </c>
      <c r="D1043" s="24" t="s">
        <v>381</v>
      </c>
      <c r="E1043" s="24" t="s">
        <v>256</v>
      </c>
      <c r="F1043" s="24"/>
      <c r="G1043" s="16">
        <f>G1044</f>
        <v>0</v>
      </c>
      <c r="H1043" s="16"/>
      <c r="I1043" s="20">
        <f t="shared" si="331"/>
        <v>0</v>
      </c>
      <c r="J1043" s="16">
        <f>J1044</f>
        <v>0</v>
      </c>
      <c r="K1043" s="26"/>
    </row>
    <row r="1044" spans="1:11" hidden="1">
      <c r="A1044" s="55" t="s">
        <v>257</v>
      </c>
      <c r="B1044" s="18" t="s">
        <v>356</v>
      </c>
      <c r="C1044" s="18" t="s">
        <v>357</v>
      </c>
      <c r="D1044" s="24" t="s">
        <v>381</v>
      </c>
      <c r="E1044" s="24" t="s">
        <v>258</v>
      </c>
      <c r="F1044" s="24"/>
      <c r="G1044" s="16">
        <f>G1045+G1046</f>
        <v>0</v>
      </c>
      <c r="H1044" s="16"/>
      <c r="I1044" s="20">
        <f t="shared" si="331"/>
        <v>0</v>
      </c>
      <c r="J1044" s="16">
        <f>J1045+J1046</f>
        <v>0</v>
      </c>
      <c r="K1044" s="26"/>
    </row>
    <row r="1045" spans="1:11" hidden="1">
      <c r="A1045" s="23" t="s">
        <v>278</v>
      </c>
      <c r="B1045" s="18" t="s">
        <v>356</v>
      </c>
      <c r="C1045" s="18" t="s">
        <v>357</v>
      </c>
      <c r="D1045" s="24" t="s">
        <v>381</v>
      </c>
      <c r="E1045" s="24" t="s">
        <v>258</v>
      </c>
      <c r="F1045" s="24" t="s">
        <v>17</v>
      </c>
      <c r="G1045" s="19"/>
      <c r="H1045" s="19"/>
      <c r="I1045" s="20">
        <f t="shared" si="331"/>
        <v>0</v>
      </c>
      <c r="J1045" s="20"/>
      <c r="K1045" s="26"/>
    </row>
    <row r="1046" spans="1:11" hidden="1">
      <c r="A1046" s="23" t="s">
        <v>18</v>
      </c>
      <c r="B1046" s="18" t="s">
        <v>356</v>
      </c>
      <c r="C1046" s="18" t="s">
        <v>357</v>
      </c>
      <c r="D1046" s="24" t="s">
        <v>381</v>
      </c>
      <c r="E1046" s="24" t="s">
        <v>258</v>
      </c>
      <c r="F1046" s="24" t="s">
        <v>10</v>
      </c>
      <c r="G1046" s="19"/>
      <c r="H1046" s="19"/>
      <c r="I1046" s="20">
        <f t="shared" si="331"/>
        <v>0</v>
      </c>
      <c r="J1046" s="20"/>
      <c r="K1046" s="26"/>
    </row>
    <row r="1047" spans="1:11" ht="24" hidden="1">
      <c r="A1047" s="88" t="s">
        <v>382</v>
      </c>
      <c r="B1047" s="18" t="s">
        <v>356</v>
      </c>
      <c r="C1047" s="18" t="s">
        <v>357</v>
      </c>
      <c r="D1047" s="18" t="s">
        <v>383</v>
      </c>
      <c r="E1047" s="18"/>
      <c r="F1047" s="18"/>
      <c r="G1047" s="16">
        <f>G1048</f>
        <v>0</v>
      </c>
      <c r="H1047" s="16"/>
      <c r="I1047" s="20">
        <f t="shared" si="331"/>
        <v>0</v>
      </c>
      <c r="J1047" s="16">
        <f>J1048</f>
        <v>0</v>
      </c>
      <c r="K1047" s="26"/>
    </row>
    <row r="1048" spans="1:11" ht="36" hidden="1">
      <c r="A1048" s="49" t="s">
        <v>388</v>
      </c>
      <c r="B1048" s="18" t="s">
        <v>356</v>
      </c>
      <c r="C1048" s="18" t="s">
        <v>357</v>
      </c>
      <c r="D1048" s="18" t="s">
        <v>383</v>
      </c>
      <c r="E1048" s="18" t="s">
        <v>256</v>
      </c>
      <c r="F1048" s="18"/>
      <c r="G1048" s="16">
        <f>G1049</f>
        <v>0</v>
      </c>
      <c r="H1048" s="16"/>
      <c r="I1048" s="20">
        <f t="shared" si="331"/>
        <v>0</v>
      </c>
      <c r="J1048" s="16">
        <f>J1049</f>
        <v>0</v>
      </c>
      <c r="K1048" s="26"/>
    </row>
    <row r="1049" spans="1:11" hidden="1">
      <c r="A1049" s="49" t="s">
        <v>257</v>
      </c>
      <c r="B1049" s="18" t="s">
        <v>356</v>
      </c>
      <c r="C1049" s="18" t="s">
        <v>357</v>
      </c>
      <c r="D1049" s="18" t="s">
        <v>383</v>
      </c>
      <c r="E1049" s="18" t="s">
        <v>258</v>
      </c>
      <c r="F1049" s="18"/>
      <c r="G1049" s="16">
        <f>G1050+G1051+G1052</f>
        <v>0</v>
      </c>
      <c r="H1049" s="16"/>
      <c r="I1049" s="20">
        <f t="shared" si="331"/>
        <v>0</v>
      </c>
      <c r="J1049" s="16">
        <f>J1050+J1051+J1052</f>
        <v>0</v>
      </c>
      <c r="K1049" s="26"/>
    </row>
    <row r="1050" spans="1:11" hidden="1">
      <c r="A1050" s="17" t="s">
        <v>278</v>
      </c>
      <c r="B1050" s="18" t="s">
        <v>356</v>
      </c>
      <c r="C1050" s="18" t="s">
        <v>357</v>
      </c>
      <c r="D1050" s="18" t="s">
        <v>383</v>
      </c>
      <c r="E1050" s="18" t="s">
        <v>258</v>
      </c>
      <c r="F1050" s="18" t="s">
        <v>17</v>
      </c>
      <c r="G1050" s="19"/>
      <c r="H1050" s="19"/>
      <c r="I1050" s="20">
        <f t="shared" si="331"/>
        <v>0</v>
      </c>
      <c r="J1050" s="20"/>
      <c r="K1050" s="26"/>
    </row>
    <row r="1051" spans="1:11" hidden="1">
      <c r="A1051" s="17" t="s">
        <v>18</v>
      </c>
      <c r="B1051" s="18" t="s">
        <v>356</v>
      </c>
      <c r="C1051" s="18" t="s">
        <v>357</v>
      </c>
      <c r="D1051" s="18" t="s">
        <v>383</v>
      </c>
      <c r="E1051" s="18" t="s">
        <v>258</v>
      </c>
      <c r="F1051" s="18" t="s">
        <v>10</v>
      </c>
      <c r="G1051" s="19"/>
      <c r="H1051" s="19"/>
      <c r="I1051" s="20">
        <f t="shared" si="331"/>
        <v>0</v>
      </c>
      <c r="J1051" s="20"/>
      <c r="K1051" s="26"/>
    </row>
    <row r="1052" spans="1:11" hidden="1">
      <c r="A1052" s="17" t="s">
        <v>19</v>
      </c>
      <c r="B1052" s="18" t="s">
        <v>356</v>
      </c>
      <c r="C1052" s="18" t="s">
        <v>357</v>
      </c>
      <c r="D1052" s="18" t="s">
        <v>383</v>
      </c>
      <c r="E1052" s="18" t="s">
        <v>258</v>
      </c>
      <c r="F1052" s="18" t="s">
        <v>11</v>
      </c>
      <c r="G1052" s="19"/>
      <c r="H1052" s="19"/>
      <c r="I1052" s="20">
        <f t="shared" si="331"/>
        <v>0</v>
      </c>
      <c r="J1052" s="20"/>
      <c r="K1052" s="26"/>
    </row>
    <row r="1053" spans="1:11" ht="24" hidden="1">
      <c r="A1053" s="88" t="s">
        <v>384</v>
      </c>
      <c r="B1053" s="18" t="s">
        <v>356</v>
      </c>
      <c r="C1053" s="18" t="s">
        <v>357</v>
      </c>
      <c r="D1053" s="18" t="s">
        <v>385</v>
      </c>
      <c r="E1053" s="18"/>
      <c r="F1053" s="18"/>
      <c r="G1053" s="19"/>
      <c r="H1053" s="19"/>
      <c r="I1053" s="20">
        <f t="shared" si="331"/>
        <v>0</v>
      </c>
      <c r="J1053" s="20"/>
      <c r="K1053" s="26"/>
    </row>
    <row r="1054" spans="1:11" hidden="1">
      <c r="A1054" s="41" t="s">
        <v>122</v>
      </c>
      <c r="B1054" s="18" t="s">
        <v>356</v>
      </c>
      <c r="C1054" s="18" t="s">
        <v>357</v>
      </c>
      <c r="D1054" s="18" t="s">
        <v>385</v>
      </c>
      <c r="E1054" s="18" t="s">
        <v>256</v>
      </c>
      <c r="F1054" s="18"/>
      <c r="G1054" s="19"/>
      <c r="H1054" s="19"/>
      <c r="I1054" s="20">
        <f t="shared" si="331"/>
        <v>0</v>
      </c>
      <c r="J1054" s="20"/>
      <c r="K1054" s="26"/>
    </row>
    <row r="1055" spans="1:11" hidden="1">
      <c r="A1055" s="41" t="s">
        <v>161</v>
      </c>
      <c r="B1055" s="18" t="s">
        <v>356</v>
      </c>
      <c r="C1055" s="18" t="s">
        <v>357</v>
      </c>
      <c r="D1055" s="18" t="s">
        <v>385</v>
      </c>
      <c r="E1055" s="18" t="s">
        <v>258</v>
      </c>
      <c r="F1055" s="18"/>
      <c r="G1055" s="19"/>
      <c r="H1055" s="19"/>
      <c r="I1055" s="20">
        <f t="shared" si="331"/>
        <v>0</v>
      </c>
      <c r="J1055" s="20"/>
      <c r="K1055" s="26"/>
    </row>
    <row r="1056" spans="1:11" hidden="1">
      <c r="A1056" s="17" t="s">
        <v>18</v>
      </c>
      <c r="B1056" s="18" t="s">
        <v>356</v>
      </c>
      <c r="C1056" s="18" t="s">
        <v>357</v>
      </c>
      <c r="D1056" s="18" t="s">
        <v>385</v>
      </c>
      <c r="E1056" s="18" t="s">
        <v>258</v>
      </c>
      <c r="F1056" s="18" t="s">
        <v>10</v>
      </c>
      <c r="G1056" s="19"/>
      <c r="H1056" s="19"/>
      <c r="I1056" s="20">
        <f t="shared" si="331"/>
        <v>0</v>
      </c>
      <c r="J1056" s="20"/>
      <c r="K1056" s="26"/>
    </row>
    <row r="1057" spans="1:11" ht="50.25" hidden="1" customHeight="1">
      <c r="A1057" s="17" t="s">
        <v>386</v>
      </c>
      <c r="B1057" s="18" t="s">
        <v>356</v>
      </c>
      <c r="C1057" s="18" t="s">
        <v>357</v>
      </c>
      <c r="D1057" s="18" t="s">
        <v>387</v>
      </c>
      <c r="E1057" s="18"/>
      <c r="F1057" s="18"/>
      <c r="G1057" s="16">
        <f>G1058</f>
        <v>0</v>
      </c>
      <c r="H1057" s="16"/>
      <c r="I1057" s="20">
        <f t="shared" si="331"/>
        <v>0</v>
      </c>
      <c r="J1057" s="20">
        <f>E1057</f>
        <v>0</v>
      </c>
      <c r="K1057" s="26"/>
    </row>
    <row r="1058" spans="1:11" ht="38.25" hidden="1">
      <c r="A1058" s="55" t="s">
        <v>388</v>
      </c>
      <c r="B1058" s="18" t="s">
        <v>356</v>
      </c>
      <c r="C1058" s="18" t="s">
        <v>357</v>
      </c>
      <c r="D1058" s="18" t="s">
        <v>387</v>
      </c>
      <c r="E1058" s="18" t="s">
        <v>256</v>
      </c>
      <c r="F1058" s="18"/>
      <c r="G1058" s="16">
        <f>G1059</f>
        <v>0</v>
      </c>
      <c r="H1058" s="16"/>
      <c r="I1058" s="20">
        <f t="shared" si="331"/>
        <v>0</v>
      </c>
      <c r="J1058" s="20" t="str">
        <f>E1058</f>
        <v>600</v>
      </c>
      <c r="K1058" s="26"/>
    </row>
    <row r="1059" spans="1:11" hidden="1">
      <c r="A1059" s="55" t="s">
        <v>257</v>
      </c>
      <c r="B1059" s="18" t="s">
        <v>356</v>
      </c>
      <c r="C1059" s="18" t="s">
        <v>357</v>
      </c>
      <c r="D1059" s="18" t="s">
        <v>387</v>
      </c>
      <c r="E1059" s="18" t="s">
        <v>258</v>
      </c>
      <c r="F1059" s="18"/>
      <c r="G1059" s="16">
        <f>G1060</f>
        <v>0</v>
      </c>
      <c r="H1059" s="16"/>
      <c r="I1059" s="20">
        <f t="shared" si="331"/>
        <v>0</v>
      </c>
      <c r="J1059" s="20" t="str">
        <f>E1059</f>
        <v>610</v>
      </c>
      <c r="K1059" s="26"/>
    </row>
    <row r="1060" spans="1:11" hidden="1">
      <c r="A1060" s="17" t="s">
        <v>110</v>
      </c>
      <c r="B1060" s="18" t="s">
        <v>356</v>
      </c>
      <c r="C1060" s="18" t="s">
        <v>357</v>
      </c>
      <c r="D1060" s="18" t="s">
        <v>387</v>
      </c>
      <c r="E1060" s="18" t="s">
        <v>258</v>
      </c>
      <c r="F1060" s="18" t="s">
        <v>10</v>
      </c>
      <c r="G1060" s="19"/>
      <c r="H1060" s="19"/>
      <c r="I1060" s="20">
        <f t="shared" si="331"/>
        <v>0</v>
      </c>
      <c r="J1060" s="20"/>
      <c r="K1060" s="26"/>
    </row>
    <row r="1061" spans="1:11" ht="36" hidden="1">
      <c r="A1061" s="17" t="s">
        <v>389</v>
      </c>
      <c r="B1061" s="18" t="s">
        <v>356</v>
      </c>
      <c r="C1061" s="18" t="s">
        <v>357</v>
      </c>
      <c r="D1061" s="18" t="s">
        <v>390</v>
      </c>
      <c r="E1061" s="18"/>
      <c r="F1061" s="18"/>
      <c r="G1061" s="16">
        <f t="shared" ref="G1061:J1064" si="344">G1062</f>
        <v>0</v>
      </c>
      <c r="H1061" s="16"/>
      <c r="I1061" s="20">
        <f t="shared" si="331"/>
        <v>0</v>
      </c>
      <c r="J1061" s="16">
        <f t="shared" si="344"/>
        <v>0</v>
      </c>
      <c r="K1061" s="26"/>
    </row>
    <row r="1062" spans="1:11" hidden="1">
      <c r="A1062" s="17" t="s">
        <v>391</v>
      </c>
      <c r="B1062" s="18" t="s">
        <v>356</v>
      </c>
      <c r="C1062" s="18" t="s">
        <v>357</v>
      </c>
      <c r="D1062" s="18" t="s">
        <v>392</v>
      </c>
      <c r="E1062" s="18"/>
      <c r="F1062" s="18"/>
      <c r="G1062" s="16">
        <f t="shared" si="344"/>
        <v>0</v>
      </c>
      <c r="H1062" s="16"/>
      <c r="I1062" s="20">
        <f t="shared" si="331"/>
        <v>0</v>
      </c>
      <c r="J1062" s="16">
        <f t="shared" si="344"/>
        <v>0</v>
      </c>
      <c r="K1062" s="26"/>
    </row>
    <row r="1063" spans="1:11" ht="36" hidden="1">
      <c r="A1063" s="88" t="s">
        <v>388</v>
      </c>
      <c r="B1063" s="18" t="s">
        <v>356</v>
      </c>
      <c r="C1063" s="18" t="s">
        <v>357</v>
      </c>
      <c r="D1063" s="18" t="s">
        <v>392</v>
      </c>
      <c r="E1063" s="18" t="s">
        <v>256</v>
      </c>
      <c r="F1063" s="18"/>
      <c r="G1063" s="16">
        <f t="shared" si="344"/>
        <v>0</v>
      </c>
      <c r="H1063" s="16"/>
      <c r="I1063" s="20">
        <f t="shared" si="331"/>
        <v>0</v>
      </c>
      <c r="J1063" s="16">
        <f t="shared" si="344"/>
        <v>0</v>
      </c>
      <c r="K1063" s="26"/>
    </row>
    <row r="1064" spans="1:11" hidden="1">
      <c r="A1064" s="88" t="s">
        <v>257</v>
      </c>
      <c r="B1064" s="18" t="s">
        <v>356</v>
      </c>
      <c r="C1064" s="18" t="s">
        <v>357</v>
      </c>
      <c r="D1064" s="18" t="s">
        <v>392</v>
      </c>
      <c r="E1064" s="18" t="s">
        <v>258</v>
      </c>
      <c r="F1064" s="18"/>
      <c r="G1064" s="16">
        <f t="shared" si="344"/>
        <v>0</v>
      </c>
      <c r="H1064" s="16"/>
      <c r="I1064" s="20">
        <f t="shared" si="331"/>
        <v>0</v>
      </c>
      <c r="J1064" s="16">
        <f t="shared" si="344"/>
        <v>0</v>
      </c>
      <c r="K1064" s="26"/>
    </row>
    <row r="1065" spans="1:11" hidden="1">
      <c r="A1065" s="17" t="s">
        <v>278</v>
      </c>
      <c r="B1065" s="18" t="s">
        <v>356</v>
      </c>
      <c r="C1065" s="18" t="s">
        <v>357</v>
      </c>
      <c r="D1065" s="18" t="s">
        <v>392</v>
      </c>
      <c r="E1065" s="18" t="s">
        <v>258</v>
      </c>
      <c r="F1065" s="18" t="s">
        <v>17</v>
      </c>
      <c r="G1065" s="19"/>
      <c r="H1065" s="19"/>
      <c r="I1065" s="20">
        <f t="shared" si="331"/>
        <v>0</v>
      </c>
      <c r="J1065" s="20"/>
      <c r="K1065" s="26"/>
    </row>
    <row r="1066" spans="1:11" ht="63.75" hidden="1">
      <c r="A1066" s="47" t="s">
        <v>393</v>
      </c>
      <c r="B1066" s="18" t="s">
        <v>356</v>
      </c>
      <c r="C1066" s="18" t="s">
        <v>357</v>
      </c>
      <c r="D1066" s="18" t="s">
        <v>139</v>
      </c>
      <c r="E1066" s="18"/>
      <c r="F1066" s="18"/>
      <c r="G1066" s="16">
        <f t="shared" ref="G1066:J1069" si="345">G1067</f>
        <v>0</v>
      </c>
      <c r="H1066" s="16"/>
      <c r="I1066" s="20">
        <f t="shared" ref="I1066:I1129" si="346">G1066+H1066</f>
        <v>0</v>
      </c>
      <c r="J1066" s="16">
        <f t="shared" si="345"/>
        <v>0</v>
      </c>
      <c r="K1066" s="26"/>
    </row>
    <row r="1067" spans="1:11" ht="20.25" hidden="1" customHeight="1">
      <c r="A1067" s="23" t="s">
        <v>133</v>
      </c>
      <c r="B1067" s="18" t="s">
        <v>356</v>
      </c>
      <c r="C1067" s="18" t="s">
        <v>357</v>
      </c>
      <c r="D1067" s="38" t="s">
        <v>140</v>
      </c>
      <c r="E1067" s="18"/>
      <c r="F1067" s="18"/>
      <c r="G1067" s="16">
        <f t="shared" si="345"/>
        <v>0</v>
      </c>
      <c r="H1067" s="16"/>
      <c r="I1067" s="20">
        <f t="shared" si="346"/>
        <v>0</v>
      </c>
      <c r="J1067" s="16">
        <f t="shared" si="345"/>
        <v>0</v>
      </c>
      <c r="K1067" s="26"/>
    </row>
    <row r="1068" spans="1:11" ht="38.25" hidden="1" customHeight="1">
      <c r="A1068" s="55" t="s">
        <v>388</v>
      </c>
      <c r="B1068" s="18" t="s">
        <v>356</v>
      </c>
      <c r="C1068" s="18" t="s">
        <v>357</v>
      </c>
      <c r="D1068" s="38" t="s">
        <v>140</v>
      </c>
      <c r="E1068" s="18" t="s">
        <v>256</v>
      </c>
      <c r="F1068" s="18"/>
      <c r="G1068" s="16">
        <f t="shared" si="345"/>
        <v>0</v>
      </c>
      <c r="H1068" s="16"/>
      <c r="I1068" s="20">
        <f t="shared" si="346"/>
        <v>0</v>
      </c>
      <c r="J1068" s="16">
        <f t="shared" si="345"/>
        <v>0</v>
      </c>
      <c r="K1068" s="26"/>
    </row>
    <row r="1069" spans="1:11" hidden="1">
      <c r="A1069" s="55" t="s">
        <v>257</v>
      </c>
      <c r="B1069" s="18" t="s">
        <v>356</v>
      </c>
      <c r="C1069" s="18" t="s">
        <v>357</v>
      </c>
      <c r="D1069" s="38" t="s">
        <v>140</v>
      </c>
      <c r="E1069" s="18" t="s">
        <v>258</v>
      </c>
      <c r="F1069" s="18"/>
      <c r="G1069" s="16">
        <f t="shared" si="345"/>
        <v>0</v>
      </c>
      <c r="H1069" s="16"/>
      <c r="I1069" s="20">
        <f t="shared" si="346"/>
        <v>0</v>
      </c>
      <c r="J1069" s="16">
        <f t="shared" si="345"/>
        <v>0</v>
      </c>
      <c r="K1069" s="26"/>
    </row>
    <row r="1070" spans="1:11" hidden="1">
      <c r="A1070" s="23" t="s">
        <v>16</v>
      </c>
      <c r="B1070" s="18" t="s">
        <v>356</v>
      </c>
      <c r="C1070" s="18" t="s">
        <v>357</v>
      </c>
      <c r="D1070" s="38" t="s">
        <v>140</v>
      </c>
      <c r="E1070" s="18" t="s">
        <v>258</v>
      </c>
      <c r="F1070" s="18" t="s">
        <v>17</v>
      </c>
      <c r="G1070" s="19"/>
      <c r="H1070" s="19"/>
      <c r="I1070" s="20">
        <f t="shared" si="346"/>
        <v>0</v>
      </c>
      <c r="J1070" s="20"/>
      <c r="K1070" s="26"/>
    </row>
    <row r="1071" spans="1:11" ht="51">
      <c r="A1071" s="132" t="s">
        <v>386</v>
      </c>
      <c r="B1071" s="167" t="s">
        <v>356</v>
      </c>
      <c r="C1071" s="167" t="s">
        <v>357</v>
      </c>
      <c r="D1071" s="167" t="s">
        <v>387</v>
      </c>
      <c r="E1071" s="167"/>
      <c r="F1071" s="167"/>
      <c r="G1071" s="79">
        <f t="shared" ref="G1071:H1073" si="347">G1072</f>
        <v>200</v>
      </c>
      <c r="H1071" s="79">
        <f t="shared" si="347"/>
        <v>0</v>
      </c>
      <c r="I1071" s="20">
        <f t="shared" si="346"/>
        <v>200</v>
      </c>
      <c r="J1071" s="20"/>
      <c r="K1071" s="26"/>
    </row>
    <row r="1072" spans="1:11" ht="38.25">
      <c r="A1072" s="135" t="s">
        <v>388</v>
      </c>
      <c r="B1072" s="167" t="s">
        <v>356</v>
      </c>
      <c r="C1072" s="167" t="s">
        <v>357</v>
      </c>
      <c r="D1072" s="167" t="s">
        <v>387</v>
      </c>
      <c r="E1072" s="167" t="s">
        <v>256</v>
      </c>
      <c r="F1072" s="167"/>
      <c r="G1072" s="79">
        <f t="shared" si="347"/>
        <v>200</v>
      </c>
      <c r="H1072" s="79">
        <f t="shared" si="347"/>
        <v>0</v>
      </c>
      <c r="I1072" s="20">
        <f t="shared" si="346"/>
        <v>200</v>
      </c>
      <c r="J1072" s="20"/>
      <c r="K1072" s="26"/>
    </row>
    <row r="1073" spans="1:11">
      <c r="A1073" s="135" t="s">
        <v>257</v>
      </c>
      <c r="B1073" s="167" t="s">
        <v>356</v>
      </c>
      <c r="C1073" s="167" t="s">
        <v>357</v>
      </c>
      <c r="D1073" s="167" t="s">
        <v>387</v>
      </c>
      <c r="E1073" s="167" t="s">
        <v>258</v>
      </c>
      <c r="F1073" s="167"/>
      <c r="G1073" s="79">
        <f t="shared" si="347"/>
        <v>200</v>
      </c>
      <c r="H1073" s="79">
        <f t="shared" si="347"/>
        <v>0</v>
      </c>
      <c r="I1073" s="20">
        <f t="shared" si="346"/>
        <v>200</v>
      </c>
      <c r="J1073" s="20"/>
      <c r="K1073" s="26"/>
    </row>
    <row r="1074" spans="1:11">
      <c r="A1074" s="133" t="s">
        <v>18</v>
      </c>
      <c r="B1074" s="167" t="s">
        <v>356</v>
      </c>
      <c r="C1074" s="167" t="s">
        <v>357</v>
      </c>
      <c r="D1074" s="167" t="s">
        <v>387</v>
      </c>
      <c r="E1074" s="167" t="s">
        <v>258</v>
      </c>
      <c r="F1074" s="167" t="s">
        <v>10</v>
      </c>
      <c r="G1074" s="79">
        <v>200</v>
      </c>
      <c r="H1074" s="19"/>
      <c r="I1074" s="20">
        <f t="shared" si="346"/>
        <v>200</v>
      </c>
      <c r="J1074" s="20"/>
      <c r="K1074" s="26"/>
    </row>
    <row r="1075" spans="1:11" ht="48">
      <c r="A1075" s="198" t="s">
        <v>684</v>
      </c>
      <c r="B1075" s="200" t="s">
        <v>356</v>
      </c>
      <c r="C1075" s="200" t="s">
        <v>357</v>
      </c>
      <c r="D1075" s="179" t="s">
        <v>690</v>
      </c>
      <c r="E1075" s="200"/>
      <c r="F1075" s="199"/>
      <c r="G1075" s="16">
        <f t="shared" ref="G1075:H1076" si="348">G1076</f>
        <v>888.8</v>
      </c>
      <c r="H1075" s="16">
        <f t="shared" si="348"/>
        <v>0</v>
      </c>
      <c r="I1075" s="20">
        <f t="shared" si="346"/>
        <v>888.8</v>
      </c>
      <c r="J1075" s="20"/>
      <c r="K1075" s="26"/>
    </row>
    <row r="1076" spans="1:11" ht="36">
      <c r="A1076" s="198" t="s">
        <v>685</v>
      </c>
      <c r="B1076" s="200" t="s">
        <v>356</v>
      </c>
      <c r="C1076" s="200" t="s">
        <v>357</v>
      </c>
      <c r="D1076" s="179" t="s">
        <v>690</v>
      </c>
      <c r="E1076" s="200" t="s">
        <v>256</v>
      </c>
      <c r="F1076" s="199"/>
      <c r="G1076" s="16">
        <f t="shared" si="348"/>
        <v>888.8</v>
      </c>
      <c r="H1076" s="16">
        <f t="shared" si="348"/>
        <v>0</v>
      </c>
      <c r="I1076" s="20">
        <f t="shared" si="346"/>
        <v>888.8</v>
      </c>
      <c r="J1076" s="20"/>
      <c r="K1076" s="26"/>
    </row>
    <row r="1077" spans="1:11" ht="16.5">
      <c r="A1077" s="198" t="s">
        <v>257</v>
      </c>
      <c r="B1077" s="200" t="s">
        <v>356</v>
      </c>
      <c r="C1077" s="200" t="s">
        <v>357</v>
      </c>
      <c r="D1077" s="179" t="s">
        <v>690</v>
      </c>
      <c r="E1077" s="200" t="s">
        <v>258</v>
      </c>
      <c r="F1077" s="199"/>
      <c r="G1077" s="16">
        <f t="shared" ref="G1077:H1077" si="349">G1078+G1079+G1080</f>
        <v>888.8</v>
      </c>
      <c r="H1077" s="16">
        <f t="shared" si="349"/>
        <v>0</v>
      </c>
      <c r="I1077" s="20">
        <f t="shared" si="346"/>
        <v>888.8</v>
      </c>
      <c r="J1077" s="20"/>
      <c r="K1077" s="26"/>
    </row>
    <row r="1078" spans="1:11">
      <c r="A1078" s="23" t="s">
        <v>16</v>
      </c>
      <c r="B1078" s="200" t="s">
        <v>356</v>
      </c>
      <c r="C1078" s="200" t="s">
        <v>357</v>
      </c>
      <c r="D1078" s="179" t="s">
        <v>690</v>
      </c>
      <c r="E1078" s="18"/>
      <c r="F1078" s="18" t="s">
        <v>17</v>
      </c>
      <c r="G1078" s="26">
        <v>88.9</v>
      </c>
      <c r="H1078" s="19"/>
      <c r="I1078" s="20">
        <f t="shared" si="346"/>
        <v>88.9</v>
      </c>
      <c r="J1078" s="20"/>
      <c r="K1078" s="26"/>
    </row>
    <row r="1079" spans="1:11">
      <c r="A1079" s="23" t="s">
        <v>18</v>
      </c>
      <c r="B1079" s="200" t="s">
        <v>356</v>
      </c>
      <c r="C1079" s="200" t="s">
        <v>357</v>
      </c>
      <c r="D1079" s="179" t="s">
        <v>690</v>
      </c>
      <c r="E1079" s="18"/>
      <c r="F1079" s="18" t="s">
        <v>10</v>
      </c>
      <c r="G1079" s="19">
        <v>72</v>
      </c>
      <c r="H1079" s="19"/>
      <c r="I1079" s="20">
        <f t="shared" si="346"/>
        <v>72</v>
      </c>
      <c r="J1079" s="20"/>
      <c r="K1079" s="26"/>
    </row>
    <row r="1080" spans="1:11">
      <c r="A1080" s="23" t="s">
        <v>19</v>
      </c>
      <c r="B1080" s="200" t="s">
        <v>356</v>
      </c>
      <c r="C1080" s="200" t="s">
        <v>357</v>
      </c>
      <c r="D1080" s="179" t="s">
        <v>690</v>
      </c>
      <c r="E1080" s="18"/>
      <c r="F1080" s="18" t="s">
        <v>11</v>
      </c>
      <c r="G1080" s="19">
        <v>727.9</v>
      </c>
      <c r="H1080" s="19"/>
      <c r="I1080" s="20">
        <f t="shared" si="346"/>
        <v>727.9</v>
      </c>
      <c r="J1080" s="20"/>
      <c r="K1080" s="26"/>
    </row>
    <row r="1081" spans="1:11" ht="25.5">
      <c r="A1081" s="132" t="s">
        <v>25</v>
      </c>
      <c r="B1081" s="171" t="s">
        <v>356</v>
      </c>
      <c r="C1081" s="171" t="s">
        <v>357</v>
      </c>
      <c r="D1081" s="171" t="s">
        <v>26</v>
      </c>
      <c r="E1081" s="171"/>
      <c r="F1081" s="171"/>
      <c r="G1081" s="175">
        <f>G1087+G1091+G1082</f>
        <v>0</v>
      </c>
      <c r="H1081" s="175">
        <f>H1087+H1091+H1082</f>
        <v>0</v>
      </c>
      <c r="I1081" s="12">
        <f t="shared" si="346"/>
        <v>0</v>
      </c>
      <c r="J1081" s="175">
        <f t="shared" ref="J1081:K1081" si="350">J1087+J1091+J1082</f>
        <v>8360.2999999999993</v>
      </c>
      <c r="K1081" s="175">
        <f t="shared" si="350"/>
        <v>8355.9</v>
      </c>
    </row>
    <row r="1082" spans="1:11" ht="38.25">
      <c r="A1082" s="188" t="s">
        <v>379</v>
      </c>
      <c r="B1082" s="18" t="s">
        <v>356</v>
      </c>
      <c r="C1082" s="18" t="s">
        <v>357</v>
      </c>
      <c r="D1082" s="167" t="s">
        <v>663</v>
      </c>
      <c r="E1082" s="167"/>
      <c r="F1082" s="167"/>
      <c r="G1082" s="22">
        <f>G1083</f>
        <v>0</v>
      </c>
      <c r="H1082" s="22"/>
      <c r="I1082" s="20">
        <f t="shared" si="346"/>
        <v>0</v>
      </c>
      <c r="J1082" s="22">
        <f t="shared" ref="J1082:K1085" si="351">J1083</f>
        <v>1015.1</v>
      </c>
      <c r="K1082" s="22">
        <f t="shared" si="351"/>
        <v>1037.7</v>
      </c>
    </row>
    <row r="1083" spans="1:11" ht="38.25">
      <c r="A1083" s="135" t="s">
        <v>388</v>
      </c>
      <c r="B1083" s="18" t="s">
        <v>356</v>
      </c>
      <c r="C1083" s="18" t="s">
        <v>357</v>
      </c>
      <c r="D1083" s="167" t="s">
        <v>663</v>
      </c>
      <c r="E1083" s="167" t="s">
        <v>256</v>
      </c>
      <c r="F1083" s="167"/>
      <c r="G1083" s="22">
        <f>G1084</f>
        <v>0</v>
      </c>
      <c r="H1083" s="22"/>
      <c r="I1083" s="20">
        <f t="shared" si="346"/>
        <v>0</v>
      </c>
      <c r="J1083" s="22">
        <f t="shared" si="351"/>
        <v>1015.1</v>
      </c>
      <c r="K1083" s="22">
        <f t="shared" si="351"/>
        <v>1037.7</v>
      </c>
    </row>
    <row r="1084" spans="1:11">
      <c r="A1084" s="135" t="s">
        <v>257</v>
      </c>
      <c r="B1084" s="18" t="s">
        <v>356</v>
      </c>
      <c r="C1084" s="18" t="s">
        <v>357</v>
      </c>
      <c r="D1084" s="167" t="s">
        <v>663</v>
      </c>
      <c r="E1084" s="167" t="s">
        <v>258</v>
      </c>
      <c r="F1084" s="167"/>
      <c r="G1084" s="22">
        <f>G1085</f>
        <v>0</v>
      </c>
      <c r="H1084" s="22"/>
      <c r="I1084" s="20">
        <f t="shared" si="346"/>
        <v>0</v>
      </c>
      <c r="J1084" s="22">
        <f t="shared" si="351"/>
        <v>1015.1</v>
      </c>
      <c r="K1084" s="22">
        <f t="shared" si="351"/>
        <v>1037.7</v>
      </c>
    </row>
    <row r="1085" spans="1:11">
      <c r="A1085" s="133" t="s">
        <v>278</v>
      </c>
      <c r="B1085" s="18" t="s">
        <v>356</v>
      </c>
      <c r="C1085" s="18" t="s">
        <v>357</v>
      </c>
      <c r="D1085" s="167" t="s">
        <v>663</v>
      </c>
      <c r="E1085" s="167" t="s">
        <v>258</v>
      </c>
      <c r="F1085" s="167"/>
      <c r="G1085" s="22">
        <f>G1086</f>
        <v>0</v>
      </c>
      <c r="H1085" s="22"/>
      <c r="I1085" s="20">
        <f t="shared" si="346"/>
        <v>0</v>
      </c>
      <c r="J1085" s="22">
        <f t="shared" si="351"/>
        <v>1015.1</v>
      </c>
      <c r="K1085" s="22">
        <f t="shared" si="351"/>
        <v>1037.7</v>
      </c>
    </row>
    <row r="1086" spans="1:11">
      <c r="A1086" s="133" t="s">
        <v>18</v>
      </c>
      <c r="B1086" s="18" t="s">
        <v>356</v>
      </c>
      <c r="C1086" s="18" t="s">
        <v>357</v>
      </c>
      <c r="D1086" s="167" t="s">
        <v>663</v>
      </c>
      <c r="E1086" s="167" t="s">
        <v>258</v>
      </c>
      <c r="F1086" s="167" t="s">
        <v>10</v>
      </c>
      <c r="G1086" s="22"/>
      <c r="H1086" s="22"/>
      <c r="I1086" s="20">
        <f t="shared" si="346"/>
        <v>0</v>
      </c>
      <c r="J1086" s="22">
        <v>1015.1</v>
      </c>
      <c r="K1086" s="22">
        <v>1037.7</v>
      </c>
    </row>
    <row r="1087" spans="1:11" ht="25.5">
      <c r="A1087" s="135" t="s">
        <v>314</v>
      </c>
      <c r="B1087" s="167" t="s">
        <v>356</v>
      </c>
      <c r="C1087" s="167" t="s">
        <v>357</v>
      </c>
      <c r="D1087" s="167" t="s">
        <v>354</v>
      </c>
      <c r="E1087" s="167"/>
      <c r="F1087" s="167"/>
      <c r="G1087" s="22">
        <f t="shared" ref="G1087:K1089" si="352">G1088</f>
        <v>0</v>
      </c>
      <c r="H1087" s="22"/>
      <c r="I1087" s="20">
        <f t="shared" si="346"/>
        <v>0</v>
      </c>
      <c r="J1087" s="22">
        <f t="shared" si="352"/>
        <v>7000</v>
      </c>
      <c r="K1087" s="22">
        <f t="shared" si="352"/>
        <v>7000</v>
      </c>
    </row>
    <row r="1088" spans="1:11" ht="38.25">
      <c r="A1088" s="135" t="s">
        <v>388</v>
      </c>
      <c r="B1088" s="167" t="s">
        <v>356</v>
      </c>
      <c r="C1088" s="167" t="s">
        <v>357</v>
      </c>
      <c r="D1088" s="167" t="s">
        <v>354</v>
      </c>
      <c r="E1088" s="167" t="s">
        <v>256</v>
      </c>
      <c r="F1088" s="167"/>
      <c r="G1088" s="22">
        <f t="shared" si="352"/>
        <v>0</v>
      </c>
      <c r="H1088" s="22"/>
      <c r="I1088" s="20">
        <f t="shared" si="346"/>
        <v>0</v>
      </c>
      <c r="J1088" s="22">
        <f t="shared" si="352"/>
        <v>7000</v>
      </c>
      <c r="K1088" s="22">
        <f t="shared" si="352"/>
        <v>7000</v>
      </c>
    </row>
    <row r="1089" spans="1:11">
      <c r="A1089" s="135" t="s">
        <v>257</v>
      </c>
      <c r="B1089" s="167" t="s">
        <v>356</v>
      </c>
      <c r="C1089" s="167" t="s">
        <v>357</v>
      </c>
      <c r="D1089" s="167" t="s">
        <v>354</v>
      </c>
      <c r="E1089" s="167" t="s">
        <v>258</v>
      </c>
      <c r="F1089" s="167"/>
      <c r="G1089" s="22">
        <f t="shared" si="352"/>
        <v>0</v>
      </c>
      <c r="H1089" s="22"/>
      <c r="I1089" s="20">
        <f t="shared" si="346"/>
        <v>0</v>
      </c>
      <c r="J1089" s="22">
        <f t="shared" si="352"/>
        <v>7000</v>
      </c>
      <c r="K1089" s="22">
        <f t="shared" si="352"/>
        <v>7000</v>
      </c>
    </row>
    <row r="1090" spans="1:11">
      <c r="A1090" s="133" t="s">
        <v>278</v>
      </c>
      <c r="B1090" s="167" t="s">
        <v>356</v>
      </c>
      <c r="C1090" s="167" t="s">
        <v>357</v>
      </c>
      <c r="D1090" s="167" t="s">
        <v>354</v>
      </c>
      <c r="E1090" s="167" t="s">
        <v>258</v>
      </c>
      <c r="F1090" s="167" t="s">
        <v>17</v>
      </c>
      <c r="G1090" s="22"/>
      <c r="H1090" s="22"/>
      <c r="I1090" s="20">
        <f t="shared" si="346"/>
        <v>0</v>
      </c>
      <c r="J1090" s="22">
        <v>7000</v>
      </c>
      <c r="K1090" s="22">
        <v>7000</v>
      </c>
    </row>
    <row r="1091" spans="1:11" ht="42" customHeight="1">
      <c r="A1091" s="133" t="s">
        <v>363</v>
      </c>
      <c r="B1091" s="167" t="s">
        <v>356</v>
      </c>
      <c r="C1091" s="167" t="s">
        <v>357</v>
      </c>
      <c r="D1091" s="167" t="s">
        <v>608</v>
      </c>
      <c r="E1091" s="167"/>
      <c r="F1091" s="167"/>
      <c r="G1091" s="22">
        <f>G1092+G1095</f>
        <v>0</v>
      </c>
      <c r="H1091" s="22"/>
      <c r="I1091" s="20">
        <f t="shared" si="346"/>
        <v>0</v>
      </c>
      <c r="J1091" s="22">
        <f t="shared" ref="J1091:K1091" si="353">J1092+J1095</f>
        <v>345.2</v>
      </c>
      <c r="K1091" s="22">
        <f t="shared" si="353"/>
        <v>318.2</v>
      </c>
    </row>
    <row r="1092" spans="1:11" ht="25.5">
      <c r="A1092" s="133" t="s">
        <v>44</v>
      </c>
      <c r="B1092" s="167" t="s">
        <v>356</v>
      </c>
      <c r="C1092" s="167" t="s">
        <v>357</v>
      </c>
      <c r="D1092" s="167" t="s">
        <v>608</v>
      </c>
      <c r="E1092" s="167" t="s">
        <v>45</v>
      </c>
      <c r="F1092" s="167"/>
      <c r="G1092" s="22">
        <f t="shared" ref="G1092:K1092" si="354">G1093</f>
        <v>0</v>
      </c>
      <c r="H1092" s="22"/>
      <c r="I1092" s="20">
        <f t="shared" si="346"/>
        <v>0</v>
      </c>
      <c r="J1092" s="22">
        <f t="shared" si="354"/>
        <v>180</v>
      </c>
      <c r="K1092" s="22">
        <f t="shared" si="354"/>
        <v>153</v>
      </c>
    </row>
    <row r="1093" spans="1:11" ht="38.25">
      <c r="A1093" s="133" t="s">
        <v>365</v>
      </c>
      <c r="B1093" s="167" t="s">
        <v>356</v>
      </c>
      <c r="C1093" s="167" t="s">
        <v>357</v>
      </c>
      <c r="D1093" s="167" t="s">
        <v>608</v>
      </c>
      <c r="E1093" s="167" t="s">
        <v>53</v>
      </c>
      <c r="F1093" s="167"/>
      <c r="G1093" s="22">
        <f>G1094+G1098</f>
        <v>0</v>
      </c>
      <c r="H1093" s="22"/>
      <c r="I1093" s="20">
        <f t="shared" si="346"/>
        <v>0</v>
      </c>
      <c r="J1093" s="22">
        <f>J1094+J1098</f>
        <v>180</v>
      </c>
      <c r="K1093" s="22">
        <f>K1094+K1098</f>
        <v>153</v>
      </c>
    </row>
    <row r="1094" spans="1:11">
      <c r="A1094" s="133" t="s">
        <v>16</v>
      </c>
      <c r="B1094" s="167" t="s">
        <v>356</v>
      </c>
      <c r="C1094" s="167" t="s">
        <v>357</v>
      </c>
      <c r="D1094" s="167" t="s">
        <v>608</v>
      </c>
      <c r="E1094" s="167" t="s">
        <v>53</v>
      </c>
      <c r="F1094" s="167" t="s">
        <v>17</v>
      </c>
      <c r="G1094" s="22"/>
      <c r="H1094" s="22"/>
      <c r="I1094" s="20">
        <f t="shared" si="346"/>
        <v>0</v>
      </c>
      <c r="J1094" s="22">
        <v>180</v>
      </c>
      <c r="K1094" s="22">
        <v>153</v>
      </c>
    </row>
    <row r="1095" spans="1:11">
      <c r="A1095" s="165" t="s">
        <v>122</v>
      </c>
      <c r="B1095" s="167" t="s">
        <v>356</v>
      </c>
      <c r="C1095" s="167" t="s">
        <v>357</v>
      </c>
      <c r="D1095" s="167" t="s">
        <v>608</v>
      </c>
      <c r="E1095" s="167" t="s">
        <v>123</v>
      </c>
      <c r="F1095" s="167"/>
      <c r="G1095" s="22">
        <f>G1096</f>
        <v>0</v>
      </c>
      <c r="H1095" s="22"/>
      <c r="I1095" s="20">
        <f t="shared" si="346"/>
        <v>0</v>
      </c>
      <c r="J1095" s="22">
        <f t="shared" ref="J1095:K1096" si="355">J1096</f>
        <v>165.2</v>
      </c>
      <c r="K1095" s="22">
        <f t="shared" si="355"/>
        <v>165.2</v>
      </c>
    </row>
    <row r="1096" spans="1:11">
      <c r="A1096" s="165" t="s">
        <v>161</v>
      </c>
      <c r="B1096" s="167" t="s">
        <v>356</v>
      </c>
      <c r="C1096" s="167" t="s">
        <v>357</v>
      </c>
      <c r="D1096" s="167" t="s">
        <v>608</v>
      </c>
      <c r="E1096" s="167" t="s">
        <v>162</v>
      </c>
      <c r="F1096" s="167"/>
      <c r="G1096" s="22">
        <f>G1097</f>
        <v>0</v>
      </c>
      <c r="H1096" s="22"/>
      <c r="I1096" s="20">
        <f t="shared" si="346"/>
        <v>0</v>
      </c>
      <c r="J1096" s="22">
        <f t="shared" si="355"/>
        <v>165.2</v>
      </c>
      <c r="K1096" s="22">
        <f t="shared" si="355"/>
        <v>165.2</v>
      </c>
    </row>
    <row r="1097" spans="1:11">
      <c r="A1097" s="133" t="s">
        <v>16</v>
      </c>
      <c r="B1097" s="167" t="s">
        <v>356</v>
      </c>
      <c r="C1097" s="167" t="s">
        <v>357</v>
      </c>
      <c r="D1097" s="167" t="s">
        <v>608</v>
      </c>
      <c r="E1097" s="167" t="s">
        <v>162</v>
      </c>
      <c r="F1097" s="167" t="s">
        <v>17</v>
      </c>
      <c r="G1097" s="22"/>
      <c r="H1097" s="22"/>
      <c r="I1097" s="20">
        <f t="shared" si="346"/>
        <v>0</v>
      </c>
      <c r="J1097" s="22">
        <v>165.2</v>
      </c>
      <c r="K1097" s="22">
        <v>165.2</v>
      </c>
    </row>
    <row r="1098" spans="1:11" hidden="1">
      <c r="A1098" s="133" t="s">
        <v>20</v>
      </c>
      <c r="B1098" s="167" t="s">
        <v>356</v>
      </c>
      <c r="C1098" s="167" t="s">
        <v>357</v>
      </c>
      <c r="D1098" s="167" t="s">
        <v>608</v>
      </c>
      <c r="E1098" s="18" t="s">
        <v>162</v>
      </c>
      <c r="F1098" s="18" t="s">
        <v>12</v>
      </c>
      <c r="G1098" s="19"/>
      <c r="H1098" s="19"/>
      <c r="I1098" s="20">
        <f t="shared" si="346"/>
        <v>0</v>
      </c>
      <c r="J1098" s="20"/>
      <c r="K1098" s="26"/>
    </row>
    <row r="1099" spans="1:11" ht="25.5" hidden="1">
      <c r="A1099" s="174" t="s">
        <v>607</v>
      </c>
      <c r="B1099" s="18"/>
      <c r="C1099" s="18"/>
      <c r="D1099" s="38"/>
      <c r="E1099" s="18"/>
      <c r="F1099" s="18"/>
      <c r="G1099" s="19"/>
      <c r="H1099" s="19"/>
      <c r="I1099" s="20">
        <f t="shared" si="346"/>
        <v>0</v>
      </c>
      <c r="J1099" s="20"/>
      <c r="K1099" s="26"/>
    </row>
    <row r="1100" spans="1:11" ht="25.5" hidden="1">
      <c r="A1100" s="133" t="s">
        <v>44</v>
      </c>
      <c r="B1100" s="18"/>
      <c r="C1100" s="18"/>
      <c r="D1100" s="38"/>
      <c r="E1100" s="18"/>
      <c r="F1100" s="18"/>
      <c r="G1100" s="19"/>
      <c r="H1100" s="19"/>
      <c r="I1100" s="20">
        <f t="shared" si="346"/>
        <v>0</v>
      </c>
      <c r="J1100" s="20"/>
      <c r="K1100" s="26"/>
    </row>
    <row r="1101" spans="1:11" ht="38.25" hidden="1">
      <c r="A1101" s="133" t="s">
        <v>365</v>
      </c>
      <c r="B1101" s="18"/>
      <c r="C1101" s="18"/>
      <c r="D1101" s="38"/>
      <c r="E1101" s="18"/>
      <c r="F1101" s="18"/>
      <c r="G1101" s="19"/>
      <c r="H1101" s="19"/>
      <c r="I1101" s="20">
        <f t="shared" si="346"/>
        <v>0</v>
      </c>
      <c r="J1101" s="20"/>
      <c r="K1101" s="26"/>
    </row>
    <row r="1102" spans="1:11" hidden="1">
      <c r="A1102" s="133" t="s">
        <v>18</v>
      </c>
      <c r="B1102" s="18"/>
      <c r="C1102" s="18"/>
      <c r="D1102" s="38"/>
      <c r="E1102" s="18"/>
      <c r="F1102" s="18"/>
      <c r="G1102" s="19"/>
      <c r="H1102" s="19"/>
      <c r="I1102" s="20">
        <f t="shared" si="346"/>
        <v>0</v>
      </c>
      <c r="J1102" s="20"/>
      <c r="K1102" s="26"/>
    </row>
    <row r="1103" spans="1:11" ht="25.5" hidden="1">
      <c r="A1103" s="133" t="s">
        <v>367</v>
      </c>
      <c r="B1103" s="18"/>
      <c r="C1103" s="18"/>
      <c r="D1103" s="38"/>
      <c r="E1103" s="18"/>
      <c r="F1103" s="18"/>
      <c r="G1103" s="19"/>
      <c r="H1103" s="19"/>
      <c r="I1103" s="20">
        <f t="shared" si="346"/>
        <v>0</v>
      </c>
      <c r="J1103" s="20"/>
      <c r="K1103" s="26"/>
    </row>
    <row r="1104" spans="1:11" ht="25.5" hidden="1">
      <c r="A1104" s="133" t="s">
        <v>44</v>
      </c>
      <c r="B1104" s="18"/>
      <c r="C1104" s="18"/>
      <c r="D1104" s="38"/>
      <c r="E1104" s="18"/>
      <c r="F1104" s="18"/>
      <c r="G1104" s="19"/>
      <c r="H1104" s="19"/>
      <c r="I1104" s="20">
        <f t="shared" si="346"/>
        <v>0</v>
      </c>
      <c r="J1104" s="20"/>
      <c r="K1104" s="26"/>
    </row>
    <row r="1105" spans="1:11" ht="38.25" hidden="1">
      <c r="A1105" s="133" t="s">
        <v>365</v>
      </c>
      <c r="B1105" s="18"/>
      <c r="C1105" s="18"/>
      <c r="D1105" s="38"/>
      <c r="E1105" s="18"/>
      <c r="F1105" s="18"/>
      <c r="G1105" s="19"/>
      <c r="H1105" s="19"/>
      <c r="I1105" s="20">
        <f t="shared" si="346"/>
        <v>0</v>
      </c>
      <c r="J1105" s="20"/>
      <c r="K1105" s="26"/>
    </row>
    <row r="1106" spans="1:11" hidden="1">
      <c r="A1106" s="133" t="s">
        <v>16</v>
      </c>
      <c r="B1106" s="18"/>
      <c r="C1106" s="18"/>
      <c r="D1106" s="38"/>
      <c r="E1106" s="18"/>
      <c r="F1106" s="18"/>
      <c r="G1106" s="19"/>
      <c r="H1106" s="19"/>
      <c r="I1106" s="20">
        <f t="shared" si="346"/>
        <v>0</v>
      </c>
      <c r="J1106" s="20"/>
      <c r="K1106" s="26"/>
    </row>
    <row r="1107" spans="1:11" hidden="1">
      <c r="A1107" s="133" t="s">
        <v>18</v>
      </c>
      <c r="B1107" s="18"/>
      <c r="C1107" s="18"/>
      <c r="D1107" s="38"/>
      <c r="E1107" s="18"/>
      <c r="F1107" s="18"/>
      <c r="G1107" s="19"/>
      <c r="H1107" s="19"/>
      <c r="I1107" s="20">
        <f t="shared" si="346"/>
        <v>0</v>
      </c>
      <c r="J1107" s="20"/>
      <c r="K1107" s="26"/>
    </row>
    <row r="1108" spans="1:11" hidden="1">
      <c r="A1108" s="133" t="s">
        <v>19</v>
      </c>
      <c r="B1108" s="18"/>
      <c r="C1108" s="18"/>
      <c r="D1108" s="38"/>
      <c r="E1108" s="18"/>
      <c r="F1108" s="18"/>
      <c r="G1108" s="19"/>
      <c r="H1108" s="19"/>
      <c r="I1108" s="20">
        <f t="shared" si="346"/>
        <v>0</v>
      </c>
      <c r="J1108" s="20"/>
      <c r="K1108" s="26"/>
    </row>
    <row r="1109" spans="1:11" ht="46.5" customHeight="1">
      <c r="A1109" s="63" t="s">
        <v>395</v>
      </c>
      <c r="B1109" s="14" t="s">
        <v>356</v>
      </c>
      <c r="C1109" s="14" t="s">
        <v>357</v>
      </c>
      <c r="D1109" s="33" t="s">
        <v>396</v>
      </c>
      <c r="E1109" s="14"/>
      <c r="F1109" s="14"/>
      <c r="G1109" s="16">
        <f t="shared" ref="G1109:K1112" si="356">G1110</f>
        <v>46</v>
      </c>
      <c r="H1109" s="16"/>
      <c r="I1109" s="20">
        <f t="shared" si="346"/>
        <v>46</v>
      </c>
      <c r="J1109" s="16">
        <f t="shared" si="356"/>
        <v>0</v>
      </c>
      <c r="K1109" s="16">
        <f t="shared" si="356"/>
        <v>0</v>
      </c>
    </row>
    <row r="1110" spans="1:11" ht="34.5" customHeight="1">
      <c r="A1110" s="88" t="s">
        <v>397</v>
      </c>
      <c r="B1110" s="18" t="s">
        <v>356</v>
      </c>
      <c r="C1110" s="18" t="s">
        <v>357</v>
      </c>
      <c r="D1110" s="31" t="s">
        <v>398</v>
      </c>
      <c r="E1110" s="18"/>
      <c r="F1110" s="18"/>
      <c r="G1110" s="16">
        <f t="shared" si="356"/>
        <v>46</v>
      </c>
      <c r="H1110" s="16"/>
      <c r="I1110" s="20">
        <f t="shared" si="346"/>
        <v>46</v>
      </c>
      <c r="J1110" s="16">
        <f t="shared" si="356"/>
        <v>0</v>
      </c>
      <c r="K1110" s="16">
        <f t="shared" si="356"/>
        <v>0</v>
      </c>
    </row>
    <row r="1111" spans="1:11" ht="27.75" customHeight="1">
      <c r="A1111" s="17" t="s">
        <v>44</v>
      </c>
      <c r="B1111" s="18" t="s">
        <v>356</v>
      </c>
      <c r="C1111" s="18" t="s">
        <v>357</v>
      </c>
      <c r="D1111" s="31" t="s">
        <v>398</v>
      </c>
      <c r="E1111" s="18" t="s">
        <v>45</v>
      </c>
      <c r="F1111" s="18"/>
      <c r="G1111" s="16">
        <f t="shared" si="356"/>
        <v>46</v>
      </c>
      <c r="H1111" s="16"/>
      <c r="I1111" s="20">
        <f t="shared" si="346"/>
        <v>46</v>
      </c>
      <c r="J1111" s="16">
        <f t="shared" si="356"/>
        <v>0</v>
      </c>
      <c r="K1111" s="16">
        <f t="shared" si="356"/>
        <v>0</v>
      </c>
    </row>
    <row r="1112" spans="1:11" ht="39" customHeight="1">
      <c r="A1112" s="17" t="s">
        <v>365</v>
      </c>
      <c r="B1112" s="18" t="s">
        <v>356</v>
      </c>
      <c r="C1112" s="18" t="s">
        <v>357</v>
      </c>
      <c r="D1112" s="31" t="s">
        <v>398</v>
      </c>
      <c r="E1112" s="18" t="s">
        <v>53</v>
      </c>
      <c r="F1112" s="18"/>
      <c r="G1112" s="16">
        <f t="shared" si="356"/>
        <v>46</v>
      </c>
      <c r="H1112" s="16"/>
      <c r="I1112" s="20">
        <f t="shared" si="346"/>
        <v>46</v>
      </c>
      <c r="J1112" s="16">
        <f t="shared" si="356"/>
        <v>0</v>
      </c>
      <c r="K1112" s="16">
        <f t="shared" si="356"/>
        <v>0</v>
      </c>
    </row>
    <row r="1113" spans="1:11">
      <c r="A1113" s="17" t="s">
        <v>16</v>
      </c>
      <c r="B1113" s="18" t="s">
        <v>356</v>
      </c>
      <c r="C1113" s="18" t="s">
        <v>357</v>
      </c>
      <c r="D1113" s="31" t="s">
        <v>398</v>
      </c>
      <c r="E1113" s="18" t="s">
        <v>53</v>
      </c>
      <c r="F1113" s="18" t="s">
        <v>17</v>
      </c>
      <c r="G1113" s="19">
        <v>46</v>
      </c>
      <c r="H1113" s="19"/>
      <c r="I1113" s="20">
        <f t="shared" si="346"/>
        <v>46</v>
      </c>
      <c r="J1113" s="20"/>
      <c r="K1113" s="26"/>
    </row>
    <row r="1114" spans="1:11" ht="24" customHeight="1">
      <c r="A1114" s="13" t="s">
        <v>399</v>
      </c>
      <c r="B1114" s="14" t="s">
        <v>356</v>
      </c>
      <c r="C1114" s="14" t="s">
        <v>400</v>
      </c>
      <c r="D1114" s="33"/>
      <c r="E1114" s="14"/>
      <c r="F1114" s="14"/>
      <c r="G1114" s="15">
        <f>G1115</f>
        <v>1100</v>
      </c>
      <c r="H1114" s="15">
        <f>H1115</f>
        <v>66.900000000000006</v>
      </c>
      <c r="I1114" s="12">
        <f t="shared" si="346"/>
        <v>1166.9000000000001</v>
      </c>
      <c r="J1114" s="15">
        <f t="shared" ref="J1114:K1114" si="357">J1115</f>
        <v>1100</v>
      </c>
      <c r="K1114" s="15">
        <f t="shared" si="357"/>
        <v>1100</v>
      </c>
    </row>
    <row r="1115" spans="1:11" ht="24">
      <c r="A1115" s="13" t="s">
        <v>25</v>
      </c>
      <c r="B1115" s="14" t="s">
        <v>356</v>
      </c>
      <c r="C1115" s="14" t="s">
        <v>400</v>
      </c>
      <c r="D1115" s="14" t="s">
        <v>26</v>
      </c>
      <c r="E1115" s="14"/>
      <c r="F1115" s="14"/>
      <c r="G1115" s="16">
        <f t="shared" ref="G1115:K1115" si="358">G1120+G1116</f>
        <v>1100</v>
      </c>
      <c r="H1115" s="16">
        <f t="shared" si="358"/>
        <v>66.900000000000006</v>
      </c>
      <c r="I1115" s="20">
        <f t="shared" si="346"/>
        <v>1166.9000000000001</v>
      </c>
      <c r="J1115" s="16">
        <f t="shared" si="358"/>
        <v>1100</v>
      </c>
      <c r="K1115" s="16">
        <f t="shared" si="358"/>
        <v>1100</v>
      </c>
    </row>
    <row r="1116" spans="1:11" ht="38.25">
      <c r="A1116" s="23" t="s">
        <v>33</v>
      </c>
      <c r="B1116" s="14" t="s">
        <v>356</v>
      </c>
      <c r="C1116" s="14" t="s">
        <v>400</v>
      </c>
      <c r="D1116" s="24" t="s">
        <v>34</v>
      </c>
      <c r="E1116" s="24"/>
      <c r="F1116" s="24"/>
      <c r="G1116" s="16">
        <f t="shared" ref="G1116:J1118" si="359">G1117</f>
        <v>0</v>
      </c>
      <c r="H1116" s="16">
        <f t="shared" si="359"/>
        <v>66.900000000000006</v>
      </c>
      <c r="I1116" s="20">
        <f t="shared" si="346"/>
        <v>66.900000000000006</v>
      </c>
      <c r="J1116" s="16">
        <f t="shared" si="359"/>
        <v>0</v>
      </c>
      <c r="K1116" s="26"/>
    </row>
    <row r="1117" spans="1:11" ht="76.5">
      <c r="A1117" s="23" t="s">
        <v>29</v>
      </c>
      <c r="B1117" s="14" t="s">
        <v>356</v>
      </c>
      <c r="C1117" s="14" t="s">
        <v>400</v>
      </c>
      <c r="D1117" s="24" t="s">
        <v>34</v>
      </c>
      <c r="E1117" s="24" t="s">
        <v>30</v>
      </c>
      <c r="F1117" s="24"/>
      <c r="G1117" s="16">
        <f t="shared" si="359"/>
        <v>0</v>
      </c>
      <c r="H1117" s="16">
        <f t="shared" si="359"/>
        <v>66.900000000000006</v>
      </c>
      <c r="I1117" s="20">
        <f t="shared" si="346"/>
        <v>66.900000000000006</v>
      </c>
      <c r="J1117" s="16">
        <f t="shared" si="359"/>
        <v>0</v>
      </c>
      <c r="K1117" s="26"/>
    </row>
    <row r="1118" spans="1:11" ht="30.75" customHeight="1">
      <c r="A1118" s="23" t="s">
        <v>31</v>
      </c>
      <c r="B1118" s="14" t="s">
        <v>356</v>
      </c>
      <c r="C1118" s="14" t="s">
        <v>400</v>
      </c>
      <c r="D1118" s="24" t="s">
        <v>34</v>
      </c>
      <c r="E1118" s="24" t="s">
        <v>32</v>
      </c>
      <c r="F1118" s="24"/>
      <c r="G1118" s="16">
        <f t="shared" si="359"/>
        <v>0</v>
      </c>
      <c r="H1118" s="16">
        <f t="shared" si="359"/>
        <v>66.900000000000006</v>
      </c>
      <c r="I1118" s="20">
        <f t="shared" si="346"/>
        <v>66.900000000000006</v>
      </c>
      <c r="J1118" s="16">
        <f t="shared" si="359"/>
        <v>0</v>
      </c>
      <c r="K1118" s="26"/>
    </row>
    <row r="1119" spans="1:11">
      <c r="A1119" s="23" t="s">
        <v>19</v>
      </c>
      <c r="B1119" s="14" t="s">
        <v>356</v>
      </c>
      <c r="C1119" s="14" t="s">
        <v>400</v>
      </c>
      <c r="D1119" s="24" t="s">
        <v>34</v>
      </c>
      <c r="E1119" s="24" t="s">
        <v>32</v>
      </c>
      <c r="F1119" s="24" t="s">
        <v>11</v>
      </c>
      <c r="G1119" s="16"/>
      <c r="H1119" s="16">
        <f>'[3]поправки  2024-2026 гг  (2)'!$I$1485</f>
        <v>66.900000000000006</v>
      </c>
      <c r="I1119" s="20">
        <f t="shared" si="346"/>
        <v>66.900000000000006</v>
      </c>
      <c r="J1119" s="16"/>
      <c r="K1119" s="26"/>
    </row>
    <row r="1120" spans="1:11">
      <c r="A1120" s="13" t="s">
        <v>37</v>
      </c>
      <c r="B1120" s="14" t="s">
        <v>356</v>
      </c>
      <c r="C1120" s="14" t="s">
        <v>400</v>
      </c>
      <c r="D1120" s="14" t="s">
        <v>38</v>
      </c>
      <c r="E1120" s="14"/>
      <c r="F1120" s="14"/>
      <c r="G1120" s="16">
        <f t="shared" ref="G1120:K1122" si="360">G1121</f>
        <v>1100</v>
      </c>
      <c r="H1120" s="16"/>
      <c r="I1120" s="20">
        <f t="shared" si="346"/>
        <v>1100</v>
      </c>
      <c r="J1120" s="16">
        <f t="shared" si="360"/>
        <v>1100</v>
      </c>
      <c r="K1120" s="16">
        <f t="shared" si="360"/>
        <v>1100</v>
      </c>
    </row>
    <row r="1121" spans="1:14" ht="74.25" customHeight="1">
      <c r="A1121" s="17" t="s">
        <v>29</v>
      </c>
      <c r="B1121" s="18" t="s">
        <v>356</v>
      </c>
      <c r="C1121" s="18" t="s">
        <v>400</v>
      </c>
      <c r="D1121" s="18" t="s">
        <v>38</v>
      </c>
      <c r="E1121" s="18" t="s">
        <v>30</v>
      </c>
      <c r="F1121" s="18"/>
      <c r="G1121" s="16">
        <f t="shared" si="360"/>
        <v>1100</v>
      </c>
      <c r="H1121" s="16"/>
      <c r="I1121" s="20">
        <f t="shared" si="346"/>
        <v>1100</v>
      </c>
      <c r="J1121" s="16">
        <f t="shared" si="360"/>
        <v>1100</v>
      </c>
      <c r="K1121" s="16">
        <f t="shared" si="360"/>
        <v>1100</v>
      </c>
    </row>
    <row r="1122" spans="1:14" ht="27" customHeight="1">
      <c r="A1122" s="17" t="s">
        <v>31</v>
      </c>
      <c r="B1122" s="18" t="s">
        <v>356</v>
      </c>
      <c r="C1122" s="18" t="s">
        <v>400</v>
      </c>
      <c r="D1122" s="18" t="s">
        <v>38</v>
      </c>
      <c r="E1122" s="18" t="s">
        <v>32</v>
      </c>
      <c r="F1122" s="18"/>
      <c r="G1122" s="16">
        <f t="shared" si="360"/>
        <v>1100</v>
      </c>
      <c r="H1122" s="16"/>
      <c r="I1122" s="20">
        <f t="shared" si="346"/>
        <v>1100</v>
      </c>
      <c r="J1122" s="16">
        <f t="shared" si="360"/>
        <v>1100</v>
      </c>
      <c r="K1122" s="16">
        <f t="shared" si="360"/>
        <v>1100</v>
      </c>
    </row>
    <row r="1123" spans="1:14">
      <c r="A1123" s="17" t="s">
        <v>16</v>
      </c>
      <c r="B1123" s="18" t="s">
        <v>356</v>
      </c>
      <c r="C1123" s="18" t="s">
        <v>400</v>
      </c>
      <c r="D1123" s="18" t="s">
        <v>38</v>
      </c>
      <c r="E1123" s="18" t="s">
        <v>32</v>
      </c>
      <c r="F1123" s="18" t="s">
        <v>17</v>
      </c>
      <c r="G1123" s="79">
        <v>1100</v>
      </c>
      <c r="H1123" s="79">
        <v>0</v>
      </c>
      <c r="I1123" s="20">
        <f t="shared" si="346"/>
        <v>1100</v>
      </c>
      <c r="J1123" s="22">
        <v>1100</v>
      </c>
      <c r="K1123" s="22">
        <v>1100</v>
      </c>
    </row>
    <row r="1124" spans="1:14" ht="16.5" customHeight="1">
      <c r="A1124" s="13" t="s">
        <v>401</v>
      </c>
      <c r="B1124" s="14" t="s">
        <v>402</v>
      </c>
      <c r="C1124" s="14"/>
      <c r="D1124" s="14"/>
      <c r="E1124" s="14"/>
      <c r="F1124" s="14"/>
      <c r="G1124" s="15">
        <f>G1128+G1136+G1176+G1228</f>
        <v>10963.900000000001</v>
      </c>
      <c r="H1124" s="15">
        <f>H1128+H1136+H1176+H1228</f>
        <v>-2111.7000000000003</v>
      </c>
      <c r="I1124" s="12">
        <f t="shared" si="346"/>
        <v>8852.2000000000007</v>
      </c>
      <c r="J1124" s="15">
        <f>J1128+J1136+J1176+J1228</f>
        <v>14102.2</v>
      </c>
      <c r="K1124" s="15">
        <f>K1128+K1136+K1176+K1228</f>
        <v>12640.6</v>
      </c>
      <c r="L1124" s="136">
        <f>G1128+G1136+G1176+G1228</f>
        <v>10963.900000000001</v>
      </c>
      <c r="M1124" s="136">
        <f t="shared" ref="M1124:N1124" si="361">J1128+J1136+J1176+J1228</f>
        <v>14102.2</v>
      </c>
      <c r="N1124" s="136">
        <f t="shared" si="361"/>
        <v>12640.6</v>
      </c>
    </row>
    <row r="1125" spans="1:14">
      <c r="A1125" s="13" t="s">
        <v>278</v>
      </c>
      <c r="B1125" s="14" t="s">
        <v>402</v>
      </c>
      <c r="C1125" s="14"/>
      <c r="D1125" s="14"/>
      <c r="E1125" s="14"/>
      <c r="F1125" s="14" t="s">
        <v>17</v>
      </c>
      <c r="G1125" s="15">
        <f>G1135+G1154+G1133+G1173+G1175</f>
        <v>1141.3</v>
      </c>
      <c r="H1125" s="15">
        <f>H1135+H1154+H1133+H1173+H1175</f>
        <v>0</v>
      </c>
      <c r="I1125" s="12">
        <f t="shared" si="346"/>
        <v>1141.3</v>
      </c>
      <c r="J1125" s="15">
        <f>J1135+J1154+J1133+J1173+J1175</f>
        <v>733.5</v>
      </c>
      <c r="K1125" s="15">
        <f>K1135+K1154+K1133+K1173+K1175</f>
        <v>633.20000000000005</v>
      </c>
    </row>
    <row r="1126" spans="1:14">
      <c r="A1126" s="13" t="s">
        <v>18</v>
      </c>
      <c r="B1126" s="14" t="s">
        <v>402</v>
      </c>
      <c r="C1126" s="14"/>
      <c r="D1126" s="14"/>
      <c r="E1126" s="14"/>
      <c r="F1126" s="14" t="s">
        <v>10</v>
      </c>
      <c r="G1126" s="15">
        <f>G1141+G1181+G1201+G1203+G1212+G1221+G1236+G1239+G1197+G1208+G1155+G1227+G1243+G1168+0</f>
        <v>9822.6</v>
      </c>
      <c r="H1126" s="15">
        <f>H1141+H1181+H1201+H1203+H1212+H1221+H1236+H1239+H1197+H1208+H1155+H1227+H1243+H1168</f>
        <v>-2156.7000000000003</v>
      </c>
      <c r="I1126" s="12">
        <f t="shared" si="346"/>
        <v>7665.9</v>
      </c>
      <c r="J1126" s="15">
        <f t="shared" ref="J1126:K1126" si="362">J1141+J1181+J1201+J1203+J1212+J1221+J1236+J1239+J1197+J1208+J1155+J1227+J1243+J1168</f>
        <v>13368.7</v>
      </c>
      <c r="K1126" s="15">
        <f t="shared" si="362"/>
        <v>12007.4</v>
      </c>
    </row>
    <row r="1127" spans="1:14">
      <c r="A1127" s="13" t="s">
        <v>19</v>
      </c>
      <c r="B1127" s="14" t="s">
        <v>402</v>
      </c>
      <c r="C1127" s="14"/>
      <c r="D1127" s="14"/>
      <c r="E1127" s="14"/>
      <c r="F1127" s="14" t="s">
        <v>11</v>
      </c>
      <c r="G1127" s="15">
        <f>G1142+G1182+G1147+G1160+G1217+G1232</f>
        <v>0</v>
      </c>
      <c r="H1127" s="15">
        <f>H1142+H1182+H1147+H1160+H1217+H1232</f>
        <v>45</v>
      </c>
      <c r="I1127" s="12">
        <f t="shared" si="346"/>
        <v>45</v>
      </c>
      <c r="J1127" s="15">
        <f>J1142+J1182+J1147+J1160+J1217+J1232</f>
        <v>0</v>
      </c>
      <c r="K1127" s="15">
        <f>K1142+K1182+K1147+K1160+K1217+K1232</f>
        <v>0</v>
      </c>
    </row>
    <row r="1128" spans="1:14">
      <c r="A1128" s="13" t="s">
        <v>403</v>
      </c>
      <c r="B1128" s="14" t="s">
        <v>402</v>
      </c>
      <c r="C1128" s="14" t="s">
        <v>404</v>
      </c>
      <c r="D1128" s="14"/>
      <c r="E1128" s="14"/>
      <c r="F1128" s="14"/>
      <c r="G1128" s="15">
        <f t="shared" ref="G1128:K1130" si="363">G1129</f>
        <v>1141.3</v>
      </c>
      <c r="H1128" s="15">
        <f t="shared" si="363"/>
        <v>0</v>
      </c>
      <c r="I1128" s="12">
        <f t="shared" si="346"/>
        <v>1141.3</v>
      </c>
      <c r="J1128" s="15">
        <f t="shared" si="363"/>
        <v>733.5</v>
      </c>
      <c r="K1128" s="15">
        <f t="shared" si="363"/>
        <v>633.20000000000005</v>
      </c>
    </row>
    <row r="1129" spans="1:14" ht="25.5" customHeight="1">
      <c r="A1129" s="13" t="s">
        <v>25</v>
      </c>
      <c r="B1129" s="14" t="s">
        <v>402</v>
      </c>
      <c r="C1129" s="14" t="s">
        <v>404</v>
      </c>
      <c r="D1129" s="14" t="s">
        <v>26</v>
      </c>
      <c r="E1129" s="14"/>
      <c r="F1129" s="14"/>
      <c r="G1129" s="16">
        <f t="shared" si="363"/>
        <v>1141.3</v>
      </c>
      <c r="H1129" s="16">
        <f t="shared" si="363"/>
        <v>0</v>
      </c>
      <c r="I1129" s="20">
        <f t="shared" si="346"/>
        <v>1141.3</v>
      </c>
      <c r="J1129" s="16">
        <f t="shared" si="363"/>
        <v>733.5</v>
      </c>
      <c r="K1129" s="16">
        <f t="shared" si="363"/>
        <v>633.20000000000005</v>
      </c>
    </row>
    <row r="1130" spans="1:14" ht="21.75" customHeight="1">
      <c r="A1130" s="49" t="s">
        <v>405</v>
      </c>
      <c r="B1130" s="18" t="s">
        <v>402</v>
      </c>
      <c r="C1130" s="18" t="s">
        <v>404</v>
      </c>
      <c r="D1130" s="31" t="s">
        <v>406</v>
      </c>
      <c r="E1130" s="18"/>
      <c r="F1130" s="18"/>
      <c r="G1130" s="16">
        <f t="shared" si="363"/>
        <v>1141.3</v>
      </c>
      <c r="H1130" s="16">
        <f t="shared" si="363"/>
        <v>0</v>
      </c>
      <c r="I1130" s="20">
        <f t="shared" ref="I1130:I1193" si="364">G1130+H1130</f>
        <v>1141.3</v>
      </c>
      <c r="J1130" s="16">
        <f t="shared" si="363"/>
        <v>733.5</v>
      </c>
      <c r="K1130" s="16">
        <f t="shared" si="363"/>
        <v>633.20000000000005</v>
      </c>
    </row>
    <row r="1131" spans="1:14" ht="24">
      <c r="A1131" s="17" t="s">
        <v>73</v>
      </c>
      <c r="B1131" s="18" t="s">
        <v>402</v>
      </c>
      <c r="C1131" s="18" t="s">
        <v>404</v>
      </c>
      <c r="D1131" s="31" t="s">
        <v>406</v>
      </c>
      <c r="E1131" s="18" t="s">
        <v>74</v>
      </c>
      <c r="F1131" s="18"/>
      <c r="G1131" s="16">
        <f t="shared" ref="G1131:K1131" si="365">G1134+G1132</f>
        <v>1141.3</v>
      </c>
      <c r="H1131" s="16">
        <f t="shared" si="365"/>
        <v>0</v>
      </c>
      <c r="I1131" s="20">
        <f t="shared" si="364"/>
        <v>1141.3</v>
      </c>
      <c r="J1131" s="16">
        <f t="shared" si="365"/>
        <v>733.5</v>
      </c>
      <c r="K1131" s="16">
        <f t="shared" si="365"/>
        <v>633.20000000000005</v>
      </c>
    </row>
    <row r="1132" spans="1:14" ht="25.5">
      <c r="A1132" s="23" t="s">
        <v>407</v>
      </c>
      <c r="B1132" s="18" t="s">
        <v>402</v>
      </c>
      <c r="C1132" s="18" t="s">
        <v>404</v>
      </c>
      <c r="D1132" s="31" t="s">
        <v>406</v>
      </c>
      <c r="E1132" s="18" t="s">
        <v>408</v>
      </c>
      <c r="F1132" s="18"/>
      <c r="G1132" s="16">
        <f t="shared" ref="G1132:K1132" si="366">G1133</f>
        <v>1141.3</v>
      </c>
      <c r="H1132" s="16">
        <f t="shared" si="366"/>
        <v>0</v>
      </c>
      <c r="I1132" s="20">
        <f t="shared" si="364"/>
        <v>1141.3</v>
      </c>
      <c r="J1132" s="16">
        <f t="shared" si="366"/>
        <v>733.5</v>
      </c>
      <c r="K1132" s="16">
        <f t="shared" si="366"/>
        <v>633.20000000000005</v>
      </c>
    </row>
    <row r="1133" spans="1:14">
      <c r="A1133" s="55" t="s">
        <v>16</v>
      </c>
      <c r="B1133" s="18" t="s">
        <v>402</v>
      </c>
      <c r="C1133" s="18" t="s">
        <v>404</v>
      </c>
      <c r="D1133" s="31" t="s">
        <v>406</v>
      </c>
      <c r="E1133" s="18" t="s">
        <v>408</v>
      </c>
      <c r="F1133" s="18" t="s">
        <v>17</v>
      </c>
      <c r="G1133" s="16">
        <v>1141.3</v>
      </c>
      <c r="H1133" s="16">
        <v>0</v>
      </c>
      <c r="I1133" s="20">
        <f t="shared" si="364"/>
        <v>1141.3</v>
      </c>
      <c r="J1133" s="16">
        <v>733.5</v>
      </c>
      <c r="K1133" s="26">
        <v>633.20000000000005</v>
      </c>
    </row>
    <row r="1134" spans="1:14" ht="27" hidden="1" customHeight="1">
      <c r="A1134" s="49" t="s">
        <v>75</v>
      </c>
      <c r="B1134" s="18" t="s">
        <v>402</v>
      </c>
      <c r="C1134" s="18" t="s">
        <v>404</v>
      </c>
      <c r="D1134" s="31" t="s">
        <v>406</v>
      </c>
      <c r="E1134" s="18" t="s">
        <v>76</v>
      </c>
      <c r="F1134" s="18"/>
      <c r="G1134" s="16">
        <f t="shared" ref="G1134:J1134" si="367">G1135</f>
        <v>0</v>
      </c>
      <c r="H1134" s="16"/>
      <c r="I1134" s="20">
        <f t="shared" si="364"/>
        <v>0</v>
      </c>
      <c r="J1134" s="16">
        <f t="shared" si="367"/>
        <v>0</v>
      </c>
      <c r="K1134" s="26"/>
    </row>
    <row r="1135" spans="1:14" hidden="1">
      <c r="A1135" s="49" t="s">
        <v>16</v>
      </c>
      <c r="B1135" s="18" t="s">
        <v>402</v>
      </c>
      <c r="C1135" s="18" t="s">
        <v>404</v>
      </c>
      <c r="D1135" s="31" t="s">
        <v>406</v>
      </c>
      <c r="E1135" s="18" t="s">
        <v>76</v>
      </c>
      <c r="F1135" s="18" t="s">
        <v>17</v>
      </c>
      <c r="G1135" s="16"/>
      <c r="H1135" s="16"/>
      <c r="I1135" s="20">
        <f t="shared" si="364"/>
        <v>0</v>
      </c>
      <c r="J1135" s="16"/>
      <c r="K1135" s="26"/>
    </row>
    <row r="1136" spans="1:14" ht="13.5" hidden="1" customHeight="1">
      <c r="A1136" s="13" t="s">
        <v>409</v>
      </c>
      <c r="B1136" s="14" t="s">
        <v>402</v>
      </c>
      <c r="C1136" s="14" t="s">
        <v>410</v>
      </c>
      <c r="D1136" s="14"/>
      <c r="E1136" s="14"/>
      <c r="F1136" s="14"/>
      <c r="G1136" s="15">
        <f>G1137+G1148+G1161</f>
        <v>0</v>
      </c>
      <c r="H1136" s="15"/>
      <c r="I1136" s="20">
        <f t="shared" si="364"/>
        <v>0</v>
      </c>
      <c r="J1136" s="15">
        <f t="shared" ref="J1136:K1136" si="368">J1137+J1148+J1161</f>
        <v>0</v>
      </c>
      <c r="K1136" s="15">
        <f t="shared" si="368"/>
        <v>0</v>
      </c>
    </row>
    <row r="1137" spans="1:11" ht="26.25" hidden="1" customHeight="1">
      <c r="A1137" s="13" t="s">
        <v>25</v>
      </c>
      <c r="B1137" s="14" t="s">
        <v>402</v>
      </c>
      <c r="C1137" s="14" t="s">
        <v>410</v>
      </c>
      <c r="D1137" s="14" t="s">
        <v>26</v>
      </c>
      <c r="E1137" s="14" t="s">
        <v>64</v>
      </c>
      <c r="F1137" s="14"/>
      <c r="G1137" s="16">
        <f>G1138+G1143+G1156+G1170</f>
        <v>0</v>
      </c>
      <c r="H1137" s="16"/>
      <c r="I1137" s="20">
        <f t="shared" si="364"/>
        <v>0</v>
      </c>
      <c r="J1137" s="16">
        <f>J1138+J1143+J1156+J1170</f>
        <v>0</v>
      </c>
      <c r="K1137" s="16">
        <f>K1138+K1143+K1156+K1170</f>
        <v>0</v>
      </c>
    </row>
    <row r="1138" spans="1:11" ht="50.25" hidden="1" customHeight="1">
      <c r="A1138" s="85" t="s">
        <v>411</v>
      </c>
      <c r="B1138" s="18" t="s">
        <v>402</v>
      </c>
      <c r="C1138" s="18" t="s">
        <v>410</v>
      </c>
      <c r="D1138" s="91">
        <v>6500051350</v>
      </c>
      <c r="E1138" s="18" t="s">
        <v>64</v>
      </c>
      <c r="F1138" s="18"/>
      <c r="G1138" s="16">
        <f t="shared" ref="G1138:J1139" si="369">G1139</f>
        <v>0</v>
      </c>
      <c r="H1138" s="16"/>
      <c r="I1138" s="20">
        <f t="shared" si="364"/>
        <v>0</v>
      </c>
      <c r="J1138" s="16">
        <f t="shared" si="369"/>
        <v>0</v>
      </c>
      <c r="K1138" s="26"/>
    </row>
    <row r="1139" spans="1:11" ht="24" hidden="1">
      <c r="A1139" s="17" t="s">
        <v>73</v>
      </c>
      <c r="B1139" s="18" t="s">
        <v>402</v>
      </c>
      <c r="C1139" s="18" t="s">
        <v>410</v>
      </c>
      <c r="D1139" s="91">
        <v>6500051350</v>
      </c>
      <c r="E1139" s="18" t="s">
        <v>74</v>
      </c>
      <c r="F1139" s="18"/>
      <c r="G1139" s="16">
        <f t="shared" si="369"/>
        <v>0</v>
      </c>
      <c r="H1139" s="16"/>
      <c r="I1139" s="20">
        <f t="shared" si="364"/>
        <v>0</v>
      </c>
      <c r="J1139" s="16">
        <f t="shared" si="369"/>
        <v>0</v>
      </c>
      <c r="K1139" s="26"/>
    </row>
    <row r="1140" spans="1:11" ht="38.25" hidden="1">
      <c r="A1140" s="55" t="s">
        <v>75</v>
      </c>
      <c r="B1140" s="18" t="s">
        <v>402</v>
      </c>
      <c r="C1140" s="18" t="s">
        <v>410</v>
      </c>
      <c r="D1140" s="91">
        <v>6500051350</v>
      </c>
      <c r="E1140" s="18" t="s">
        <v>76</v>
      </c>
      <c r="F1140" s="18"/>
      <c r="G1140" s="16">
        <f t="shared" ref="G1140:J1140" si="370">G1141+G1142</f>
        <v>0</v>
      </c>
      <c r="H1140" s="16"/>
      <c r="I1140" s="20">
        <f t="shared" si="364"/>
        <v>0</v>
      </c>
      <c r="J1140" s="16">
        <f t="shared" si="370"/>
        <v>0</v>
      </c>
      <c r="K1140" s="26"/>
    </row>
    <row r="1141" spans="1:11" hidden="1">
      <c r="A1141" s="17" t="s">
        <v>18</v>
      </c>
      <c r="B1141" s="18" t="s">
        <v>402</v>
      </c>
      <c r="C1141" s="18" t="s">
        <v>410</v>
      </c>
      <c r="D1141" s="91">
        <v>6500051350</v>
      </c>
      <c r="E1141" s="18" t="s">
        <v>412</v>
      </c>
      <c r="F1141" s="18" t="s">
        <v>10</v>
      </c>
      <c r="G1141" s="26"/>
      <c r="H1141" s="26"/>
      <c r="I1141" s="20">
        <f t="shared" si="364"/>
        <v>0</v>
      </c>
      <c r="J1141" s="12"/>
      <c r="K1141" s="26"/>
    </row>
    <row r="1142" spans="1:11" hidden="1">
      <c r="A1142" s="17" t="s">
        <v>19</v>
      </c>
      <c r="B1142" s="18" t="s">
        <v>402</v>
      </c>
      <c r="C1142" s="18" t="s">
        <v>410</v>
      </c>
      <c r="D1142" s="91">
        <v>6500051350</v>
      </c>
      <c r="E1142" s="18" t="s">
        <v>76</v>
      </c>
      <c r="F1142" s="18" t="s">
        <v>11</v>
      </c>
      <c r="G1142" s="19"/>
      <c r="H1142" s="19"/>
      <c r="I1142" s="20">
        <f t="shared" si="364"/>
        <v>0</v>
      </c>
      <c r="J1142" s="20"/>
      <c r="K1142" s="26"/>
    </row>
    <row r="1143" spans="1:11" ht="134.25" hidden="1" customHeight="1">
      <c r="A1143" s="92" t="s">
        <v>413</v>
      </c>
      <c r="B1143" s="18" t="s">
        <v>402</v>
      </c>
      <c r="C1143" s="18" t="s">
        <v>410</v>
      </c>
      <c r="D1143" s="24" t="s">
        <v>414</v>
      </c>
      <c r="E1143" s="24" t="s">
        <v>64</v>
      </c>
      <c r="F1143" s="24"/>
      <c r="G1143" s="78">
        <f t="shared" ref="G1143:K1144" si="371">G1144</f>
        <v>0</v>
      </c>
      <c r="H1143" s="78"/>
      <c r="I1143" s="20">
        <f t="shared" si="364"/>
        <v>0</v>
      </c>
      <c r="J1143" s="78">
        <f t="shared" si="371"/>
        <v>0</v>
      </c>
      <c r="K1143" s="78">
        <f t="shared" si="371"/>
        <v>0</v>
      </c>
    </row>
    <row r="1144" spans="1:11" ht="30" hidden="1" customHeight="1">
      <c r="A1144" s="23" t="s">
        <v>73</v>
      </c>
      <c r="B1144" s="18" t="s">
        <v>402</v>
      </c>
      <c r="C1144" s="18" t="s">
        <v>410</v>
      </c>
      <c r="D1144" s="24" t="s">
        <v>414</v>
      </c>
      <c r="E1144" s="24" t="s">
        <v>74</v>
      </c>
      <c r="F1144" s="24"/>
      <c r="G1144" s="78">
        <f t="shared" si="371"/>
        <v>0</v>
      </c>
      <c r="H1144" s="78"/>
      <c r="I1144" s="20">
        <f t="shared" si="364"/>
        <v>0</v>
      </c>
      <c r="J1144" s="78">
        <f t="shared" si="371"/>
        <v>0</v>
      </c>
      <c r="K1144" s="78">
        <f t="shared" si="371"/>
        <v>0</v>
      </c>
    </row>
    <row r="1145" spans="1:11" ht="37.5" hidden="1" customHeight="1">
      <c r="A1145" s="55" t="s">
        <v>75</v>
      </c>
      <c r="B1145" s="18" t="s">
        <v>402</v>
      </c>
      <c r="C1145" s="18" t="s">
        <v>410</v>
      </c>
      <c r="D1145" s="24" t="s">
        <v>414</v>
      </c>
      <c r="E1145" s="24" t="s">
        <v>76</v>
      </c>
      <c r="F1145" s="24"/>
      <c r="G1145" s="78">
        <f t="shared" ref="G1145:K1145" si="372">G1146+G1147</f>
        <v>0</v>
      </c>
      <c r="H1145" s="78"/>
      <c r="I1145" s="20">
        <f t="shared" si="364"/>
        <v>0</v>
      </c>
      <c r="J1145" s="78">
        <f t="shared" si="372"/>
        <v>0</v>
      </c>
      <c r="K1145" s="78">
        <f t="shared" si="372"/>
        <v>0</v>
      </c>
    </row>
    <row r="1146" spans="1:11" ht="22.5" hidden="1" customHeight="1">
      <c r="A1146" s="23" t="s">
        <v>18</v>
      </c>
      <c r="B1146" s="18" t="s">
        <v>402</v>
      </c>
      <c r="C1146" s="18" t="s">
        <v>410</v>
      </c>
      <c r="D1146" s="24" t="s">
        <v>414</v>
      </c>
      <c r="E1146" s="24" t="s">
        <v>412</v>
      </c>
      <c r="F1146" s="24" t="s">
        <v>10</v>
      </c>
      <c r="G1146" s="21"/>
      <c r="H1146" s="21"/>
      <c r="I1146" s="20">
        <f t="shared" si="364"/>
        <v>0</v>
      </c>
      <c r="J1146" s="79"/>
      <c r="K1146" s="19"/>
    </row>
    <row r="1147" spans="1:11" ht="19.5" hidden="1" customHeight="1">
      <c r="A1147" s="23" t="s">
        <v>19</v>
      </c>
      <c r="B1147" s="18" t="s">
        <v>402</v>
      </c>
      <c r="C1147" s="18" t="s">
        <v>410</v>
      </c>
      <c r="D1147" s="24" t="s">
        <v>414</v>
      </c>
      <c r="E1147" s="24" t="s">
        <v>76</v>
      </c>
      <c r="F1147" s="24" t="s">
        <v>11</v>
      </c>
      <c r="G1147" s="22"/>
      <c r="H1147" s="22"/>
      <c r="I1147" s="20">
        <f t="shared" si="364"/>
        <v>0</v>
      </c>
      <c r="J1147" s="79"/>
      <c r="K1147" s="19">
        <v>0</v>
      </c>
    </row>
    <row r="1148" spans="1:11" ht="22.5" hidden="1" customHeight="1">
      <c r="A1148" s="47" t="s">
        <v>202</v>
      </c>
      <c r="B1148" s="18" t="s">
        <v>402</v>
      </c>
      <c r="C1148" s="18" t="s">
        <v>410</v>
      </c>
      <c r="D1148" s="61" t="s">
        <v>203</v>
      </c>
      <c r="E1148" s="18"/>
      <c r="F1148" s="18"/>
      <c r="G1148" s="16">
        <f t="shared" ref="G1148:K1152" si="373">G1149</f>
        <v>0</v>
      </c>
      <c r="H1148" s="16"/>
      <c r="I1148" s="20">
        <f t="shared" si="364"/>
        <v>0</v>
      </c>
      <c r="J1148" s="16">
        <f t="shared" si="373"/>
        <v>0</v>
      </c>
      <c r="K1148" s="16">
        <f t="shared" si="373"/>
        <v>0</v>
      </c>
    </row>
    <row r="1149" spans="1:11" ht="38.25" hidden="1">
      <c r="A1149" s="23" t="s">
        <v>415</v>
      </c>
      <c r="B1149" s="18" t="s">
        <v>402</v>
      </c>
      <c r="C1149" s="18" t="s">
        <v>410</v>
      </c>
      <c r="D1149" s="24" t="s">
        <v>416</v>
      </c>
      <c r="E1149" s="18"/>
      <c r="F1149" s="18"/>
      <c r="G1149" s="16">
        <f t="shared" si="373"/>
        <v>0</v>
      </c>
      <c r="H1149" s="16"/>
      <c r="I1149" s="20">
        <f t="shared" si="364"/>
        <v>0</v>
      </c>
      <c r="J1149" s="16">
        <f t="shared" si="373"/>
        <v>0</v>
      </c>
      <c r="K1149" s="16">
        <f t="shared" si="373"/>
        <v>0</v>
      </c>
    </row>
    <row r="1150" spans="1:11" ht="103.5" hidden="1" customHeight="1">
      <c r="A1150" s="82" t="s">
        <v>619</v>
      </c>
      <c r="B1150" s="18" t="s">
        <v>402</v>
      </c>
      <c r="C1150" s="18" t="s">
        <v>410</v>
      </c>
      <c r="D1150" s="24" t="s">
        <v>417</v>
      </c>
      <c r="E1150" s="18"/>
      <c r="F1150" s="18"/>
      <c r="G1150" s="16">
        <f t="shared" si="373"/>
        <v>0</v>
      </c>
      <c r="H1150" s="16"/>
      <c r="I1150" s="20">
        <f t="shared" si="364"/>
        <v>0</v>
      </c>
      <c r="J1150" s="16">
        <f t="shared" si="373"/>
        <v>0</v>
      </c>
      <c r="K1150" s="16">
        <f t="shared" si="373"/>
        <v>0</v>
      </c>
    </row>
    <row r="1151" spans="1:11" hidden="1">
      <c r="A1151" s="23" t="s">
        <v>133</v>
      </c>
      <c r="B1151" s="18" t="s">
        <v>402</v>
      </c>
      <c r="C1151" s="18" t="s">
        <v>410</v>
      </c>
      <c r="D1151" s="24" t="s">
        <v>418</v>
      </c>
      <c r="E1151" s="18"/>
      <c r="F1151" s="18"/>
      <c r="G1151" s="16">
        <f t="shared" si="373"/>
        <v>0</v>
      </c>
      <c r="H1151" s="16"/>
      <c r="I1151" s="20">
        <f t="shared" si="364"/>
        <v>0</v>
      </c>
      <c r="J1151" s="16">
        <f t="shared" si="373"/>
        <v>0</v>
      </c>
      <c r="K1151" s="16">
        <f t="shared" si="373"/>
        <v>0</v>
      </c>
    </row>
    <row r="1152" spans="1:11" ht="29.25" hidden="1" customHeight="1">
      <c r="A1152" s="23" t="s">
        <v>73</v>
      </c>
      <c r="B1152" s="18" t="s">
        <v>402</v>
      </c>
      <c r="C1152" s="18" t="s">
        <v>410</v>
      </c>
      <c r="D1152" s="24" t="s">
        <v>418</v>
      </c>
      <c r="E1152" s="24" t="s">
        <v>74</v>
      </c>
      <c r="F1152" s="24"/>
      <c r="G1152" s="16">
        <f t="shared" si="373"/>
        <v>0</v>
      </c>
      <c r="H1152" s="16"/>
      <c r="I1152" s="20">
        <f t="shared" si="364"/>
        <v>0</v>
      </c>
      <c r="J1152" s="16">
        <f t="shared" si="373"/>
        <v>0</v>
      </c>
      <c r="K1152" s="16">
        <f t="shared" si="373"/>
        <v>0</v>
      </c>
    </row>
    <row r="1153" spans="1:11" ht="44.25" hidden="1" customHeight="1">
      <c r="A1153" s="55" t="s">
        <v>75</v>
      </c>
      <c r="B1153" s="18" t="s">
        <v>402</v>
      </c>
      <c r="C1153" s="18" t="s">
        <v>410</v>
      </c>
      <c r="D1153" s="24" t="s">
        <v>418</v>
      </c>
      <c r="E1153" s="24" t="s">
        <v>76</v>
      </c>
      <c r="F1153" s="24"/>
      <c r="G1153" s="16">
        <f t="shared" ref="G1153:K1153" si="374">G1154+G1155</f>
        <v>0</v>
      </c>
      <c r="H1153" s="16"/>
      <c r="I1153" s="20">
        <f t="shared" si="364"/>
        <v>0</v>
      </c>
      <c r="J1153" s="16">
        <f t="shared" si="374"/>
        <v>0</v>
      </c>
      <c r="K1153" s="16">
        <f t="shared" si="374"/>
        <v>0</v>
      </c>
    </row>
    <row r="1154" spans="1:11" hidden="1">
      <c r="A1154" s="55" t="s">
        <v>16</v>
      </c>
      <c r="B1154" s="18" t="s">
        <v>402</v>
      </c>
      <c r="C1154" s="18" t="s">
        <v>410</v>
      </c>
      <c r="D1154" s="24" t="s">
        <v>418</v>
      </c>
      <c r="E1154" s="24" t="s">
        <v>76</v>
      </c>
      <c r="F1154" s="24" t="s">
        <v>17</v>
      </c>
      <c r="G1154" s="26"/>
      <c r="H1154" s="26"/>
      <c r="I1154" s="20">
        <f t="shared" si="364"/>
        <v>0</v>
      </c>
      <c r="J1154" s="20"/>
      <c r="K1154" s="26"/>
    </row>
    <row r="1155" spans="1:11" hidden="1">
      <c r="A1155" s="55" t="s">
        <v>18</v>
      </c>
      <c r="B1155" s="18" t="s">
        <v>402</v>
      </c>
      <c r="C1155" s="18" t="s">
        <v>410</v>
      </c>
      <c r="D1155" s="24" t="s">
        <v>418</v>
      </c>
      <c r="E1155" s="24" t="s">
        <v>76</v>
      </c>
      <c r="F1155" s="24" t="s">
        <v>10</v>
      </c>
      <c r="G1155" s="26"/>
      <c r="H1155" s="26"/>
      <c r="I1155" s="20">
        <f t="shared" si="364"/>
        <v>0</v>
      </c>
      <c r="J1155" s="20"/>
      <c r="K1155" s="20"/>
    </row>
    <row r="1156" spans="1:11" ht="65.25" hidden="1" customHeight="1">
      <c r="A1156" s="23" t="s">
        <v>419</v>
      </c>
      <c r="B1156" s="24" t="s">
        <v>402</v>
      </c>
      <c r="C1156" s="24" t="s">
        <v>410</v>
      </c>
      <c r="D1156" s="24" t="s">
        <v>420</v>
      </c>
      <c r="E1156" s="24"/>
      <c r="F1156" s="24"/>
      <c r="G1156" s="78">
        <f t="shared" ref="G1156:K1157" si="375">G1157</f>
        <v>0</v>
      </c>
      <c r="H1156" s="78"/>
      <c r="I1156" s="20">
        <f t="shared" si="364"/>
        <v>0</v>
      </c>
      <c r="J1156" s="78">
        <f t="shared" si="375"/>
        <v>0</v>
      </c>
      <c r="K1156" s="78">
        <f t="shared" si="375"/>
        <v>0</v>
      </c>
    </row>
    <row r="1157" spans="1:11" ht="27.75" hidden="1" customHeight="1">
      <c r="A1157" s="23" t="s">
        <v>73</v>
      </c>
      <c r="B1157" s="24" t="s">
        <v>402</v>
      </c>
      <c r="C1157" s="24" t="s">
        <v>410</v>
      </c>
      <c r="D1157" s="24" t="s">
        <v>420</v>
      </c>
      <c r="E1157" s="24" t="s">
        <v>74</v>
      </c>
      <c r="F1157" s="24"/>
      <c r="G1157" s="78">
        <f t="shared" si="375"/>
        <v>0</v>
      </c>
      <c r="H1157" s="78"/>
      <c r="I1157" s="20">
        <f t="shared" si="364"/>
        <v>0</v>
      </c>
      <c r="J1157" s="78">
        <f t="shared" si="375"/>
        <v>0</v>
      </c>
      <c r="K1157" s="78">
        <f t="shared" si="375"/>
        <v>0</v>
      </c>
    </row>
    <row r="1158" spans="1:11" ht="25.5" hidden="1">
      <c r="A1158" s="55" t="s">
        <v>421</v>
      </c>
      <c r="B1158" s="24" t="s">
        <v>402</v>
      </c>
      <c r="C1158" s="24" t="s">
        <v>410</v>
      </c>
      <c r="D1158" s="24" t="s">
        <v>420</v>
      </c>
      <c r="E1158" s="24" t="s">
        <v>76</v>
      </c>
      <c r="F1158" s="24"/>
      <c r="G1158" s="78">
        <f t="shared" ref="G1158:K1158" si="376">G1160</f>
        <v>0</v>
      </c>
      <c r="H1158" s="78"/>
      <c r="I1158" s="20">
        <f t="shared" si="364"/>
        <v>0</v>
      </c>
      <c r="J1158" s="78">
        <f t="shared" si="376"/>
        <v>0</v>
      </c>
      <c r="K1158" s="78">
        <f t="shared" si="376"/>
        <v>0</v>
      </c>
    </row>
    <row r="1159" spans="1:11" hidden="1">
      <c r="A1159" s="23" t="s">
        <v>18</v>
      </c>
      <c r="B1159" s="24" t="s">
        <v>402</v>
      </c>
      <c r="C1159" s="24" t="s">
        <v>410</v>
      </c>
      <c r="D1159" s="24" t="s">
        <v>422</v>
      </c>
      <c r="E1159" s="24" t="s">
        <v>412</v>
      </c>
      <c r="F1159" s="24" t="s">
        <v>10</v>
      </c>
      <c r="G1159" s="79"/>
      <c r="H1159" s="79"/>
      <c r="I1159" s="20">
        <f t="shared" si="364"/>
        <v>0</v>
      </c>
      <c r="J1159" s="21"/>
      <c r="K1159" s="26"/>
    </row>
    <row r="1160" spans="1:11" hidden="1">
      <c r="A1160" s="23" t="s">
        <v>19</v>
      </c>
      <c r="B1160" s="24" t="s">
        <v>402</v>
      </c>
      <c r="C1160" s="24" t="s">
        <v>410</v>
      </c>
      <c r="D1160" s="24" t="s">
        <v>420</v>
      </c>
      <c r="E1160" s="24" t="s">
        <v>76</v>
      </c>
      <c r="F1160" s="24" t="s">
        <v>11</v>
      </c>
      <c r="G1160" s="79"/>
      <c r="H1160" s="79"/>
      <c r="I1160" s="20">
        <f t="shared" si="364"/>
        <v>0</v>
      </c>
      <c r="J1160" s="22"/>
      <c r="K1160" s="19"/>
    </row>
    <row r="1161" spans="1:11" ht="38.25" hidden="1">
      <c r="A1161" s="141" t="s">
        <v>202</v>
      </c>
      <c r="B1161" s="24" t="s">
        <v>402</v>
      </c>
      <c r="C1161" s="172" t="s">
        <v>410</v>
      </c>
      <c r="D1161" s="172" t="s">
        <v>203</v>
      </c>
      <c r="E1161" s="172"/>
      <c r="F1161" s="172"/>
      <c r="G1161" s="79">
        <f>G1162</f>
        <v>0</v>
      </c>
      <c r="H1161" s="79"/>
      <c r="I1161" s="20">
        <f t="shared" si="364"/>
        <v>0</v>
      </c>
      <c r="J1161" s="79">
        <f t="shared" ref="J1161:K1165" si="377">J1162</f>
        <v>0</v>
      </c>
      <c r="K1161" s="79">
        <f t="shared" si="377"/>
        <v>0</v>
      </c>
    </row>
    <row r="1162" spans="1:11" ht="38.25" hidden="1">
      <c r="A1162" s="133" t="s">
        <v>415</v>
      </c>
      <c r="B1162" s="24" t="s">
        <v>402</v>
      </c>
      <c r="C1162" s="167" t="s">
        <v>410</v>
      </c>
      <c r="D1162" s="167" t="s">
        <v>416</v>
      </c>
      <c r="E1162" s="167"/>
      <c r="F1162" s="167"/>
      <c r="G1162" s="79">
        <f>G1163</f>
        <v>0</v>
      </c>
      <c r="H1162" s="79"/>
      <c r="I1162" s="20">
        <f t="shared" si="364"/>
        <v>0</v>
      </c>
      <c r="J1162" s="79">
        <f t="shared" si="377"/>
        <v>0</v>
      </c>
      <c r="K1162" s="79">
        <f t="shared" si="377"/>
        <v>0</v>
      </c>
    </row>
    <row r="1163" spans="1:11" ht="86.25" hidden="1" customHeight="1">
      <c r="A1163" s="157" t="s">
        <v>619</v>
      </c>
      <c r="B1163" s="24" t="s">
        <v>402</v>
      </c>
      <c r="C1163" s="167" t="s">
        <v>410</v>
      </c>
      <c r="D1163" s="167" t="s">
        <v>417</v>
      </c>
      <c r="E1163" s="167"/>
      <c r="F1163" s="167"/>
      <c r="G1163" s="79">
        <f>G1164</f>
        <v>0</v>
      </c>
      <c r="H1163" s="79"/>
      <c r="I1163" s="20">
        <f t="shared" si="364"/>
        <v>0</v>
      </c>
      <c r="J1163" s="79">
        <f t="shared" si="377"/>
        <v>0</v>
      </c>
      <c r="K1163" s="79">
        <f t="shared" si="377"/>
        <v>0</v>
      </c>
    </row>
    <row r="1164" spans="1:11" ht="38.25" hidden="1">
      <c r="A1164" s="178" t="s">
        <v>620</v>
      </c>
      <c r="B1164" s="24" t="s">
        <v>402</v>
      </c>
      <c r="C1164" s="167" t="s">
        <v>410</v>
      </c>
      <c r="D1164" s="167" t="s">
        <v>418</v>
      </c>
      <c r="E1164" s="167"/>
      <c r="F1164" s="167"/>
      <c r="G1164" s="79">
        <f>G1165</f>
        <v>0</v>
      </c>
      <c r="H1164" s="79"/>
      <c r="I1164" s="20">
        <f t="shared" si="364"/>
        <v>0</v>
      </c>
      <c r="J1164" s="79">
        <f t="shared" si="377"/>
        <v>0</v>
      </c>
      <c r="K1164" s="79">
        <f t="shared" si="377"/>
        <v>0</v>
      </c>
    </row>
    <row r="1165" spans="1:11" ht="25.5" hidden="1">
      <c r="A1165" s="133" t="s">
        <v>73</v>
      </c>
      <c r="B1165" s="24" t="s">
        <v>402</v>
      </c>
      <c r="C1165" s="167" t="s">
        <v>410</v>
      </c>
      <c r="D1165" s="167" t="s">
        <v>418</v>
      </c>
      <c r="E1165" s="167" t="s">
        <v>74</v>
      </c>
      <c r="F1165" s="167"/>
      <c r="G1165" s="79">
        <f>G1166</f>
        <v>0</v>
      </c>
      <c r="H1165" s="79"/>
      <c r="I1165" s="20">
        <f t="shared" si="364"/>
        <v>0</v>
      </c>
      <c r="J1165" s="79">
        <f t="shared" si="377"/>
        <v>0</v>
      </c>
      <c r="K1165" s="79">
        <f t="shared" si="377"/>
        <v>0</v>
      </c>
    </row>
    <row r="1166" spans="1:11" ht="38.25" hidden="1">
      <c r="A1166" s="135" t="s">
        <v>75</v>
      </c>
      <c r="B1166" s="24" t="s">
        <v>402</v>
      </c>
      <c r="C1166" s="167" t="s">
        <v>410</v>
      </c>
      <c r="D1166" s="167" t="s">
        <v>418</v>
      </c>
      <c r="E1166" s="167" t="s">
        <v>76</v>
      </c>
      <c r="F1166" s="167"/>
      <c r="G1166" s="79">
        <f>G1167+G1168+G1169</f>
        <v>0</v>
      </c>
      <c r="H1166" s="79"/>
      <c r="I1166" s="20">
        <f t="shared" si="364"/>
        <v>0</v>
      </c>
      <c r="J1166" s="79">
        <f t="shared" ref="J1166:K1166" si="378">J1167+J1168+J1169</f>
        <v>0</v>
      </c>
      <c r="K1166" s="79">
        <f t="shared" si="378"/>
        <v>0</v>
      </c>
    </row>
    <row r="1167" spans="1:11" hidden="1">
      <c r="A1167" s="135" t="s">
        <v>16</v>
      </c>
      <c r="B1167" s="24" t="s">
        <v>402</v>
      </c>
      <c r="C1167" s="167" t="s">
        <v>410</v>
      </c>
      <c r="D1167" s="167" t="s">
        <v>418</v>
      </c>
      <c r="E1167" s="167" t="s">
        <v>76</v>
      </c>
      <c r="F1167" s="167" t="s">
        <v>17</v>
      </c>
      <c r="G1167" s="79"/>
      <c r="H1167" s="79"/>
      <c r="I1167" s="20">
        <f t="shared" si="364"/>
        <v>0</v>
      </c>
      <c r="J1167" s="22"/>
      <c r="K1167" s="19"/>
    </row>
    <row r="1168" spans="1:11" hidden="1">
      <c r="A1168" s="135" t="s">
        <v>18</v>
      </c>
      <c r="B1168" s="24" t="s">
        <v>402</v>
      </c>
      <c r="C1168" s="167" t="s">
        <v>410</v>
      </c>
      <c r="D1168" s="167" t="s">
        <v>418</v>
      </c>
      <c r="E1168" s="167" t="s">
        <v>76</v>
      </c>
      <c r="F1168" s="167" t="s">
        <v>10</v>
      </c>
      <c r="G1168" s="79"/>
      <c r="H1168" s="79"/>
      <c r="I1168" s="20">
        <f t="shared" si="364"/>
        <v>0</v>
      </c>
      <c r="J1168" s="22"/>
      <c r="K1168" s="19"/>
    </row>
    <row r="1169" spans="1:11" hidden="1">
      <c r="A1169" s="135" t="s">
        <v>19</v>
      </c>
      <c r="B1169" s="24" t="s">
        <v>402</v>
      </c>
      <c r="C1169" s="167" t="s">
        <v>410</v>
      </c>
      <c r="D1169" s="167" t="s">
        <v>418</v>
      </c>
      <c r="E1169" s="167" t="s">
        <v>76</v>
      </c>
      <c r="F1169" s="167" t="s">
        <v>11</v>
      </c>
      <c r="G1169" s="79"/>
      <c r="H1169" s="79"/>
      <c r="I1169" s="20">
        <f t="shared" si="364"/>
        <v>0</v>
      </c>
      <c r="J1169" s="22"/>
      <c r="K1169" s="19"/>
    </row>
    <row r="1170" spans="1:11" ht="44.25" hidden="1" customHeight="1">
      <c r="A1170" s="133" t="s">
        <v>555</v>
      </c>
      <c r="B1170" s="134" t="s">
        <v>402</v>
      </c>
      <c r="C1170" s="134" t="s">
        <v>410</v>
      </c>
      <c r="D1170" s="134" t="s">
        <v>63</v>
      </c>
      <c r="E1170" s="134"/>
      <c r="F1170" s="134"/>
      <c r="G1170" s="79">
        <f>G1171</f>
        <v>0</v>
      </c>
      <c r="H1170" s="79"/>
      <c r="I1170" s="20">
        <f t="shared" si="364"/>
        <v>0</v>
      </c>
      <c r="J1170" s="79">
        <f t="shared" ref="J1170:K1172" si="379">J1171</f>
        <v>0</v>
      </c>
      <c r="K1170" s="79">
        <f t="shared" si="379"/>
        <v>0</v>
      </c>
    </row>
    <row r="1171" spans="1:11" ht="25.5" hidden="1">
      <c r="A1171" s="133" t="s">
        <v>73</v>
      </c>
      <c r="B1171" s="134" t="s">
        <v>402</v>
      </c>
      <c r="C1171" s="134" t="s">
        <v>410</v>
      </c>
      <c r="D1171" s="134" t="s">
        <v>63</v>
      </c>
      <c r="E1171" s="134" t="s">
        <v>74</v>
      </c>
      <c r="F1171" s="134"/>
      <c r="G1171" s="79">
        <f>G1172+G1174</f>
        <v>0</v>
      </c>
      <c r="H1171" s="79"/>
      <c r="I1171" s="20">
        <f t="shared" si="364"/>
        <v>0</v>
      </c>
      <c r="J1171" s="79">
        <f t="shared" ref="J1171:K1171" si="380">J1172+J1174</f>
        <v>0</v>
      </c>
      <c r="K1171" s="79">
        <f t="shared" si="380"/>
        <v>0</v>
      </c>
    </row>
    <row r="1172" spans="1:11" ht="38.25" hidden="1">
      <c r="A1172" s="135" t="s">
        <v>75</v>
      </c>
      <c r="B1172" s="134" t="s">
        <v>402</v>
      </c>
      <c r="C1172" s="134" t="s">
        <v>410</v>
      </c>
      <c r="D1172" s="134" t="s">
        <v>63</v>
      </c>
      <c r="E1172" s="134" t="s">
        <v>76</v>
      </c>
      <c r="F1172" s="134"/>
      <c r="G1172" s="79">
        <f>G1173</f>
        <v>0</v>
      </c>
      <c r="H1172" s="79"/>
      <c r="I1172" s="20">
        <f t="shared" si="364"/>
        <v>0</v>
      </c>
      <c r="J1172" s="79">
        <f t="shared" si="379"/>
        <v>0</v>
      </c>
      <c r="K1172" s="79">
        <f t="shared" si="379"/>
        <v>0</v>
      </c>
    </row>
    <row r="1173" spans="1:11" hidden="1">
      <c r="A1173" s="133" t="s">
        <v>16</v>
      </c>
      <c r="B1173" s="134" t="s">
        <v>402</v>
      </c>
      <c r="C1173" s="134" t="s">
        <v>410</v>
      </c>
      <c r="D1173" s="134" t="s">
        <v>63</v>
      </c>
      <c r="E1173" s="134" t="s">
        <v>76</v>
      </c>
      <c r="F1173" s="134" t="s">
        <v>17</v>
      </c>
      <c r="G1173" s="79"/>
      <c r="H1173" s="79"/>
      <c r="I1173" s="20">
        <f t="shared" si="364"/>
        <v>0</v>
      </c>
      <c r="J1173" s="22"/>
      <c r="K1173" s="19"/>
    </row>
    <row r="1174" spans="1:11" ht="25.5" hidden="1">
      <c r="A1174" s="133" t="s">
        <v>658</v>
      </c>
      <c r="B1174" s="134" t="s">
        <v>402</v>
      </c>
      <c r="C1174" s="134" t="s">
        <v>410</v>
      </c>
      <c r="D1174" s="134" t="s">
        <v>63</v>
      </c>
      <c r="E1174" s="134" t="s">
        <v>580</v>
      </c>
      <c r="F1174" s="134"/>
      <c r="G1174" s="79">
        <f>G1175</f>
        <v>0</v>
      </c>
      <c r="H1174" s="79"/>
      <c r="I1174" s="20">
        <f t="shared" si="364"/>
        <v>0</v>
      </c>
      <c r="J1174" s="79">
        <f t="shared" ref="J1174:K1174" si="381">J1175</f>
        <v>0</v>
      </c>
      <c r="K1174" s="79">
        <f t="shared" si="381"/>
        <v>0</v>
      </c>
    </row>
    <row r="1175" spans="1:11" hidden="1">
      <c r="A1175" s="133" t="s">
        <v>16</v>
      </c>
      <c r="B1175" s="134" t="s">
        <v>402</v>
      </c>
      <c r="C1175" s="134" t="s">
        <v>410</v>
      </c>
      <c r="D1175" s="134" t="s">
        <v>579</v>
      </c>
      <c r="E1175" s="134" t="s">
        <v>580</v>
      </c>
      <c r="F1175" s="134" t="s">
        <v>17</v>
      </c>
      <c r="G1175" s="79"/>
      <c r="H1175" s="79"/>
      <c r="I1175" s="20">
        <f t="shared" si="364"/>
        <v>0</v>
      </c>
      <c r="J1175" s="22"/>
      <c r="K1175" s="19"/>
    </row>
    <row r="1176" spans="1:11">
      <c r="A1176" s="13" t="s">
        <v>423</v>
      </c>
      <c r="B1176" s="14" t="s">
        <v>402</v>
      </c>
      <c r="C1176" s="14" t="s">
        <v>424</v>
      </c>
      <c r="D1176" s="14"/>
      <c r="E1176" s="14"/>
      <c r="F1176" s="14"/>
      <c r="G1176" s="15">
        <f t="shared" ref="G1176:K1176" si="382">G1177</f>
        <v>8745.9000000000015</v>
      </c>
      <c r="H1176" s="15">
        <f t="shared" si="382"/>
        <v>-2184.8000000000002</v>
      </c>
      <c r="I1176" s="15">
        <f t="shared" si="382"/>
        <v>6561.1</v>
      </c>
      <c r="J1176" s="15">
        <f t="shared" si="382"/>
        <v>12292</v>
      </c>
      <c r="K1176" s="15">
        <f t="shared" si="382"/>
        <v>10930.699999999999</v>
      </c>
    </row>
    <row r="1177" spans="1:11" ht="24">
      <c r="A1177" s="68" t="s">
        <v>25</v>
      </c>
      <c r="B1177" s="14" t="s">
        <v>402</v>
      </c>
      <c r="C1177" s="14" t="s">
        <v>424</v>
      </c>
      <c r="D1177" s="93" t="s">
        <v>26</v>
      </c>
      <c r="E1177" s="14"/>
      <c r="F1177" s="14"/>
      <c r="G1177" s="15">
        <f>G1178+G1198+G1209+G1218+G1194+G1204+G1213+G1223</f>
        <v>8745.9000000000015</v>
      </c>
      <c r="H1177" s="15">
        <f t="shared" ref="H1177:I1177" si="383">H1178+H1198+H1209+H1218+H1194+H1204+H1213+H1223</f>
        <v>-2184.8000000000002</v>
      </c>
      <c r="I1177" s="15">
        <f t="shared" si="383"/>
        <v>6561.1</v>
      </c>
      <c r="J1177" s="15">
        <f t="shared" ref="J1177:K1177" si="384">J1178+J1198+J1209+J1218+J1194+J1204+J1213+J1223</f>
        <v>12292</v>
      </c>
      <c r="K1177" s="15">
        <f t="shared" si="384"/>
        <v>10930.699999999999</v>
      </c>
    </row>
    <row r="1178" spans="1:11" ht="48" hidden="1" customHeight="1">
      <c r="A1178" s="27" t="s">
        <v>425</v>
      </c>
      <c r="B1178" s="18" t="s">
        <v>402</v>
      </c>
      <c r="C1178" s="18" t="s">
        <v>424</v>
      </c>
      <c r="D1178" s="94" t="s">
        <v>426</v>
      </c>
      <c r="E1178" s="18"/>
      <c r="F1178" s="18"/>
      <c r="G1178" s="16">
        <f t="shared" ref="G1178:K1179" si="385">G1179</f>
        <v>0</v>
      </c>
      <c r="H1178" s="16"/>
      <c r="I1178" s="20">
        <f t="shared" si="364"/>
        <v>0</v>
      </c>
      <c r="J1178" s="16">
        <f t="shared" si="385"/>
        <v>0</v>
      </c>
      <c r="K1178" s="16">
        <f t="shared" si="385"/>
        <v>0</v>
      </c>
    </row>
    <row r="1179" spans="1:11" ht="24" hidden="1">
      <c r="A1179" s="27" t="s">
        <v>73</v>
      </c>
      <c r="B1179" s="18" t="s">
        <v>402</v>
      </c>
      <c r="C1179" s="18" t="s">
        <v>424</v>
      </c>
      <c r="D1179" s="94" t="s">
        <v>426</v>
      </c>
      <c r="E1179" s="18" t="s">
        <v>74</v>
      </c>
      <c r="F1179" s="18"/>
      <c r="G1179" s="16">
        <f t="shared" si="385"/>
        <v>0</v>
      </c>
      <c r="H1179" s="16"/>
      <c r="I1179" s="20">
        <f t="shared" si="364"/>
        <v>0</v>
      </c>
      <c r="J1179" s="16">
        <f t="shared" si="385"/>
        <v>0</v>
      </c>
      <c r="K1179" s="16">
        <f t="shared" si="385"/>
        <v>0</v>
      </c>
    </row>
    <row r="1180" spans="1:11" ht="24" hidden="1">
      <c r="A1180" s="27" t="s">
        <v>421</v>
      </c>
      <c r="B1180" s="18" t="s">
        <v>402</v>
      </c>
      <c r="C1180" s="18" t="s">
        <v>424</v>
      </c>
      <c r="D1180" s="94" t="s">
        <v>426</v>
      </c>
      <c r="E1180" s="18" t="s">
        <v>412</v>
      </c>
      <c r="F1180" s="18"/>
      <c r="G1180" s="16">
        <f t="shared" ref="G1180:K1180" si="386">G1181+G1182</f>
        <v>0</v>
      </c>
      <c r="H1180" s="16"/>
      <c r="I1180" s="20">
        <f t="shared" si="364"/>
        <v>0</v>
      </c>
      <c r="J1180" s="16">
        <f t="shared" si="386"/>
        <v>0</v>
      </c>
      <c r="K1180" s="16">
        <f t="shared" si="386"/>
        <v>0</v>
      </c>
    </row>
    <row r="1181" spans="1:11" hidden="1">
      <c r="A1181" s="95" t="s">
        <v>18</v>
      </c>
      <c r="B1181" s="18" t="s">
        <v>402</v>
      </c>
      <c r="C1181" s="18" t="s">
        <v>424</v>
      </c>
      <c r="D1181" s="96" t="s">
        <v>426</v>
      </c>
      <c r="E1181" s="18" t="s">
        <v>412</v>
      </c>
      <c r="F1181" s="18" t="s">
        <v>10</v>
      </c>
      <c r="G1181" s="97"/>
      <c r="H1181" s="97"/>
      <c r="I1181" s="20">
        <f t="shared" si="364"/>
        <v>0</v>
      </c>
      <c r="J1181" s="16"/>
      <c r="K1181" s="26"/>
    </row>
    <row r="1182" spans="1:11" hidden="1">
      <c r="A1182" s="95" t="s">
        <v>19</v>
      </c>
      <c r="B1182" s="18" t="s">
        <v>402</v>
      </c>
      <c r="C1182" s="18" t="s">
        <v>424</v>
      </c>
      <c r="D1182" s="96" t="s">
        <v>426</v>
      </c>
      <c r="E1182" s="18" t="s">
        <v>412</v>
      </c>
      <c r="F1182" s="18" t="s">
        <v>11</v>
      </c>
      <c r="G1182" s="97"/>
      <c r="H1182" s="97"/>
      <c r="I1182" s="20">
        <f t="shared" si="364"/>
        <v>0</v>
      </c>
      <c r="J1182" s="16"/>
      <c r="K1182" s="26"/>
    </row>
    <row r="1183" spans="1:11" ht="152.25" hidden="1" customHeight="1">
      <c r="A1183" s="41" t="s">
        <v>427</v>
      </c>
      <c r="B1183" s="18" t="s">
        <v>402</v>
      </c>
      <c r="C1183" s="18" t="s">
        <v>424</v>
      </c>
      <c r="D1183" s="98" t="s">
        <v>428</v>
      </c>
      <c r="E1183" s="18"/>
      <c r="F1183" s="18"/>
      <c r="G1183" s="16">
        <f>G1184</f>
        <v>0</v>
      </c>
      <c r="H1183" s="16"/>
      <c r="I1183" s="20">
        <f t="shared" si="364"/>
        <v>0</v>
      </c>
      <c r="J1183" s="16">
        <f>J1184</f>
        <v>0</v>
      </c>
      <c r="K1183" s="26"/>
    </row>
    <row r="1184" spans="1:11" ht="24" hidden="1">
      <c r="A1184" s="27" t="s">
        <v>73</v>
      </c>
      <c r="B1184" s="18" t="s">
        <v>402</v>
      </c>
      <c r="C1184" s="18" t="s">
        <v>424</v>
      </c>
      <c r="D1184" s="98" t="s">
        <v>428</v>
      </c>
      <c r="E1184" s="18" t="s">
        <v>74</v>
      </c>
      <c r="F1184" s="18"/>
      <c r="G1184" s="16">
        <f>G1185+G1193</f>
        <v>0</v>
      </c>
      <c r="H1184" s="16"/>
      <c r="I1184" s="20">
        <f t="shared" si="364"/>
        <v>0</v>
      </c>
      <c r="J1184" s="16">
        <f>J1185+J1193</f>
        <v>0</v>
      </c>
      <c r="K1184" s="26"/>
    </row>
    <row r="1185" spans="1:11" ht="24" hidden="1" customHeight="1">
      <c r="A1185" s="27" t="s">
        <v>75</v>
      </c>
      <c r="B1185" s="18" t="s">
        <v>402</v>
      </c>
      <c r="C1185" s="18" t="s">
        <v>424</v>
      </c>
      <c r="D1185" s="98" t="s">
        <v>428</v>
      </c>
      <c r="E1185" s="18" t="s">
        <v>76</v>
      </c>
      <c r="F1185" s="18"/>
      <c r="G1185" s="16">
        <f>G1186</f>
        <v>0</v>
      </c>
      <c r="H1185" s="16"/>
      <c r="I1185" s="20">
        <f t="shared" si="364"/>
        <v>0</v>
      </c>
      <c r="J1185" s="16">
        <f>J1186</f>
        <v>0</v>
      </c>
      <c r="K1185" s="26"/>
    </row>
    <row r="1186" spans="1:11" hidden="1">
      <c r="A1186" s="27" t="s">
        <v>18</v>
      </c>
      <c r="B1186" s="18" t="s">
        <v>402</v>
      </c>
      <c r="C1186" s="18" t="s">
        <v>424</v>
      </c>
      <c r="D1186" s="98" t="s">
        <v>428</v>
      </c>
      <c r="E1186" s="18" t="s">
        <v>76</v>
      </c>
      <c r="F1186" s="18" t="s">
        <v>10</v>
      </c>
      <c r="G1186" s="19"/>
      <c r="H1186" s="19"/>
      <c r="I1186" s="20">
        <f t="shared" si="364"/>
        <v>0</v>
      </c>
      <c r="J1186" s="20"/>
      <c r="K1186" s="26"/>
    </row>
    <row r="1187" spans="1:11" ht="180" hidden="1">
      <c r="A1187" s="27" t="s">
        <v>429</v>
      </c>
      <c r="B1187" s="18" t="s">
        <v>402</v>
      </c>
      <c r="C1187" s="18" t="s">
        <v>424</v>
      </c>
      <c r="D1187" s="98" t="s">
        <v>428</v>
      </c>
      <c r="E1187" s="18"/>
      <c r="F1187" s="18"/>
      <c r="G1187" s="16">
        <f t="shared" ref="G1187:J1190" si="387">G1188</f>
        <v>0</v>
      </c>
      <c r="H1187" s="16"/>
      <c r="I1187" s="20">
        <f t="shared" si="364"/>
        <v>0</v>
      </c>
      <c r="J1187" s="16">
        <f t="shared" si="387"/>
        <v>0</v>
      </c>
      <c r="K1187" s="26"/>
    </row>
    <row r="1188" spans="1:11" ht="24" hidden="1">
      <c r="A1188" s="27" t="s">
        <v>73</v>
      </c>
      <c r="B1188" s="18" t="s">
        <v>402</v>
      </c>
      <c r="C1188" s="18" t="s">
        <v>424</v>
      </c>
      <c r="D1188" s="98" t="s">
        <v>428</v>
      </c>
      <c r="E1188" s="18" t="s">
        <v>74</v>
      </c>
      <c r="F1188" s="18"/>
      <c r="G1188" s="16">
        <f t="shared" si="387"/>
        <v>0</v>
      </c>
      <c r="H1188" s="16"/>
      <c r="I1188" s="20">
        <f t="shared" si="364"/>
        <v>0</v>
      </c>
      <c r="J1188" s="16">
        <f t="shared" si="387"/>
        <v>0</v>
      </c>
      <c r="K1188" s="26"/>
    </row>
    <row r="1189" spans="1:11" ht="24" hidden="1">
      <c r="A1189" s="27" t="s">
        <v>75</v>
      </c>
      <c r="B1189" s="18" t="s">
        <v>402</v>
      </c>
      <c r="C1189" s="18" t="s">
        <v>424</v>
      </c>
      <c r="D1189" s="98" t="s">
        <v>428</v>
      </c>
      <c r="E1189" s="18" t="s">
        <v>76</v>
      </c>
      <c r="F1189" s="18"/>
      <c r="G1189" s="16">
        <f t="shared" si="387"/>
        <v>0</v>
      </c>
      <c r="H1189" s="16"/>
      <c r="I1189" s="20">
        <f t="shared" si="364"/>
        <v>0</v>
      </c>
      <c r="J1189" s="16">
        <f t="shared" si="387"/>
        <v>0</v>
      </c>
      <c r="K1189" s="26"/>
    </row>
    <row r="1190" spans="1:11" ht="36" hidden="1">
      <c r="A1190" s="27" t="s">
        <v>437</v>
      </c>
      <c r="B1190" s="18" t="s">
        <v>402</v>
      </c>
      <c r="C1190" s="18" t="s">
        <v>424</v>
      </c>
      <c r="D1190" s="98" t="s">
        <v>428</v>
      </c>
      <c r="E1190" s="18" t="s">
        <v>430</v>
      </c>
      <c r="F1190" s="18"/>
      <c r="G1190" s="16">
        <f t="shared" si="387"/>
        <v>0</v>
      </c>
      <c r="H1190" s="16"/>
      <c r="I1190" s="20">
        <f t="shared" si="364"/>
        <v>0</v>
      </c>
      <c r="J1190" s="16">
        <f t="shared" si="387"/>
        <v>0</v>
      </c>
      <c r="K1190" s="26"/>
    </row>
    <row r="1191" spans="1:11" hidden="1">
      <c r="A1191" s="27" t="s">
        <v>18</v>
      </c>
      <c r="B1191" s="18" t="s">
        <v>402</v>
      </c>
      <c r="C1191" s="18" t="s">
        <v>424</v>
      </c>
      <c r="D1191" s="98" t="s">
        <v>428</v>
      </c>
      <c r="E1191" s="18" t="s">
        <v>430</v>
      </c>
      <c r="F1191" s="18" t="s">
        <v>10</v>
      </c>
      <c r="G1191" s="99"/>
      <c r="H1191" s="99"/>
      <c r="I1191" s="20">
        <f t="shared" si="364"/>
        <v>0</v>
      </c>
      <c r="J1191" s="20"/>
      <c r="K1191" s="26"/>
    </row>
    <row r="1192" spans="1:11" ht="24" hidden="1">
      <c r="A1192" s="27" t="s">
        <v>421</v>
      </c>
      <c r="B1192" s="18" t="s">
        <v>402</v>
      </c>
      <c r="C1192" s="18" t="s">
        <v>424</v>
      </c>
      <c r="D1192" s="98" t="s">
        <v>428</v>
      </c>
      <c r="E1192" s="18" t="s">
        <v>412</v>
      </c>
      <c r="F1192" s="18"/>
      <c r="G1192" s="16">
        <f>G1193</f>
        <v>0</v>
      </c>
      <c r="H1192" s="16"/>
      <c r="I1192" s="20">
        <f t="shared" si="364"/>
        <v>0</v>
      </c>
      <c r="J1192" s="16">
        <f>J1193</f>
        <v>0</v>
      </c>
      <c r="K1192" s="26"/>
    </row>
    <row r="1193" spans="1:11" hidden="1">
      <c r="A1193" s="27" t="s">
        <v>18</v>
      </c>
      <c r="B1193" s="18" t="s">
        <v>402</v>
      </c>
      <c r="C1193" s="18" t="s">
        <v>424</v>
      </c>
      <c r="D1193" s="98" t="s">
        <v>428</v>
      </c>
      <c r="E1193" s="18" t="s">
        <v>412</v>
      </c>
      <c r="F1193" s="18" t="s">
        <v>10</v>
      </c>
      <c r="G1193" s="19"/>
      <c r="H1193" s="19"/>
      <c r="I1193" s="20">
        <f t="shared" si="364"/>
        <v>0</v>
      </c>
      <c r="J1193" s="20"/>
      <c r="K1193" s="26"/>
    </row>
    <row r="1194" spans="1:11" ht="36.75" customHeight="1">
      <c r="A1194" s="44" t="s">
        <v>431</v>
      </c>
      <c r="B1194" s="18" t="s">
        <v>402</v>
      </c>
      <c r="C1194" s="18" t="s">
        <v>424</v>
      </c>
      <c r="D1194" s="100" t="s">
        <v>432</v>
      </c>
      <c r="E1194" s="24"/>
      <c r="F1194" s="24"/>
      <c r="G1194" s="78">
        <f t="shared" ref="G1194:K1196" si="388">G1195</f>
        <v>50</v>
      </c>
      <c r="H1194" s="78"/>
      <c r="I1194" s="20">
        <f t="shared" ref="I1194:I1257" si="389">G1194+H1194</f>
        <v>50</v>
      </c>
      <c r="J1194" s="78">
        <f t="shared" si="388"/>
        <v>50</v>
      </c>
      <c r="K1194" s="16">
        <f t="shared" si="388"/>
        <v>50</v>
      </c>
    </row>
    <row r="1195" spans="1:11" ht="25.5">
      <c r="A1195" s="44" t="s">
        <v>73</v>
      </c>
      <c r="B1195" s="18" t="s">
        <v>402</v>
      </c>
      <c r="C1195" s="18" t="s">
        <v>424</v>
      </c>
      <c r="D1195" s="100" t="s">
        <v>432</v>
      </c>
      <c r="E1195" s="24" t="s">
        <v>74</v>
      </c>
      <c r="F1195" s="24"/>
      <c r="G1195" s="78">
        <f t="shared" si="388"/>
        <v>50</v>
      </c>
      <c r="H1195" s="78"/>
      <c r="I1195" s="20">
        <f t="shared" si="389"/>
        <v>50</v>
      </c>
      <c r="J1195" s="78">
        <f t="shared" si="388"/>
        <v>50</v>
      </c>
      <c r="K1195" s="16">
        <f t="shared" si="388"/>
        <v>50</v>
      </c>
    </row>
    <row r="1196" spans="1:11" ht="27" customHeight="1">
      <c r="A1196" s="44" t="s">
        <v>75</v>
      </c>
      <c r="B1196" s="18" t="s">
        <v>402</v>
      </c>
      <c r="C1196" s="18" t="s">
        <v>424</v>
      </c>
      <c r="D1196" s="100" t="s">
        <v>432</v>
      </c>
      <c r="E1196" s="24" t="s">
        <v>76</v>
      </c>
      <c r="F1196" s="24"/>
      <c r="G1196" s="78">
        <f t="shared" si="388"/>
        <v>50</v>
      </c>
      <c r="H1196" s="78"/>
      <c r="I1196" s="20">
        <f t="shared" si="389"/>
        <v>50</v>
      </c>
      <c r="J1196" s="78">
        <f t="shared" si="388"/>
        <v>50</v>
      </c>
      <c r="K1196" s="16">
        <f t="shared" si="388"/>
        <v>50</v>
      </c>
    </row>
    <row r="1197" spans="1:11">
      <c r="A1197" s="44" t="s">
        <v>18</v>
      </c>
      <c r="B1197" s="18" t="s">
        <v>402</v>
      </c>
      <c r="C1197" s="18" t="s">
        <v>424</v>
      </c>
      <c r="D1197" s="100" t="s">
        <v>432</v>
      </c>
      <c r="E1197" s="24" t="s">
        <v>76</v>
      </c>
      <c r="F1197" s="24" t="s">
        <v>10</v>
      </c>
      <c r="G1197" s="79">
        <v>50</v>
      </c>
      <c r="H1197" s="79"/>
      <c r="I1197" s="20">
        <f t="shared" si="389"/>
        <v>50</v>
      </c>
      <c r="J1197" s="22">
        <v>50</v>
      </c>
      <c r="K1197" s="26">
        <v>50</v>
      </c>
    </row>
    <row r="1198" spans="1:11" ht="36" customHeight="1">
      <c r="A1198" s="27" t="s">
        <v>433</v>
      </c>
      <c r="B1198" s="18" t="s">
        <v>402</v>
      </c>
      <c r="C1198" s="18" t="s">
        <v>424</v>
      </c>
      <c r="D1198" s="100" t="s">
        <v>434</v>
      </c>
      <c r="E1198" s="18"/>
      <c r="F1198" s="18"/>
      <c r="G1198" s="16">
        <f t="shared" ref="G1198:K1198" si="390">G1199</f>
        <v>1620.9</v>
      </c>
      <c r="H1198" s="16"/>
      <c r="I1198" s="20">
        <f t="shared" si="389"/>
        <v>1620.9</v>
      </c>
      <c r="J1198" s="16">
        <f t="shared" si="390"/>
        <v>1620.9</v>
      </c>
      <c r="K1198" s="16">
        <f t="shared" si="390"/>
        <v>1620.9</v>
      </c>
    </row>
    <row r="1199" spans="1:11" ht="24">
      <c r="A1199" s="27" t="s">
        <v>73</v>
      </c>
      <c r="B1199" s="18" t="s">
        <v>402</v>
      </c>
      <c r="C1199" s="18" t="s">
        <v>424</v>
      </c>
      <c r="D1199" s="100" t="s">
        <v>434</v>
      </c>
      <c r="E1199" s="18" t="s">
        <v>74</v>
      </c>
      <c r="F1199" s="18"/>
      <c r="G1199" s="16">
        <f t="shared" ref="G1199:K1199" si="391">G1200+G1202</f>
        <v>1620.9</v>
      </c>
      <c r="H1199" s="16"/>
      <c r="I1199" s="20">
        <f t="shared" si="389"/>
        <v>1620.9</v>
      </c>
      <c r="J1199" s="16">
        <f t="shared" si="391"/>
        <v>1620.9</v>
      </c>
      <c r="K1199" s="16">
        <f t="shared" si="391"/>
        <v>1620.9</v>
      </c>
    </row>
    <row r="1200" spans="1:11" ht="27" customHeight="1">
      <c r="A1200" s="27" t="s">
        <v>421</v>
      </c>
      <c r="B1200" s="18" t="s">
        <v>402</v>
      </c>
      <c r="C1200" s="18" t="s">
        <v>424</v>
      </c>
      <c r="D1200" s="100" t="s">
        <v>434</v>
      </c>
      <c r="E1200" s="18" t="s">
        <v>412</v>
      </c>
      <c r="F1200" s="18"/>
      <c r="G1200" s="16">
        <f t="shared" ref="G1200:K1200" si="392">G1201</f>
        <v>940.9</v>
      </c>
      <c r="H1200" s="16"/>
      <c r="I1200" s="20">
        <f t="shared" si="389"/>
        <v>940.9</v>
      </c>
      <c r="J1200" s="16">
        <f t="shared" si="392"/>
        <v>940.9</v>
      </c>
      <c r="K1200" s="16">
        <f t="shared" si="392"/>
        <v>940.9</v>
      </c>
    </row>
    <row r="1201" spans="1:11">
      <c r="A1201" s="27" t="s">
        <v>18</v>
      </c>
      <c r="B1201" s="18" t="s">
        <v>402</v>
      </c>
      <c r="C1201" s="18" t="s">
        <v>424</v>
      </c>
      <c r="D1201" s="100" t="s">
        <v>434</v>
      </c>
      <c r="E1201" s="18" t="s">
        <v>412</v>
      </c>
      <c r="F1201" s="18" t="s">
        <v>10</v>
      </c>
      <c r="G1201" s="182">
        <v>940.9</v>
      </c>
      <c r="H1201" s="182"/>
      <c r="I1201" s="20">
        <f t="shared" si="389"/>
        <v>940.9</v>
      </c>
      <c r="J1201" s="184">
        <v>940.9</v>
      </c>
      <c r="K1201" s="183">
        <v>940.9</v>
      </c>
    </row>
    <row r="1202" spans="1:11" ht="24.75" customHeight="1">
      <c r="A1202" s="27" t="s">
        <v>75</v>
      </c>
      <c r="B1202" s="18" t="s">
        <v>402</v>
      </c>
      <c r="C1202" s="18" t="s">
        <v>424</v>
      </c>
      <c r="D1202" s="100" t="s">
        <v>434</v>
      </c>
      <c r="E1202" s="18" t="s">
        <v>76</v>
      </c>
      <c r="F1202" s="18"/>
      <c r="G1202" s="16">
        <f t="shared" ref="G1202:K1202" si="393">G1203</f>
        <v>680</v>
      </c>
      <c r="H1202" s="16"/>
      <c r="I1202" s="20">
        <f t="shared" si="389"/>
        <v>680</v>
      </c>
      <c r="J1202" s="16">
        <f t="shared" si="393"/>
        <v>680</v>
      </c>
      <c r="K1202" s="16">
        <f t="shared" si="393"/>
        <v>680</v>
      </c>
    </row>
    <row r="1203" spans="1:11">
      <c r="A1203" s="27" t="s">
        <v>18</v>
      </c>
      <c r="B1203" s="18" t="s">
        <v>402</v>
      </c>
      <c r="C1203" s="18" t="s">
        <v>424</v>
      </c>
      <c r="D1203" s="100" t="s">
        <v>434</v>
      </c>
      <c r="E1203" s="18" t="s">
        <v>76</v>
      </c>
      <c r="F1203" s="18" t="s">
        <v>10</v>
      </c>
      <c r="G1203" s="182">
        <v>680</v>
      </c>
      <c r="H1203" s="182"/>
      <c r="I1203" s="20">
        <f t="shared" si="389"/>
        <v>680</v>
      </c>
      <c r="J1203" s="184">
        <v>680</v>
      </c>
      <c r="K1203" s="184">
        <v>680</v>
      </c>
    </row>
    <row r="1204" spans="1:11" ht="91.5" customHeight="1">
      <c r="A1204" s="101" t="s">
        <v>435</v>
      </c>
      <c r="B1204" s="18" t="s">
        <v>402</v>
      </c>
      <c r="C1204" s="18" t="s">
        <v>424</v>
      </c>
      <c r="D1204" s="94" t="s">
        <v>436</v>
      </c>
      <c r="E1204" s="35"/>
      <c r="F1204" s="35"/>
      <c r="G1204" s="16">
        <f t="shared" ref="G1204:K1207" si="394">G1205</f>
        <v>50</v>
      </c>
      <c r="H1204" s="16"/>
      <c r="I1204" s="20">
        <f t="shared" si="389"/>
        <v>50</v>
      </c>
      <c r="J1204" s="16">
        <f t="shared" si="394"/>
        <v>50</v>
      </c>
      <c r="K1204" s="16">
        <f t="shared" si="394"/>
        <v>50</v>
      </c>
    </row>
    <row r="1205" spans="1:11" ht="24">
      <c r="A1205" s="27" t="s">
        <v>73</v>
      </c>
      <c r="B1205" s="18" t="s">
        <v>402</v>
      </c>
      <c r="C1205" s="18" t="s">
        <v>424</v>
      </c>
      <c r="D1205" s="94" t="s">
        <v>436</v>
      </c>
      <c r="E1205" s="18" t="s">
        <v>74</v>
      </c>
      <c r="F1205" s="18"/>
      <c r="G1205" s="16">
        <f t="shared" si="394"/>
        <v>50</v>
      </c>
      <c r="H1205" s="16"/>
      <c r="I1205" s="20">
        <f t="shared" si="389"/>
        <v>50</v>
      </c>
      <c r="J1205" s="16">
        <f t="shared" si="394"/>
        <v>50</v>
      </c>
      <c r="K1205" s="16">
        <f t="shared" si="394"/>
        <v>50</v>
      </c>
    </row>
    <row r="1206" spans="1:11" ht="24">
      <c r="A1206" s="27" t="s">
        <v>75</v>
      </c>
      <c r="B1206" s="18" t="s">
        <v>402</v>
      </c>
      <c r="C1206" s="18" t="s">
        <v>424</v>
      </c>
      <c r="D1206" s="94" t="s">
        <v>436</v>
      </c>
      <c r="E1206" s="18" t="s">
        <v>76</v>
      </c>
      <c r="F1206" s="18"/>
      <c r="G1206" s="16">
        <f t="shared" si="394"/>
        <v>50</v>
      </c>
      <c r="H1206" s="16"/>
      <c r="I1206" s="20">
        <f t="shared" si="389"/>
        <v>50</v>
      </c>
      <c r="J1206" s="16">
        <f t="shared" si="394"/>
        <v>50</v>
      </c>
      <c r="K1206" s="16">
        <f t="shared" si="394"/>
        <v>50</v>
      </c>
    </row>
    <row r="1207" spans="1:11" ht="36">
      <c r="A1207" s="27" t="s">
        <v>437</v>
      </c>
      <c r="B1207" s="18" t="s">
        <v>402</v>
      </c>
      <c r="C1207" s="18" t="s">
        <v>424</v>
      </c>
      <c r="D1207" s="94" t="s">
        <v>436</v>
      </c>
      <c r="E1207" s="18" t="s">
        <v>76</v>
      </c>
      <c r="F1207" s="18"/>
      <c r="G1207" s="16">
        <f t="shared" si="394"/>
        <v>50</v>
      </c>
      <c r="H1207" s="16"/>
      <c r="I1207" s="20">
        <f t="shared" si="389"/>
        <v>50</v>
      </c>
      <c r="J1207" s="16">
        <f t="shared" si="394"/>
        <v>50</v>
      </c>
      <c r="K1207" s="16">
        <f t="shared" si="394"/>
        <v>50</v>
      </c>
    </row>
    <row r="1208" spans="1:11">
      <c r="A1208" s="27" t="s">
        <v>18</v>
      </c>
      <c r="B1208" s="18" t="s">
        <v>402</v>
      </c>
      <c r="C1208" s="18" t="s">
        <v>424</v>
      </c>
      <c r="D1208" s="94" t="s">
        <v>436</v>
      </c>
      <c r="E1208" s="18" t="s">
        <v>76</v>
      </c>
      <c r="F1208" s="18" t="s">
        <v>10</v>
      </c>
      <c r="G1208" s="19">
        <v>50</v>
      </c>
      <c r="H1208" s="19"/>
      <c r="I1208" s="20">
        <f t="shared" si="389"/>
        <v>50</v>
      </c>
      <c r="J1208" s="20">
        <v>50</v>
      </c>
      <c r="K1208" s="19">
        <v>50</v>
      </c>
    </row>
    <row r="1209" spans="1:11" ht="60.75" customHeight="1">
      <c r="A1209" s="41" t="s">
        <v>438</v>
      </c>
      <c r="B1209" s="18" t="s">
        <v>402</v>
      </c>
      <c r="C1209" s="18" t="s">
        <v>424</v>
      </c>
      <c r="D1209" s="102" t="s">
        <v>439</v>
      </c>
      <c r="E1209" s="35"/>
      <c r="F1209" s="35"/>
      <c r="G1209" s="16">
        <f>G1210</f>
        <v>470.5</v>
      </c>
      <c r="H1209" s="16"/>
      <c r="I1209" s="20">
        <f t="shared" si="389"/>
        <v>470.5</v>
      </c>
      <c r="J1209" s="16">
        <f t="shared" ref="G1209:K1211" si="395">J1210</f>
        <v>470.5</v>
      </c>
      <c r="K1209" s="16">
        <f t="shared" si="395"/>
        <v>470.5</v>
      </c>
    </row>
    <row r="1210" spans="1:11" ht="24">
      <c r="A1210" s="27" t="s">
        <v>73</v>
      </c>
      <c r="B1210" s="18" t="s">
        <v>402</v>
      </c>
      <c r="C1210" s="18" t="s">
        <v>424</v>
      </c>
      <c r="D1210" s="102" t="s">
        <v>439</v>
      </c>
      <c r="E1210" s="18" t="s">
        <v>74</v>
      </c>
      <c r="F1210" s="18"/>
      <c r="G1210" s="16">
        <f t="shared" si="395"/>
        <v>470.5</v>
      </c>
      <c r="H1210" s="16"/>
      <c r="I1210" s="20">
        <f t="shared" si="389"/>
        <v>470.5</v>
      </c>
      <c r="J1210" s="16">
        <f t="shared" si="395"/>
        <v>470.5</v>
      </c>
      <c r="K1210" s="16">
        <f t="shared" si="395"/>
        <v>470.5</v>
      </c>
    </row>
    <row r="1211" spans="1:11" ht="24.75" customHeight="1">
      <c r="A1211" s="27" t="s">
        <v>75</v>
      </c>
      <c r="B1211" s="18" t="s">
        <v>402</v>
      </c>
      <c r="C1211" s="18" t="s">
        <v>424</v>
      </c>
      <c r="D1211" s="102" t="s">
        <v>439</v>
      </c>
      <c r="E1211" s="18" t="s">
        <v>76</v>
      </c>
      <c r="F1211" s="18"/>
      <c r="G1211" s="16">
        <f t="shared" si="395"/>
        <v>470.5</v>
      </c>
      <c r="H1211" s="16"/>
      <c r="I1211" s="20">
        <f t="shared" si="389"/>
        <v>470.5</v>
      </c>
      <c r="J1211" s="16">
        <f t="shared" si="395"/>
        <v>470.5</v>
      </c>
      <c r="K1211" s="16">
        <f t="shared" si="395"/>
        <v>470.5</v>
      </c>
    </row>
    <row r="1212" spans="1:11">
      <c r="A1212" s="27" t="s">
        <v>18</v>
      </c>
      <c r="B1212" s="18" t="s">
        <v>402</v>
      </c>
      <c r="C1212" s="18" t="s">
        <v>424</v>
      </c>
      <c r="D1212" s="102" t="s">
        <v>439</v>
      </c>
      <c r="E1212" s="18" t="s">
        <v>76</v>
      </c>
      <c r="F1212" s="18" t="s">
        <v>10</v>
      </c>
      <c r="G1212" s="182">
        <v>470.5</v>
      </c>
      <c r="H1212" s="182"/>
      <c r="I1212" s="20">
        <f t="shared" si="389"/>
        <v>470.5</v>
      </c>
      <c r="J1212" s="183">
        <v>470.5</v>
      </c>
      <c r="K1212" s="183">
        <v>470.5</v>
      </c>
    </row>
    <row r="1213" spans="1:11" ht="63.75" hidden="1">
      <c r="A1213" s="103" t="s">
        <v>440</v>
      </c>
      <c r="B1213" s="18" t="s">
        <v>402</v>
      </c>
      <c r="C1213" s="18" t="s">
        <v>424</v>
      </c>
      <c r="D1213" s="102" t="s">
        <v>441</v>
      </c>
      <c r="E1213" s="18"/>
      <c r="F1213" s="18"/>
      <c r="G1213" s="16">
        <f t="shared" ref="G1213:J1216" si="396">G1214</f>
        <v>0</v>
      </c>
      <c r="H1213" s="16"/>
      <c r="I1213" s="20">
        <f t="shared" si="389"/>
        <v>0</v>
      </c>
      <c r="J1213" s="16">
        <f t="shared" si="396"/>
        <v>0</v>
      </c>
      <c r="K1213" s="26"/>
    </row>
    <row r="1214" spans="1:11" ht="38.25" hidden="1" customHeight="1">
      <c r="A1214" s="44" t="s">
        <v>442</v>
      </c>
      <c r="B1214" s="18" t="s">
        <v>402</v>
      </c>
      <c r="C1214" s="18" t="s">
        <v>424</v>
      </c>
      <c r="D1214" s="102" t="s">
        <v>441</v>
      </c>
      <c r="E1214" s="18" t="s">
        <v>211</v>
      </c>
      <c r="F1214" s="18"/>
      <c r="G1214" s="16">
        <f t="shared" si="396"/>
        <v>0</v>
      </c>
      <c r="H1214" s="16"/>
      <c r="I1214" s="20">
        <f t="shared" si="389"/>
        <v>0</v>
      </c>
      <c r="J1214" s="16">
        <f t="shared" si="396"/>
        <v>0</v>
      </c>
      <c r="K1214" s="26"/>
    </row>
    <row r="1215" spans="1:11" hidden="1">
      <c r="A1215" s="44" t="s">
        <v>212</v>
      </c>
      <c r="B1215" s="18" t="s">
        <v>402</v>
      </c>
      <c r="C1215" s="18" t="s">
        <v>424</v>
      </c>
      <c r="D1215" s="102" t="s">
        <v>441</v>
      </c>
      <c r="E1215" s="18" t="s">
        <v>443</v>
      </c>
      <c r="F1215" s="18"/>
      <c r="G1215" s="16">
        <f t="shared" si="396"/>
        <v>0</v>
      </c>
      <c r="H1215" s="16"/>
      <c r="I1215" s="20">
        <f t="shared" si="389"/>
        <v>0</v>
      </c>
      <c r="J1215" s="16">
        <f t="shared" si="396"/>
        <v>0</v>
      </c>
      <c r="K1215" s="26"/>
    </row>
    <row r="1216" spans="1:11" ht="51" hidden="1">
      <c r="A1216" s="50" t="s">
        <v>444</v>
      </c>
      <c r="B1216" s="18" t="s">
        <v>402</v>
      </c>
      <c r="C1216" s="18" t="s">
        <v>424</v>
      </c>
      <c r="D1216" s="102" t="s">
        <v>441</v>
      </c>
      <c r="E1216" s="18" t="s">
        <v>445</v>
      </c>
      <c r="F1216" s="18"/>
      <c r="G1216" s="16">
        <f t="shared" si="396"/>
        <v>0</v>
      </c>
      <c r="H1216" s="16"/>
      <c r="I1216" s="20">
        <f t="shared" si="389"/>
        <v>0</v>
      </c>
      <c r="J1216" s="16">
        <f t="shared" si="396"/>
        <v>0</v>
      </c>
      <c r="K1216" s="26"/>
    </row>
    <row r="1217" spans="1:11" hidden="1">
      <c r="A1217" s="104" t="s">
        <v>19</v>
      </c>
      <c r="B1217" s="18" t="s">
        <v>402</v>
      </c>
      <c r="C1217" s="18" t="s">
        <v>424</v>
      </c>
      <c r="D1217" s="102" t="s">
        <v>441</v>
      </c>
      <c r="E1217" s="18" t="s">
        <v>445</v>
      </c>
      <c r="F1217" s="18" t="s">
        <v>11</v>
      </c>
      <c r="G1217" s="26"/>
      <c r="H1217" s="26"/>
      <c r="I1217" s="20">
        <f t="shared" si="389"/>
        <v>0</v>
      </c>
      <c r="J1217" s="20"/>
      <c r="K1217" s="26"/>
    </row>
    <row r="1218" spans="1:11" ht="50.25" customHeight="1">
      <c r="A1218" s="64" t="s">
        <v>446</v>
      </c>
      <c r="B1218" s="18" t="s">
        <v>402</v>
      </c>
      <c r="C1218" s="18" t="s">
        <v>424</v>
      </c>
      <c r="D1218" s="102" t="s">
        <v>447</v>
      </c>
      <c r="E1218" s="18"/>
      <c r="F1218" s="18"/>
      <c r="G1218" s="16">
        <f t="shared" ref="G1218:K1220" si="397">G1219</f>
        <v>4369.7</v>
      </c>
      <c r="H1218" s="16"/>
      <c r="I1218" s="20">
        <f t="shared" si="389"/>
        <v>4369.7</v>
      </c>
      <c r="J1218" s="16">
        <f t="shared" si="397"/>
        <v>10100.6</v>
      </c>
      <c r="K1218" s="16">
        <f t="shared" si="397"/>
        <v>8739.2999999999993</v>
      </c>
    </row>
    <row r="1219" spans="1:11" ht="36.75" customHeight="1">
      <c r="A1219" s="27" t="s">
        <v>442</v>
      </c>
      <c r="B1219" s="18" t="s">
        <v>402</v>
      </c>
      <c r="C1219" s="18" t="s">
        <v>424</v>
      </c>
      <c r="D1219" s="102" t="s">
        <v>447</v>
      </c>
      <c r="E1219" s="18" t="s">
        <v>211</v>
      </c>
      <c r="F1219" s="18"/>
      <c r="G1219" s="16">
        <f t="shared" si="397"/>
        <v>4369.7</v>
      </c>
      <c r="H1219" s="16"/>
      <c r="I1219" s="20">
        <f t="shared" si="389"/>
        <v>4369.7</v>
      </c>
      <c r="J1219" s="16">
        <f t="shared" si="397"/>
        <v>10100.6</v>
      </c>
      <c r="K1219" s="16">
        <f t="shared" si="397"/>
        <v>8739.2999999999993</v>
      </c>
    </row>
    <row r="1220" spans="1:11">
      <c r="A1220" s="27" t="s">
        <v>212</v>
      </c>
      <c r="B1220" s="18" t="s">
        <v>402</v>
      </c>
      <c r="C1220" s="18" t="s">
        <v>424</v>
      </c>
      <c r="D1220" s="102" t="s">
        <v>447</v>
      </c>
      <c r="E1220" s="18" t="s">
        <v>443</v>
      </c>
      <c r="F1220" s="18"/>
      <c r="G1220" s="16">
        <f t="shared" si="397"/>
        <v>4369.7</v>
      </c>
      <c r="H1220" s="16"/>
      <c r="I1220" s="20">
        <f t="shared" si="389"/>
        <v>4369.7</v>
      </c>
      <c r="J1220" s="16">
        <f t="shared" si="397"/>
        <v>10100.6</v>
      </c>
      <c r="K1220" s="16">
        <f t="shared" si="397"/>
        <v>8739.2999999999993</v>
      </c>
    </row>
    <row r="1221" spans="1:11">
      <c r="A1221" s="105" t="s">
        <v>18</v>
      </c>
      <c r="B1221" s="18" t="s">
        <v>402</v>
      </c>
      <c r="C1221" s="18" t="s">
        <v>424</v>
      </c>
      <c r="D1221" s="102" t="s">
        <v>447</v>
      </c>
      <c r="E1221" s="18" t="s">
        <v>443</v>
      </c>
      <c r="F1221" s="18" t="s">
        <v>10</v>
      </c>
      <c r="G1221" s="182">
        <v>4369.7</v>
      </c>
      <c r="H1221" s="182"/>
      <c r="I1221" s="20">
        <f t="shared" si="389"/>
        <v>4369.7</v>
      </c>
      <c r="J1221" s="184">
        <v>10100.6</v>
      </c>
      <c r="K1221" s="184">
        <v>8739.2999999999993</v>
      </c>
    </row>
    <row r="1222" spans="1:11" hidden="1">
      <c r="A1222" s="105" t="s">
        <v>19</v>
      </c>
      <c r="B1222" s="18" t="s">
        <v>402</v>
      </c>
      <c r="C1222" s="18" t="s">
        <v>424</v>
      </c>
      <c r="D1222" s="102" t="s">
        <v>447</v>
      </c>
      <c r="E1222" s="18" t="s">
        <v>443</v>
      </c>
      <c r="F1222" s="18" t="s">
        <v>11</v>
      </c>
      <c r="G1222" s="19"/>
      <c r="H1222" s="19"/>
      <c r="I1222" s="20">
        <f t="shared" si="389"/>
        <v>0</v>
      </c>
      <c r="J1222" s="20"/>
      <c r="K1222" s="26"/>
    </row>
    <row r="1223" spans="1:11" ht="79.5" customHeight="1">
      <c r="A1223" s="106" t="s">
        <v>448</v>
      </c>
      <c r="B1223" s="18" t="s">
        <v>402</v>
      </c>
      <c r="C1223" s="18" t="s">
        <v>424</v>
      </c>
      <c r="D1223" s="100" t="s">
        <v>449</v>
      </c>
      <c r="E1223" s="18"/>
      <c r="F1223" s="18"/>
      <c r="G1223" s="19">
        <f t="shared" ref="G1223:K1226" si="398">G1224</f>
        <v>2184.8000000000002</v>
      </c>
      <c r="H1223" s="19">
        <f t="shared" si="398"/>
        <v>-2184.8000000000002</v>
      </c>
      <c r="I1223" s="20">
        <f t="shared" si="389"/>
        <v>0</v>
      </c>
      <c r="J1223" s="19">
        <f t="shared" si="398"/>
        <v>0</v>
      </c>
      <c r="K1223" s="19">
        <f t="shared" si="398"/>
        <v>0</v>
      </c>
    </row>
    <row r="1224" spans="1:11" ht="37.5" customHeight="1">
      <c r="A1224" s="44" t="s">
        <v>442</v>
      </c>
      <c r="B1224" s="18" t="s">
        <v>402</v>
      </c>
      <c r="C1224" s="18" t="s">
        <v>424</v>
      </c>
      <c r="D1224" s="100" t="s">
        <v>449</v>
      </c>
      <c r="E1224" s="18" t="s">
        <v>211</v>
      </c>
      <c r="F1224" s="18"/>
      <c r="G1224" s="19">
        <f t="shared" si="398"/>
        <v>2184.8000000000002</v>
      </c>
      <c r="H1224" s="19">
        <f t="shared" si="398"/>
        <v>-2184.8000000000002</v>
      </c>
      <c r="I1224" s="20">
        <f t="shared" si="389"/>
        <v>0</v>
      </c>
      <c r="J1224" s="19">
        <f t="shared" si="398"/>
        <v>0</v>
      </c>
      <c r="K1224" s="19">
        <f t="shared" si="398"/>
        <v>0</v>
      </c>
    </row>
    <row r="1225" spans="1:11">
      <c r="A1225" s="44" t="s">
        <v>212</v>
      </c>
      <c r="B1225" s="18" t="s">
        <v>402</v>
      </c>
      <c r="C1225" s="18" t="s">
        <v>424</v>
      </c>
      <c r="D1225" s="100" t="s">
        <v>449</v>
      </c>
      <c r="E1225" s="18" t="s">
        <v>443</v>
      </c>
      <c r="F1225" s="18"/>
      <c r="G1225" s="19">
        <f>G1226</f>
        <v>2184.8000000000002</v>
      </c>
      <c r="H1225" s="19">
        <f>H1226</f>
        <v>-2184.8000000000002</v>
      </c>
      <c r="I1225" s="20">
        <f t="shared" si="389"/>
        <v>0</v>
      </c>
      <c r="J1225" s="19"/>
      <c r="K1225" s="19"/>
    </row>
    <row r="1226" spans="1:11" ht="53.25" customHeight="1">
      <c r="A1226" s="50" t="s">
        <v>444</v>
      </c>
      <c r="B1226" s="18" t="s">
        <v>402</v>
      </c>
      <c r="C1226" s="18" t="s">
        <v>424</v>
      </c>
      <c r="D1226" s="100" t="s">
        <v>449</v>
      </c>
      <c r="E1226" s="18" t="s">
        <v>445</v>
      </c>
      <c r="F1226" s="18"/>
      <c r="G1226" s="19">
        <f>G1227</f>
        <v>2184.8000000000002</v>
      </c>
      <c r="H1226" s="19">
        <f>H1227</f>
        <v>-2184.8000000000002</v>
      </c>
      <c r="I1226" s="20">
        <f t="shared" si="389"/>
        <v>0</v>
      </c>
      <c r="J1226" s="19">
        <f t="shared" si="398"/>
        <v>0</v>
      </c>
      <c r="K1226" s="19">
        <f t="shared" si="398"/>
        <v>0</v>
      </c>
    </row>
    <row r="1227" spans="1:11">
      <c r="A1227" s="104" t="s">
        <v>18</v>
      </c>
      <c r="B1227" s="18" t="s">
        <v>402</v>
      </c>
      <c r="C1227" s="18" t="s">
        <v>424</v>
      </c>
      <c r="D1227" s="100" t="s">
        <v>449</v>
      </c>
      <c r="E1227" s="18" t="s">
        <v>445</v>
      </c>
      <c r="F1227" s="18" t="s">
        <v>10</v>
      </c>
      <c r="G1227" s="182">
        <v>2184.8000000000002</v>
      </c>
      <c r="H1227" s="182">
        <v>-2184.8000000000002</v>
      </c>
      <c r="I1227" s="20">
        <f t="shared" si="389"/>
        <v>0</v>
      </c>
      <c r="J1227" s="20"/>
      <c r="K1227" s="26"/>
    </row>
    <row r="1228" spans="1:11" ht="24">
      <c r="A1228" s="107" t="s">
        <v>450</v>
      </c>
      <c r="B1228" s="14" t="s">
        <v>402</v>
      </c>
      <c r="C1228" s="14" t="s">
        <v>451</v>
      </c>
      <c r="D1228" s="108" t="s">
        <v>26</v>
      </c>
      <c r="E1228" s="14"/>
      <c r="F1228" s="14"/>
      <c r="G1228" s="15">
        <f>G1233+G1229+G1243</f>
        <v>1076.7</v>
      </c>
      <c r="H1228" s="15">
        <f t="shared" ref="H1228:I1228" si="399">H1233+H1229+H1243</f>
        <v>73.099999999999994</v>
      </c>
      <c r="I1228" s="15">
        <f t="shared" si="399"/>
        <v>1149.8</v>
      </c>
      <c r="J1228" s="15">
        <f t="shared" ref="J1228:K1228" si="400">J1233+J1229</f>
        <v>1076.7</v>
      </c>
      <c r="K1228" s="15">
        <f t="shared" si="400"/>
        <v>1076.7</v>
      </c>
    </row>
    <row r="1229" spans="1:11" ht="38.25">
      <c r="A1229" s="23" t="s">
        <v>33</v>
      </c>
      <c r="B1229" s="14" t="s">
        <v>402</v>
      </c>
      <c r="C1229" s="14" t="s">
        <v>451</v>
      </c>
      <c r="D1229" s="24" t="s">
        <v>34</v>
      </c>
      <c r="E1229" s="24"/>
      <c r="F1229" s="24"/>
      <c r="G1229" s="15">
        <f t="shared" ref="G1229:J1231" si="401">G1230</f>
        <v>0</v>
      </c>
      <c r="H1229" s="15">
        <f t="shared" si="401"/>
        <v>45</v>
      </c>
      <c r="I1229" s="20">
        <f t="shared" si="389"/>
        <v>45</v>
      </c>
      <c r="J1229" s="15">
        <f t="shared" si="401"/>
        <v>0</v>
      </c>
      <c r="K1229" s="26"/>
    </row>
    <row r="1230" spans="1:11" ht="76.5">
      <c r="A1230" s="23" t="s">
        <v>29</v>
      </c>
      <c r="B1230" s="14" t="s">
        <v>402</v>
      </c>
      <c r="C1230" s="14" t="s">
        <v>451</v>
      </c>
      <c r="D1230" s="24" t="s">
        <v>34</v>
      </c>
      <c r="E1230" s="24" t="s">
        <v>30</v>
      </c>
      <c r="F1230" s="24"/>
      <c r="G1230" s="15">
        <f t="shared" si="401"/>
        <v>0</v>
      </c>
      <c r="H1230" s="15">
        <f t="shared" si="401"/>
        <v>45</v>
      </c>
      <c r="I1230" s="20">
        <f t="shared" si="389"/>
        <v>45</v>
      </c>
      <c r="J1230" s="15">
        <f t="shared" si="401"/>
        <v>0</v>
      </c>
      <c r="K1230" s="26"/>
    </row>
    <row r="1231" spans="1:11" ht="30" customHeight="1">
      <c r="A1231" s="23" t="s">
        <v>31</v>
      </c>
      <c r="B1231" s="14" t="s">
        <v>402</v>
      </c>
      <c r="C1231" s="14" t="s">
        <v>451</v>
      </c>
      <c r="D1231" s="24" t="s">
        <v>34</v>
      </c>
      <c r="E1231" s="24" t="s">
        <v>32</v>
      </c>
      <c r="F1231" s="24"/>
      <c r="G1231" s="15">
        <f t="shared" si="401"/>
        <v>0</v>
      </c>
      <c r="H1231" s="15">
        <f t="shared" si="401"/>
        <v>45</v>
      </c>
      <c r="I1231" s="20">
        <f t="shared" si="389"/>
        <v>45</v>
      </c>
      <c r="J1231" s="15">
        <f t="shared" si="401"/>
        <v>0</v>
      </c>
      <c r="K1231" s="26"/>
    </row>
    <row r="1232" spans="1:11">
      <c r="A1232" s="23" t="s">
        <v>19</v>
      </c>
      <c r="B1232" s="14" t="s">
        <v>402</v>
      </c>
      <c r="C1232" s="14" t="s">
        <v>451</v>
      </c>
      <c r="D1232" s="24" t="s">
        <v>34</v>
      </c>
      <c r="E1232" s="24" t="s">
        <v>32</v>
      </c>
      <c r="F1232" s="24" t="s">
        <v>11</v>
      </c>
      <c r="G1232" s="15"/>
      <c r="H1232" s="15">
        <f>'[3]поправки  2024-2026 гг  (2)'!$I$1248</f>
        <v>45</v>
      </c>
      <c r="I1232" s="20">
        <f t="shared" si="389"/>
        <v>45</v>
      </c>
      <c r="J1232" s="15"/>
      <c r="K1232" s="26"/>
    </row>
    <row r="1233" spans="1:11" ht="36">
      <c r="A1233" s="27" t="s">
        <v>452</v>
      </c>
      <c r="B1233" s="18" t="s">
        <v>402</v>
      </c>
      <c r="C1233" s="18" t="s">
        <v>451</v>
      </c>
      <c r="D1233" s="102" t="s">
        <v>453</v>
      </c>
      <c r="E1233" s="18"/>
      <c r="F1233" s="18"/>
      <c r="G1233" s="16">
        <f t="shared" ref="G1233:K1233" si="402">G1234+G1237</f>
        <v>1076.7</v>
      </c>
      <c r="H1233" s="16"/>
      <c r="I1233" s="20">
        <f t="shared" si="389"/>
        <v>1076.7</v>
      </c>
      <c r="J1233" s="16">
        <f t="shared" si="402"/>
        <v>1076.7</v>
      </c>
      <c r="K1233" s="16">
        <f t="shared" si="402"/>
        <v>1076.7</v>
      </c>
    </row>
    <row r="1234" spans="1:11" ht="74.25" customHeight="1">
      <c r="A1234" s="17" t="s">
        <v>29</v>
      </c>
      <c r="B1234" s="18" t="s">
        <v>402</v>
      </c>
      <c r="C1234" s="18" t="s">
        <v>451</v>
      </c>
      <c r="D1234" s="102" t="s">
        <v>453</v>
      </c>
      <c r="E1234" s="18" t="s">
        <v>30</v>
      </c>
      <c r="F1234" s="18"/>
      <c r="G1234" s="16">
        <f t="shared" ref="G1234:K1235" si="403">G1235</f>
        <v>991.7</v>
      </c>
      <c r="H1234" s="16"/>
      <c r="I1234" s="20">
        <f t="shared" si="389"/>
        <v>991.7</v>
      </c>
      <c r="J1234" s="16">
        <f t="shared" si="403"/>
        <v>991.7</v>
      </c>
      <c r="K1234" s="16">
        <f t="shared" si="403"/>
        <v>991.7</v>
      </c>
    </row>
    <row r="1235" spans="1:11" ht="26.25" customHeight="1">
      <c r="A1235" s="17" t="s">
        <v>31</v>
      </c>
      <c r="B1235" s="18" t="s">
        <v>402</v>
      </c>
      <c r="C1235" s="18" t="s">
        <v>451</v>
      </c>
      <c r="D1235" s="102" t="s">
        <v>453</v>
      </c>
      <c r="E1235" s="18" t="s">
        <v>32</v>
      </c>
      <c r="F1235" s="18"/>
      <c r="G1235" s="16">
        <f t="shared" si="403"/>
        <v>991.7</v>
      </c>
      <c r="H1235" s="16"/>
      <c r="I1235" s="20">
        <f t="shared" si="389"/>
        <v>991.7</v>
      </c>
      <c r="J1235" s="16">
        <f t="shared" si="403"/>
        <v>991.7</v>
      </c>
      <c r="K1235" s="16">
        <f t="shared" si="403"/>
        <v>991.7</v>
      </c>
    </row>
    <row r="1236" spans="1:11">
      <c r="A1236" s="17" t="s">
        <v>110</v>
      </c>
      <c r="B1236" s="18" t="s">
        <v>402</v>
      </c>
      <c r="C1236" s="18" t="s">
        <v>451</v>
      </c>
      <c r="D1236" s="102" t="s">
        <v>453</v>
      </c>
      <c r="E1236" s="18" t="s">
        <v>32</v>
      </c>
      <c r="F1236" s="18" t="s">
        <v>10</v>
      </c>
      <c r="G1236" s="182">
        <v>991.7</v>
      </c>
      <c r="H1236" s="182"/>
      <c r="I1236" s="20">
        <f t="shared" si="389"/>
        <v>991.7</v>
      </c>
      <c r="J1236" s="183">
        <v>991.7</v>
      </c>
      <c r="K1236" s="183">
        <v>991.7</v>
      </c>
    </row>
    <row r="1237" spans="1:11" ht="26.25" customHeight="1">
      <c r="A1237" s="17" t="s">
        <v>44</v>
      </c>
      <c r="B1237" s="18" t="s">
        <v>402</v>
      </c>
      <c r="C1237" s="18" t="s">
        <v>451</v>
      </c>
      <c r="D1237" s="102" t="s">
        <v>453</v>
      </c>
      <c r="E1237" s="18" t="s">
        <v>45</v>
      </c>
      <c r="F1237" s="18"/>
      <c r="G1237" s="16">
        <f t="shared" ref="G1237:K1238" si="404">G1238</f>
        <v>85</v>
      </c>
      <c r="H1237" s="16"/>
      <c r="I1237" s="20">
        <f t="shared" si="389"/>
        <v>85</v>
      </c>
      <c r="J1237" s="16">
        <f t="shared" si="404"/>
        <v>85</v>
      </c>
      <c r="K1237" s="16">
        <f t="shared" si="404"/>
        <v>85</v>
      </c>
    </row>
    <row r="1238" spans="1:11" ht="39" customHeight="1">
      <c r="A1238" s="17" t="s">
        <v>46</v>
      </c>
      <c r="B1238" s="18" t="s">
        <v>402</v>
      </c>
      <c r="C1238" s="18" t="s">
        <v>451</v>
      </c>
      <c r="D1238" s="102" t="s">
        <v>453</v>
      </c>
      <c r="E1238" s="18" t="s">
        <v>53</v>
      </c>
      <c r="F1238" s="18"/>
      <c r="G1238" s="16">
        <f t="shared" si="404"/>
        <v>85</v>
      </c>
      <c r="H1238" s="16"/>
      <c r="I1238" s="20">
        <f t="shared" si="389"/>
        <v>85</v>
      </c>
      <c r="J1238" s="16">
        <f t="shared" si="404"/>
        <v>85</v>
      </c>
      <c r="K1238" s="16">
        <f t="shared" si="404"/>
        <v>85</v>
      </c>
    </row>
    <row r="1239" spans="1:11">
      <c r="A1239" s="17" t="s">
        <v>110</v>
      </c>
      <c r="B1239" s="18" t="s">
        <v>402</v>
      </c>
      <c r="C1239" s="18" t="s">
        <v>451</v>
      </c>
      <c r="D1239" s="102" t="s">
        <v>453</v>
      </c>
      <c r="E1239" s="18" t="s">
        <v>53</v>
      </c>
      <c r="F1239" s="18" t="s">
        <v>10</v>
      </c>
      <c r="G1239" s="182">
        <v>85</v>
      </c>
      <c r="H1239" s="182"/>
      <c r="I1239" s="20">
        <f t="shared" si="389"/>
        <v>85</v>
      </c>
      <c r="J1239" s="184">
        <v>85</v>
      </c>
      <c r="K1239" s="184">
        <v>85</v>
      </c>
    </row>
    <row r="1240" spans="1:11" ht="242.25">
      <c r="A1240" s="151" t="s">
        <v>659</v>
      </c>
      <c r="B1240" s="134" t="s">
        <v>402</v>
      </c>
      <c r="C1240" s="134" t="s">
        <v>451</v>
      </c>
      <c r="D1240" s="100" t="s">
        <v>556</v>
      </c>
      <c r="E1240" s="134"/>
      <c r="F1240" s="134"/>
      <c r="G1240" s="19">
        <f t="shared" ref="G1240:H1242" si="405">G1241</f>
        <v>0</v>
      </c>
      <c r="H1240" s="19">
        <f t="shared" si="405"/>
        <v>28.1</v>
      </c>
      <c r="I1240" s="20">
        <f t="shared" si="389"/>
        <v>28.1</v>
      </c>
      <c r="J1240" s="20"/>
      <c r="K1240" s="19"/>
    </row>
    <row r="1241" spans="1:11" ht="25.5">
      <c r="A1241" s="133" t="s">
        <v>44</v>
      </c>
      <c r="B1241" s="134" t="s">
        <v>402</v>
      </c>
      <c r="C1241" s="134" t="s">
        <v>451</v>
      </c>
      <c r="D1241" s="100" t="s">
        <v>556</v>
      </c>
      <c r="E1241" s="134" t="s">
        <v>45</v>
      </c>
      <c r="F1241" s="134"/>
      <c r="G1241" s="19">
        <f t="shared" si="405"/>
        <v>0</v>
      </c>
      <c r="H1241" s="19">
        <f t="shared" si="405"/>
        <v>28.1</v>
      </c>
      <c r="I1241" s="20">
        <f t="shared" si="389"/>
        <v>28.1</v>
      </c>
      <c r="J1241" s="20"/>
      <c r="K1241" s="19"/>
    </row>
    <row r="1242" spans="1:11" ht="38.25">
      <c r="A1242" s="133" t="s">
        <v>46</v>
      </c>
      <c r="B1242" s="134" t="s">
        <v>402</v>
      </c>
      <c r="C1242" s="134" t="s">
        <v>451</v>
      </c>
      <c r="D1242" s="100" t="s">
        <v>556</v>
      </c>
      <c r="E1242" s="134" t="s">
        <v>53</v>
      </c>
      <c r="F1242" s="134"/>
      <c r="G1242" s="19">
        <f t="shared" si="405"/>
        <v>0</v>
      </c>
      <c r="H1242" s="19">
        <f t="shared" si="405"/>
        <v>28.1</v>
      </c>
      <c r="I1242" s="20">
        <f t="shared" si="389"/>
        <v>28.1</v>
      </c>
      <c r="J1242" s="20"/>
      <c r="K1242" s="19"/>
    </row>
    <row r="1243" spans="1:11">
      <c r="A1243" s="133" t="s">
        <v>110</v>
      </c>
      <c r="B1243" s="134" t="s">
        <v>402</v>
      </c>
      <c r="C1243" s="134" t="s">
        <v>451</v>
      </c>
      <c r="D1243" s="100" t="s">
        <v>556</v>
      </c>
      <c r="E1243" s="134" t="s">
        <v>53</v>
      </c>
      <c r="F1243" s="134" t="s">
        <v>10</v>
      </c>
      <c r="G1243" s="19"/>
      <c r="H1243" s="19">
        <v>28.1</v>
      </c>
      <c r="I1243" s="20">
        <f t="shared" si="389"/>
        <v>28.1</v>
      </c>
      <c r="J1243" s="20"/>
      <c r="K1243" s="19"/>
    </row>
    <row r="1244" spans="1:11" ht="11.25" customHeight="1">
      <c r="A1244" s="32" t="s">
        <v>454</v>
      </c>
      <c r="B1244" s="14" t="s">
        <v>455</v>
      </c>
      <c r="C1244" s="14"/>
      <c r="D1244" s="14"/>
      <c r="E1244" s="14"/>
      <c r="F1244" s="14"/>
      <c r="G1244" s="15">
        <f t="shared" ref="G1244:K1244" si="406">G1245+G1246</f>
        <v>150</v>
      </c>
      <c r="H1244" s="15"/>
      <c r="I1244" s="12">
        <f t="shared" si="389"/>
        <v>150</v>
      </c>
      <c r="J1244" s="15">
        <f t="shared" si="406"/>
        <v>150</v>
      </c>
      <c r="K1244" s="15">
        <f t="shared" si="406"/>
        <v>150</v>
      </c>
    </row>
    <row r="1245" spans="1:11">
      <c r="A1245" s="13" t="s">
        <v>278</v>
      </c>
      <c r="B1245" s="14" t="s">
        <v>455</v>
      </c>
      <c r="C1245" s="14"/>
      <c r="D1245" s="14"/>
      <c r="E1245" s="14"/>
      <c r="F1245" s="14" t="s">
        <v>17</v>
      </c>
      <c r="G1245" s="15">
        <f>G1300+G1316</f>
        <v>150</v>
      </c>
      <c r="H1245" s="15"/>
      <c r="I1245" s="12">
        <f t="shared" si="389"/>
        <v>150</v>
      </c>
      <c r="J1245" s="15">
        <f t="shared" ref="J1245:K1245" si="407">J1300+J1316</f>
        <v>150</v>
      </c>
      <c r="K1245" s="15">
        <f t="shared" si="407"/>
        <v>150</v>
      </c>
    </row>
    <row r="1246" spans="1:11">
      <c r="A1246" s="13" t="s">
        <v>18</v>
      </c>
      <c r="B1246" s="14" t="s">
        <v>455</v>
      </c>
      <c r="C1246" s="14"/>
      <c r="D1246" s="14"/>
      <c r="E1246" s="14"/>
      <c r="F1246" s="14" t="s">
        <v>10</v>
      </c>
      <c r="G1246" s="15">
        <f>G1309+G1320</f>
        <v>0</v>
      </c>
      <c r="H1246" s="15"/>
      <c r="I1246" s="12">
        <f t="shared" si="389"/>
        <v>0</v>
      </c>
      <c r="J1246" s="15">
        <f>J1309+J1320</f>
        <v>0</v>
      </c>
      <c r="K1246" s="15">
        <f t="shared" ref="K1246" si="408">K1309+K1320</f>
        <v>0</v>
      </c>
    </row>
    <row r="1247" spans="1:11">
      <c r="A1247" s="32" t="s">
        <v>456</v>
      </c>
      <c r="B1247" s="14" t="s">
        <v>455</v>
      </c>
      <c r="C1247" s="14" t="s">
        <v>457</v>
      </c>
      <c r="D1247" s="14"/>
      <c r="E1247" s="14"/>
      <c r="F1247" s="14"/>
      <c r="G1247" s="15">
        <f t="shared" ref="G1247:K1247" si="409">G1295</f>
        <v>150</v>
      </c>
      <c r="H1247" s="15"/>
      <c r="I1247" s="12">
        <f t="shared" si="389"/>
        <v>150</v>
      </c>
      <c r="J1247" s="15">
        <f t="shared" si="409"/>
        <v>150</v>
      </c>
      <c r="K1247" s="15">
        <f t="shared" si="409"/>
        <v>150</v>
      </c>
    </row>
    <row r="1248" spans="1:11" ht="36" hidden="1">
      <c r="A1248" s="85" t="s">
        <v>458</v>
      </c>
      <c r="B1248" s="18" t="s">
        <v>455</v>
      </c>
      <c r="C1248" s="18" t="s">
        <v>457</v>
      </c>
      <c r="D1248" s="102" t="s">
        <v>459</v>
      </c>
      <c r="E1248" s="18"/>
      <c r="F1248" s="18"/>
      <c r="G1248" s="99"/>
      <c r="H1248" s="99"/>
      <c r="I1248" s="20">
        <f t="shared" si="389"/>
        <v>0</v>
      </c>
      <c r="J1248" s="12" t="e">
        <f>E1248+#REF!</f>
        <v>#REF!</v>
      </c>
      <c r="K1248" s="26"/>
    </row>
    <row r="1249" spans="1:11" ht="24" hidden="1">
      <c r="A1249" s="17" t="s">
        <v>44</v>
      </c>
      <c r="B1249" s="18" t="s">
        <v>455</v>
      </c>
      <c r="C1249" s="18" t="s">
        <v>457</v>
      </c>
      <c r="D1249" s="102" t="s">
        <v>459</v>
      </c>
      <c r="E1249" s="18" t="s">
        <v>45</v>
      </c>
      <c r="F1249" s="18"/>
      <c r="G1249" s="99"/>
      <c r="H1249" s="99"/>
      <c r="I1249" s="20">
        <f t="shared" si="389"/>
        <v>0</v>
      </c>
      <c r="J1249" s="12" t="e">
        <f>E1249+#REF!</f>
        <v>#REF!</v>
      </c>
      <c r="K1249" s="26"/>
    </row>
    <row r="1250" spans="1:11" ht="36" hidden="1">
      <c r="A1250" s="17" t="s">
        <v>46</v>
      </c>
      <c r="B1250" s="18" t="s">
        <v>455</v>
      </c>
      <c r="C1250" s="18" t="s">
        <v>457</v>
      </c>
      <c r="D1250" s="102" t="s">
        <v>459</v>
      </c>
      <c r="E1250" s="18" t="s">
        <v>53</v>
      </c>
      <c r="F1250" s="18"/>
      <c r="G1250" s="99"/>
      <c r="H1250" s="99"/>
      <c r="I1250" s="20">
        <f t="shared" si="389"/>
        <v>0</v>
      </c>
      <c r="J1250" s="12" t="e">
        <f>E1250+#REF!</f>
        <v>#REF!</v>
      </c>
      <c r="K1250" s="26"/>
    </row>
    <row r="1251" spans="1:11" hidden="1">
      <c r="A1251" s="17" t="s">
        <v>16</v>
      </c>
      <c r="B1251" s="18" t="s">
        <v>455</v>
      </c>
      <c r="C1251" s="18" t="s">
        <v>457</v>
      </c>
      <c r="D1251" s="102" t="s">
        <v>459</v>
      </c>
      <c r="E1251" s="18" t="s">
        <v>53</v>
      </c>
      <c r="F1251" s="18" t="s">
        <v>17</v>
      </c>
      <c r="G1251" s="99"/>
      <c r="H1251" s="99"/>
      <c r="I1251" s="20">
        <f t="shared" si="389"/>
        <v>0</v>
      </c>
      <c r="J1251" s="12" t="e">
        <f>E1251+#REF!</f>
        <v>#REF!</v>
      </c>
      <c r="K1251" s="26"/>
    </row>
    <row r="1252" spans="1:11" ht="60" hidden="1">
      <c r="A1252" s="49" t="s">
        <v>394</v>
      </c>
      <c r="B1252" s="18" t="s">
        <v>455</v>
      </c>
      <c r="C1252" s="18" t="s">
        <v>457</v>
      </c>
      <c r="D1252" s="102" t="s">
        <v>460</v>
      </c>
      <c r="E1252" s="18"/>
      <c r="F1252" s="18"/>
      <c r="G1252" s="99"/>
      <c r="H1252" s="99"/>
      <c r="I1252" s="20">
        <f t="shared" si="389"/>
        <v>0</v>
      </c>
      <c r="J1252" s="12" t="e">
        <f>E1252+#REF!</f>
        <v>#REF!</v>
      </c>
      <c r="K1252" s="26"/>
    </row>
    <row r="1253" spans="1:11" ht="24" hidden="1">
      <c r="A1253" s="17" t="s">
        <v>44</v>
      </c>
      <c r="B1253" s="18" t="s">
        <v>455</v>
      </c>
      <c r="C1253" s="18" t="s">
        <v>457</v>
      </c>
      <c r="D1253" s="102" t="s">
        <v>460</v>
      </c>
      <c r="E1253" s="18" t="s">
        <v>45</v>
      </c>
      <c r="F1253" s="18"/>
      <c r="G1253" s="99"/>
      <c r="H1253" s="99"/>
      <c r="I1253" s="20">
        <f t="shared" si="389"/>
        <v>0</v>
      </c>
      <c r="J1253" s="12" t="e">
        <f>E1253+#REF!</f>
        <v>#REF!</v>
      </c>
      <c r="K1253" s="26"/>
    </row>
    <row r="1254" spans="1:11" ht="36" hidden="1">
      <c r="A1254" s="17" t="s">
        <v>46</v>
      </c>
      <c r="B1254" s="18" t="s">
        <v>455</v>
      </c>
      <c r="C1254" s="18" t="s">
        <v>457</v>
      </c>
      <c r="D1254" s="102" t="s">
        <v>460</v>
      </c>
      <c r="E1254" s="18" t="s">
        <v>53</v>
      </c>
      <c r="F1254" s="18"/>
      <c r="G1254" s="99"/>
      <c r="H1254" s="99"/>
      <c r="I1254" s="20">
        <f t="shared" si="389"/>
        <v>0</v>
      </c>
      <c r="J1254" s="12" t="e">
        <f>E1254+#REF!</f>
        <v>#REF!</v>
      </c>
      <c r="K1254" s="26"/>
    </row>
    <row r="1255" spans="1:11" ht="36" hidden="1">
      <c r="A1255" s="49" t="s">
        <v>210</v>
      </c>
      <c r="B1255" s="18" t="s">
        <v>455</v>
      </c>
      <c r="C1255" s="18" t="s">
        <v>457</v>
      </c>
      <c r="D1255" s="102" t="s">
        <v>460</v>
      </c>
      <c r="E1255" s="18" t="s">
        <v>211</v>
      </c>
      <c r="F1255" s="18"/>
      <c r="G1255" s="99"/>
      <c r="H1255" s="99"/>
      <c r="I1255" s="20">
        <f t="shared" si="389"/>
        <v>0</v>
      </c>
      <c r="J1255" s="12" t="e">
        <f>E1255+#REF!</f>
        <v>#REF!</v>
      </c>
      <c r="K1255" s="26"/>
    </row>
    <row r="1256" spans="1:11" hidden="1">
      <c r="A1256" s="17" t="s">
        <v>18</v>
      </c>
      <c r="B1256" s="18" t="s">
        <v>455</v>
      </c>
      <c r="C1256" s="18" t="s">
        <v>457</v>
      </c>
      <c r="D1256" s="102" t="s">
        <v>460</v>
      </c>
      <c r="E1256" s="18" t="s">
        <v>211</v>
      </c>
      <c r="F1256" s="18" t="s">
        <v>10</v>
      </c>
      <c r="G1256" s="99"/>
      <c r="H1256" s="99"/>
      <c r="I1256" s="20">
        <f t="shared" si="389"/>
        <v>0</v>
      </c>
      <c r="J1256" s="12" t="e">
        <f>E1256+#REF!</f>
        <v>#REF!</v>
      </c>
      <c r="K1256" s="26"/>
    </row>
    <row r="1257" spans="1:11" ht="36" hidden="1">
      <c r="A1257" s="109" t="s">
        <v>461</v>
      </c>
      <c r="B1257" s="14" t="s">
        <v>455</v>
      </c>
      <c r="C1257" s="14" t="s">
        <v>457</v>
      </c>
      <c r="D1257" s="108" t="s">
        <v>462</v>
      </c>
      <c r="E1257" s="14"/>
      <c r="F1257" s="14"/>
      <c r="G1257" s="15">
        <f>G1258</f>
        <v>0</v>
      </c>
      <c r="H1257" s="15"/>
      <c r="I1257" s="20">
        <f t="shared" si="389"/>
        <v>0</v>
      </c>
      <c r="J1257" s="12"/>
      <c r="K1257" s="26"/>
    </row>
    <row r="1258" spans="1:11" ht="48" hidden="1">
      <c r="A1258" s="109" t="s">
        <v>463</v>
      </c>
      <c r="B1258" s="14" t="s">
        <v>455</v>
      </c>
      <c r="C1258" s="14" t="s">
        <v>457</v>
      </c>
      <c r="D1258" s="108" t="s">
        <v>464</v>
      </c>
      <c r="E1258" s="14"/>
      <c r="F1258" s="14"/>
      <c r="G1258" s="15">
        <f>G1259</f>
        <v>0</v>
      </c>
      <c r="H1258" s="15"/>
      <c r="I1258" s="20">
        <f t="shared" ref="I1258:I1321" si="410">G1258+H1258</f>
        <v>0</v>
      </c>
      <c r="J1258" s="12"/>
      <c r="K1258" s="26"/>
    </row>
    <row r="1259" spans="1:11" ht="24" hidden="1">
      <c r="A1259" s="17" t="s">
        <v>465</v>
      </c>
      <c r="B1259" s="18" t="s">
        <v>455</v>
      </c>
      <c r="C1259" s="18" t="s">
        <v>457</v>
      </c>
      <c r="D1259" s="102" t="s">
        <v>466</v>
      </c>
      <c r="E1259" s="14"/>
      <c r="F1259" s="14"/>
      <c r="G1259" s="16">
        <f>G1264+G1282+G1271</f>
        <v>0</v>
      </c>
      <c r="H1259" s="16"/>
      <c r="I1259" s="20">
        <f t="shared" si="410"/>
        <v>0</v>
      </c>
      <c r="J1259" s="12"/>
      <c r="K1259" s="26"/>
    </row>
    <row r="1260" spans="1:11" ht="48" hidden="1">
      <c r="A1260" s="17" t="s">
        <v>467</v>
      </c>
      <c r="B1260" s="18" t="s">
        <v>455</v>
      </c>
      <c r="C1260" s="18" t="s">
        <v>457</v>
      </c>
      <c r="D1260" s="102" t="s">
        <v>468</v>
      </c>
      <c r="E1260" s="18"/>
      <c r="F1260" s="18"/>
      <c r="G1260" s="16">
        <f>G1264</f>
        <v>0</v>
      </c>
      <c r="H1260" s="16"/>
      <c r="I1260" s="20">
        <f t="shared" si="410"/>
        <v>0</v>
      </c>
      <c r="J1260" s="12"/>
      <c r="K1260" s="26"/>
    </row>
    <row r="1261" spans="1:11" ht="37.5" hidden="1" customHeight="1">
      <c r="A1261" s="88" t="s">
        <v>210</v>
      </c>
      <c r="B1261" s="18" t="s">
        <v>455</v>
      </c>
      <c r="C1261" s="18" t="s">
        <v>457</v>
      </c>
      <c r="D1261" s="102" t="s">
        <v>469</v>
      </c>
      <c r="E1261" s="18" t="s">
        <v>211</v>
      </c>
      <c r="F1261" s="18"/>
      <c r="G1261" s="99"/>
      <c r="H1261" s="99"/>
      <c r="I1261" s="20">
        <f t="shared" si="410"/>
        <v>0</v>
      </c>
      <c r="J1261" s="12" t="e">
        <f>E1261+#REF!</f>
        <v>#REF!</v>
      </c>
      <c r="K1261" s="26"/>
    </row>
    <row r="1262" spans="1:11" hidden="1">
      <c r="A1262" s="88" t="s">
        <v>212</v>
      </c>
      <c r="B1262" s="18" t="s">
        <v>455</v>
      </c>
      <c r="C1262" s="18" t="s">
        <v>457</v>
      </c>
      <c r="D1262" s="102" t="s">
        <v>469</v>
      </c>
      <c r="E1262" s="18" t="s">
        <v>443</v>
      </c>
      <c r="F1262" s="18"/>
      <c r="G1262" s="99"/>
      <c r="H1262" s="99"/>
      <c r="I1262" s="20">
        <f t="shared" si="410"/>
        <v>0</v>
      </c>
      <c r="J1262" s="12" t="e">
        <f>E1262+#REF!</f>
        <v>#REF!</v>
      </c>
      <c r="K1262" s="26"/>
    </row>
    <row r="1263" spans="1:11" hidden="1">
      <c r="A1263" s="17" t="s">
        <v>16</v>
      </c>
      <c r="B1263" s="18" t="s">
        <v>455</v>
      </c>
      <c r="C1263" s="18" t="s">
        <v>457</v>
      </c>
      <c r="D1263" s="102" t="s">
        <v>469</v>
      </c>
      <c r="E1263" s="18" t="s">
        <v>443</v>
      </c>
      <c r="F1263" s="18" t="s">
        <v>17</v>
      </c>
      <c r="G1263" s="99"/>
      <c r="H1263" s="99"/>
      <c r="I1263" s="20">
        <f t="shared" si="410"/>
        <v>0</v>
      </c>
      <c r="J1263" s="12" t="e">
        <f>E1263+#REF!</f>
        <v>#REF!</v>
      </c>
      <c r="K1263" s="26"/>
    </row>
    <row r="1264" spans="1:11" hidden="1">
      <c r="A1264" s="17" t="s">
        <v>470</v>
      </c>
      <c r="B1264" s="18" t="s">
        <v>455</v>
      </c>
      <c r="C1264" s="18" t="s">
        <v>457</v>
      </c>
      <c r="D1264" s="102" t="s">
        <v>468</v>
      </c>
      <c r="E1264" s="18"/>
      <c r="F1264" s="18"/>
      <c r="G1264" s="16">
        <f>G1265+G1268</f>
        <v>0</v>
      </c>
      <c r="H1264" s="16"/>
      <c r="I1264" s="20">
        <f t="shared" si="410"/>
        <v>0</v>
      </c>
      <c r="J1264" s="20"/>
      <c r="K1264" s="26"/>
    </row>
    <row r="1265" spans="1:11" ht="24" hidden="1">
      <c r="A1265" s="17" t="s">
        <v>44</v>
      </c>
      <c r="B1265" s="18" t="s">
        <v>455</v>
      </c>
      <c r="C1265" s="18" t="s">
        <v>457</v>
      </c>
      <c r="D1265" s="102" t="s">
        <v>468</v>
      </c>
      <c r="E1265" s="18" t="s">
        <v>45</v>
      </c>
      <c r="F1265" s="18"/>
      <c r="G1265" s="16">
        <f>G1266</f>
        <v>0</v>
      </c>
      <c r="H1265" s="16"/>
      <c r="I1265" s="20">
        <f t="shared" si="410"/>
        <v>0</v>
      </c>
      <c r="J1265" s="12"/>
      <c r="K1265" s="26"/>
    </row>
    <row r="1266" spans="1:11" ht="36" hidden="1">
      <c r="A1266" s="17" t="s">
        <v>46</v>
      </c>
      <c r="B1266" s="18" t="s">
        <v>455</v>
      </c>
      <c r="C1266" s="18" t="s">
        <v>457</v>
      </c>
      <c r="D1266" s="102" t="s">
        <v>468</v>
      </c>
      <c r="E1266" s="18" t="s">
        <v>53</v>
      </c>
      <c r="F1266" s="18"/>
      <c r="G1266" s="16">
        <f>G1267</f>
        <v>0</v>
      </c>
      <c r="H1266" s="16"/>
      <c r="I1266" s="20">
        <f t="shared" si="410"/>
        <v>0</v>
      </c>
      <c r="J1266" s="12"/>
      <c r="K1266" s="26"/>
    </row>
    <row r="1267" spans="1:11" hidden="1">
      <c r="A1267" s="17" t="s">
        <v>16</v>
      </c>
      <c r="B1267" s="18" t="s">
        <v>455</v>
      </c>
      <c r="C1267" s="18" t="s">
        <v>457</v>
      </c>
      <c r="D1267" s="102" t="s">
        <v>468</v>
      </c>
      <c r="E1267" s="18" t="s">
        <v>53</v>
      </c>
      <c r="F1267" s="18" t="s">
        <v>17</v>
      </c>
      <c r="G1267" s="19"/>
      <c r="H1267" s="19"/>
      <c r="I1267" s="20">
        <f t="shared" si="410"/>
        <v>0</v>
      </c>
      <c r="J1267" s="12"/>
      <c r="K1267" s="26"/>
    </row>
    <row r="1268" spans="1:11" ht="34.5" hidden="1" customHeight="1">
      <c r="A1268" s="70" t="s">
        <v>210</v>
      </c>
      <c r="B1268" s="18" t="s">
        <v>455</v>
      </c>
      <c r="C1268" s="18" t="s">
        <v>457</v>
      </c>
      <c r="D1268" s="102" t="s">
        <v>468</v>
      </c>
      <c r="E1268" s="18" t="s">
        <v>211</v>
      </c>
      <c r="F1268" s="18"/>
      <c r="G1268" s="19">
        <f>G1269</f>
        <v>0</v>
      </c>
      <c r="H1268" s="19"/>
      <c r="I1268" s="20">
        <f t="shared" si="410"/>
        <v>0</v>
      </c>
      <c r="J1268" s="20"/>
      <c r="K1268" s="26"/>
    </row>
    <row r="1269" spans="1:11" hidden="1">
      <c r="A1269" s="70" t="s">
        <v>212</v>
      </c>
      <c r="B1269" s="18" t="s">
        <v>455</v>
      </c>
      <c r="C1269" s="18" t="s">
        <v>457</v>
      </c>
      <c r="D1269" s="102" t="s">
        <v>468</v>
      </c>
      <c r="E1269" s="18" t="s">
        <v>443</v>
      </c>
      <c r="F1269" s="18"/>
      <c r="G1269" s="19">
        <f>G1270</f>
        <v>0</v>
      </c>
      <c r="H1269" s="19"/>
      <c r="I1269" s="20">
        <f t="shared" si="410"/>
        <v>0</v>
      </c>
      <c r="J1269" s="20"/>
      <c r="K1269" s="26"/>
    </row>
    <row r="1270" spans="1:11" hidden="1">
      <c r="A1270" s="17" t="s">
        <v>16</v>
      </c>
      <c r="B1270" s="18" t="s">
        <v>455</v>
      </c>
      <c r="C1270" s="18" t="s">
        <v>457</v>
      </c>
      <c r="D1270" s="102" t="s">
        <v>468</v>
      </c>
      <c r="E1270" s="18" t="s">
        <v>443</v>
      </c>
      <c r="F1270" s="18" t="s">
        <v>17</v>
      </c>
      <c r="G1270" s="19"/>
      <c r="H1270" s="19"/>
      <c r="I1270" s="20">
        <f t="shared" si="410"/>
        <v>0</v>
      </c>
      <c r="J1270" s="20"/>
      <c r="K1270" s="26"/>
    </row>
    <row r="1271" spans="1:11" ht="36" hidden="1">
      <c r="A1271" s="17" t="s">
        <v>471</v>
      </c>
      <c r="B1271" s="18" t="s">
        <v>455</v>
      </c>
      <c r="C1271" s="18" t="s">
        <v>457</v>
      </c>
      <c r="D1271" s="102" t="s">
        <v>472</v>
      </c>
      <c r="E1271" s="18"/>
      <c r="F1271" s="18"/>
      <c r="G1271" s="16">
        <f>G1272</f>
        <v>0</v>
      </c>
      <c r="H1271" s="16"/>
      <c r="I1271" s="20">
        <f t="shared" si="410"/>
        <v>0</v>
      </c>
      <c r="J1271" s="20" t="e">
        <f>E1271+#REF!</f>
        <v>#REF!</v>
      </c>
      <c r="K1271" s="26"/>
    </row>
    <row r="1272" spans="1:11" ht="36" hidden="1">
      <c r="A1272" s="70" t="s">
        <v>210</v>
      </c>
      <c r="B1272" s="18" t="s">
        <v>455</v>
      </c>
      <c r="C1272" s="18" t="s">
        <v>457</v>
      </c>
      <c r="D1272" s="102" t="s">
        <v>472</v>
      </c>
      <c r="E1272" s="18" t="s">
        <v>211</v>
      </c>
      <c r="F1272" s="18"/>
      <c r="G1272" s="16">
        <f>G1273</f>
        <v>0</v>
      </c>
      <c r="H1272" s="16"/>
      <c r="I1272" s="20">
        <f t="shared" si="410"/>
        <v>0</v>
      </c>
      <c r="J1272" s="20" t="e">
        <f>E1272+#REF!</f>
        <v>#REF!</v>
      </c>
      <c r="K1272" s="26"/>
    </row>
    <row r="1273" spans="1:11" hidden="1">
      <c r="A1273" s="70" t="s">
        <v>212</v>
      </c>
      <c r="B1273" s="18" t="s">
        <v>455</v>
      </c>
      <c r="C1273" s="18" t="s">
        <v>457</v>
      </c>
      <c r="D1273" s="102" t="s">
        <v>472</v>
      </c>
      <c r="E1273" s="18" t="s">
        <v>443</v>
      </c>
      <c r="F1273" s="18"/>
      <c r="G1273" s="16">
        <f>G1274</f>
        <v>0</v>
      </c>
      <c r="H1273" s="16"/>
      <c r="I1273" s="20">
        <f t="shared" si="410"/>
        <v>0</v>
      </c>
      <c r="J1273" s="20" t="e">
        <f>E1273+#REF!</f>
        <v>#REF!</v>
      </c>
      <c r="K1273" s="26"/>
    </row>
    <row r="1274" spans="1:11" hidden="1">
      <c r="A1274" s="17" t="s">
        <v>18</v>
      </c>
      <c r="B1274" s="18" t="s">
        <v>455</v>
      </c>
      <c r="C1274" s="18" t="s">
        <v>457</v>
      </c>
      <c r="D1274" s="102" t="s">
        <v>472</v>
      </c>
      <c r="E1274" s="18" t="s">
        <v>443</v>
      </c>
      <c r="F1274" s="18" t="s">
        <v>10</v>
      </c>
      <c r="G1274" s="19"/>
      <c r="H1274" s="19"/>
      <c r="I1274" s="20">
        <f t="shared" si="410"/>
        <v>0</v>
      </c>
      <c r="J1274" s="20" t="e">
        <f>E1274+#REF!</f>
        <v>#REF!</v>
      </c>
      <c r="K1274" s="26"/>
    </row>
    <row r="1275" spans="1:11" ht="24" hidden="1">
      <c r="A1275" s="17" t="s">
        <v>473</v>
      </c>
      <c r="B1275" s="18" t="s">
        <v>455</v>
      </c>
      <c r="C1275" s="18" t="s">
        <v>457</v>
      </c>
      <c r="D1275" s="102" t="s">
        <v>474</v>
      </c>
      <c r="E1275" s="18"/>
      <c r="F1275" s="18"/>
      <c r="G1275" s="19"/>
      <c r="H1275" s="19"/>
      <c r="I1275" s="20">
        <f t="shared" si="410"/>
        <v>0</v>
      </c>
      <c r="J1275" s="20"/>
      <c r="K1275" s="26"/>
    </row>
    <row r="1276" spans="1:11" ht="36" hidden="1">
      <c r="A1276" s="70" t="s">
        <v>210</v>
      </c>
      <c r="B1276" s="18" t="s">
        <v>455</v>
      </c>
      <c r="C1276" s="18" t="s">
        <v>457</v>
      </c>
      <c r="D1276" s="102" t="s">
        <v>474</v>
      </c>
      <c r="E1276" s="18" t="s">
        <v>211</v>
      </c>
      <c r="F1276" s="18"/>
      <c r="G1276" s="16">
        <f>G1277</f>
        <v>0</v>
      </c>
      <c r="H1276" s="16"/>
      <c r="I1276" s="20">
        <f t="shared" si="410"/>
        <v>0</v>
      </c>
      <c r="J1276" s="12"/>
      <c r="K1276" s="26"/>
    </row>
    <row r="1277" spans="1:11" hidden="1">
      <c r="A1277" s="70" t="s">
        <v>212</v>
      </c>
      <c r="B1277" s="18" t="s">
        <v>455</v>
      </c>
      <c r="C1277" s="18" t="s">
        <v>457</v>
      </c>
      <c r="D1277" s="102" t="s">
        <v>474</v>
      </c>
      <c r="E1277" s="18" t="s">
        <v>443</v>
      </c>
      <c r="F1277" s="18"/>
      <c r="G1277" s="16">
        <f>G1278</f>
        <v>0</v>
      </c>
      <c r="H1277" s="16"/>
      <c r="I1277" s="20">
        <f t="shared" si="410"/>
        <v>0</v>
      </c>
      <c r="J1277" s="12"/>
      <c r="K1277" s="26"/>
    </row>
    <row r="1278" spans="1:11" hidden="1">
      <c r="A1278" s="17" t="s">
        <v>16</v>
      </c>
      <c r="B1278" s="18" t="s">
        <v>455</v>
      </c>
      <c r="C1278" s="18" t="s">
        <v>457</v>
      </c>
      <c r="D1278" s="102" t="s">
        <v>474</v>
      </c>
      <c r="E1278" s="18" t="s">
        <v>443</v>
      </c>
      <c r="F1278" s="18" t="s">
        <v>17</v>
      </c>
      <c r="G1278" s="19"/>
      <c r="H1278" s="19"/>
      <c r="I1278" s="20">
        <f t="shared" si="410"/>
        <v>0</v>
      </c>
      <c r="J1278" s="12"/>
      <c r="K1278" s="26"/>
    </row>
    <row r="1279" spans="1:11" ht="48" hidden="1">
      <c r="A1279" s="13" t="s">
        <v>386</v>
      </c>
      <c r="B1279" s="18" t="s">
        <v>455</v>
      </c>
      <c r="C1279" s="18" t="s">
        <v>457</v>
      </c>
      <c r="D1279" s="102" t="s">
        <v>475</v>
      </c>
      <c r="E1279" s="18"/>
      <c r="F1279" s="18"/>
      <c r="G1279" s="16">
        <f>G1280</f>
        <v>0</v>
      </c>
      <c r="H1279" s="16"/>
      <c r="I1279" s="20">
        <f t="shared" si="410"/>
        <v>0</v>
      </c>
      <c r="J1279" s="20" t="e">
        <f>E1279+#REF!</f>
        <v>#REF!</v>
      </c>
      <c r="K1279" s="26"/>
    </row>
    <row r="1280" spans="1:11" ht="36" hidden="1">
      <c r="A1280" s="70" t="s">
        <v>210</v>
      </c>
      <c r="B1280" s="18" t="s">
        <v>455</v>
      </c>
      <c r="C1280" s="18" t="s">
        <v>457</v>
      </c>
      <c r="D1280" s="102" t="s">
        <v>475</v>
      </c>
      <c r="E1280" s="18" t="s">
        <v>211</v>
      </c>
      <c r="F1280" s="18"/>
      <c r="G1280" s="16">
        <f>G1281</f>
        <v>0</v>
      </c>
      <c r="H1280" s="16"/>
      <c r="I1280" s="20">
        <f t="shared" si="410"/>
        <v>0</v>
      </c>
      <c r="J1280" s="20" t="e">
        <f>E1280+#REF!</f>
        <v>#REF!</v>
      </c>
      <c r="K1280" s="26"/>
    </row>
    <row r="1281" spans="1:11" hidden="1">
      <c r="A1281" s="70" t="s">
        <v>212</v>
      </c>
      <c r="B1281" s="18" t="s">
        <v>455</v>
      </c>
      <c r="C1281" s="18" t="s">
        <v>457</v>
      </c>
      <c r="D1281" s="102" t="s">
        <v>475</v>
      </c>
      <c r="E1281" s="18" t="s">
        <v>443</v>
      </c>
      <c r="F1281" s="18"/>
      <c r="G1281" s="16">
        <f>G1282</f>
        <v>0</v>
      </c>
      <c r="H1281" s="16"/>
      <c r="I1281" s="20">
        <f t="shared" si="410"/>
        <v>0</v>
      </c>
      <c r="J1281" s="20" t="e">
        <f>E1281+#REF!</f>
        <v>#REF!</v>
      </c>
      <c r="K1281" s="26"/>
    </row>
    <row r="1282" spans="1:11" hidden="1">
      <c r="A1282" s="17" t="s">
        <v>18</v>
      </c>
      <c r="B1282" s="18" t="s">
        <v>455</v>
      </c>
      <c r="C1282" s="18" t="s">
        <v>457</v>
      </c>
      <c r="D1282" s="102" t="s">
        <v>475</v>
      </c>
      <c r="E1282" s="18" t="s">
        <v>443</v>
      </c>
      <c r="F1282" s="18" t="s">
        <v>10</v>
      </c>
      <c r="G1282" s="19"/>
      <c r="H1282" s="19"/>
      <c r="I1282" s="20">
        <f t="shared" si="410"/>
        <v>0</v>
      </c>
      <c r="J1282" s="20" t="e">
        <f>E1282+#REF!</f>
        <v>#REF!</v>
      </c>
      <c r="K1282" s="26"/>
    </row>
    <row r="1283" spans="1:11" ht="36" hidden="1" customHeight="1">
      <c r="A1283" s="70" t="s">
        <v>476</v>
      </c>
      <c r="B1283" s="18" t="s">
        <v>455</v>
      </c>
      <c r="C1283" s="18" t="s">
        <v>457</v>
      </c>
      <c r="D1283" s="102" t="s">
        <v>477</v>
      </c>
      <c r="E1283" s="18"/>
      <c r="F1283" s="18"/>
      <c r="G1283" s="19"/>
      <c r="H1283" s="19"/>
      <c r="I1283" s="20">
        <f t="shared" si="410"/>
        <v>0</v>
      </c>
      <c r="J1283" s="20"/>
      <c r="K1283" s="26"/>
    </row>
    <row r="1284" spans="1:11" ht="38.25" hidden="1" customHeight="1">
      <c r="A1284" s="70" t="s">
        <v>210</v>
      </c>
      <c r="B1284" s="18" t="s">
        <v>455</v>
      </c>
      <c r="C1284" s="18" t="s">
        <v>457</v>
      </c>
      <c r="D1284" s="102" t="s">
        <v>477</v>
      </c>
      <c r="E1284" s="18" t="s">
        <v>211</v>
      </c>
      <c r="F1284" s="18"/>
      <c r="G1284" s="19"/>
      <c r="H1284" s="19"/>
      <c r="I1284" s="20">
        <f t="shared" si="410"/>
        <v>0</v>
      </c>
      <c r="J1284" s="20"/>
      <c r="K1284" s="26"/>
    </row>
    <row r="1285" spans="1:11" hidden="1">
      <c r="A1285" s="70" t="s">
        <v>212</v>
      </c>
      <c r="B1285" s="18" t="s">
        <v>455</v>
      </c>
      <c r="C1285" s="18" t="s">
        <v>457</v>
      </c>
      <c r="D1285" s="102" t="s">
        <v>477</v>
      </c>
      <c r="E1285" s="18" t="s">
        <v>443</v>
      </c>
      <c r="F1285" s="18"/>
      <c r="G1285" s="19"/>
      <c r="H1285" s="19"/>
      <c r="I1285" s="20">
        <f t="shared" si="410"/>
        <v>0</v>
      </c>
      <c r="J1285" s="20"/>
      <c r="K1285" s="26"/>
    </row>
    <row r="1286" spans="1:11" hidden="1">
      <c r="A1286" s="17" t="s">
        <v>18</v>
      </c>
      <c r="B1286" s="18" t="s">
        <v>455</v>
      </c>
      <c r="C1286" s="18" t="s">
        <v>457</v>
      </c>
      <c r="D1286" s="110" t="s">
        <v>477</v>
      </c>
      <c r="E1286" s="18" t="s">
        <v>443</v>
      </c>
      <c r="F1286" s="18" t="s">
        <v>10</v>
      </c>
      <c r="G1286" s="97"/>
      <c r="H1286" s="97"/>
      <c r="I1286" s="20">
        <f t="shared" si="410"/>
        <v>0</v>
      </c>
      <c r="J1286" s="16"/>
      <c r="K1286" s="26"/>
    </row>
    <row r="1287" spans="1:11" ht="48" hidden="1">
      <c r="A1287" s="17" t="s">
        <v>478</v>
      </c>
      <c r="B1287" s="18" t="s">
        <v>455</v>
      </c>
      <c r="C1287" s="18" t="s">
        <v>457</v>
      </c>
      <c r="D1287" s="102" t="s">
        <v>479</v>
      </c>
      <c r="E1287" s="18"/>
      <c r="F1287" s="18"/>
      <c r="G1287" s="19"/>
      <c r="H1287" s="19"/>
      <c r="I1287" s="20">
        <f t="shared" si="410"/>
        <v>0</v>
      </c>
      <c r="J1287" s="20"/>
      <c r="K1287" s="26"/>
    </row>
    <row r="1288" spans="1:11" ht="36" hidden="1">
      <c r="A1288" s="70" t="s">
        <v>210</v>
      </c>
      <c r="B1288" s="18" t="s">
        <v>455</v>
      </c>
      <c r="C1288" s="18" t="s">
        <v>457</v>
      </c>
      <c r="D1288" s="102" t="s">
        <v>479</v>
      </c>
      <c r="E1288" s="18" t="s">
        <v>211</v>
      </c>
      <c r="F1288" s="18"/>
      <c r="G1288" s="19"/>
      <c r="H1288" s="19"/>
      <c r="I1288" s="20">
        <f t="shared" si="410"/>
        <v>0</v>
      </c>
      <c r="J1288" s="20"/>
      <c r="K1288" s="26"/>
    </row>
    <row r="1289" spans="1:11" hidden="1">
      <c r="A1289" s="70" t="s">
        <v>212</v>
      </c>
      <c r="B1289" s="18" t="s">
        <v>455</v>
      </c>
      <c r="C1289" s="18" t="s">
        <v>457</v>
      </c>
      <c r="D1289" s="102" t="s">
        <v>479</v>
      </c>
      <c r="E1289" s="18" t="s">
        <v>443</v>
      </c>
      <c r="F1289" s="18"/>
      <c r="G1289" s="19"/>
      <c r="H1289" s="19"/>
      <c r="I1289" s="20">
        <f t="shared" si="410"/>
        <v>0</v>
      </c>
      <c r="J1289" s="20"/>
      <c r="K1289" s="26"/>
    </row>
    <row r="1290" spans="1:11" hidden="1">
      <c r="A1290" s="17" t="s">
        <v>16</v>
      </c>
      <c r="B1290" s="18" t="s">
        <v>455</v>
      </c>
      <c r="C1290" s="18" t="s">
        <v>457</v>
      </c>
      <c r="D1290" s="102" t="s">
        <v>479</v>
      </c>
      <c r="E1290" s="18" t="s">
        <v>443</v>
      </c>
      <c r="F1290" s="18" t="s">
        <v>17</v>
      </c>
      <c r="G1290" s="19"/>
      <c r="H1290" s="19"/>
      <c r="I1290" s="20">
        <f t="shared" si="410"/>
        <v>0</v>
      </c>
      <c r="J1290" s="20"/>
      <c r="K1290" s="26"/>
    </row>
    <row r="1291" spans="1:11" ht="35.25" hidden="1" customHeight="1">
      <c r="A1291" s="70" t="s">
        <v>476</v>
      </c>
      <c r="B1291" s="14" t="s">
        <v>455</v>
      </c>
      <c r="C1291" s="14" t="s">
        <v>457</v>
      </c>
      <c r="D1291" s="102" t="s">
        <v>480</v>
      </c>
      <c r="E1291" s="18"/>
      <c r="F1291" s="18"/>
      <c r="G1291" s="19"/>
      <c r="H1291" s="19"/>
      <c r="I1291" s="20">
        <f t="shared" si="410"/>
        <v>0</v>
      </c>
      <c r="J1291" s="20"/>
      <c r="K1291" s="26"/>
    </row>
    <row r="1292" spans="1:11" ht="38.25" hidden="1" customHeight="1">
      <c r="A1292" s="70" t="s">
        <v>210</v>
      </c>
      <c r="B1292" s="18" t="s">
        <v>455</v>
      </c>
      <c r="C1292" s="18" t="s">
        <v>457</v>
      </c>
      <c r="D1292" s="102" t="s">
        <v>480</v>
      </c>
      <c r="E1292" s="18" t="s">
        <v>211</v>
      </c>
      <c r="F1292" s="18"/>
      <c r="G1292" s="19"/>
      <c r="H1292" s="19"/>
      <c r="I1292" s="20">
        <f t="shared" si="410"/>
        <v>0</v>
      </c>
      <c r="J1292" s="20"/>
      <c r="K1292" s="26"/>
    </row>
    <row r="1293" spans="1:11" hidden="1">
      <c r="A1293" s="70" t="s">
        <v>212</v>
      </c>
      <c r="B1293" s="18" t="s">
        <v>455</v>
      </c>
      <c r="C1293" s="18" t="s">
        <v>457</v>
      </c>
      <c r="D1293" s="102" t="s">
        <v>480</v>
      </c>
      <c r="E1293" s="18" t="s">
        <v>443</v>
      </c>
      <c r="F1293" s="18"/>
      <c r="G1293" s="19"/>
      <c r="H1293" s="19"/>
      <c r="I1293" s="20">
        <f t="shared" si="410"/>
        <v>0</v>
      </c>
      <c r="J1293" s="20"/>
      <c r="K1293" s="26"/>
    </row>
    <row r="1294" spans="1:11" hidden="1">
      <c r="A1294" s="17" t="s">
        <v>18</v>
      </c>
      <c r="B1294" s="18" t="s">
        <v>455</v>
      </c>
      <c r="C1294" s="18" t="s">
        <v>457</v>
      </c>
      <c r="D1294" s="110" t="s">
        <v>480</v>
      </c>
      <c r="E1294" s="18" t="s">
        <v>443</v>
      </c>
      <c r="F1294" s="18" t="s">
        <v>10</v>
      </c>
      <c r="G1294" s="19"/>
      <c r="H1294" s="19"/>
      <c r="I1294" s="20">
        <f t="shared" si="410"/>
        <v>0</v>
      </c>
      <c r="J1294" s="20"/>
      <c r="K1294" s="26"/>
    </row>
    <row r="1295" spans="1:11" ht="39" customHeight="1">
      <c r="A1295" s="92" t="s">
        <v>609</v>
      </c>
      <c r="B1295" s="18" t="s">
        <v>455</v>
      </c>
      <c r="C1295" s="18" t="s">
        <v>457</v>
      </c>
      <c r="D1295" s="102" t="s">
        <v>396</v>
      </c>
      <c r="E1295" s="18"/>
      <c r="F1295" s="18"/>
      <c r="G1295" s="16">
        <f t="shared" ref="G1295:K1299" si="411">G1296</f>
        <v>150</v>
      </c>
      <c r="H1295" s="16"/>
      <c r="I1295" s="20">
        <f t="shared" si="410"/>
        <v>150</v>
      </c>
      <c r="J1295" s="16">
        <f t="shared" si="411"/>
        <v>150</v>
      </c>
      <c r="K1295" s="16">
        <f t="shared" si="411"/>
        <v>150</v>
      </c>
    </row>
    <row r="1296" spans="1:11" ht="51.75" customHeight="1">
      <c r="A1296" s="92" t="s">
        <v>610</v>
      </c>
      <c r="B1296" s="18" t="s">
        <v>455</v>
      </c>
      <c r="C1296" s="18" t="s">
        <v>457</v>
      </c>
      <c r="D1296" s="102" t="s">
        <v>481</v>
      </c>
      <c r="E1296" s="18"/>
      <c r="F1296" s="18"/>
      <c r="G1296" s="16">
        <f t="shared" si="411"/>
        <v>150</v>
      </c>
      <c r="H1296" s="16"/>
      <c r="I1296" s="20">
        <f t="shared" si="410"/>
        <v>150</v>
      </c>
      <c r="J1296" s="16">
        <f t="shared" si="411"/>
        <v>150</v>
      </c>
      <c r="K1296" s="16">
        <f t="shared" si="411"/>
        <v>150</v>
      </c>
    </row>
    <row r="1297" spans="1:11" ht="15" customHeight="1">
      <c r="A1297" s="85" t="s">
        <v>482</v>
      </c>
      <c r="B1297" s="18" t="s">
        <v>455</v>
      </c>
      <c r="C1297" s="18" t="s">
        <v>457</v>
      </c>
      <c r="D1297" s="102" t="s">
        <v>481</v>
      </c>
      <c r="E1297" s="18"/>
      <c r="F1297" s="18"/>
      <c r="G1297" s="16">
        <f t="shared" si="411"/>
        <v>150</v>
      </c>
      <c r="H1297" s="16"/>
      <c r="I1297" s="20">
        <f t="shared" si="410"/>
        <v>150</v>
      </c>
      <c r="J1297" s="16">
        <f t="shared" si="411"/>
        <v>150</v>
      </c>
      <c r="K1297" s="16">
        <f t="shared" si="411"/>
        <v>150</v>
      </c>
    </row>
    <row r="1298" spans="1:11" ht="28.5" customHeight="1">
      <c r="A1298" s="17" t="s">
        <v>44</v>
      </c>
      <c r="B1298" s="18" t="s">
        <v>455</v>
      </c>
      <c r="C1298" s="18" t="s">
        <v>457</v>
      </c>
      <c r="D1298" s="102" t="s">
        <v>481</v>
      </c>
      <c r="E1298" s="18" t="s">
        <v>45</v>
      </c>
      <c r="F1298" s="18"/>
      <c r="G1298" s="16">
        <f t="shared" si="411"/>
        <v>150</v>
      </c>
      <c r="H1298" s="16"/>
      <c r="I1298" s="20">
        <f t="shared" si="410"/>
        <v>150</v>
      </c>
      <c r="J1298" s="16">
        <f t="shared" si="411"/>
        <v>150</v>
      </c>
      <c r="K1298" s="16">
        <f t="shared" si="411"/>
        <v>150</v>
      </c>
    </row>
    <row r="1299" spans="1:11" ht="39" customHeight="1">
      <c r="A1299" s="17" t="s">
        <v>46</v>
      </c>
      <c r="B1299" s="18" t="s">
        <v>455</v>
      </c>
      <c r="C1299" s="18" t="s">
        <v>457</v>
      </c>
      <c r="D1299" s="102" t="s">
        <v>481</v>
      </c>
      <c r="E1299" s="18" t="s">
        <v>53</v>
      </c>
      <c r="F1299" s="18"/>
      <c r="G1299" s="16">
        <f t="shared" si="411"/>
        <v>150</v>
      </c>
      <c r="H1299" s="16"/>
      <c r="I1299" s="20">
        <f t="shared" si="410"/>
        <v>150</v>
      </c>
      <c r="J1299" s="16">
        <f t="shared" si="411"/>
        <v>150</v>
      </c>
      <c r="K1299" s="16">
        <f t="shared" si="411"/>
        <v>150</v>
      </c>
    </row>
    <row r="1300" spans="1:11">
      <c r="A1300" s="17" t="s">
        <v>16</v>
      </c>
      <c r="B1300" s="18" t="s">
        <v>455</v>
      </c>
      <c r="C1300" s="18" t="s">
        <v>457</v>
      </c>
      <c r="D1300" s="102" t="s">
        <v>481</v>
      </c>
      <c r="E1300" s="18" t="s">
        <v>53</v>
      </c>
      <c r="F1300" s="18" t="s">
        <v>17</v>
      </c>
      <c r="G1300" s="19">
        <v>150</v>
      </c>
      <c r="H1300" s="19"/>
      <c r="I1300" s="20">
        <f t="shared" si="410"/>
        <v>150</v>
      </c>
      <c r="J1300" s="20">
        <v>150</v>
      </c>
      <c r="K1300" s="19">
        <v>150</v>
      </c>
    </row>
    <row r="1301" spans="1:11" ht="72" hidden="1">
      <c r="A1301" s="17" t="s">
        <v>29</v>
      </c>
      <c r="B1301" s="18" t="s">
        <v>455</v>
      </c>
      <c r="C1301" s="18" t="s">
        <v>457</v>
      </c>
      <c r="D1301" s="102" t="s">
        <v>483</v>
      </c>
      <c r="E1301" s="18" t="s">
        <v>30</v>
      </c>
      <c r="F1301" s="18"/>
      <c r="G1301" s="16">
        <f>G1302</f>
        <v>0</v>
      </c>
      <c r="H1301" s="16"/>
      <c r="I1301" s="20">
        <f t="shared" si="410"/>
        <v>0</v>
      </c>
      <c r="J1301" s="20"/>
      <c r="K1301" s="26"/>
    </row>
    <row r="1302" spans="1:11" ht="24" hidden="1">
      <c r="A1302" s="17" t="s">
        <v>143</v>
      </c>
      <c r="B1302" s="18" t="s">
        <v>455</v>
      </c>
      <c r="C1302" s="18" t="s">
        <v>457</v>
      </c>
      <c r="D1302" s="102" t="s">
        <v>483</v>
      </c>
      <c r="E1302" s="18" t="s">
        <v>144</v>
      </c>
      <c r="F1302" s="18"/>
      <c r="G1302" s="16">
        <f>G1303</f>
        <v>0</v>
      </c>
      <c r="H1302" s="16"/>
      <c r="I1302" s="20">
        <f t="shared" si="410"/>
        <v>0</v>
      </c>
      <c r="J1302" s="20"/>
      <c r="K1302" s="26"/>
    </row>
    <row r="1303" spans="1:11" hidden="1">
      <c r="A1303" s="17" t="s">
        <v>16</v>
      </c>
      <c r="B1303" s="18" t="s">
        <v>455</v>
      </c>
      <c r="C1303" s="18" t="s">
        <v>457</v>
      </c>
      <c r="D1303" s="102" t="s">
        <v>483</v>
      </c>
      <c r="E1303" s="18" t="s">
        <v>144</v>
      </c>
      <c r="F1303" s="18" t="s">
        <v>17</v>
      </c>
      <c r="G1303" s="19"/>
      <c r="H1303" s="19"/>
      <c r="I1303" s="20">
        <f t="shared" si="410"/>
        <v>0</v>
      </c>
      <c r="J1303" s="20"/>
      <c r="K1303" s="26"/>
    </row>
    <row r="1304" spans="1:11" hidden="1">
      <c r="A1304" s="13" t="s">
        <v>484</v>
      </c>
      <c r="B1304" s="14" t="s">
        <v>455</v>
      </c>
      <c r="C1304" s="14" t="s">
        <v>485</v>
      </c>
      <c r="D1304" s="108"/>
      <c r="E1304" s="18"/>
      <c r="F1304" s="18"/>
      <c r="G1304" s="16">
        <f>G1305+G1317+G1310</f>
        <v>0</v>
      </c>
      <c r="H1304" s="16"/>
      <c r="I1304" s="20">
        <f t="shared" si="410"/>
        <v>0</v>
      </c>
      <c r="J1304" s="16">
        <f>J1305+J1317+J1310</f>
        <v>0</v>
      </c>
      <c r="K1304" s="16">
        <f>K1305+K1317+K1310</f>
        <v>0</v>
      </c>
    </row>
    <row r="1305" spans="1:11" ht="25.5" hidden="1">
      <c r="A1305" s="23" t="s">
        <v>25</v>
      </c>
      <c r="B1305" s="18" t="s">
        <v>455</v>
      </c>
      <c r="C1305" s="18" t="s">
        <v>485</v>
      </c>
      <c r="D1305" s="102" t="s">
        <v>26</v>
      </c>
      <c r="E1305" s="18"/>
      <c r="F1305" s="18"/>
      <c r="G1305" s="19">
        <f>G1306</f>
        <v>0</v>
      </c>
      <c r="H1305" s="19"/>
      <c r="I1305" s="20">
        <f t="shared" si="410"/>
        <v>0</v>
      </c>
      <c r="J1305" s="19">
        <f t="shared" ref="J1305:K1308" si="412">J1306</f>
        <v>0</v>
      </c>
      <c r="K1305" s="19">
        <f t="shared" si="412"/>
        <v>0</v>
      </c>
    </row>
    <row r="1306" spans="1:11" ht="24" hidden="1" customHeight="1">
      <c r="A1306" s="44" t="s">
        <v>618</v>
      </c>
      <c r="B1306" s="18" t="s">
        <v>455</v>
      </c>
      <c r="C1306" s="18" t="s">
        <v>485</v>
      </c>
      <c r="D1306" s="100" t="s">
        <v>621</v>
      </c>
      <c r="E1306" s="18"/>
      <c r="F1306" s="18"/>
      <c r="G1306" s="19">
        <f>G1307</f>
        <v>0</v>
      </c>
      <c r="H1306" s="19"/>
      <c r="I1306" s="20">
        <f t="shared" si="410"/>
        <v>0</v>
      </c>
      <c r="J1306" s="19">
        <f t="shared" si="412"/>
        <v>0</v>
      </c>
      <c r="K1306" s="19">
        <f t="shared" si="412"/>
        <v>0</v>
      </c>
    </row>
    <row r="1307" spans="1:11" ht="25.5" hidden="1">
      <c r="A1307" s="133" t="s">
        <v>44</v>
      </c>
      <c r="B1307" s="18" t="s">
        <v>455</v>
      </c>
      <c r="C1307" s="18" t="s">
        <v>485</v>
      </c>
      <c r="D1307" s="100" t="s">
        <v>621</v>
      </c>
      <c r="E1307" s="18" t="s">
        <v>45</v>
      </c>
      <c r="F1307" s="18"/>
      <c r="G1307" s="19">
        <f>G1308</f>
        <v>0</v>
      </c>
      <c r="H1307" s="19"/>
      <c r="I1307" s="20">
        <f t="shared" si="410"/>
        <v>0</v>
      </c>
      <c r="J1307" s="19">
        <f t="shared" si="412"/>
        <v>0</v>
      </c>
      <c r="K1307" s="19">
        <f t="shared" si="412"/>
        <v>0</v>
      </c>
    </row>
    <row r="1308" spans="1:11" ht="15.75" hidden="1" customHeight="1">
      <c r="A1308" s="133" t="s">
        <v>46</v>
      </c>
      <c r="B1308" s="18" t="s">
        <v>455</v>
      </c>
      <c r="C1308" s="18" t="s">
        <v>485</v>
      </c>
      <c r="D1308" s="100" t="s">
        <v>621</v>
      </c>
      <c r="E1308" s="18" t="s">
        <v>53</v>
      </c>
      <c r="F1308" s="18"/>
      <c r="G1308" s="19">
        <f>G1309</f>
        <v>0</v>
      </c>
      <c r="H1308" s="19"/>
      <c r="I1308" s="20">
        <f t="shared" si="410"/>
        <v>0</v>
      </c>
      <c r="J1308" s="19">
        <f t="shared" si="412"/>
        <v>0</v>
      </c>
      <c r="K1308" s="19">
        <f t="shared" si="412"/>
        <v>0</v>
      </c>
    </row>
    <row r="1309" spans="1:11" hidden="1">
      <c r="A1309" s="133" t="s">
        <v>110</v>
      </c>
      <c r="B1309" s="18" t="s">
        <v>455</v>
      </c>
      <c r="C1309" s="18" t="s">
        <v>485</v>
      </c>
      <c r="D1309" s="100" t="s">
        <v>621</v>
      </c>
      <c r="E1309" s="18" t="s">
        <v>53</v>
      </c>
      <c r="F1309" s="18" t="s">
        <v>10</v>
      </c>
      <c r="G1309" s="19"/>
      <c r="H1309" s="19"/>
      <c r="I1309" s="20">
        <f t="shared" si="410"/>
        <v>0</v>
      </c>
      <c r="J1309" s="20"/>
      <c r="K1309" s="26"/>
    </row>
    <row r="1310" spans="1:11" ht="38.25" hidden="1">
      <c r="A1310" s="55" t="s">
        <v>202</v>
      </c>
      <c r="B1310" s="18" t="s">
        <v>455</v>
      </c>
      <c r="C1310" s="18" t="s">
        <v>485</v>
      </c>
      <c r="D1310" s="24" t="s">
        <v>203</v>
      </c>
      <c r="E1310" s="18"/>
      <c r="F1310" s="18"/>
      <c r="G1310" s="16">
        <f t="shared" ref="G1310:J1315" si="413">G1311</f>
        <v>0</v>
      </c>
      <c r="H1310" s="16"/>
      <c r="I1310" s="20">
        <f t="shared" si="410"/>
        <v>0</v>
      </c>
      <c r="J1310" s="16">
        <f t="shared" si="413"/>
        <v>0</v>
      </c>
      <c r="K1310" s="26"/>
    </row>
    <row r="1311" spans="1:11" ht="38.25" hidden="1">
      <c r="A1311" s="55" t="s">
        <v>300</v>
      </c>
      <c r="B1311" s="18" t="s">
        <v>455</v>
      </c>
      <c r="C1311" s="18" t="s">
        <v>485</v>
      </c>
      <c r="D1311" s="24" t="s">
        <v>301</v>
      </c>
      <c r="E1311" s="18"/>
      <c r="F1311" s="18"/>
      <c r="G1311" s="16">
        <f t="shared" si="413"/>
        <v>0</v>
      </c>
      <c r="H1311" s="16"/>
      <c r="I1311" s="20">
        <f t="shared" si="410"/>
        <v>0</v>
      </c>
      <c r="J1311" s="16">
        <f t="shared" si="413"/>
        <v>0</v>
      </c>
      <c r="K1311" s="26"/>
    </row>
    <row r="1312" spans="1:11" ht="38.25" hidden="1">
      <c r="A1312" s="55" t="s">
        <v>487</v>
      </c>
      <c r="B1312" s="18" t="s">
        <v>455</v>
      </c>
      <c r="C1312" s="18" t="s">
        <v>485</v>
      </c>
      <c r="D1312" s="24" t="s">
        <v>488</v>
      </c>
      <c r="E1312" s="18"/>
      <c r="F1312" s="18"/>
      <c r="G1312" s="16">
        <f t="shared" si="413"/>
        <v>0</v>
      </c>
      <c r="H1312" s="16"/>
      <c r="I1312" s="20">
        <f t="shared" si="410"/>
        <v>0</v>
      </c>
      <c r="J1312" s="16">
        <f t="shared" si="413"/>
        <v>0</v>
      </c>
      <c r="K1312" s="26"/>
    </row>
    <row r="1313" spans="1:11" hidden="1">
      <c r="A1313" s="55" t="s">
        <v>133</v>
      </c>
      <c r="B1313" s="18" t="s">
        <v>455</v>
      </c>
      <c r="C1313" s="18" t="s">
        <v>485</v>
      </c>
      <c r="D1313" s="24" t="s">
        <v>489</v>
      </c>
      <c r="E1313" s="18"/>
      <c r="F1313" s="18"/>
      <c r="G1313" s="16">
        <f t="shared" si="413"/>
        <v>0</v>
      </c>
      <c r="H1313" s="16"/>
      <c r="I1313" s="20">
        <f t="shared" si="410"/>
        <v>0</v>
      </c>
      <c r="J1313" s="16">
        <f t="shared" si="413"/>
        <v>0</v>
      </c>
      <c r="K1313" s="26"/>
    </row>
    <row r="1314" spans="1:11" ht="51" hidden="1">
      <c r="A1314" s="51" t="s">
        <v>210</v>
      </c>
      <c r="B1314" s="18" t="s">
        <v>455</v>
      </c>
      <c r="C1314" s="18" t="s">
        <v>485</v>
      </c>
      <c r="D1314" s="24" t="s">
        <v>489</v>
      </c>
      <c r="E1314" s="18" t="s">
        <v>211</v>
      </c>
      <c r="F1314" s="18"/>
      <c r="G1314" s="16">
        <f t="shared" si="413"/>
        <v>0</v>
      </c>
      <c r="H1314" s="16"/>
      <c r="I1314" s="20">
        <f t="shared" si="410"/>
        <v>0</v>
      </c>
      <c r="J1314" s="16">
        <f t="shared" si="413"/>
        <v>0</v>
      </c>
      <c r="K1314" s="26"/>
    </row>
    <row r="1315" spans="1:11" hidden="1">
      <c r="A1315" s="51" t="s">
        <v>212</v>
      </c>
      <c r="B1315" s="18" t="s">
        <v>455</v>
      </c>
      <c r="C1315" s="18" t="s">
        <v>485</v>
      </c>
      <c r="D1315" s="24" t="s">
        <v>489</v>
      </c>
      <c r="E1315" s="18" t="s">
        <v>443</v>
      </c>
      <c r="F1315" s="18"/>
      <c r="G1315" s="16">
        <f t="shared" si="413"/>
        <v>0</v>
      </c>
      <c r="H1315" s="16"/>
      <c r="I1315" s="20">
        <f t="shared" si="410"/>
        <v>0</v>
      </c>
      <c r="J1315" s="16">
        <f t="shared" si="413"/>
        <v>0</v>
      </c>
      <c r="K1315" s="26"/>
    </row>
    <row r="1316" spans="1:11" hidden="1">
      <c r="A1316" s="23" t="s">
        <v>81</v>
      </c>
      <c r="B1316" s="18" t="s">
        <v>455</v>
      </c>
      <c r="C1316" s="18" t="s">
        <v>485</v>
      </c>
      <c r="D1316" s="24" t="s">
        <v>489</v>
      </c>
      <c r="E1316" s="18" t="s">
        <v>443</v>
      </c>
      <c r="F1316" s="18" t="s">
        <v>17</v>
      </c>
      <c r="G1316" s="19"/>
      <c r="H1316" s="19"/>
      <c r="I1316" s="20">
        <f t="shared" si="410"/>
        <v>0</v>
      </c>
      <c r="J1316" s="20"/>
      <c r="K1316" s="26"/>
    </row>
    <row r="1317" spans="1:11" ht="25.5" hidden="1">
      <c r="A1317" s="23" t="s">
        <v>25</v>
      </c>
      <c r="B1317" s="18" t="s">
        <v>455</v>
      </c>
      <c r="C1317" s="18" t="s">
        <v>485</v>
      </c>
      <c r="D1317" s="102" t="s">
        <v>490</v>
      </c>
      <c r="E1317" s="18"/>
      <c r="F1317" s="18"/>
      <c r="G1317" s="16">
        <f t="shared" ref="G1317:J1319" si="414">G1318</f>
        <v>0</v>
      </c>
      <c r="H1317" s="16"/>
      <c r="I1317" s="20">
        <f t="shared" si="410"/>
        <v>0</v>
      </c>
      <c r="J1317" s="16">
        <f t="shared" si="414"/>
        <v>0</v>
      </c>
      <c r="K1317" s="26"/>
    </row>
    <row r="1318" spans="1:11" ht="25.5" hidden="1">
      <c r="A1318" s="55" t="s">
        <v>486</v>
      </c>
      <c r="B1318" s="18" t="s">
        <v>455</v>
      </c>
      <c r="C1318" s="18" t="s">
        <v>485</v>
      </c>
      <c r="D1318" s="31" t="s">
        <v>491</v>
      </c>
      <c r="E1318" s="18" t="s">
        <v>258</v>
      </c>
      <c r="F1318" s="18"/>
      <c r="G1318" s="16">
        <f t="shared" si="414"/>
        <v>0</v>
      </c>
      <c r="H1318" s="16"/>
      <c r="I1318" s="20">
        <f t="shared" si="410"/>
        <v>0</v>
      </c>
      <c r="J1318" s="16">
        <f t="shared" si="414"/>
        <v>0</v>
      </c>
      <c r="K1318" s="26"/>
    </row>
    <row r="1319" spans="1:11" ht="38.25" hidden="1">
      <c r="A1319" s="111" t="s">
        <v>388</v>
      </c>
      <c r="B1319" s="18" t="s">
        <v>455</v>
      </c>
      <c r="C1319" s="18" t="s">
        <v>485</v>
      </c>
      <c r="D1319" s="31" t="s">
        <v>491</v>
      </c>
      <c r="E1319" s="18" t="s">
        <v>258</v>
      </c>
      <c r="F1319" s="18"/>
      <c r="G1319" s="16">
        <f t="shared" si="414"/>
        <v>0</v>
      </c>
      <c r="H1319" s="16"/>
      <c r="I1319" s="20">
        <f t="shared" si="410"/>
        <v>0</v>
      </c>
      <c r="J1319" s="16">
        <f t="shared" si="414"/>
        <v>0</v>
      </c>
      <c r="K1319" s="26"/>
    </row>
    <row r="1320" spans="1:11" hidden="1">
      <c r="A1320" s="55" t="s">
        <v>18</v>
      </c>
      <c r="B1320" s="18" t="s">
        <v>455</v>
      </c>
      <c r="C1320" s="18" t="s">
        <v>485</v>
      </c>
      <c r="D1320" s="31" t="s">
        <v>491</v>
      </c>
      <c r="E1320" s="18" t="s">
        <v>258</v>
      </c>
      <c r="F1320" s="18" t="s">
        <v>10</v>
      </c>
      <c r="G1320" s="19"/>
      <c r="H1320" s="19"/>
      <c r="I1320" s="20">
        <f t="shared" si="410"/>
        <v>0</v>
      </c>
      <c r="J1320" s="20"/>
      <c r="K1320" s="26"/>
    </row>
    <row r="1321" spans="1:11" ht="60.75" customHeight="1">
      <c r="A1321" s="13" t="s">
        <v>492</v>
      </c>
      <c r="B1321" s="14" t="s">
        <v>493</v>
      </c>
      <c r="C1321" s="14"/>
      <c r="D1321" s="14" t="s">
        <v>494</v>
      </c>
      <c r="E1321" s="14"/>
      <c r="F1321" s="14"/>
      <c r="G1321" s="15">
        <f t="shared" ref="G1321:K1321" si="415">G1322+G1323</f>
        <v>4307.2</v>
      </c>
      <c r="H1321" s="15">
        <f t="shared" si="415"/>
        <v>120</v>
      </c>
      <c r="I1321" s="12">
        <f t="shared" si="410"/>
        <v>4427.2</v>
      </c>
      <c r="J1321" s="15">
        <f t="shared" si="415"/>
        <v>3907.2</v>
      </c>
      <c r="K1321" s="15">
        <f t="shared" si="415"/>
        <v>3907.2</v>
      </c>
    </row>
    <row r="1322" spans="1:11">
      <c r="A1322" s="13" t="s">
        <v>278</v>
      </c>
      <c r="B1322" s="14" t="s">
        <v>493</v>
      </c>
      <c r="C1322" s="14"/>
      <c r="D1322" s="14"/>
      <c r="E1322" s="14"/>
      <c r="F1322" s="14" t="s">
        <v>17</v>
      </c>
      <c r="G1322" s="15">
        <f>G1336+G1341+G1345+G1350</f>
        <v>400</v>
      </c>
      <c r="H1322" s="15">
        <f>H1336+H1341+H1345+H1350</f>
        <v>120</v>
      </c>
      <c r="I1322" s="12">
        <f t="shared" ref="I1322:I1358" si="416">G1322+H1322</f>
        <v>520</v>
      </c>
      <c r="J1322" s="15">
        <f t="shared" ref="J1322:K1322" si="417">J1336+J1341+J1345</f>
        <v>0</v>
      </c>
      <c r="K1322" s="15">
        <f t="shared" si="417"/>
        <v>0</v>
      </c>
    </row>
    <row r="1323" spans="1:11">
      <c r="A1323" s="13" t="s">
        <v>18</v>
      </c>
      <c r="B1323" s="14" t="s">
        <v>493</v>
      </c>
      <c r="C1323" s="14"/>
      <c r="D1323" s="14"/>
      <c r="E1323" s="14"/>
      <c r="F1323" s="14" t="s">
        <v>10</v>
      </c>
      <c r="G1323" s="15">
        <f t="shared" ref="G1323:K1323" si="418">G1330+G1346</f>
        <v>3907.2</v>
      </c>
      <c r="H1323" s="15"/>
      <c r="I1323" s="12">
        <f t="shared" si="416"/>
        <v>3907.2</v>
      </c>
      <c r="J1323" s="15">
        <f t="shared" si="418"/>
        <v>3907.2</v>
      </c>
      <c r="K1323" s="15">
        <f t="shared" si="418"/>
        <v>3907.2</v>
      </c>
    </row>
    <row r="1324" spans="1:11" ht="37.5" customHeight="1">
      <c r="A1324" s="202" t="s">
        <v>688</v>
      </c>
      <c r="B1324" s="14" t="s">
        <v>493</v>
      </c>
      <c r="C1324" s="14" t="s">
        <v>495</v>
      </c>
      <c r="D1324" s="14"/>
      <c r="E1324" s="14"/>
      <c r="F1324" s="18"/>
      <c r="G1324" s="15">
        <f t="shared" ref="G1324:K1329" si="419">G1325</f>
        <v>3907.2</v>
      </c>
      <c r="H1324" s="15"/>
      <c r="I1324" s="12">
        <f t="shared" si="416"/>
        <v>3907.2</v>
      </c>
      <c r="J1324" s="15">
        <f t="shared" si="419"/>
        <v>3907.2</v>
      </c>
      <c r="K1324" s="15">
        <f t="shared" si="419"/>
        <v>3907.2</v>
      </c>
    </row>
    <row r="1325" spans="1:11" ht="25.5" customHeight="1">
      <c r="A1325" s="17" t="s">
        <v>25</v>
      </c>
      <c r="B1325" s="18" t="s">
        <v>493</v>
      </c>
      <c r="C1325" s="18" t="s">
        <v>495</v>
      </c>
      <c r="D1325" s="18" t="s">
        <v>26</v>
      </c>
      <c r="E1325" s="18"/>
      <c r="F1325" s="35"/>
      <c r="G1325" s="16">
        <f t="shared" si="419"/>
        <v>3907.2</v>
      </c>
      <c r="H1325" s="16"/>
      <c r="I1325" s="20">
        <f t="shared" si="416"/>
        <v>3907.2</v>
      </c>
      <c r="J1325" s="16">
        <f t="shared" si="419"/>
        <v>3907.2</v>
      </c>
      <c r="K1325" s="16">
        <f t="shared" si="419"/>
        <v>3907.2</v>
      </c>
    </row>
    <row r="1326" spans="1:11" ht="17.25" customHeight="1">
      <c r="A1326" s="17" t="s">
        <v>496</v>
      </c>
      <c r="B1326" s="18" t="s">
        <v>493</v>
      </c>
      <c r="C1326" s="18" t="s">
        <v>495</v>
      </c>
      <c r="D1326" s="31" t="s">
        <v>26</v>
      </c>
      <c r="E1326" s="18"/>
      <c r="F1326" s="35"/>
      <c r="G1326" s="16">
        <f t="shared" si="419"/>
        <v>3907.2</v>
      </c>
      <c r="H1326" s="16"/>
      <c r="I1326" s="20">
        <f t="shared" si="416"/>
        <v>3907.2</v>
      </c>
      <c r="J1326" s="16">
        <f t="shared" si="419"/>
        <v>3907.2</v>
      </c>
      <c r="K1326" s="16">
        <f t="shared" si="419"/>
        <v>3907.2</v>
      </c>
    </row>
    <row r="1327" spans="1:11" ht="36">
      <c r="A1327" s="17" t="s">
        <v>497</v>
      </c>
      <c r="B1327" s="18" t="s">
        <v>493</v>
      </c>
      <c r="C1327" s="18" t="s">
        <v>495</v>
      </c>
      <c r="D1327" s="31" t="s">
        <v>26</v>
      </c>
      <c r="E1327" s="18"/>
      <c r="F1327" s="18"/>
      <c r="G1327" s="16">
        <f t="shared" si="419"/>
        <v>3907.2</v>
      </c>
      <c r="H1327" s="16"/>
      <c r="I1327" s="20">
        <f t="shared" si="416"/>
        <v>3907.2</v>
      </c>
      <c r="J1327" s="16">
        <f t="shared" si="419"/>
        <v>3907.2</v>
      </c>
      <c r="K1327" s="16">
        <f t="shared" si="419"/>
        <v>3907.2</v>
      </c>
    </row>
    <row r="1328" spans="1:11" ht="26.25" customHeight="1">
      <c r="A1328" s="17" t="s">
        <v>498</v>
      </c>
      <c r="B1328" s="18" t="s">
        <v>493</v>
      </c>
      <c r="C1328" s="18" t="s">
        <v>495</v>
      </c>
      <c r="D1328" s="31" t="s">
        <v>499</v>
      </c>
      <c r="E1328" s="18"/>
      <c r="F1328" s="18"/>
      <c r="G1328" s="16">
        <f t="shared" si="419"/>
        <v>3907.2</v>
      </c>
      <c r="H1328" s="16"/>
      <c r="I1328" s="20">
        <f t="shared" si="416"/>
        <v>3907.2</v>
      </c>
      <c r="J1328" s="16">
        <f t="shared" si="419"/>
        <v>3907.2</v>
      </c>
      <c r="K1328" s="16">
        <f t="shared" si="419"/>
        <v>3907.2</v>
      </c>
    </row>
    <row r="1329" spans="1:11">
      <c r="A1329" s="112" t="s">
        <v>122</v>
      </c>
      <c r="B1329" s="18" t="s">
        <v>493</v>
      </c>
      <c r="C1329" s="18" t="s">
        <v>495</v>
      </c>
      <c r="D1329" s="31" t="s">
        <v>499</v>
      </c>
      <c r="E1329" s="18" t="s">
        <v>500</v>
      </c>
      <c r="F1329" s="18"/>
      <c r="G1329" s="16">
        <f t="shared" si="419"/>
        <v>3907.2</v>
      </c>
      <c r="H1329" s="16"/>
      <c r="I1329" s="20">
        <f t="shared" si="416"/>
        <v>3907.2</v>
      </c>
      <c r="J1329" s="16">
        <f t="shared" si="419"/>
        <v>3907.2</v>
      </c>
      <c r="K1329" s="16">
        <f t="shared" si="419"/>
        <v>3907.2</v>
      </c>
    </row>
    <row r="1330" spans="1:11">
      <c r="A1330" s="17" t="s">
        <v>18</v>
      </c>
      <c r="B1330" s="18" t="s">
        <v>493</v>
      </c>
      <c r="C1330" s="18" t="s">
        <v>495</v>
      </c>
      <c r="D1330" s="31" t="s">
        <v>499</v>
      </c>
      <c r="E1330" s="18" t="s">
        <v>500</v>
      </c>
      <c r="F1330" s="18" t="s">
        <v>10</v>
      </c>
      <c r="G1330" s="182">
        <v>3907.2</v>
      </c>
      <c r="H1330" s="182"/>
      <c r="I1330" s="20">
        <f t="shared" si="416"/>
        <v>3907.2</v>
      </c>
      <c r="J1330" s="184">
        <v>3907.2</v>
      </c>
      <c r="K1330" s="184">
        <v>3907.2</v>
      </c>
    </row>
    <row r="1331" spans="1:11" hidden="1">
      <c r="A1331" s="113" t="s">
        <v>501</v>
      </c>
      <c r="B1331" s="14" t="s">
        <v>493</v>
      </c>
      <c r="C1331" s="14" t="s">
        <v>502</v>
      </c>
      <c r="D1331" s="14"/>
      <c r="E1331" s="14"/>
      <c r="F1331" s="114"/>
      <c r="G1331" s="115">
        <f t="shared" ref="G1331:J1335" si="420">G1332</f>
        <v>0</v>
      </c>
      <c r="H1331" s="115"/>
      <c r="I1331" s="20">
        <f t="shared" si="416"/>
        <v>0</v>
      </c>
      <c r="J1331" s="115">
        <f t="shared" si="420"/>
        <v>0</v>
      </c>
      <c r="K1331" s="26"/>
    </row>
    <row r="1332" spans="1:11" ht="24" hidden="1">
      <c r="A1332" s="113" t="s">
        <v>25</v>
      </c>
      <c r="B1332" s="14" t="s">
        <v>493</v>
      </c>
      <c r="C1332" s="14" t="s">
        <v>502</v>
      </c>
      <c r="D1332" s="14" t="s">
        <v>26</v>
      </c>
      <c r="E1332" s="14"/>
      <c r="F1332" s="114"/>
      <c r="G1332" s="116">
        <f t="shared" si="420"/>
        <v>0</v>
      </c>
      <c r="H1332" s="116"/>
      <c r="I1332" s="20">
        <f t="shared" si="416"/>
        <v>0</v>
      </c>
      <c r="J1332" s="116">
        <f t="shared" si="420"/>
        <v>0</v>
      </c>
      <c r="K1332" s="26"/>
    </row>
    <row r="1333" spans="1:11" ht="24" hidden="1">
      <c r="A1333" s="117" t="s">
        <v>503</v>
      </c>
      <c r="B1333" s="18" t="s">
        <v>493</v>
      </c>
      <c r="C1333" s="18" t="s">
        <v>502</v>
      </c>
      <c r="D1333" s="31" t="s">
        <v>504</v>
      </c>
      <c r="E1333" s="18"/>
      <c r="F1333" s="118"/>
      <c r="G1333" s="116">
        <f t="shared" si="420"/>
        <v>0</v>
      </c>
      <c r="H1333" s="116"/>
      <c r="I1333" s="20">
        <f t="shared" si="416"/>
        <v>0</v>
      </c>
      <c r="J1333" s="116">
        <f t="shared" si="420"/>
        <v>0</v>
      </c>
      <c r="K1333" s="26"/>
    </row>
    <row r="1334" spans="1:11" hidden="1">
      <c r="A1334" s="117" t="s">
        <v>122</v>
      </c>
      <c r="B1334" s="18" t="s">
        <v>493</v>
      </c>
      <c r="C1334" s="18" t="s">
        <v>502</v>
      </c>
      <c r="D1334" s="31" t="s">
        <v>504</v>
      </c>
      <c r="E1334" s="18" t="s">
        <v>123</v>
      </c>
      <c r="F1334" s="118"/>
      <c r="G1334" s="116">
        <f t="shared" si="420"/>
        <v>0</v>
      </c>
      <c r="H1334" s="116"/>
      <c r="I1334" s="20">
        <f t="shared" si="416"/>
        <v>0</v>
      </c>
      <c r="J1334" s="116">
        <f t="shared" si="420"/>
        <v>0</v>
      </c>
      <c r="K1334" s="26"/>
    </row>
    <row r="1335" spans="1:11" hidden="1">
      <c r="A1335" s="117" t="s">
        <v>505</v>
      </c>
      <c r="B1335" s="18" t="s">
        <v>493</v>
      </c>
      <c r="C1335" s="18" t="s">
        <v>502</v>
      </c>
      <c r="D1335" s="31" t="s">
        <v>504</v>
      </c>
      <c r="E1335" s="18" t="s">
        <v>500</v>
      </c>
      <c r="F1335" s="119"/>
      <c r="G1335" s="116">
        <f t="shared" si="420"/>
        <v>0</v>
      </c>
      <c r="H1335" s="116"/>
      <c r="I1335" s="20">
        <f t="shared" si="416"/>
        <v>0</v>
      </c>
      <c r="J1335" s="116">
        <f t="shared" si="420"/>
        <v>0</v>
      </c>
      <c r="K1335" s="26"/>
    </row>
    <row r="1336" spans="1:11" hidden="1">
      <c r="A1336" s="120" t="s">
        <v>16</v>
      </c>
      <c r="B1336" s="18" t="s">
        <v>493</v>
      </c>
      <c r="C1336" s="18" t="s">
        <v>502</v>
      </c>
      <c r="D1336" s="31" t="s">
        <v>504</v>
      </c>
      <c r="E1336" s="18" t="s">
        <v>500</v>
      </c>
      <c r="F1336" s="118" t="s">
        <v>17</v>
      </c>
      <c r="G1336" s="19"/>
      <c r="H1336" s="19"/>
      <c r="I1336" s="20">
        <f t="shared" si="416"/>
        <v>0</v>
      </c>
      <c r="J1336" s="20"/>
      <c r="K1336" s="26"/>
    </row>
    <row r="1337" spans="1:11" s="57" customFormat="1" ht="41.25" hidden="1" customHeight="1">
      <c r="A1337" s="121" t="s">
        <v>506</v>
      </c>
      <c r="B1337" s="18" t="s">
        <v>493</v>
      </c>
      <c r="C1337" s="24" t="s">
        <v>507</v>
      </c>
      <c r="D1337" s="122"/>
      <c r="E1337" s="122"/>
      <c r="F1337" s="122"/>
      <c r="G1337" s="123">
        <f t="shared" ref="G1337:K1337" si="421">G1338+G1342</f>
        <v>0</v>
      </c>
      <c r="H1337" s="123"/>
      <c r="I1337" s="20">
        <f t="shared" si="416"/>
        <v>0</v>
      </c>
      <c r="J1337" s="123">
        <f t="shared" si="421"/>
        <v>0</v>
      </c>
      <c r="K1337" s="123">
        <f t="shared" si="421"/>
        <v>0</v>
      </c>
    </row>
    <row r="1338" spans="1:11" s="57" customFormat="1" ht="38.25" hidden="1">
      <c r="A1338" s="55" t="s">
        <v>82</v>
      </c>
      <c r="B1338" s="18" t="s">
        <v>493</v>
      </c>
      <c r="C1338" s="24" t="s">
        <v>507</v>
      </c>
      <c r="D1338" s="38" t="s">
        <v>84</v>
      </c>
      <c r="E1338" s="122"/>
      <c r="F1338" s="122"/>
      <c r="G1338" s="123">
        <f t="shared" ref="G1338:J1340" si="422">G1339</f>
        <v>0</v>
      </c>
      <c r="H1338" s="123"/>
      <c r="I1338" s="20">
        <f t="shared" si="416"/>
        <v>0</v>
      </c>
      <c r="J1338" s="123">
        <f t="shared" si="422"/>
        <v>0</v>
      </c>
      <c r="K1338" s="26"/>
    </row>
    <row r="1339" spans="1:11" s="57" customFormat="1" hidden="1">
      <c r="A1339" s="50" t="s">
        <v>122</v>
      </c>
      <c r="B1339" s="18" t="s">
        <v>493</v>
      </c>
      <c r="C1339" s="24" t="s">
        <v>507</v>
      </c>
      <c r="D1339" s="38" t="s">
        <v>84</v>
      </c>
      <c r="E1339" s="122" t="s">
        <v>123</v>
      </c>
      <c r="F1339" s="122"/>
      <c r="G1339" s="123">
        <f t="shared" si="422"/>
        <v>0</v>
      </c>
      <c r="H1339" s="123"/>
      <c r="I1339" s="20">
        <f t="shared" si="416"/>
        <v>0</v>
      </c>
      <c r="J1339" s="123">
        <f t="shared" si="422"/>
        <v>0</v>
      </c>
      <c r="K1339" s="26"/>
    </row>
    <row r="1340" spans="1:11" s="57" customFormat="1" hidden="1">
      <c r="A1340" s="50" t="s">
        <v>161</v>
      </c>
      <c r="B1340" s="18" t="s">
        <v>493</v>
      </c>
      <c r="C1340" s="24" t="s">
        <v>507</v>
      </c>
      <c r="D1340" s="38" t="s">
        <v>84</v>
      </c>
      <c r="E1340" s="122" t="s">
        <v>162</v>
      </c>
      <c r="F1340" s="122"/>
      <c r="G1340" s="123">
        <f t="shared" si="422"/>
        <v>0</v>
      </c>
      <c r="H1340" s="123"/>
      <c r="I1340" s="20">
        <f t="shared" si="416"/>
        <v>0</v>
      </c>
      <c r="J1340" s="123">
        <f t="shared" si="422"/>
        <v>0</v>
      </c>
      <c r="K1340" s="26"/>
    </row>
    <row r="1341" spans="1:11" s="57" customFormat="1" hidden="1">
      <c r="A1341" s="23" t="s">
        <v>16</v>
      </c>
      <c r="B1341" s="18" t="s">
        <v>493</v>
      </c>
      <c r="C1341" s="24" t="s">
        <v>507</v>
      </c>
      <c r="D1341" s="38" t="s">
        <v>84</v>
      </c>
      <c r="E1341" s="122" t="s">
        <v>162</v>
      </c>
      <c r="F1341" s="122" t="s">
        <v>17</v>
      </c>
      <c r="G1341" s="22"/>
      <c r="H1341" s="22"/>
      <c r="I1341" s="20">
        <f t="shared" si="416"/>
        <v>0</v>
      </c>
      <c r="J1341" s="21"/>
      <c r="K1341" s="26"/>
    </row>
    <row r="1342" spans="1:11" s="57" customFormat="1" hidden="1">
      <c r="A1342" s="124" t="s">
        <v>508</v>
      </c>
      <c r="B1342" s="18" t="s">
        <v>493</v>
      </c>
      <c r="C1342" s="24" t="s">
        <v>507</v>
      </c>
      <c r="D1342" s="38" t="s">
        <v>509</v>
      </c>
      <c r="E1342" s="122"/>
      <c r="F1342" s="122"/>
      <c r="G1342" s="123">
        <f t="shared" ref="G1342:K1343" si="423">G1343</f>
        <v>0</v>
      </c>
      <c r="H1342" s="123"/>
      <c r="I1342" s="20">
        <f t="shared" si="416"/>
        <v>0</v>
      </c>
      <c r="J1342" s="123">
        <f t="shared" si="423"/>
        <v>0</v>
      </c>
      <c r="K1342" s="123">
        <f t="shared" si="423"/>
        <v>0</v>
      </c>
    </row>
    <row r="1343" spans="1:11" s="57" customFormat="1" hidden="1">
      <c r="A1343" s="50" t="s">
        <v>122</v>
      </c>
      <c r="B1343" s="18" t="s">
        <v>493</v>
      </c>
      <c r="C1343" s="24" t="s">
        <v>507</v>
      </c>
      <c r="D1343" s="38" t="s">
        <v>509</v>
      </c>
      <c r="E1343" s="122" t="s">
        <v>123</v>
      </c>
      <c r="F1343" s="122"/>
      <c r="G1343" s="123">
        <f t="shared" si="423"/>
        <v>0</v>
      </c>
      <c r="H1343" s="123"/>
      <c r="I1343" s="20">
        <f t="shared" si="416"/>
        <v>0</v>
      </c>
      <c r="J1343" s="123">
        <f t="shared" si="423"/>
        <v>0</v>
      </c>
      <c r="K1343" s="123">
        <f t="shared" si="423"/>
        <v>0</v>
      </c>
    </row>
    <row r="1344" spans="1:11" s="57" customFormat="1" hidden="1">
      <c r="A1344" s="50" t="s">
        <v>161</v>
      </c>
      <c r="B1344" s="18" t="s">
        <v>493</v>
      </c>
      <c r="C1344" s="24" t="s">
        <v>507</v>
      </c>
      <c r="D1344" s="38" t="s">
        <v>509</v>
      </c>
      <c r="E1344" s="122" t="s">
        <v>162</v>
      </c>
      <c r="F1344" s="122"/>
      <c r="G1344" s="123">
        <f t="shared" ref="G1344:K1344" si="424">G1345+G1346</f>
        <v>0</v>
      </c>
      <c r="H1344" s="123"/>
      <c r="I1344" s="20">
        <f t="shared" si="416"/>
        <v>0</v>
      </c>
      <c r="J1344" s="123">
        <f t="shared" si="424"/>
        <v>0</v>
      </c>
      <c r="K1344" s="123">
        <f t="shared" si="424"/>
        <v>0</v>
      </c>
    </row>
    <row r="1345" spans="1:11" s="57" customFormat="1" hidden="1">
      <c r="A1345" s="23" t="s">
        <v>16</v>
      </c>
      <c r="B1345" s="18" t="s">
        <v>493</v>
      </c>
      <c r="C1345" s="24" t="s">
        <v>507</v>
      </c>
      <c r="D1345" s="38" t="s">
        <v>509</v>
      </c>
      <c r="E1345" s="122" t="s">
        <v>162</v>
      </c>
      <c r="F1345" s="122" t="s">
        <v>17</v>
      </c>
      <c r="G1345" s="22"/>
      <c r="H1345" s="22"/>
      <c r="I1345" s="20">
        <f t="shared" si="416"/>
        <v>0</v>
      </c>
      <c r="J1345" s="22"/>
      <c r="K1345" s="26"/>
    </row>
    <row r="1346" spans="1:11" s="57" customFormat="1" hidden="1">
      <c r="A1346" s="23" t="s">
        <v>18</v>
      </c>
      <c r="B1346" s="18" t="s">
        <v>493</v>
      </c>
      <c r="C1346" s="24" t="s">
        <v>507</v>
      </c>
      <c r="D1346" s="38" t="s">
        <v>509</v>
      </c>
      <c r="E1346" s="122" t="s">
        <v>162</v>
      </c>
      <c r="F1346" s="122" t="s">
        <v>10</v>
      </c>
      <c r="G1346" s="21"/>
      <c r="H1346" s="21"/>
      <c r="I1346" s="20">
        <f t="shared" si="416"/>
        <v>0</v>
      </c>
      <c r="J1346" s="21"/>
      <c r="K1346" s="26"/>
    </row>
    <row r="1347" spans="1:11" s="57" customFormat="1">
      <c r="A1347" s="124" t="s">
        <v>508</v>
      </c>
      <c r="B1347" s="171" t="s">
        <v>493</v>
      </c>
      <c r="C1347" s="171" t="s">
        <v>507</v>
      </c>
      <c r="D1347" s="173" t="s">
        <v>509</v>
      </c>
      <c r="E1347" s="167"/>
      <c r="F1347" s="167"/>
      <c r="G1347" s="196">
        <f t="shared" ref="G1347:H1349" si="425">G1348</f>
        <v>400</v>
      </c>
      <c r="H1347" s="196">
        <f t="shared" si="425"/>
        <v>120</v>
      </c>
      <c r="I1347" s="12">
        <f t="shared" si="416"/>
        <v>520</v>
      </c>
      <c r="J1347" s="21"/>
      <c r="K1347" s="26"/>
    </row>
    <row r="1348" spans="1:11" s="57" customFormat="1" ht="16.5" customHeight="1">
      <c r="A1348" s="165" t="s">
        <v>122</v>
      </c>
      <c r="B1348" s="167" t="s">
        <v>493</v>
      </c>
      <c r="C1348" s="167" t="s">
        <v>507</v>
      </c>
      <c r="D1348" s="144" t="s">
        <v>509</v>
      </c>
      <c r="E1348" s="167" t="s">
        <v>123</v>
      </c>
      <c r="F1348" s="167"/>
      <c r="G1348" s="129">
        <f t="shared" si="425"/>
        <v>400</v>
      </c>
      <c r="H1348" s="129">
        <f t="shared" si="425"/>
        <v>120</v>
      </c>
      <c r="I1348" s="20">
        <f t="shared" si="416"/>
        <v>520</v>
      </c>
      <c r="J1348" s="21"/>
      <c r="K1348" s="26"/>
    </row>
    <row r="1349" spans="1:11" s="57" customFormat="1">
      <c r="A1349" s="165" t="s">
        <v>161</v>
      </c>
      <c r="B1349" s="167" t="s">
        <v>493</v>
      </c>
      <c r="C1349" s="167" t="s">
        <v>507</v>
      </c>
      <c r="D1349" s="144" t="s">
        <v>509</v>
      </c>
      <c r="E1349" s="167" t="s">
        <v>162</v>
      </c>
      <c r="F1349" s="167"/>
      <c r="G1349" s="160">
        <f t="shared" si="425"/>
        <v>400</v>
      </c>
      <c r="H1349" s="160">
        <f t="shared" si="425"/>
        <v>120</v>
      </c>
      <c r="I1349" s="20">
        <f t="shared" si="416"/>
        <v>520</v>
      </c>
      <c r="J1349" s="21"/>
      <c r="K1349" s="26"/>
    </row>
    <row r="1350" spans="1:11" s="57" customFormat="1">
      <c r="A1350" s="127" t="s">
        <v>278</v>
      </c>
      <c r="B1350" s="167" t="s">
        <v>493</v>
      </c>
      <c r="C1350" s="167" t="s">
        <v>507</v>
      </c>
      <c r="D1350" s="144" t="s">
        <v>509</v>
      </c>
      <c r="E1350" s="167" t="s">
        <v>162</v>
      </c>
      <c r="F1350" s="167" t="s">
        <v>17</v>
      </c>
      <c r="G1350" s="160">
        <v>400</v>
      </c>
      <c r="H1350" s="22">
        <v>120</v>
      </c>
      <c r="I1350" s="20">
        <f t="shared" si="416"/>
        <v>520</v>
      </c>
      <c r="J1350" s="21"/>
      <c r="K1350" s="26"/>
    </row>
    <row r="1351" spans="1:11" ht="14.25" customHeight="1">
      <c r="A1351" s="84" t="s">
        <v>510</v>
      </c>
      <c r="B1351" s="125" t="s">
        <v>511</v>
      </c>
      <c r="C1351" s="122" t="s">
        <v>512</v>
      </c>
      <c r="D1351" s="122"/>
      <c r="E1351" s="122"/>
      <c r="F1351" s="122"/>
      <c r="G1351" s="123">
        <f t="shared" ref="G1351:K1357" si="426">G1352</f>
        <v>0</v>
      </c>
      <c r="H1351" s="123"/>
      <c r="I1351" s="20">
        <f t="shared" si="416"/>
        <v>0</v>
      </c>
      <c r="J1351" s="123">
        <f t="shared" si="426"/>
        <v>2946.6</v>
      </c>
      <c r="K1351" s="123">
        <f t="shared" si="426"/>
        <v>6104.7</v>
      </c>
    </row>
    <row r="1352" spans="1:11">
      <c r="A1352" s="13" t="s">
        <v>278</v>
      </c>
      <c r="B1352" s="125" t="s">
        <v>511</v>
      </c>
      <c r="C1352" s="122" t="s">
        <v>512</v>
      </c>
      <c r="D1352" s="122"/>
      <c r="E1352" s="122"/>
      <c r="F1352" s="122" t="s">
        <v>17</v>
      </c>
      <c r="G1352" s="123">
        <f t="shared" si="426"/>
        <v>0</v>
      </c>
      <c r="H1352" s="123"/>
      <c r="I1352" s="20">
        <f t="shared" si="416"/>
        <v>0</v>
      </c>
      <c r="J1352" s="123">
        <f t="shared" si="426"/>
        <v>2946.6</v>
      </c>
      <c r="K1352" s="123">
        <f t="shared" si="426"/>
        <v>6104.7</v>
      </c>
    </row>
    <row r="1353" spans="1:11">
      <c r="A1353" s="21" t="s">
        <v>513</v>
      </c>
      <c r="B1353" s="125" t="s">
        <v>511</v>
      </c>
      <c r="C1353" s="122" t="s">
        <v>512</v>
      </c>
      <c r="D1353" s="122"/>
      <c r="E1353" s="122"/>
      <c r="F1353" s="122"/>
      <c r="G1353" s="123">
        <f t="shared" si="426"/>
        <v>0</v>
      </c>
      <c r="H1353" s="123"/>
      <c r="I1353" s="20">
        <f t="shared" si="416"/>
        <v>0</v>
      </c>
      <c r="J1353" s="123">
        <f t="shared" si="426"/>
        <v>2946.6</v>
      </c>
      <c r="K1353" s="123">
        <f t="shared" si="426"/>
        <v>6104.7</v>
      </c>
    </row>
    <row r="1354" spans="1:11" ht="26.25" customHeight="1">
      <c r="A1354" s="17" t="s">
        <v>25</v>
      </c>
      <c r="B1354" s="125" t="s">
        <v>511</v>
      </c>
      <c r="C1354" s="122" t="s">
        <v>512</v>
      </c>
      <c r="D1354" s="122" t="s">
        <v>26</v>
      </c>
      <c r="E1354" s="122"/>
      <c r="F1354" s="122"/>
      <c r="G1354" s="123">
        <f t="shared" si="426"/>
        <v>0</v>
      </c>
      <c r="H1354" s="123"/>
      <c r="I1354" s="20">
        <f t="shared" si="416"/>
        <v>0</v>
      </c>
      <c r="J1354" s="123">
        <f t="shared" si="426"/>
        <v>2946.6</v>
      </c>
      <c r="K1354" s="123">
        <f t="shared" si="426"/>
        <v>6104.7</v>
      </c>
    </row>
    <row r="1355" spans="1:11">
      <c r="A1355" s="21" t="s">
        <v>513</v>
      </c>
      <c r="B1355" s="125" t="s">
        <v>511</v>
      </c>
      <c r="C1355" s="122" t="s">
        <v>512</v>
      </c>
      <c r="D1355" s="126">
        <v>6500099990</v>
      </c>
      <c r="E1355" s="122"/>
      <c r="F1355" s="122"/>
      <c r="G1355" s="123">
        <f t="shared" si="426"/>
        <v>0</v>
      </c>
      <c r="H1355" s="123"/>
      <c r="I1355" s="20">
        <f t="shared" si="416"/>
        <v>0</v>
      </c>
      <c r="J1355" s="123">
        <f t="shared" si="426"/>
        <v>2946.6</v>
      </c>
      <c r="K1355" s="123">
        <f t="shared" si="426"/>
        <v>6104.7</v>
      </c>
    </row>
    <row r="1356" spans="1:11">
      <c r="A1356" s="21" t="s">
        <v>56</v>
      </c>
      <c r="B1356" s="125" t="s">
        <v>511</v>
      </c>
      <c r="C1356" s="122" t="s">
        <v>512</v>
      </c>
      <c r="D1356" s="126">
        <v>6500099990</v>
      </c>
      <c r="E1356" s="122" t="s">
        <v>57</v>
      </c>
      <c r="F1356" s="122"/>
      <c r="G1356" s="123">
        <f t="shared" si="426"/>
        <v>0</v>
      </c>
      <c r="H1356" s="123"/>
      <c r="I1356" s="20">
        <f t="shared" si="416"/>
        <v>0</v>
      </c>
      <c r="J1356" s="123">
        <f t="shared" si="426"/>
        <v>2946.6</v>
      </c>
      <c r="K1356" s="123">
        <f t="shared" si="426"/>
        <v>6104.7</v>
      </c>
    </row>
    <row r="1357" spans="1:11">
      <c r="A1357" s="127" t="s">
        <v>65</v>
      </c>
      <c r="B1357" s="125" t="s">
        <v>511</v>
      </c>
      <c r="C1357" s="122" t="s">
        <v>512</v>
      </c>
      <c r="D1357" s="126">
        <v>6500099990</v>
      </c>
      <c r="E1357" s="122" t="s">
        <v>66</v>
      </c>
      <c r="F1357" s="122"/>
      <c r="G1357" s="123">
        <f t="shared" si="426"/>
        <v>0</v>
      </c>
      <c r="H1357" s="123"/>
      <c r="I1357" s="20">
        <f t="shared" si="416"/>
        <v>0</v>
      </c>
      <c r="J1357" s="123">
        <f t="shared" si="426"/>
        <v>2946.6</v>
      </c>
      <c r="K1357" s="123">
        <f t="shared" si="426"/>
        <v>6104.7</v>
      </c>
    </row>
    <row r="1358" spans="1:11">
      <c r="A1358" s="127" t="s">
        <v>278</v>
      </c>
      <c r="B1358" s="125" t="s">
        <v>511</v>
      </c>
      <c r="C1358" s="122" t="s">
        <v>512</v>
      </c>
      <c r="D1358" s="126">
        <v>6500099990</v>
      </c>
      <c r="E1358" s="122" t="s">
        <v>66</v>
      </c>
      <c r="F1358" s="122" t="s">
        <v>17</v>
      </c>
      <c r="G1358" s="22">
        <v>0</v>
      </c>
      <c r="H1358" s="22"/>
      <c r="I1358" s="20">
        <f t="shared" si="416"/>
        <v>0</v>
      </c>
      <c r="J1358" s="22">
        <v>2946.6</v>
      </c>
      <c r="K1358" s="22">
        <v>6104.7</v>
      </c>
    </row>
    <row r="1359" spans="1:11" ht="15" hidden="1" customHeight="1">
      <c r="A1359" s="127" t="s">
        <v>514</v>
      </c>
      <c r="B1359" s="125" t="s">
        <v>515</v>
      </c>
      <c r="C1359" s="122" t="s">
        <v>515</v>
      </c>
      <c r="D1359" s="122" t="s">
        <v>516</v>
      </c>
      <c r="E1359" s="122" t="s">
        <v>64</v>
      </c>
      <c r="F1359" s="122" t="s">
        <v>517</v>
      </c>
      <c r="G1359" s="22"/>
      <c r="H1359" s="22"/>
      <c r="I1359" s="22"/>
      <c r="J1359" s="22"/>
      <c r="K1359" s="19">
        <v>-3612</v>
      </c>
    </row>
  </sheetData>
  <mergeCells count="23">
    <mergeCell ref="A12:K12"/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D11:K11"/>
    <mergeCell ref="K17:K18"/>
    <mergeCell ref="A14:K14"/>
    <mergeCell ref="A16:A18"/>
    <mergeCell ref="B16:B18"/>
    <mergeCell ref="C16:C18"/>
    <mergeCell ref="D16:D18"/>
    <mergeCell ref="E16:E18"/>
    <mergeCell ref="F16:F18"/>
    <mergeCell ref="G16:K16"/>
    <mergeCell ref="G17:I17"/>
    <mergeCell ref="J17:J18"/>
  </mergeCells>
  <pageMargins left="0" right="0" top="0" bottom="0" header="0.51181102362204722" footer="0.51181102362204722"/>
  <pageSetup paperSize="9" scale="88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1348"/>
  <sheetViews>
    <sheetView view="pageBreakPreview" zoomScaleNormal="140" zoomScaleSheetLayoutView="100" workbookViewId="0">
      <selection activeCell="H538" sqref="H538"/>
    </sheetView>
  </sheetViews>
  <sheetFormatPr defaultColWidth="8.7109375" defaultRowHeight="12.75"/>
  <cols>
    <col min="1" max="1" width="34.85546875" style="1" customWidth="1"/>
    <col min="2" max="2" width="5.42578125" style="2" customWidth="1"/>
    <col min="3" max="3" width="5.7109375" style="3" customWidth="1"/>
    <col min="4" max="4" width="11.7109375" style="3" customWidth="1"/>
    <col min="5" max="6" width="4.5703125" style="3" customWidth="1"/>
    <col min="7" max="9" width="9.42578125" style="4" customWidth="1"/>
    <col min="10" max="10" width="10" style="4" customWidth="1"/>
    <col min="11" max="11" width="10" customWidth="1"/>
    <col min="12" max="12" width="8.7109375" hidden="1" customWidth="1"/>
    <col min="13" max="14" width="0" hidden="1" customWidth="1"/>
  </cols>
  <sheetData>
    <row r="1" spans="1:15">
      <c r="A1" s="226" t="s">
        <v>686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01"/>
      <c r="M1" s="201"/>
      <c r="N1" s="201"/>
      <c r="O1" s="201"/>
    </row>
    <row r="2" spans="1:15">
      <c r="A2" s="226" t="s">
        <v>1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01"/>
      <c r="M2" s="201"/>
      <c r="N2" s="201"/>
      <c r="O2" s="201"/>
    </row>
    <row r="3" spans="1:15">
      <c r="A3" s="226" t="s">
        <v>2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01"/>
      <c r="M3" s="201"/>
      <c r="N3" s="201"/>
      <c r="O3" s="201"/>
    </row>
    <row r="4" spans="1:15">
      <c r="A4" s="226" t="s">
        <v>687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01"/>
      <c r="M4" s="201"/>
      <c r="N4" s="201"/>
      <c r="O4" s="201"/>
    </row>
    <row r="5" spans="1:15">
      <c r="A5" s="226"/>
      <c r="B5" s="226"/>
      <c r="C5" s="226"/>
      <c r="D5" s="226"/>
      <c r="E5" s="226"/>
      <c r="F5" s="226"/>
      <c r="G5" s="226"/>
      <c r="H5" s="226"/>
      <c r="I5" s="226"/>
      <c r="J5" s="226"/>
      <c r="K5" s="226"/>
    </row>
    <row r="6" spans="1:15">
      <c r="A6" s="226" t="s">
        <v>0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5">
      <c r="A7" s="226" t="s">
        <v>1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</row>
    <row r="8" spans="1:15">
      <c r="A8" s="226" t="s">
        <v>2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</row>
    <row r="9" spans="1:15">
      <c r="A9" s="226" t="s">
        <v>689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</row>
    <row r="10" spans="1:15">
      <c r="A10" s="226" t="s">
        <v>520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</row>
    <row r="11" spans="1:15">
      <c r="A11" s="177"/>
      <c r="B11" s="177"/>
      <c r="C11" s="177"/>
      <c r="D11" s="226" t="s">
        <v>521</v>
      </c>
      <c r="E11" s="226"/>
      <c r="F11" s="226"/>
      <c r="G11" s="226"/>
      <c r="H11" s="226"/>
      <c r="I11" s="226"/>
      <c r="J11" s="226"/>
      <c r="K11" s="226"/>
    </row>
    <row r="12" spans="1:15" ht="12.75" customHeight="1">
      <c r="A12" s="226" t="s">
        <v>623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</row>
    <row r="13" spans="1:15" ht="10.5" customHeight="1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5" ht="56.25" customHeight="1">
      <c r="A14" s="229" t="s">
        <v>624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</row>
    <row r="15" spans="1:15" ht="15">
      <c r="A15" s="6"/>
      <c r="B15" s="6"/>
      <c r="C15" s="7"/>
      <c r="D15" s="7"/>
      <c r="E15" s="7"/>
      <c r="F15" s="7"/>
      <c r="G15" s="8"/>
      <c r="H15" s="8"/>
      <c r="I15" s="8"/>
      <c r="J15" s="8"/>
    </row>
    <row r="16" spans="1:15" ht="12.75" customHeight="1">
      <c r="A16" s="230" t="s">
        <v>3</v>
      </c>
      <c r="B16" s="231" t="s">
        <v>4</v>
      </c>
      <c r="C16" s="231" t="s">
        <v>5</v>
      </c>
      <c r="D16" s="231" t="s">
        <v>6</v>
      </c>
      <c r="E16" s="231" t="s">
        <v>7</v>
      </c>
      <c r="F16" s="231" t="s">
        <v>8</v>
      </c>
      <c r="G16" s="232" t="s">
        <v>9</v>
      </c>
      <c r="H16" s="232"/>
      <c r="I16" s="232"/>
      <c r="J16" s="232"/>
      <c r="K16" s="232"/>
    </row>
    <row r="17" spans="1:14" ht="12.75" customHeight="1" thickBot="1">
      <c r="A17" s="230"/>
      <c r="B17" s="231"/>
      <c r="C17" s="231"/>
      <c r="D17" s="231"/>
      <c r="E17" s="231"/>
      <c r="F17" s="231"/>
      <c r="G17" s="233" t="s">
        <v>518</v>
      </c>
      <c r="H17" s="234"/>
      <c r="I17" s="235"/>
      <c r="J17" s="236" t="s">
        <v>582</v>
      </c>
      <c r="K17" s="227" t="s">
        <v>677</v>
      </c>
    </row>
    <row r="18" spans="1:14" ht="24" customHeight="1" thickBot="1">
      <c r="A18" s="230"/>
      <c r="B18" s="231"/>
      <c r="C18" s="231"/>
      <c r="D18" s="231"/>
      <c r="E18" s="231"/>
      <c r="F18" s="231"/>
      <c r="G18" s="193" t="s">
        <v>680</v>
      </c>
      <c r="H18" s="194" t="s">
        <v>681</v>
      </c>
      <c r="I18" s="194" t="s">
        <v>682</v>
      </c>
      <c r="J18" s="237"/>
      <c r="K18" s="228"/>
    </row>
    <row r="19" spans="1:14">
      <c r="A19" s="9">
        <v>1</v>
      </c>
      <c r="B19" s="9" t="s">
        <v>10</v>
      </c>
      <c r="C19" s="9" t="s">
        <v>11</v>
      </c>
      <c r="D19" s="9" t="s">
        <v>12</v>
      </c>
      <c r="E19" s="9" t="s">
        <v>13</v>
      </c>
      <c r="F19" s="9" t="s">
        <v>14</v>
      </c>
      <c r="G19" s="158">
        <v>7</v>
      </c>
      <c r="H19" s="158">
        <v>8</v>
      </c>
      <c r="I19" s="158">
        <v>9</v>
      </c>
      <c r="J19" s="158">
        <v>10</v>
      </c>
      <c r="K19" s="159">
        <v>11</v>
      </c>
    </row>
    <row r="20" spans="1:14">
      <c r="A20" s="10" t="s">
        <v>15</v>
      </c>
      <c r="B20" s="11"/>
      <c r="C20" s="11"/>
      <c r="D20" s="11"/>
      <c r="E20" s="11"/>
      <c r="F20" s="11"/>
      <c r="G20" s="12">
        <f>G21+G22+G23+G24</f>
        <v>294172.53999999998</v>
      </c>
      <c r="H20" s="195">
        <f t="shared" ref="H20" si="0">H21+H22+H23+H24</f>
        <v>11129.76</v>
      </c>
      <c r="I20" s="12">
        <f>G20+H20</f>
        <v>305302.3</v>
      </c>
      <c r="J20" s="12">
        <f t="shared" ref="J20" si="1">J21+J22+J23+J24</f>
        <v>231835.6</v>
      </c>
      <c r="K20" s="12">
        <f>K21+K22+K23+K24</f>
        <v>233826.29999999996</v>
      </c>
      <c r="L20" s="136">
        <f>G25+G290+G330+G448+G559+G976+G1113+G1233+G1310+G1340+G276</f>
        <v>294172.53999999998</v>
      </c>
      <c r="M20" s="136">
        <f>J25+J290+J330+J448+J559+J976+J1113+J1233+J1310+J1340</f>
        <v>230448.7</v>
      </c>
      <c r="N20" s="136">
        <f>K25+K290+K330+K448+K559+K976+K1113+K1233+K1310+K1340</f>
        <v>232308.6</v>
      </c>
    </row>
    <row r="21" spans="1:14">
      <c r="A21" s="10" t="s">
        <v>16</v>
      </c>
      <c r="B21" s="11"/>
      <c r="C21" s="11"/>
      <c r="D21" s="11"/>
      <c r="E21" s="11"/>
      <c r="F21" s="11" t="s">
        <v>17</v>
      </c>
      <c r="G21" s="12">
        <f>G26+G331+G449+G560+G977+G1114+G1234+G1311+G291+G1341</f>
        <v>133265.19999999998</v>
      </c>
      <c r="H21" s="195">
        <f>H26+H331+H449+H560+H977+H1114+H1234+H1311+H291+H1341</f>
        <v>5687.5000000000009</v>
      </c>
      <c r="I21" s="12">
        <f t="shared" ref="I21:I84" si="2">G21+H21</f>
        <v>138952.69999999998</v>
      </c>
      <c r="J21" s="12">
        <f>J26+J331+J449+J560+J977+J1114+J1234+J1311+J291+J1341</f>
        <v>120812.09999999999</v>
      </c>
      <c r="K21" s="12">
        <f>K26+K331+K449+K560+K977+K1114+K1234+K1311+K291+K1341</f>
        <v>128199.19999999998</v>
      </c>
      <c r="L21" s="136">
        <f>G26+G291+G331+G449+G560+G977+G1114+G1234+G1341</f>
        <v>132865.19999999998</v>
      </c>
      <c r="M21" s="136">
        <f>J26+J291+J331+J449+J560+J977+J1114+J1234+J1341</f>
        <v>120812.09999999999</v>
      </c>
      <c r="N21" s="136">
        <f>K26+K291+K331+K449+K560+K977+K1114+K1234+K1341</f>
        <v>128199.19999999998</v>
      </c>
    </row>
    <row r="22" spans="1:14">
      <c r="A22" s="10" t="s">
        <v>18</v>
      </c>
      <c r="B22" s="11"/>
      <c r="C22" s="11"/>
      <c r="D22" s="11"/>
      <c r="E22" s="11"/>
      <c r="F22" s="11" t="s">
        <v>10</v>
      </c>
      <c r="G22" s="12">
        <f>G27+G332+G450+G561+G978+G1115+G1235+G1312</f>
        <v>137151.24000000002</v>
      </c>
      <c r="H22" s="195">
        <f>H27+H332+H450+H561+H978+H1115+H1235+H1312</f>
        <v>390.7</v>
      </c>
      <c r="I22" s="12">
        <f t="shared" si="2"/>
        <v>137541.94000000003</v>
      </c>
      <c r="J22" s="12">
        <f>J27+J332+J450+J561+J978+J1115+J1235+J1312</f>
        <v>100129.1</v>
      </c>
      <c r="K22" s="12">
        <f>K27+K332+K450+K561+K978+K1115+K1235+K1312</f>
        <v>94600.199999999983</v>
      </c>
      <c r="L22" s="136">
        <f>G332+G450+G561+G978+G1115+G1235+G1312+G27</f>
        <v>137151.24000000002</v>
      </c>
      <c r="M22" s="136">
        <f>J332+J450+J561+J978+J1115+J1235+J1312+J27</f>
        <v>100129.09999999999</v>
      </c>
      <c r="N22" s="136">
        <f>K332+K450+K561+K978+K1115+K1235+K1312+K27</f>
        <v>94600.199999999968</v>
      </c>
    </row>
    <row r="23" spans="1:14">
      <c r="A23" s="10" t="s">
        <v>19</v>
      </c>
      <c r="B23" s="11"/>
      <c r="C23" s="11"/>
      <c r="D23" s="11"/>
      <c r="E23" s="11"/>
      <c r="F23" s="11" t="s">
        <v>11</v>
      </c>
      <c r="G23" s="12">
        <f>G28+G277+G333+G451+G562+G979+G1116</f>
        <v>23756.1</v>
      </c>
      <c r="H23" s="195">
        <f>H28+H277+H333+H451+H562+H979+H1116</f>
        <v>5051.5599999999995</v>
      </c>
      <c r="I23" s="12">
        <f t="shared" si="2"/>
        <v>28807.659999999996</v>
      </c>
      <c r="J23" s="12">
        <f>J28+J277+J333+J451+J562+J979+J1116</f>
        <v>10894.4</v>
      </c>
      <c r="K23" s="12">
        <f>K28+K277+K333+K451+K562+K979+K1116</f>
        <v>11026.9</v>
      </c>
      <c r="L23" s="136">
        <f>G28+G333+G451+G562+G979+G1116+G277</f>
        <v>23756.100000000002</v>
      </c>
      <c r="M23" s="136">
        <f>J28+J333+J451+J562+J979+J1116+J277</f>
        <v>10894.4</v>
      </c>
      <c r="N23" s="136">
        <f>K28+K333+K451+K562+K979+K1116+K277</f>
        <v>11026.9</v>
      </c>
    </row>
    <row r="24" spans="1:14" hidden="1">
      <c r="A24" s="10" t="s">
        <v>20</v>
      </c>
      <c r="B24" s="11"/>
      <c r="C24" s="11"/>
      <c r="D24" s="11"/>
      <c r="E24" s="11"/>
      <c r="F24" s="11" t="s">
        <v>12</v>
      </c>
      <c r="G24" s="12">
        <f>G452+G563+G980</f>
        <v>0</v>
      </c>
      <c r="H24" s="195"/>
      <c r="I24" s="12">
        <f t="shared" si="2"/>
        <v>0</v>
      </c>
      <c r="J24" s="12">
        <f>J452+J563+J980</f>
        <v>0</v>
      </c>
      <c r="K24" s="12">
        <f>K452+K563+K980</f>
        <v>0</v>
      </c>
    </row>
    <row r="25" spans="1:14" ht="13.5" customHeight="1">
      <c r="A25" s="13" t="s">
        <v>21</v>
      </c>
      <c r="B25" s="14" t="s">
        <v>22</v>
      </c>
      <c r="C25" s="14"/>
      <c r="D25" s="14"/>
      <c r="E25" s="14"/>
      <c r="F25" s="14"/>
      <c r="G25" s="15">
        <f>G26+G27+G28</f>
        <v>29457.699999999997</v>
      </c>
      <c r="H25" s="197">
        <f>H26+H27+H28</f>
        <v>2081.4</v>
      </c>
      <c r="I25" s="12">
        <f t="shared" si="2"/>
        <v>31539.1</v>
      </c>
      <c r="J25" s="15">
        <f t="shared" ref="J25:K25" si="3">J26+J27+J28</f>
        <v>26151.399999999998</v>
      </c>
      <c r="K25" s="15">
        <f t="shared" si="3"/>
        <v>25996.3</v>
      </c>
      <c r="L25" s="136">
        <f>G29+G45+G55+G65+G95+G101</f>
        <v>29457.699999999997</v>
      </c>
      <c r="M25" s="136">
        <f t="shared" ref="M25:N25" si="4">J29+J45+J55+J65+J95+J101</f>
        <v>26151.4</v>
      </c>
      <c r="N25" s="136">
        <f t="shared" si="4"/>
        <v>25996.300000000003</v>
      </c>
    </row>
    <row r="26" spans="1:14">
      <c r="A26" s="13" t="s">
        <v>16</v>
      </c>
      <c r="B26" s="14" t="s">
        <v>22</v>
      </c>
      <c r="C26" s="14"/>
      <c r="D26" s="14"/>
      <c r="E26" s="14"/>
      <c r="F26" s="14" t="s">
        <v>17</v>
      </c>
      <c r="G26" s="15">
        <f>G34+G44+G50+G70+G100+G118+G121+G134+G142+G153+G159+G162+G168+G171+G175+G178+G188+G192+G195+G198+G202+G206+G210+G126+G74+G123+G164+G85+G88+G217+G94+G145+G93+G243+G213+G114+G249+G255+G260+G265+G270+G275</f>
        <v>28269.299999999996</v>
      </c>
      <c r="H26" s="197">
        <f>H34+H44+H50+H70+H100+H118+H121+H134+H142+H153+H159+H162+H168+H171+H175+H178+H188+H192+H195+H198+H202+H206+H210+H126+H74+H123+H164+H85+H88+H217+H94+H145+H93+H243+H213+H114+H249+H255+H260+H265+H270+H275</f>
        <v>2081.4</v>
      </c>
      <c r="I26" s="12">
        <f t="shared" si="2"/>
        <v>30350.699999999997</v>
      </c>
      <c r="J26" s="15">
        <f>J34+J44+J50+J70+J100+J118+J121+J134+J142+J153+J159+J162+J168+J171+J175+J178+J188+J192+J195+J198+J202+J206+J210+J126+J74+J123+J164+J85+J88+J217+J94+J145+J93+J243+J213+J114+J249+J255+J260+J265+J270+J275</f>
        <v>24962.999999999996</v>
      </c>
      <c r="K26" s="15">
        <f>K34+K44+K50+K70+K100+K118+K121+K134+K142+K153+K159+K162+K168+K171+K175+K178+K188+K192+K195+K198+K202+K206+K210+K126+K74+K123+K164+K85+K88+K217+K94+K145+K93+K243+K213+K114+K249+K255+K260+K265+K270+K275</f>
        <v>24772.899999999998</v>
      </c>
    </row>
    <row r="27" spans="1:14">
      <c r="A27" s="13" t="s">
        <v>18</v>
      </c>
      <c r="B27" s="14" t="s">
        <v>22</v>
      </c>
      <c r="C27" s="14"/>
      <c r="D27" s="14"/>
      <c r="E27" s="14"/>
      <c r="F27" s="14" t="s">
        <v>10</v>
      </c>
      <c r="G27" s="15">
        <f>G224+G228+G231+G221+G235+G238</f>
        <v>1186.9000000000001</v>
      </c>
      <c r="H27" s="197">
        <f>H224+H228+H231+H221+H235+H238</f>
        <v>0</v>
      </c>
      <c r="I27" s="12">
        <f t="shared" si="2"/>
        <v>1186.9000000000001</v>
      </c>
      <c r="J27" s="15">
        <f t="shared" ref="J27:K27" si="5">J224+J228+J231+J221+J235+J238</f>
        <v>1186.9000000000001</v>
      </c>
      <c r="K27" s="15">
        <f t="shared" si="5"/>
        <v>1186.9000000000001</v>
      </c>
    </row>
    <row r="28" spans="1:14">
      <c r="A28" s="13" t="s">
        <v>19</v>
      </c>
      <c r="B28" s="14" t="s">
        <v>22</v>
      </c>
      <c r="C28" s="14"/>
      <c r="D28" s="14"/>
      <c r="E28" s="14"/>
      <c r="F28" s="14" t="s">
        <v>11</v>
      </c>
      <c r="G28" s="15">
        <f>G60+G64+G106+G38+G54+G78+G146+G110</f>
        <v>1.5</v>
      </c>
      <c r="H28" s="197">
        <f>H60+H64+H106+H38+H54+H78+H146+H110</f>
        <v>0</v>
      </c>
      <c r="I28" s="12">
        <f t="shared" si="2"/>
        <v>1.5</v>
      </c>
      <c r="J28" s="15">
        <f>J60+J64+J106+J38+J54+J78+J146+J110</f>
        <v>1.5</v>
      </c>
      <c r="K28" s="15">
        <f>K60+K64+K106+K38+K54+K78+K146+K110</f>
        <v>36.5</v>
      </c>
    </row>
    <row r="29" spans="1:14" ht="37.5" customHeight="1">
      <c r="A29" s="13" t="s">
        <v>23</v>
      </c>
      <c r="B29" s="14" t="s">
        <v>22</v>
      </c>
      <c r="C29" s="14" t="s">
        <v>24</v>
      </c>
      <c r="D29" s="14"/>
      <c r="E29" s="14"/>
      <c r="F29" s="14"/>
      <c r="G29" s="15">
        <f t="shared" ref="G29:K29" si="6">G30</f>
        <v>1390</v>
      </c>
      <c r="H29" s="15"/>
      <c r="I29" s="12">
        <f t="shared" si="2"/>
        <v>1390</v>
      </c>
      <c r="J29" s="15">
        <f t="shared" si="6"/>
        <v>1265</v>
      </c>
      <c r="K29" s="15">
        <f t="shared" si="6"/>
        <v>1265</v>
      </c>
      <c r="L29" s="136"/>
    </row>
    <row r="30" spans="1:14" ht="24" customHeight="1">
      <c r="A30" s="13" t="s">
        <v>25</v>
      </c>
      <c r="B30" s="14" t="s">
        <v>22</v>
      </c>
      <c r="C30" s="14" t="s">
        <v>24</v>
      </c>
      <c r="D30" s="14" t="s">
        <v>26</v>
      </c>
      <c r="E30" s="14"/>
      <c r="F30" s="14"/>
      <c r="G30" s="16">
        <f t="shared" ref="G30:K30" si="7">G31+G35</f>
        <v>1390</v>
      </c>
      <c r="H30" s="16"/>
      <c r="I30" s="20">
        <f t="shared" si="2"/>
        <v>1390</v>
      </c>
      <c r="J30" s="16">
        <f t="shared" si="7"/>
        <v>1265</v>
      </c>
      <c r="K30" s="16">
        <f t="shared" si="7"/>
        <v>1265</v>
      </c>
    </row>
    <row r="31" spans="1:14" ht="12.75" customHeight="1">
      <c r="A31" s="13" t="s">
        <v>27</v>
      </c>
      <c r="B31" s="14" t="s">
        <v>22</v>
      </c>
      <c r="C31" s="14" t="s">
        <v>24</v>
      </c>
      <c r="D31" s="14" t="s">
        <v>28</v>
      </c>
      <c r="E31" s="14"/>
      <c r="F31" s="14"/>
      <c r="G31" s="16">
        <f t="shared" ref="G31:K33" si="8">G32</f>
        <v>1390</v>
      </c>
      <c r="H31" s="16"/>
      <c r="I31" s="20">
        <f t="shared" si="2"/>
        <v>1390</v>
      </c>
      <c r="J31" s="16">
        <f t="shared" si="8"/>
        <v>1265</v>
      </c>
      <c r="K31" s="16">
        <f t="shared" si="8"/>
        <v>1265</v>
      </c>
    </row>
    <row r="32" spans="1:14" ht="72.75" customHeight="1">
      <c r="A32" s="17" t="s">
        <v>29</v>
      </c>
      <c r="B32" s="18" t="s">
        <v>22</v>
      </c>
      <c r="C32" s="18" t="s">
        <v>24</v>
      </c>
      <c r="D32" s="18" t="s">
        <v>28</v>
      </c>
      <c r="E32" s="18" t="s">
        <v>30</v>
      </c>
      <c r="F32" s="18"/>
      <c r="G32" s="16">
        <f t="shared" si="8"/>
        <v>1390</v>
      </c>
      <c r="H32" s="16"/>
      <c r="I32" s="20">
        <f t="shared" si="2"/>
        <v>1390</v>
      </c>
      <c r="J32" s="16">
        <f t="shared" si="8"/>
        <v>1265</v>
      </c>
      <c r="K32" s="16">
        <f t="shared" si="8"/>
        <v>1265</v>
      </c>
    </row>
    <row r="33" spans="1:14" ht="26.25" customHeight="1">
      <c r="A33" s="17" t="s">
        <v>31</v>
      </c>
      <c r="B33" s="18" t="s">
        <v>22</v>
      </c>
      <c r="C33" s="18" t="s">
        <v>24</v>
      </c>
      <c r="D33" s="18" t="s">
        <v>28</v>
      </c>
      <c r="E33" s="18" t="s">
        <v>32</v>
      </c>
      <c r="F33" s="18"/>
      <c r="G33" s="16">
        <f t="shared" si="8"/>
        <v>1390</v>
      </c>
      <c r="H33" s="16"/>
      <c r="I33" s="20">
        <f t="shared" si="2"/>
        <v>1390</v>
      </c>
      <c r="J33" s="16">
        <f t="shared" si="8"/>
        <v>1265</v>
      </c>
      <c r="K33" s="16">
        <f t="shared" si="8"/>
        <v>1265</v>
      </c>
    </row>
    <row r="34" spans="1:14">
      <c r="A34" s="17" t="s">
        <v>16</v>
      </c>
      <c r="B34" s="18" t="s">
        <v>22</v>
      </c>
      <c r="C34" s="18" t="s">
        <v>24</v>
      </c>
      <c r="D34" s="18" t="s">
        <v>28</v>
      </c>
      <c r="E34" s="18" t="s">
        <v>32</v>
      </c>
      <c r="F34" s="18" t="s">
        <v>17</v>
      </c>
      <c r="G34" s="79">
        <v>1390</v>
      </c>
      <c r="H34" s="79"/>
      <c r="I34" s="20">
        <f t="shared" si="2"/>
        <v>1390</v>
      </c>
      <c r="J34" s="22">
        <v>1265</v>
      </c>
      <c r="K34" s="22">
        <v>1265</v>
      </c>
    </row>
    <row r="35" spans="1:14" ht="38.25" hidden="1">
      <c r="A35" s="23" t="s">
        <v>33</v>
      </c>
      <c r="B35" s="24" t="s">
        <v>22</v>
      </c>
      <c r="C35" s="24" t="s">
        <v>24</v>
      </c>
      <c r="D35" s="24" t="s">
        <v>34</v>
      </c>
      <c r="E35" s="24"/>
      <c r="F35" s="24"/>
      <c r="G35" s="16">
        <f t="shared" ref="G35:J37" si="9">G36</f>
        <v>0</v>
      </c>
      <c r="H35" s="16"/>
      <c r="I35" s="20">
        <f t="shared" si="2"/>
        <v>0</v>
      </c>
      <c r="J35" s="16">
        <f t="shared" si="9"/>
        <v>0</v>
      </c>
      <c r="K35" s="26"/>
    </row>
    <row r="36" spans="1:14" ht="76.5" hidden="1">
      <c r="A36" s="23" t="s">
        <v>29</v>
      </c>
      <c r="B36" s="24" t="s">
        <v>22</v>
      </c>
      <c r="C36" s="24" t="s">
        <v>24</v>
      </c>
      <c r="D36" s="24" t="s">
        <v>34</v>
      </c>
      <c r="E36" s="24" t="s">
        <v>30</v>
      </c>
      <c r="F36" s="24"/>
      <c r="G36" s="16">
        <f t="shared" si="9"/>
        <v>0</v>
      </c>
      <c r="H36" s="16"/>
      <c r="I36" s="20">
        <f t="shared" si="2"/>
        <v>0</v>
      </c>
      <c r="J36" s="16">
        <f t="shared" si="9"/>
        <v>0</v>
      </c>
      <c r="K36" s="26"/>
    </row>
    <row r="37" spans="1:14" ht="28.5" hidden="1" customHeight="1">
      <c r="A37" s="23" t="s">
        <v>31</v>
      </c>
      <c r="B37" s="24" t="s">
        <v>22</v>
      </c>
      <c r="C37" s="24" t="s">
        <v>24</v>
      </c>
      <c r="D37" s="24" t="s">
        <v>34</v>
      </c>
      <c r="E37" s="24" t="s">
        <v>32</v>
      </c>
      <c r="F37" s="24"/>
      <c r="G37" s="16">
        <f t="shared" si="9"/>
        <v>0</v>
      </c>
      <c r="H37" s="16"/>
      <c r="I37" s="20">
        <f t="shared" si="2"/>
        <v>0</v>
      </c>
      <c r="J37" s="16">
        <f t="shared" si="9"/>
        <v>0</v>
      </c>
      <c r="K37" s="26"/>
    </row>
    <row r="38" spans="1:14" hidden="1">
      <c r="A38" s="23" t="s">
        <v>19</v>
      </c>
      <c r="B38" s="24" t="s">
        <v>22</v>
      </c>
      <c r="C38" s="24" t="s">
        <v>24</v>
      </c>
      <c r="D38" s="24" t="s">
        <v>34</v>
      </c>
      <c r="E38" s="24" t="s">
        <v>32</v>
      </c>
      <c r="F38" s="24" t="s">
        <v>11</v>
      </c>
      <c r="G38" s="19"/>
      <c r="H38" s="19"/>
      <c r="I38" s="20">
        <f t="shared" si="2"/>
        <v>0</v>
      </c>
      <c r="J38" s="20"/>
      <c r="K38" s="26"/>
    </row>
    <row r="39" spans="1:14" ht="63.75" hidden="1" customHeight="1">
      <c r="A39" s="13" t="s">
        <v>35</v>
      </c>
      <c r="B39" s="14" t="s">
        <v>22</v>
      </c>
      <c r="C39" s="14" t="s">
        <v>36</v>
      </c>
      <c r="D39" s="14"/>
      <c r="E39" s="14"/>
      <c r="F39" s="14"/>
      <c r="G39" s="15">
        <f t="shared" ref="G39:K43" si="10">G40</f>
        <v>0</v>
      </c>
      <c r="H39" s="15"/>
      <c r="I39" s="20">
        <f t="shared" si="2"/>
        <v>0</v>
      </c>
      <c r="J39" s="15">
        <f t="shared" si="10"/>
        <v>0</v>
      </c>
      <c r="K39" s="15">
        <f t="shared" si="10"/>
        <v>0</v>
      </c>
    </row>
    <row r="40" spans="1:14" ht="25.5" hidden="1" customHeight="1">
      <c r="A40" s="13" t="s">
        <v>25</v>
      </c>
      <c r="B40" s="14" t="s">
        <v>22</v>
      </c>
      <c r="C40" s="14" t="s">
        <v>36</v>
      </c>
      <c r="D40" s="14" t="s">
        <v>26</v>
      </c>
      <c r="E40" s="14"/>
      <c r="F40" s="14"/>
      <c r="G40" s="16">
        <f t="shared" si="10"/>
        <v>0</v>
      </c>
      <c r="H40" s="16"/>
      <c r="I40" s="20">
        <f t="shared" si="2"/>
        <v>0</v>
      </c>
      <c r="J40" s="16">
        <f t="shared" si="10"/>
        <v>0</v>
      </c>
      <c r="K40" s="16">
        <f t="shared" si="10"/>
        <v>0</v>
      </c>
    </row>
    <row r="41" spans="1:14" hidden="1">
      <c r="A41" s="13" t="s">
        <v>37</v>
      </c>
      <c r="B41" s="14" t="s">
        <v>22</v>
      </c>
      <c r="C41" s="14" t="s">
        <v>36</v>
      </c>
      <c r="D41" s="14" t="s">
        <v>38</v>
      </c>
      <c r="E41" s="14"/>
      <c r="F41" s="14"/>
      <c r="G41" s="16">
        <f t="shared" si="10"/>
        <v>0</v>
      </c>
      <c r="H41" s="16"/>
      <c r="I41" s="20">
        <f t="shared" si="2"/>
        <v>0</v>
      </c>
      <c r="J41" s="16">
        <f t="shared" si="10"/>
        <v>0</v>
      </c>
      <c r="K41" s="16">
        <f t="shared" si="10"/>
        <v>0</v>
      </c>
    </row>
    <row r="42" spans="1:14" ht="75.75" hidden="1" customHeight="1">
      <c r="A42" s="17" t="s">
        <v>29</v>
      </c>
      <c r="B42" s="18" t="s">
        <v>22</v>
      </c>
      <c r="C42" s="18" t="s">
        <v>36</v>
      </c>
      <c r="D42" s="18" t="s">
        <v>38</v>
      </c>
      <c r="E42" s="18" t="s">
        <v>30</v>
      </c>
      <c r="F42" s="18"/>
      <c r="G42" s="16">
        <f t="shared" si="10"/>
        <v>0</v>
      </c>
      <c r="H42" s="16"/>
      <c r="I42" s="20">
        <f t="shared" si="2"/>
        <v>0</v>
      </c>
      <c r="J42" s="16">
        <f t="shared" si="10"/>
        <v>0</v>
      </c>
      <c r="K42" s="16">
        <f t="shared" si="10"/>
        <v>0</v>
      </c>
    </row>
    <row r="43" spans="1:14" ht="28.5" hidden="1" customHeight="1">
      <c r="A43" s="17" t="s">
        <v>31</v>
      </c>
      <c r="B43" s="18" t="s">
        <v>22</v>
      </c>
      <c r="C43" s="18" t="s">
        <v>36</v>
      </c>
      <c r="D43" s="18" t="s">
        <v>38</v>
      </c>
      <c r="E43" s="18" t="s">
        <v>32</v>
      </c>
      <c r="F43" s="18"/>
      <c r="G43" s="16">
        <f t="shared" si="10"/>
        <v>0</v>
      </c>
      <c r="H43" s="16"/>
      <c r="I43" s="20">
        <f t="shared" si="2"/>
        <v>0</v>
      </c>
      <c r="J43" s="16">
        <f t="shared" si="10"/>
        <v>0</v>
      </c>
      <c r="K43" s="16">
        <f t="shared" si="10"/>
        <v>0</v>
      </c>
    </row>
    <row r="44" spans="1:14" hidden="1">
      <c r="A44" s="17" t="s">
        <v>16</v>
      </c>
      <c r="B44" s="18" t="s">
        <v>22</v>
      </c>
      <c r="C44" s="18" t="s">
        <v>36</v>
      </c>
      <c r="D44" s="18" t="s">
        <v>38</v>
      </c>
      <c r="E44" s="18" t="s">
        <v>32</v>
      </c>
      <c r="F44" s="18" t="s">
        <v>17</v>
      </c>
      <c r="G44" s="79"/>
      <c r="H44" s="79"/>
      <c r="I44" s="20">
        <f t="shared" si="2"/>
        <v>0</v>
      </c>
      <c r="J44" s="22"/>
      <c r="K44" s="22"/>
    </row>
    <row r="45" spans="1:14" ht="63.75" customHeight="1">
      <c r="A45" s="13" t="s">
        <v>683</v>
      </c>
      <c r="B45" s="14" t="s">
        <v>22</v>
      </c>
      <c r="C45" s="14" t="s">
        <v>39</v>
      </c>
      <c r="D45" s="14"/>
      <c r="E45" s="14"/>
      <c r="F45" s="14"/>
      <c r="G45" s="15">
        <f t="shared" ref="G45:K45" si="11">G46</f>
        <v>12285.3</v>
      </c>
      <c r="H45" s="15">
        <f t="shared" si="11"/>
        <v>59.4</v>
      </c>
      <c r="I45" s="12">
        <f t="shared" si="2"/>
        <v>12344.699999999999</v>
      </c>
      <c r="J45" s="15">
        <f t="shared" si="11"/>
        <v>11672.7</v>
      </c>
      <c r="K45" s="15">
        <f t="shared" si="11"/>
        <v>11710</v>
      </c>
      <c r="L45" s="136">
        <f>G50+G70+G964+G1112</f>
        <v>20583.3</v>
      </c>
      <c r="M45" s="136">
        <f>J50+J70+J964+J1112</f>
        <v>19582.7</v>
      </c>
      <c r="N45" s="136">
        <f>K50+K70+K964+K1112</f>
        <v>19630</v>
      </c>
    </row>
    <row r="46" spans="1:14" ht="24">
      <c r="A46" s="13" t="s">
        <v>25</v>
      </c>
      <c r="B46" s="14" t="s">
        <v>22</v>
      </c>
      <c r="C46" s="14" t="s">
        <v>39</v>
      </c>
      <c r="D46" s="14" t="s">
        <v>26</v>
      </c>
      <c r="E46" s="14"/>
      <c r="F46" s="14"/>
      <c r="G46" s="15">
        <f t="shared" ref="G46:K46" si="12">G47+G51</f>
        <v>12285.3</v>
      </c>
      <c r="H46" s="15">
        <f t="shared" ref="H46" si="13">H47+H51</f>
        <v>59.4</v>
      </c>
      <c r="I46" s="12">
        <f t="shared" si="2"/>
        <v>12344.699999999999</v>
      </c>
      <c r="J46" s="15">
        <f t="shared" si="12"/>
        <v>11672.7</v>
      </c>
      <c r="K46" s="15">
        <f t="shared" si="12"/>
        <v>11710</v>
      </c>
    </row>
    <row r="47" spans="1:14">
      <c r="A47" s="13" t="s">
        <v>37</v>
      </c>
      <c r="B47" s="14" t="s">
        <v>22</v>
      </c>
      <c r="C47" s="14" t="s">
        <v>39</v>
      </c>
      <c r="D47" s="18" t="s">
        <v>38</v>
      </c>
      <c r="E47" s="14"/>
      <c r="F47" s="14"/>
      <c r="G47" s="15">
        <f t="shared" ref="G47:K49" si="14">G48</f>
        <v>12285.3</v>
      </c>
      <c r="H47" s="15">
        <f>H48</f>
        <v>59.4</v>
      </c>
      <c r="I47" s="12">
        <f t="shared" si="2"/>
        <v>12344.699999999999</v>
      </c>
      <c r="J47" s="15">
        <f t="shared" si="14"/>
        <v>11672.7</v>
      </c>
      <c r="K47" s="15">
        <f t="shared" si="14"/>
        <v>11710</v>
      </c>
    </row>
    <row r="48" spans="1:14" ht="73.5" customHeight="1">
      <c r="A48" s="17" t="s">
        <v>29</v>
      </c>
      <c r="B48" s="18" t="s">
        <v>22</v>
      </c>
      <c r="C48" s="18" t="s">
        <v>39</v>
      </c>
      <c r="D48" s="18" t="s">
        <v>38</v>
      </c>
      <c r="E48" s="18" t="s">
        <v>30</v>
      </c>
      <c r="F48" s="18"/>
      <c r="G48" s="16">
        <f t="shared" si="14"/>
        <v>12285.3</v>
      </c>
      <c r="H48" s="16">
        <f t="shared" si="14"/>
        <v>59.4</v>
      </c>
      <c r="I48" s="20">
        <f t="shared" si="2"/>
        <v>12344.699999999999</v>
      </c>
      <c r="J48" s="16">
        <f t="shared" si="14"/>
        <v>11672.7</v>
      </c>
      <c r="K48" s="16">
        <f t="shared" si="14"/>
        <v>11710</v>
      </c>
    </row>
    <row r="49" spans="1:11" ht="25.5" customHeight="1">
      <c r="A49" s="17" t="s">
        <v>31</v>
      </c>
      <c r="B49" s="18" t="s">
        <v>22</v>
      </c>
      <c r="C49" s="18" t="s">
        <v>39</v>
      </c>
      <c r="D49" s="18" t="s">
        <v>38</v>
      </c>
      <c r="E49" s="18" t="s">
        <v>32</v>
      </c>
      <c r="F49" s="18"/>
      <c r="G49" s="16">
        <f t="shared" si="14"/>
        <v>12285.3</v>
      </c>
      <c r="H49" s="16">
        <f t="shared" si="14"/>
        <v>59.4</v>
      </c>
      <c r="I49" s="20">
        <f t="shared" si="2"/>
        <v>12344.699999999999</v>
      </c>
      <c r="J49" s="16">
        <f t="shared" si="14"/>
        <v>11672.7</v>
      </c>
      <c r="K49" s="16">
        <f t="shared" si="14"/>
        <v>11710</v>
      </c>
    </row>
    <row r="50" spans="1:11">
      <c r="A50" s="17" t="s">
        <v>16</v>
      </c>
      <c r="B50" s="18" t="s">
        <v>22</v>
      </c>
      <c r="C50" s="18" t="s">
        <v>39</v>
      </c>
      <c r="D50" s="18" t="s">
        <v>38</v>
      </c>
      <c r="E50" s="18" t="s">
        <v>32</v>
      </c>
      <c r="F50" s="18" t="s">
        <v>17</v>
      </c>
      <c r="G50" s="79">
        <v>12285.3</v>
      </c>
      <c r="H50" s="79">
        <v>59.4</v>
      </c>
      <c r="I50" s="20">
        <f t="shared" si="2"/>
        <v>12344.699999999999</v>
      </c>
      <c r="J50" s="22">
        <v>11672.7</v>
      </c>
      <c r="K50" s="22">
        <v>11710</v>
      </c>
    </row>
    <row r="51" spans="1:11" ht="38.25" hidden="1">
      <c r="A51" s="23" t="s">
        <v>33</v>
      </c>
      <c r="B51" s="24" t="s">
        <v>22</v>
      </c>
      <c r="C51" s="18" t="s">
        <v>39</v>
      </c>
      <c r="D51" s="24" t="s">
        <v>34</v>
      </c>
      <c r="E51" s="24"/>
      <c r="F51" s="24"/>
      <c r="G51" s="16">
        <f t="shared" ref="G51:J53" si="15">G52</f>
        <v>0</v>
      </c>
      <c r="H51" s="16"/>
      <c r="I51" s="20">
        <f t="shared" si="2"/>
        <v>0</v>
      </c>
      <c r="J51" s="16">
        <f t="shared" si="15"/>
        <v>0</v>
      </c>
      <c r="K51" s="26"/>
    </row>
    <row r="52" spans="1:11" ht="76.5" hidden="1">
      <c r="A52" s="23" t="s">
        <v>29</v>
      </c>
      <c r="B52" s="24" t="s">
        <v>22</v>
      </c>
      <c r="C52" s="18" t="s">
        <v>39</v>
      </c>
      <c r="D52" s="24" t="s">
        <v>34</v>
      </c>
      <c r="E52" s="24" t="s">
        <v>30</v>
      </c>
      <c r="F52" s="24"/>
      <c r="G52" s="16">
        <f t="shared" si="15"/>
        <v>0</v>
      </c>
      <c r="H52" s="16"/>
      <c r="I52" s="20">
        <f t="shared" si="2"/>
        <v>0</v>
      </c>
      <c r="J52" s="16">
        <f t="shared" si="15"/>
        <v>0</v>
      </c>
      <c r="K52" s="26"/>
    </row>
    <row r="53" spans="1:11" ht="26.25" hidden="1" customHeight="1">
      <c r="A53" s="23" t="s">
        <v>31</v>
      </c>
      <c r="B53" s="24" t="s">
        <v>22</v>
      </c>
      <c r="C53" s="18" t="s">
        <v>39</v>
      </c>
      <c r="D53" s="24" t="s">
        <v>34</v>
      </c>
      <c r="E53" s="24" t="s">
        <v>32</v>
      </c>
      <c r="F53" s="24"/>
      <c r="G53" s="16">
        <f t="shared" si="15"/>
        <v>0</v>
      </c>
      <c r="H53" s="16"/>
      <c r="I53" s="20">
        <f t="shared" si="2"/>
        <v>0</v>
      </c>
      <c r="J53" s="16">
        <f t="shared" si="15"/>
        <v>0</v>
      </c>
      <c r="K53" s="26"/>
    </row>
    <row r="54" spans="1:11" hidden="1">
      <c r="A54" s="23" t="s">
        <v>19</v>
      </c>
      <c r="B54" s="24" t="s">
        <v>22</v>
      </c>
      <c r="C54" s="18" t="s">
        <v>39</v>
      </c>
      <c r="D54" s="24" t="s">
        <v>34</v>
      </c>
      <c r="E54" s="24" t="s">
        <v>32</v>
      </c>
      <c r="F54" s="24" t="s">
        <v>11</v>
      </c>
      <c r="G54" s="19"/>
      <c r="H54" s="19"/>
      <c r="I54" s="20">
        <f t="shared" si="2"/>
        <v>0</v>
      </c>
      <c r="J54" s="20"/>
      <c r="K54" s="26"/>
    </row>
    <row r="55" spans="1:11">
      <c r="A55" s="13" t="s">
        <v>40</v>
      </c>
      <c r="B55" s="14" t="s">
        <v>22</v>
      </c>
      <c r="C55" s="14" t="s">
        <v>41</v>
      </c>
      <c r="D55" s="14"/>
      <c r="E55" s="14"/>
      <c r="F55" s="14"/>
      <c r="G55" s="15">
        <f t="shared" ref="G55:K55" si="16">G56+G61</f>
        <v>1.5</v>
      </c>
      <c r="H55" s="15"/>
      <c r="I55" s="20">
        <f t="shared" si="2"/>
        <v>1.5</v>
      </c>
      <c r="J55" s="15">
        <f t="shared" si="16"/>
        <v>1.5</v>
      </c>
      <c r="K55" s="15">
        <f t="shared" si="16"/>
        <v>36.5</v>
      </c>
    </row>
    <row r="56" spans="1:11" ht="48" hidden="1">
      <c r="A56" s="17" t="s">
        <v>42</v>
      </c>
      <c r="B56" s="18" t="s">
        <v>22</v>
      </c>
      <c r="C56" s="18" t="s">
        <v>41</v>
      </c>
      <c r="D56" s="18" t="s">
        <v>43</v>
      </c>
      <c r="E56" s="18"/>
      <c r="F56" s="18"/>
      <c r="G56" s="16">
        <f>G57</f>
        <v>0</v>
      </c>
      <c r="H56" s="16"/>
      <c r="I56" s="20">
        <f t="shared" si="2"/>
        <v>0</v>
      </c>
      <c r="J56" s="16">
        <f>J57</f>
        <v>0</v>
      </c>
      <c r="K56" s="26"/>
    </row>
    <row r="57" spans="1:11" ht="24" hidden="1">
      <c r="A57" s="17" t="s">
        <v>44</v>
      </c>
      <c r="B57" s="18" t="s">
        <v>22</v>
      </c>
      <c r="C57" s="18" t="s">
        <v>41</v>
      </c>
      <c r="D57" s="18" t="s">
        <v>43</v>
      </c>
      <c r="E57" s="18" t="s">
        <v>45</v>
      </c>
      <c r="F57" s="18"/>
      <c r="G57" s="16">
        <f>G58</f>
        <v>0</v>
      </c>
      <c r="H57" s="16"/>
      <c r="I57" s="20">
        <f t="shared" si="2"/>
        <v>0</v>
      </c>
      <c r="J57" s="16">
        <f>J58</f>
        <v>0</v>
      </c>
      <c r="K57" s="26"/>
    </row>
    <row r="58" spans="1:11" ht="36" hidden="1">
      <c r="A58" s="17" t="s">
        <v>46</v>
      </c>
      <c r="B58" s="18" t="s">
        <v>22</v>
      </c>
      <c r="C58" s="18" t="s">
        <v>41</v>
      </c>
      <c r="D58" s="18" t="s">
        <v>43</v>
      </c>
      <c r="E58" s="18" t="s">
        <v>47</v>
      </c>
      <c r="F58" s="18"/>
      <c r="G58" s="16">
        <f>G59+G60</f>
        <v>0</v>
      </c>
      <c r="H58" s="16"/>
      <c r="I58" s="20">
        <f t="shared" si="2"/>
        <v>0</v>
      </c>
      <c r="J58" s="16">
        <f>J59+J60</f>
        <v>0</v>
      </c>
      <c r="K58" s="26"/>
    </row>
    <row r="59" spans="1:11" hidden="1">
      <c r="A59" s="17" t="s">
        <v>18</v>
      </c>
      <c r="B59" s="18" t="s">
        <v>22</v>
      </c>
      <c r="C59" s="18" t="s">
        <v>41</v>
      </c>
      <c r="D59" s="18" t="s">
        <v>43</v>
      </c>
      <c r="E59" s="18" t="s">
        <v>47</v>
      </c>
      <c r="F59" s="18" t="s">
        <v>10</v>
      </c>
      <c r="G59" s="19"/>
      <c r="H59" s="19"/>
      <c r="I59" s="20">
        <f t="shared" si="2"/>
        <v>0</v>
      </c>
      <c r="J59" s="20"/>
      <c r="K59" s="26"/>
    </row>
    <row r="60" spans="1:11" hidden="1">
      <c r="A60" s="17" t="s">
        <v>19</v>
      </c>
      <c r="B60" s="18" t="s">
        <v>22</v>
      </c>
      <c r="C60" s="18" t="s">
        <v>41</v>
      </c>
      <c r="D60" s="18" t="s">
        <v>43</v>
      </c>
      <c r="E60" s="18" t="s">
        <v>47</v>
      </c>
      <c r="F60" s="18" t="s">
        <v>11</v>
      </c>
      <c r="G60" s="19"/>
      <c r="H60" s="19"/>
      <c r="I60" s="20">
        <f t="shared" si="2"/>
        <v>0</v>
      </c>
      <c r="J60" s="20"/>
      <c r="K60" s="26"/>
    </row>
    <row r="61" spans="1:11" ht="52.5" customHeight="1">
      <c r="A61" s="17" t="s">
        <v>42</v>
      </c>
      <c r="B61" s="18" t="s">
        <v>22</v>
      </c>
      <c r="C61" s="18" t="s">
        <v>41</v>
      </c>
      <c r="D61" s="18" t="s">
        <v>48</v>
      </c>
      <c r="E61" s="18"/>
      <c r="F61" s="18"/>
      <c r="G61" s="16">
        <f t="shared" ref="G61:K63" si="17">G62</f>
        <v>1.5</v>
      </c>
      <c r="H61" s="16"/>
      <c r="I61" s="20">
        <f t="shared" si="2"/>
        <v>1.5</v>
      </c>
      <c r="J61" s="16">
        <f t="shared" si="17"/>
        <v>1.5</v>
      </c>
      <c r="K61" s="16">
        <f t="shared" si="17"/>
        <v>36.5</v>
      </c>
    </row>
    <row r="62" spans="1:11" ht="28.5" customHeight="1">
      <c r="A62" s="17" t="s">
        <v>44</v>
      </c>
      <c r="B62" s="18" t="s">
        <v>22</v>
      </c>
      <c r="C62" s="18" t="s">
        <v>41</v>
      </c>
      <c r="D62" s="18" t="s">
        <v>48</v>
      </c>
      <c r="E62" s="18" t="s">
        <v>45</v>
      </c>
      <c r="F62" s="18"/>
      <c r="G62" s="16">
        <f t="shared" si="17"/>
        <v>1.5</v>
      </c>
      <c r="H62" s="16"/>
      <c r="I62" s="20">
        <f t="shared" si="2"/>
        <v>1.5</v>
      </c>
      <c r="J62" s="16">
        <f t="shared" si="17"/>
        <v>1.5</v>
      </c>
      <c r="K62" s="16">
        <f t="shared" si="17"/>
        <v>36.5</v>
      </c>
    </row>
    <row r="63" spans="1:11" ht="39.75" customHeight="1">
      <c r="A63" s="17" t="s">
        <v>46</v>
      </c>
      <c r="B63" s="18" t="s">
        <v>22</v>
      </c>
      <c r="C63" s="18" t="s">
        <v>41</v>
      </c>
      <c r="D63" s="18" t="s">
        <v>48</v>
      </c>
      <c r="E63" s="18" t="s">
        <v>47</v>
      </c>
      <c r="F63" s="18"/>
      <c r="G63" s="16">
        <f t="shared" si="17"/>
        <v>1.5</v>
      </c>
      <c r="H63" s="16"/>
      <c r="I63" s="20">
        <f t="shared" si="2"/>
        <v>1.5</v>
      </c>
      <c r="J63" s="16">
        <f t="shared" si="17"/>
        <v>1.5</v>
      </c>
      <c r="K63" s="16">
        <f t="shared" si="17"/>
        <v>36.5</v>
      </c>
    </row>
    <row r="64" spans="1:11">
      <c r="A64" s="17" t="s">
        <v>19</v>
      </c>
      <c r="B64" s="18" t="s">
        <v>22</v>
      </c>
      <c r="C64" s="18" t="s">
        <v>41</v>
      </c>
      <c r="D64" s="18" t="s">
        <v>48</v>
      </c>
      <c r="E64" s="18" t="s">
        <v>47</v>
      </c>
      <c r="F64" s="18" t="s">
        <v>11</v>
      </c>
      <c r="G64" s="182">
        <v>1.5</v>
      </c>
      <c r="H64" s="182"/>
      <c r="I64" s="20">
        <f t="shared" si="2"/>
        <v>1.5</v>
      </c>
      <c r="J64" s="183">
        <v>1.5</v>
      </c>
      <c r="K64" s="184">
        <v>36.5</v>
      </c>
    </row>
    <row r="65" spans="1:11" ht="51.75" customHeight="1">
      <c r="A65" s="13" t="s">
        <v>49</v>
      </c>
      <c r="B65" s="14" t="s">
        <v>22</v>
      </c>
      <c r="C65" s="14" t="s">
        <v>50</v>
      </c>
      <c r="D65" s="14"/>
      <c r="E65" s="14"/>
      <c r="F65" s="14"/>
      <c r="G65" s="15">
        <f t="shared" ref="G65:K65" si="18">G66</f>
        <v>4545</v>
      </c>
      <c r="H65" s="15"/>
      <c r="I65" s="12">
        <f t="shared" si="2"/>
        <v>4545</v>
      </c>
      <c r="J65" s="15">
        <f t="shared" si="18"/>
        <v>4157</v>
      </c>
      <c r="K65" s="15">
        <f t="shared" si="18"/>
        <v>4157</v>
      </c>
    </row>
    <row r="66" spans="1:11" ht="25.5" customHeight="1">
      <c r="A66" s="13" t="s">
        <v>25</v>
      </c>
      <c r="B66" s="14" t="s">
        <v>22</v>
      </c>
      <c r="C66" s="14" t="s">
        <v>50</v>
      </c>
      <c r="D66" s="14" t="s">
        <v>26</v>
      </c>
      <c r="E66" s="14"/>
      <c r="F66" s="14"/>
      <c r="G66" s="16">
        <f t="shared" ref="G66:K66" si="19">G67+G78</f>
        <v>4545</v>
      </c>
      <c r="H66" s="16"/>
      <c r="I66" s="20">
        <f t="shared" si="2"/>
        <v>4545</v>
      </c>
      <c r="J66" s="16">
        <f t="shared" si="19"/>
        <v>4157</v>
      </c>
      <c r="K66" s="16">
        <f t="shared" si="19"/>
        <v>4157</v>
      </c>
    </row>
    <row r="67" spans="1:11">
      <c r="A67" s="13" t="s">
        <v>37</v>
      </c>
      <c r="B67" s="14" t="s">
        <v>22</v>
      </c>
      <c r="C67" s="14" t="s">
        <v>50</v>
      </c>
      <c r="D67" s="14" t="s">
        <v>38</v>
      </c>
      <c r="E67" s="25"/>
      <c r="F67" s="25"/>
      <c r="G67" s="16">
        <f>G68+G71+G91</f>
        <v>4545</v>
      </c>
      <c r="H67" s="16"/>
      <c r="I67" s="20">
        <f t="shared" si="2"/>
        <v>4545</v>
      </c>
      <c r="J67" s="16">
        <f t="shared" ref="J67:K67" si="20">J68+J71+J91</f>
        <v>4157</v>
      </c>
      <c r="K67" s="16">
        <f t="shared" si="20"/>
        <v>4157</v>
      </c>
    </row>
    <row r="68" spans="1:11" ht="73.5" customHeight="1">
      <c r="A68" s="17" t="s">
        <v>29</v>
      </c>
      <c r="B68" s="18" t="s">
        <v>22</v>
      </c>
      <c r="C68" s="18" t="s">
        <v>50</v>
      </c>
      <c r="D68" s="18" t="s">
        <v>38</v>
      </c>
      <c r="E68" s="18" t="s">
        <v>30</v>
      </c>
      <c r="F68" s="18"/>
      <c r="G68" s="16">
        <f t="shared" ref="G68:K69" si="21">G69</f>
        <v>4525</v>
      </c>
      <c r="H68" s="16"/>
      <c r="I68" s="20">
        <f t="shared" si="2"/>
        <v>4525</v>
      </c>
      <c r="J68" s="16">
        <f t="shared" si="21"/>
        <v>4137</v>
      </c>
      <c r="K68" s="16">
        <f t="shared" si="21"/>
        <v>4147</v>
      </c>
    </row>
    <row r="69" spans="1:11" ht="24.75" customHeight="1">
      <c r="A69" s="17" t="s">
        <v>31</v>
      </c>
      <c r="B69" s="18" t="s">
        <v>22</v>
      </c>
      <c r="C69" s="18" t="s">
        <v>50</v>
      </c>
      <c r="D69" s="18" t="s">
        <v>38</v>
      </c>
      <c r="E69" s="18" t="s">
        <v>32</v>
      </c>
      <c r="F69" s="18"/>
      <c r="G69" s="16">
        <f t="shared" si="21"/>
        <v>4525</v>
      </c>
      <c r="H69" s="16"/>
      <c r="I69" s="20">
        <f t="shared" si="2"/>
        <v>4525</v>
      </c>
      <c r="J69" s="16">
        <f t="shared" si="21"/>
        <v>4137</v>
      </c>
      <c r="K69" s="16">
        <f t="shared" si="21"/>
        <v>4147</v>
      </c>
    </row>
    <row r="70" spans="1:11">
      <c r="A70" s="17" t="s">
        <v>16</v>
      </c>
      <c r="B70" s="18" t="s">
        <v>22</v>
      </c>
      <c r="C70" s="18" t="s">
        <v>50</v>
      </c>
      <c r="D70" s="18" t="s">
        <v>38</v>
      </c>
      <c r="E70" s="18" t="s">
        <v>32</v>
      </c>
      <c r="F70" s="18" t="s">
        <v>17</v>
      </c>
      <c r="G70" s="181">
        <v>4525</v>
      </c>
      <c r="H70" s="181"/>
      <c r="I70" s="20">
        <f t="shared" si="2"/>
        <v>4525</v>
      </c>
      <c r="J70" s="19">
        <v>4137</v>
      </c>
      <c r="K70" s="19">
        <v>4147</v>
      </c>
    </row>
    <row r="71" spans="1:11" ht="36" hidden="1">
      <c r="A71" s="17" t="s">
        <v>51</v>
      </c>
      <c r="B71" s="18" t="s">
        <v>22</v>
      </c>
      <c r="C71" s="18" t="s">
        <v>50</v>
      </c>
      <c r="D71" s="18" t="s">
        <v>52</v>
      </c>
      <c r="E71" s="18"/>
      <c r="F71" s="18"/>
      <c r="G71" s="16">
        <f>G72+G75</f>
        <v>0</v>
      </c>
      <c r="H71" s="16"/>
      <c r="I71" s="20">
        <f t="shared" si="2"/>
        <v>0</v>
      </c>
      <c r="J71" s="16">
        <f>J72+J75</f>
        <v>0</v>
      </c>
      <c r="K71" s="26"/>
    </row>
    <row r="72" spans="1:11" ht="75" hidden="1" customHeight="1">
      <c r="A72" s="17" t="s">
        <v>29</v>
      </c>
      <c r="B72" s="18" t="s">
        <v>22</v>
      </c>
      <c r="C72" s="18" t="s">
        <v>50</v>
      </c>
      <c r="D72" s="18" t="s">
        <v>52</v>
      </c>
      <c r="E72" s="18" t="s">
        <v>30</v>
      </c>
      <c r="F72" s="18"/>
      <c r="G72" s="16">
        <f>G73</f>
        <v>0</v>
      </c>
      <c r="H72" s="16"/>
      <c r="I72" s="20">
        <f t="shared" si="2"/>
        <v>0</v>
      </c>
      <c r="J72" s="16">
        <f>J73</f>
        <v>0</v>
      </c>
      <c r="K72" s="26"/>
    </row>
    <row r="73" spans="1:11" ht="24" hidden="1">
      <c r="A73" s="17" t="s">
        <v>31</v>
      </c>
      <c r="B73" s="18" t="s">
        <v>22</v>
      </c>
      <c r="C73" s="18" t="s">
        <v>50</v>
      </c>
      <c r="D73" s="18" t="s">
        <v>52</v>
      </c>
      <c r="E73" s="18" t="s">
        <v>32</v>
      </c>
      <c r="F73" s="18"/>
      <c r="G73" s="16">
        <f>G74</f>
        <v>0</v>
      </c>
      <c r="H73" s="16"/>
      <c r="I73" s="20">
        <f t="shared" si="2"/>
        <v>0</v>
      </c>
      <c r="J73" s="16">
        <f>J74</f>
        <v>0</v>
      </c>
      <c r="K73" s="26"/>
    </row>
    <row r="74" spans="1:11" hidden="1">
      <c r="A74" s="17" t="s">
        <v>16</v>
      </c>
      <c r="B74" s="18" t="s">
        <v>22</v>
      </c>
      <c r="C74" s="18" t="s">
        <v>50</v>
      </c>
      <c r="D74" s="18" t="s">
        <v>52</v>
      </c>
      <c r="E74" s="18" t="s">
        <v>32</v>
      </c>
      <c r="F74" s="18" t="s">
        <v>17</v>
      </c>
      <c r="G74" s="19"/>
      <c r="H74" s="19"/>
      <c r="I74" s="20">
        <f t="shared" si="2"/>
        <v>0</v>
      </c>
      <c r="J74" s="12"/>
      <c r="K74" s="26"/>
    </row>
    <row r="75" spans="1:11" ht="24" hidden="1">
      <c r="A75" s="17" t="s">
        <v>44</v>
      </c>
      <c r="B75" s="18" t="s">
        <v>22</v>
      </c>
      <c r="C75" s="18" t="s">
        <v>50</v>
      </c>
      <c r="D75" s="18" t="s">
        <v>52</v>
      </c>
      <c r="E75" s="18" t="s">
        <v>45</v>
      </c>
      <c r="F75" s="18"/>
      <c r="G75" s="16">
        <f>G76</f>
        <v>0</v>
      </c>
      <c r="H75" s="16"/>
      <c r="I75" s="20">
        <f t="shared" si="2"/>
        <v>0</v>
      </c>
      <c r="J75" s="16">
        <f>J76</f>
        <v>0</v>
      </c>
      <c r="K75" s="26"/>
    </row>
    <row r="76" spans="1:11" ht="36" hidden="1">
      <c r="A76" s="17" t="s">
        <v>46</v>
      </c>
      <c r="B76" s="18" t="s">
        <v>22</v>
      </c>
      <c r="C76" s="18" t="s">
        <v>50</v>
      </c>
      <c r="D76" s="18" t="s">
        <v>52</v>
      </c>
      <c r="E76" s="18" t="s">
        <v>53</v>
      </c>
      <c r="F76" s="18"/>
      <c r="G76" s="16">
        <f>G77</f>
        <v>0</v>
      </c>
      <c r="H76" s="16"/>
      <c r="I76" s="20">
        <f t="shared" si="2"/>
        <v>0</v>
      </c>
      <c r="J76" s="16">
        <f>J77</f>
        <v>0</v>
      </c>
      <c r="K76" s="26"/>
    </row>
    <row r="77" spans="1:11" hidden="1">
      <c r="A77" s="17" t="s">
        <v>16</v>
      </c>
      <c r="B77" s="18" t="s">
        <v>22</v>
      </c>
      <c r="C77" s="18" t="s">
        <v>50</v>
      </c>
      <c r="D77" s="18" t="s">
        <v>52</v>
      </c>
      <c r="E77" s="18" t="s">
        <v>53</v>
      </c>
      <c r="F77" s="18" t="s">
        <v>17</v>
      </c>
      <c r="G77" s="26"/>
      <c r="H77" s="26"/>
      <c r="I77" s="20">
        <f t="shared" si="2"/>
        <v>0</v>
      </c>
      <c r="J77" s="12"/>
      <c r="K77" s="26"/>
    </row>
    <row r="78" spans="1:11" ht="38.25" hidden="1">
      <c r="A78" s="23" t="s">
        <v>33</v>
      </c>
      <c r="B78" s="24" t="s">
        <v>22</v>
      </c>
      <c r="C78" s="18" t="s">
        <v>50</v>
      </c>
      <c r="D78" s="24" t="s">
        <v>34</v>
      </c>
      <c r="E78" s="24"/>
      <c r="F78" s="24"/>
      <c r="G78" s="16">
        <f t="shared" ref="G78:J80" si="22">G79</f>
        <v>0</v>
      </c>
      <c r="H78" s="16"/>
      <c r="I78" s="20">
        <f t="shared" si="2"/>
        <v>0</v>
      </c>
      <c r="J78" s="16">
        <f t="shared" si="22"/>
        <v>0</v>
      </c>
      <c r="K78" s="26"/>
    </row>
    <row r="79" spans="1:11" ht="89.25" hidden="1" customHeight="1">
      <c r="A79" s="23" t="s">
        <v>29</v>
      </c>
      <c r="B79" s="24" t="s">
        <v>22</v>
      </c>
      <c r="C79" s="18" t="s">
        <v>50</v>
      </c>
      <c r="D79" s="24" t="s">
        <v>34</v>
      </c>
      <c r="E79" s="24" t="s">
        <v>30</v>
      </c>
      <c r="F79" s="24"/>
      <c r="G79" s="16">
        <f t="shared" si="22"/>
        <v>0</v>
      </c>
      <c r="H79" s="16"/>
      <c r="I79" s="20">
        <f t="shared" si="2"/>
        <v>0</v>
      </c>
      <c r="J79" s="16">
        <f t="shared" si="22"/>
        <v>0</v>
      </c>
      <c r="K79" s="26"/>
    </row>
    <row r="80" spans="1:11" ht="27.75" hidden="1" customHeight="1">
      <c r="A80" s="23" t="s">
        <v>31</v>
      </c>
      <c r="B80" s="24" t="s">
        <v>22</v>
      </c>
      <c r="C80" s="18" t="s">
        <v>50</v>
      </c>
      <c r="D80" s="24" t="s">
        <v>34</v>
      </c>
      <c r="E80" s="24" t="s">
        <v>32</v>
      </c>
      <c r="F80" s="24"/>
      <c r="G80" s="16">
        <f t="shared" si="22"/>
        <v>0</v>
      </c>
      <c r="H80" s="16"/>
      <c r="I80" s="20">
        <f t="shared" si="2"/>
        <v>0</v>
      </c>
      <c r="J80" s="16">
        <f t="shared" si="22"/>
        <v>0</v>
      </c>
      <c r="K80" s="26"/>
    </row>
    <row r="81" spans="1:11" hidden="1">
      <c r="A81" s="23" t="s">
        <v>19</v>
      </c>
      <c r="B81" s="24" t="s">
        <v>22</v>
      </c>
      <c r="C81" s="18" t="s">
        <v>50</v>
      </c>
      <c r="D81" s="24" t="s">
        <v>34</v>
      </c>
      <c r="E81" s="24" t="s">
        <v>32</v>
      </c>
      <c r="F81" s="24" t="s">
        <v>11</v>
      </c>
      <c r="G81" s="19"/>
      <c r="H81" s="19"/>
      <c r="I81" s="20">
        <f t="shared" si="2"/>
        <v>0</v>
      </c>
      <c r="J81" s="12"/>
      <c r="K81" s="26"/>
    </row>
    <row r="82" spans="1:11" ht="25.5" hidden="1">
      <c r="A82" s="23" t="s">
        <v>54</v>
      </c>
      <c r="B82" s="18" t="s">
        <v>22</v>
      </c>
      <c r="C82" s="18" t="s">
        <v>55</v>
      </c>
      <c r="D82" s="24" t="s">
        <v>52</v>
      </c>
      <c r="E82" s="18"/>
      <c r="F82" s="18"/>
      <c r="G82" s="16">
        <f t="shared" ref="G82:J82" si="23">G83+G86+G89</f>
        <v>0</v>
      </c>
      <c r="H82" s="16"/>
      <c r="I82" s="20">
        <f t="shared" si="2"/>
        <v>0</v>
      </c>
      <c r="J82" s="16">
        <f t="shared" si="23"/>
        <v>0</v>
      </c>
      <c r="K82" s="26"/>
    </row>
    <row r="83" spans="1:11" ht="81" hidden="1" customHeight="1">
      <c r="A83" s="23" t="s">
        <v>29</v>
      </c>
      <c r="B83" s="18" t="s">
        <v>22</v>
      </c>
      <c r="C83" s="18" t="s">
        <v>55</v>
      </c>
      <c r="D83" s="24" t="s">
        <v>52</v>
      </c>
      <c r="E83" s="18" t="s">
        <v>30</v>
      </c>
      <c r="F83" s="18"/>
      <c r="G83" s="16">
        <f t="shared" ref="G83:J84" si="24">G84</f>
        <v>0</v>
      </c>
      <c r="H83" s="16"/>
      <c r="I83" s="20">
        <f t="shared" si="2"/>
        <v>0</v>
      </c>
      <c r="J83" s="16">
        <f t="shared" si="24"/>
        <v>0</v>
      </c>
      <c r="K83" s="26"/>
    </row>
    <row r="84" spans="1:11" ht="27" hidden="1" customHeight="1">
      <c r="A84" s="23" t="s">
        <v>31</v>
      </c>
      <c r="B84" s="18" t="s">
        <v>22</v>
      </c>
      <c r="C84" s="18" t="s">
        <v>55</v>
      </c>
      <c r="D84" s="24" t="s">
        <v>52</v>
      </c>
      <c r="E84" s="18" t="s">
        <v>32</v>
      </c>
      <c r="F84" s="18"/>
      <c r="G84" s="16">
        <f t="shared" si="24"/>
        <v>0</v>
      </c>
      <c r="H84" s="16"/>
      <c r="I84" s="20">
        <f t="shared" si="2"/>
        <v>0</v>
      </c>
      <c r="J84" s="16">
        <f t="shared" si="24"/>
        <v>0</v>
      </c>
      <c r="K84" s="26"/>
    </row>
    <row r="85" spans="1:11" hidden="1">
      <c r="A85" s="23" t="s">
        <v>16</v>
      </c>
      <c r="B85" s="18" t="s">
        <v>22</v>
      </c>
      <c r="C85" s="18" t="s">
        <v>55</v>
      </c>
      <c r="D85" s="24" t="s">
        <v>52</v>
      </c>
      <c r="E85" s="18" t="s">
        <v>32</v>
      </c>
      <c r="F85" s="18" t="s">
        <v>17</v>
      </c>
      <c r="G85" s="26"/>
      <c r="H85" s="26"/>
      <c r="I85" s="20">
        <f t="shared" ref="I85:I148" si="25">G85+H85</f>
        <v>0</v>
      </c>
      <c r="J85" s="12"/>
      <c r="K85" s="26"/>
    </row>
    <row r="86" spans="1:11" ht="28.5" hidden="1" customHeight="1">
      <c r="A86" s="23" t="s">
        <v>44</v>
      </c>
      <c r="B86" s="18" t="s">
        <v>22</v>
      </c>
      <c r="C86" s="18" t="s">
        <v>55</v>
      </c>
      <c r="D86" s="24" t="s">
        <v>52</v>
      </c>
      <c r="E86" s="18" t="s">
        <v>45</v>
      </c>
      <c r="F86" s="18"/>
      <c r="G86" s="16">
        <f t="shared" ref="G86:J87" si="26">G87</f>
        <v>0</v>
      </c>
      <c r="H86" s="16"/>
      <c r="I86" s="20">
        <f t="shared" si="25"/>
        <v>0</v>
      </c>
      <c r="J86" s="16">
        <f t="shared" si="26"/>
        <v>0</v>
      </c>
      <c r="K86" s="26"/>
    </row>
    <row r="87" spans="1:11" ht="38.25" hidden="1">
      <c r="A87" s="23" t="s">
        <v>46</v>
      </c>
      <c r="B87" s="18" t="s">
        <v>22</v>
      </c>
      <c r="C87" s="18" t="s">
        <v>55</v>
      </c>
      <c r="D87" s="24" t="s">
        <v>52</v>
      </c>
      <c r="E87" s="18" t="s">
        <v>53</v>
      </c>
      <c r="F87" s="18"/>
      <c r="G87" s="16">
        <f t="shared" si="26"/>
        <v>0</v>
      </c>
      <c r="H87" s="16"/>
      <c r="I87" s="20">
        <f t="shared" si="25"/>
        <v>0</v>
      </c>
      <c r="J87" s="16">
        <f t="shared" si="26"/>
        <v>0</v>
      </c>
      <c r="K87" s="26"/>
    </row>
    <row r="88" spans="1:11" hidden="1">
      <c r="A88" s="23" t="s">
        <v>16</v>
      </c>
      <c r="B88" s="18" t="s">
        <v>22</v>
      </c>
      <c r="C88" s="18" t="s">
        <v>55</v>
      </c>
      <c r="D88" s="24" t="s">
        <v>52</v>
      </c>
      <c r="E88" s="18" t="s">
        <v>53</v>
      </c>
      <c r="F88" s="18" t="s">
        <v>17</v>
      </c>
      <c r="G88" s="26"/>
      <c r="H88" s="26"/>
      <c r="I88" s="20">
        <f t="shared" si="25"/>
        <v>0</v>
      </c>
      <c r="J88" s="12"/>
      <c r="K88" s="26"/>
    </row>
    <row r="89" spans="1:11" hidden="1">
      <c r="A89" s="23" t="s">
        <v>56</v>
      </c>
      <c r="B89" s="24" t="s">
        <v>22</v>
      </c>
      <c r="C89" s="24" t="s">
        <v>55</v>
      </c>
      <c r="D89" s="24" t="s">
        <v>52</v>
      </c>
      <c r="E89" s="24" t="s">
        <v>57</v>
      </c>
      <c r="F89" s="24"/>
      <c r="G89" s="16">
        <f t="shared" ref="G89:J89" si="27">G90</f>
        <v>0</v>
      </c>
      <c r="H89" s="16"/>
      <c r="I89" s="20">
        <f t="shared" si="25"/>
        <v>0</v>
      </c>
      <c r="J89" s="16">
        <f t="shared" si="27"/>
        <v>0</v>
      </c>
      <c r="K89" s="26"/>
    </row>
    <row r="90" spans="1:11" hidden="1">
      <c r="A90" s="23" t="s">
        <v>58</v>
      </c>
      <c r="B90" s="24" t="s">
        <v>22</v>
      </c>
      <c r="C90" s="24" t="s">
        <v>55</v>
      </c>
      <c r="D90" s="24" t="s">
        <v>52</v>
      </c>
      <c r="E90" s="24" t="s">
        <v>59</v>
      </c>
      <c r="F90" s="24"/>
      <c r="G90" s="16">
        <f>G94</f>
        <v>0</v>
      </c>
      <c r="H90" s="16"/>
      <c r="I90" s="20">
        <f t="shared" si="25"/>
        <v>0</v>
      </c>
      <c r="J90" s="16">
        <f>J94</f>
        <v>0</v>
      </c>
      <c r="K90" s="26"/>
    </row>
    <row r="91" spans="1:11" ht="26.25" customHeight="1">
      <c r="A91" s="17" t="s">
        <v>44</v>
      </c>
      <c r="B91" s="18" t="s">
        <v>22</v>
      </c>
      <c r="C91" s="18" t="s">
        <v>50</v>
      </c>
      <c r="D91" s="18" t="s">
        <v>38</v>
      </c>
      <c r="E91" s="24" t="s">
        <v>45</v>
      </c>
      <c r="F91" s="24"/>
      <c r="G91" s="16">
        <f>G92</f>
        <v>20</v>
      </c>
      <c r="H91" s="16"/>
      <c r="I91" s="20">
        <f t="shared" si="25"/>
        <v>20</v>
      </c>
      <c r="J91" s="16">
        <f t="shared" ref="J91:K92" si="28">J92</f>
        <v>20</v>
      </c>
      <c r="K91" s="16">
        <f t="shared" si="28"/>
        <v>10</v>
      </c>
    </row>
    <row r="92" spans="1:11" ht="37.5" customHeight="1">
      <c r="A92" s="17" t="s">
        <v>46</v>
      </c>
      <c r="B92" s="18" t="s">
        <v>22</v>
      </c>
      <c r="C92" s="18" t="s">
        <v>50</v>
      </c>
      <c r="D92" s="18" t="s">
        <v>38</v>
      </c>
      <c r="E92" s="24" t="s">
        <v>53</v>
      </c>
      <c r="F92" s="24"/>
      <c r="G92" s="16">
        <f>G93</f>
        <v>20</v>
      </c>
      <c r="H92" s="16"/>
      <c r="I92" s="20">
        <f t="shared" si="25"/>
        <v>20</v>
      </c>
      <c r="J92" s="16">
        <f t="shared" si="28"/>
        <v>20</v>
      </c>
      <c r="K92" s="16">
        <f t="shared" si="28"/>
        <v>10</v>
      </c>
    </row>
    <row r="93" spans="1:11">
      <c r="A93" s="17" t="s">
        <v>16</v>
      </c>
      <c r="B93" s="18" t="s">
        <v>22</v>
      </c>
      <c r="C93" s="18" t="s">
        <v>50</v>
      </c>
      <c r="D93" s="18" t="s">
        <v>38</v>
      </c>
      <c r="E93" s="24" t="s">
        <v>53</v>
      </c>
      <c r="F93" s="24" t="s">
        <v>17</v>
      </c>
      <c r="G93" s="16">
        <v>20</v>
      </c>
      <c r="H93" s="16"/>
      <c r="I93" s="20">
        <f t="shared" si="25"/>
        <v>20</v>
      </c>
      <c r="J93" s="16">
        <v>20</v>
      </c>
      <c r="K93" s="19">
        <v>10</v>
      </c>
    </row>
    <row r="94" spans="1:11" ht="29.25" hidden="1" customHeight="1">
      <c r="A94" s="23" t="s">
        <v>16</v>
      </c>
      <c r="B94" s="24" t="s">
        <v>22</v>
      </c>
      <c r="C94" s="24" t="s">
        <v>55</v>
      </c>
      <c r="D94" s="24" t="s">
        <v>52</v>
      </c>
      <c r="E94" s="24" t="s">
        <v>59</v>
      </c>
      <c r="F94" s="24" t="s">
        <v>17</v>
      </c>
      <c r="G94" s="26"/>
      <c r="H94" s="26"/>
      <c r="I94" s="20">
        <f t="shared" si="25"/>
        <v>0</v>
      </c>
      <c r="J94" s="12"/>
      <c r="K94" s="26"/>
    </row>
    <row r="95" spans="1:11">
      <c r="A95" s="13" t="s">
        <v>60</v>
      </c>
      <c r="B95" s="14" t="s">
        <v>22</v>
      </c>
      <c r="C95" s="14" t="s">
        <v>61</v>
      </c>
      <c r="D95" s="14"/>
      <c r="E95" s="14"/>
      <c r="F95" s="14"/>
      <c r="G95" s="15">
        <f t="shared" ref="G95:K99" si="29">G96</f>
        <v>400</v>
      </c>
      <c r="H95" s="15"/>
      <c r="I95" s="20">
        <f t="shared" si="25"/>
        <v>400</v>
      </c>
      <c r="J95" s="15">
        <f t="shared" si="29"/>
        <v>400</v>
      </c>
      <c r="K95" s="15">
        <f t="shared" si="29"/>
        <v>400</v>
      </c>
    </row>
    <row r="96" spans="1:11" ht="26.25" customHeight="1">
      <c r="A96" s="13" t="s">
        <v>25</v>
      </c>
      <c r="B96" s="14" t="s">
        <v>22</v>
      </c>
      <c r="C96" s="14" t="s">
        <v>61</v>
      </c>
      <c r="D96" s="14" t="s">
        <v>26</v>
      </c>
      <c r="E96" s="14"/>
      <c r="F96" s="14"/>
      <c r="G96" s="16">
        <f t="shared" si="29"/>
        <v>400</v>
      </c>
      <c r="H96" s="16"/>
      <c r="I96" s="20">
        <f t="shared" si="25"/>
        <v>400</v>
      </c>
      <c r="J96" s="16">
        <f t="shared" si="29"/>
        <v>400</v>
      </c>
      <c r="K96" s="16">
        <f t="shared" si="29"/>
        <v>400</v>
      </c>
    </row>
    <row r="97" spans="1:11" ht="24">
      <c r="A97" s="27" t="s">
        <v>62</v>
      </c>
      <c r="B97" s="18" t="s">
        <v>22</v>
      </c>
      <c r="C97" s="18" t="s">
        <v>61</v>
      </c>
      <c r="D97" s="18" t="s">
        <v>63</v>
      </c>
      <c r="E97" s="18" t="s">
        <v>64</v>
      </c>
      <c r="F97" s="18"/>
      <c r="G97" s="16">
        <f t="shared" si="29"/>
        <v>400</v>
      </c>
      <c r="H97" s="16"/>
      <c r="I97" s="20">
        <f t="shared" si="25"/>
        <v>400</v>
      </c>
      <c r="J97" s="16">
        <f t="shared" si="29"/>
        <v>400</v>
      </c>
      <c r="K97" s="16">
        <f t="shared" si="29"/>
        <v>400</v>
      </c>
    </row>
    <row r="98" spans="1:11" ht="15.75" customHeight="1">
      <c r="A98" s="17" t="s">
        <v>56</v>
      </c>
      <c r="B98" s="18" t="s">
        <v>22</v>
      </c>
      <c r="C98" s="18" t="s">
        <v>61</v>
      </c>
      <c r="D98" s="18" t="s">
        <v>63</v>
      </c>
      <c r="E98" s="18" t="s">
        <v>57</v>
      </c>
      <c r="F98" s="18"/>
      <c r="G98" s="16">
        <f t="shared" si="29"/>
        <v>400</v>
      </c>
      <c r="H98" s="16"/>
      <c r="I98" s="20">
        <f t="shared" si="25"/>
        <v>400</v>
      </c>
      <c r="J98" s="16">
        <f t="shared" si="29"/>
        <v>400</v>
      </c>
      <c r="K98" s="16">
        <f t="shared" si="29"/>
        <v>400</v>
      </c>
    </row>
    <row r="99" spans="1:11">
      <c r="A99" s="17" t="s">
        <v>65</v>
      </c>
      <c r="B99" s="18" t="s">
        <v>22</v>
      </c>
      <c r="C99" s="18" t="s">
        <v>61</v>
      </c>
      <c r="D99" s="18" t="s">
        <v>63</v>
      </c>
      <c r="E99" s="18" t="s">
        <v>66</v>
      </c>
      <c r="F99" s="18"/>
      <c r="G99" s="16">
        <f t="shared" si="29"/>
        <v>400</v>
      </c>
      <c r="H99" s="16"/>
      <c r="I99" s="20">
        <f t="shared" si="25"/>
        <v>400</v>
      </c>
      <c r="J99" s="16">
        <f t="shared" si="29"/>
        <v>400</v>
      </c>
      <c r="K99" s="16">
        <f t="shared" si="29"/>
        <v>400</v>
      </c>
    </row>
    <row r="100" spans="1:11">
      <c r="A100" s="17" t="s">
        <v>16</v>
      </c>
      <c r="B100" s="18" t="s">
        <v>22</v>
      </c>
      <c r="C100" s="18" t="s">
        <v>61</v>
      </c>
      <c r="D100" s="18" t="s">
        <v>63</v>
      </c>
      <c r="E100" s="18" t="s">
        <v>66</v>
      </c>
      <c r="F100" s="18" t="s">
        <v>17</v>
      </c>
      <c r="G100" s="19">
        <v>400</v>
      </c>
      <c r="H100" s="19"/>
      <c r="I100" s="20">
        <f t="shared" si="25"/>
        <v>400</v>
      </c>
      <c r="J100" s="20">
        <v>400</v>
      </c>
      <c r="K100" s="19">
        <v>400</v>
      </c>
    </row>
    <row r="101" spans="1:11" ht="15" customHeight="1">
      <c r="A101" s="13" t="s">
        <v>67</v>
      </c>
      <c r="B101" s="14" t="s">
        <v>22</v>
      </c>
      <c r="C101" s="14" t="s">
        <v>68</v>
      </c>
      <c r="D101" s="14"/>
      <c r="E101" s="14"/>
      <c r="F101" s="14"/>
      <c r="G101" s="15">
        <f>G102+G239+G244+G250</f>
        <v>10835.9</v>
      </c>
      <c r="H101" s="15">
        <f>H102+H239+H244+H250</f>
        <v>2022</v>
      </c>
      <c r="I101" s="12">
        <f t="shared" si="25"/>
        <v>12857.9</v>
      </c>
      <c r="J101" s="15">
        <f>J102+J239+J244+J250</f>
        <v>8655.2000000000007</v>
      </c>
      <c r="K101" s="15">
        <f>K102+K239+K244+K250</f>
        <v>8427.8000000000011</v>
      </c>
    </row>
    <row r="102" spans="1:11" ht="25.5" customHeight="1">
      <c r="A102" s="28" t="s">
        <v>25</v>
      </c>
      <c r="B102" s="14" t="s">
        <v>22</v>
      </c>
      <c r="C102" s="14" t="s">
        <v>68</v>
      </c>
      <c r="D102" s="14" t="s">
        <v>26</v>
      </c>
      <c r="E102" s="14"/>
      <c r="F102" s="14"/>
      <c r="G102" s="15">
        <f>G103+G115+G131+G139+G150+G165+G172+G189+G199+G203+G207+G218+G225+G232+G214+G146+G107+G111</f>
        <v>10641.9</v>
      </c>
      <c r="H102" s="15">
        <f>H103+H115+H131+H139+H150+H165+H172+H189+H199+H203+H207+H218+H225+H232+H214+H146+H107+H111</f>
        <v>2022</v>
      </c>
      <c r="I102" s="12">
        <f t="shared" si="25"/>
        <v>12663.9</v>
      </c>
      <c r="J102" s="15">
        <f t="shared" ref="J102:K102" si="30">J103+J115+J131+J139+J150+J165+J172+J189+J199+J203+J207+J218+J225+J232+J214+J146+J107+J111</f>
        <v>8527.2000000000007</v>
      </c>
      <c r="K102" s="15">
        <f t="shared" si="30"/>
        <v>8411.8000000000011</v>
      </c>
    </row>
    <row r="103" spans="1:11" ht="27" hidden="1" customHeight="1">
      <c r="A103" s="28" t="s">
        <v>69</v>
      </c>
      <c r="B103" s="29" t="s">
        <v>22</v>
      </c>
      <c r="C103" s="29" t="s">
        <v>68</v>
      </c>
      <c r="D103" s="29" t="s">
        <v>70</v>
      </c>
      <c r="E103" s="29"/>
      <c r="F103" s="29"/>
      <c r="G103" s="16">
        <f t="shared" ref="G103:K105" si="31">G104</f>
        <v>0</v>
      </c>
      <c r="H103" s="16"/>
      <c r="I103" s="20">
        <f t="shared" si="25"/>
        <v>0</v>
      </c>
      <c r="J103" s="16">
        <f t="shared" si="31"/>
        <v>0</v>
      </c>
      <c r="K103" s="16">
        <f t="shared" si="31"/>
        <v>0</v>
      </c>
    </row>
    <row r="104" spans="1:11" ht="24" hidden="1">
      <c r="A104" s="17" t="s">
        <v>44</v>
      </c>
      <c r="B104" s="24" t="s">
        <v>22</v>
      </c>
      <c r="C104" s="24" t="s">
        <v>68</v>
      </c>
      <c r="D104" s="24" t="s">
        <v>70</v>
      </c>
      <c r="E104" s="24" t="s">
        <v>45</v>
      </c>
      <c r="F104" s="24"/>
      <c r="G104" s="16">
        <f t="shared" si="31"/>
        <v>0</v>
      </c>
      <c r="H104" s="16"/>
      <c r="I104" s="20">
        <f t="shared" si="25"/>
        <v>0</v>
      </c>
      <c r="J104" s="16">
        <f t="shared" si="31"/>
        <v>0</v>
      </c>
      <c r="K104" s="16">
        <f t="shared" si="31"/>
        <v>0</v>
      </c>
    </row>
    <row r="105" spans="1:11" ht="36" hidden="1">
      <c r="A105" s="17" t="s">
        <v>46</v>
      </c>
      <c r="B105" s="24" t="s">
        <v>22</v>
      </c>
      <c r="C105" s="24" t="s">
        <v>68</v>
      </c>
      <c r="D105" s="24" t="s">
        <v>70</v>
      </c>
      <c r="E105" s="24" t="s">
        <v>53</v>
      </c>
      <c r="F105" s="24"/>
      <c r="G105" s="16">
        <f t="shared" si="31"/>
        <v>0</v>
      </c>
      <c r="H105" s="16"/>
      <c r="I105" s="20">
        <f t="shared" si="25"/>
        <v>0</v>
      </c>
      <c r="J105" s="16">
        <f t="shared" si="31"/>
        <v>0</v>
      </c>
      <c r="K105" s="16">
        <f t="shared" si="31"/>
        <v>0</v>
      </c>
    </row>
    <row r="106" spans="1:11" hidden="1">
      <c r="A106" s="30" t="s">
        <v>19</v>
      </c>
      <c r="B106" s="24" t="s">
        <v>22</v>
      </c>
      <c r="C106" s="24" t="s">
        <v>68</v>
      </c>
      <c r="D106" s="24" t="s">
        <v>70</v>
      </c>
      <c r="E106" s="24" t="s">
        <v>53</v>
      </c>
      <c r="F106" s="24" t="s">
        <v>11</v>
      </c>
      <c r="G106" s="16"/>
      <c r="H106" s="16"/>
      <c r="I106" s="20">
        <f t="shared" si="25"/>
        <v>0</v>
      </c>
      <c r="J106" s="20"/>
      <c r="K106" s="26"/>
    </row>
    <row r="107" spans="1:11" ht="216.75" hidden="1">
      <c r="A107" s="133" t="s">
        <v>645</v>
      </c>
      <c r="B107" s="24" t="s">
        <v>22</v>
      </c>
      <c r="C107" s="24" t="s">
        <v>68</v>
      </c>
      <c r="D107" s="24" t="s">
        <v>568</v>
      </c>
      <c r="E107" s="24"/>
      <c r="F107" s="24"/>
      <c r="G107" s="16">
        <f>G108</f>
        <v>0</v>
      </c>
      <c r="H107" s="16"/>
      <c r="I107" s="20">
        <f t="shared" si="25"/>
        <v>0</v>
      </c>
      <c r="J107" s="16">
        <f t="shared" ref="J107:K109" si="32">J108</f>
        <v>0</v>
      </c>
      <c r="K107" s="16">
        <f t="shared" si="32"/>
        <v>0</v>
      </c>
    </row>
    <row r="108" spans="1:11" ht="38.25" hidden="1">
      <c r="A108" s="135" t="s">
        <v>388</v>
      </c>
      <c r="B108" s="24" t="s">
        <v>22</v>
      </c>
      <c r="C108" s="24" t="s">
        <v>68</v>
      </c>
      <c r="D108" s="24" t="s">
        <v>568</v>
      </c>
      <c r="E108" s="24" t="s">
        <v>256</v>
      </c>
      <c r="F108" s="24"/>
      <c r="G108" s="16">
        <f>G109</f>
        <v>0</v>
      </c>
      <c r="H108" s="16"/>
      <c r="I108" s="20">
        <f t="shared" si="25"/>
        <v>0</v>
      </c>
      <c r="J108" s="16">
        <f t="shared" si="32"/>
        <v>0</v>
      </c>
      <c r="K108" s="16">
        <f t="shared" si="32"/>
        <v>0</v>
      </c>
    </row>
    <row r="109" spans="1:11" hidden="1">
      <c r="A109" s="135" t="s">
        <v>257</v>
      </c>
      <c r="B109" s="24" t="s">
        <v>22</v>
      </c>
      <c r="C109" s="24" t="s">
        <v>68</v>
      </c>
      <c r="D109" s="24" t="s">
        <v>568</v>
      </c>
      <c r="E109" s="24" t="s">
        <v>258</v>
      </c>
      <c r="F109" s="24"/>
      <c r="G109" s="16">
        <f>G110</f>
        <v>0</v>
      </c>
      <c r="H109" s="16"/>
      <c r="I109" s="20">
        <f t="shared" si="25"/>
        <v>0</v>
      </c>
      <c r="J109" s="16">
        <f t="shared" si="32"/>
        <v>0</v>
      </c>
      <c r="K109" s="16">
        <f t="shared" si="32"/>
        <v>0</v>
      </c>
    </row>
    <row r="110" spans="1:11" hidden="1">
      <c r="A110" s="135" t="s">
        <v>19</v>
      </c>
      <c r="B110" s="24" t="s">
        <v>22</v>
      </c>
      <c r="C110" s="24" t="s">
        <v>68</v>
      </c>
      <c r="D110" s="24" t="s">
        <v>568</v>
      </c>
      <c r="E110" s="24" t="s">
        <v>258</v>
      </c>
      <c r="F110" s="24" t="s">
        <v>11</v>
      </c>
      <c r="G110" s="16"/>
      <c r="H110" s="16"/>
      <c r="I110" s="20">
        <f t="shared" si="25"/>
        <v>0</v>
      </c>
      <c r="J110" s="20"/>
      <c r="K110" s="26"/>
    </row>
    <row r="111" spans="1:11" ht="38.25">
      <c r="A111" s="55" t="s">
        <v>537</v>
      </c>
      <c r="B111" s="24" t="s">
        <v>22</v>
      </c>
      <c r="C111" s="24" t="s">
        <v>68</v>
      </c>
      <c r="D111" s="62" t="s">
        <v>538</v>
      </c>
      <c r="E111" s="24"/>
      <c r="F111" s="24"/>
      <c r="G111" s="16">
        <f t="shared" ref="G111:H113" si="33">G112</f>
        <v>400</v>
      </c>
      <c r="H111" s="16">
        <f t="shared" si="33"/>
        <v>691.9</v>
      </c>
      <c r="I111" s="20">
        <f t="shared" si="25"/>
        <v>1091.9000000000001</v>
      </c>
      <c r="J111" s="16">
        <f t="shared" ref="J111:K113" si="34">J112</f>
        <v>0</v>
      </c>
      <c r="K111" s="16">
        <f t="shared" si="34"/>
        <v>0</v>
      </c>
    </row>
    <row r="112" spans="1:11" ht="36">
      <c r="A112" s="49" t="s">
        <v>308</v>
      </c>
      <c r="B112" s="24" t="s">
        <v>22</v>
      </c>
      <c r="C112" s="24" t="s">
        <v>68</v>
      </c>
      <c r="D112" s="62" t="s">
        <v>538</v>
      </c>
      <c r="E112" s="24" t="s">
        <v>256</v>
      </c>
      <c r="F112" s="24"/>
      <c r="G112" s="16">
        <f t="shared" si="33"/>
        <v>400</v>
      </c>
      <c r="H112" s="16">
        <f t="shared" si="33"/>
        <v>691.9</v>
      </c>
      <c r="I112" s="20">
        <f t="shared" si="25"/>
        <v>1091.9000000000001</v>
      </c>
      <c r="J112" s="16">
        <f t="shared" si="34"/>
        <v>0</v>
      </c>
      <c r="K112" s="16">
        <f t="shared" si="34"/>
        <v>0</v>
      </c>
    </row>
    <row r="113" spans="1:11">
      <c r="A113" s="49" t="s">
        <v>257</v>
      </c>
      <c r="B113" s="24" t="s">
        <v>22</v>
      </c>
      <c r="C113" s="24" t="s">
        <v>68</v>
      </c>
      <c r="D113" s="62" t="s">
        <v>538</v>
      </c>
      <c r="E113" s="24" t="s">
        <v>258</v>
      </c>
      <c r="F113" s="24"/>
      <c r="G113" s="16">
        <f t="shared" si="33"/>
        <v>400</v>
      </c>
      <c r="H113" s="16">
        <f t="shared" si="33"/>
        <v>691.9</v>
      </c>
      <c r="I113" s="20">
        <f t="shared" si="25"/>
        <v>1091.9000000000001</v>
      </c>
      <c r="J113" s="16">
        <f t="shared" si="34"/>
        <v>0</v>
      </c>
      <c r="K113" s="16">
        <f t="shared" si="34"/>
        <v>0</v>
      </c>
    </row>
    <row r="114" spans="1:11">
      <c r="A114" s="49" t="s">
        <v>16</v>
      </c>
      <c r="B114" s="24" t="s">
        <v>22</v>
      </c>
      <c r="C114" s="24" t="s">
        <v>68</v>
      </c>
      <c r="D114" s="62" t="s">
        <v>538</v>
      </c>
      <c r="E114" s="24" t="s">
        <v>258</v>
      </c>
      <c r="F114" s="24" t="s">
        <v>17</v>
      </c>
      <c r="G114" s="16">
        <v>400</v>
      </c>
      <c r="H114" s="16">
        <v>691.9</v>
      </c>
      <c r="I114" s="20">
        <f t="shared" si="25"/>
        <v>1091.9000000000001</v>
      </c>
      <c r="J114" s="20"/>
      <c r="K114" s="26"/>
    </row>
    <row r="115" spans="1:11" ht="45.75" customHeight="1">
      <c r="A115" s="27" t="s">
        <v>71</v>
      </c>
      <c r="B115" s="18" t="s">
        <v>22</v>
      </c>
      <c r="C115" s="18" t="s">
        <v>68</v>
      </c>
      <c r="D115" s="31" t="s">
        <v>72</v>
      </c>
      <c r="E115" s="18"/>
      <c r="F115" s="18"/>
      <c r="G115" s="16">
        <f t="shared" ref="G115:K115" si="35">G116+G119+G124</f>
        <v>671.7</v>
      </c>
      <c r="H115" s="16">
        <f t="shared" ref="H115" si="36">H116+H119+H124</f>
        <v>0</v>
      </c>
      <c r="I115" s="20">
        <f t="shared" si="25"/>
        <v>671.7</v>
      </c>
      <c r="J115" s="16">
        <f t="shared" si="35"/>
        <v>252</v>
      </c>
      <c r="K115" s="16">
        <f t="shared" si="35"/>
        <v>252</v>
      </c>
    </row>
    <row r="116" spans="1:11" ht="26.25" customHeight="1">
      <c r="A116" s="17" t="s">
        <v>44</v>
      </c>
      <c r="B116" s="18" t="s">
        <v>22</v>
      </c>
      <c r="C116" s="18" t="s">
        <v>68</v>
      </c>
      <c r="D116" s="31" t="s">
        <v>72</v>
      </c>
      <c r="E116" s="18" t="s">
        <v>45</v>
      </c>
      <c r="F116" s="18"/>
      <c r="G116" s="16">
        <f t="shared" ref="G116:K117" si="37">G117</f>
        <v>671.7</v>
      </c>
      <c r="H116" s="16">
        <f t="shared" si="37"/>
        <v>-6</v>
      </c>
      <c r="I116" s="20">
        <f t="shared" si="25"/>
        <v>665.7</v>
      </c>
      <c r="J116" s="16">
        <f t="shared" si="37"/>
        <v>252</v>
      </c>
      <c r="K116" s="16">
        <f t="shared" si="37"/>
        <v>252</v>
      </c>
    </row>
    <row r="117" spans="1:11" ht="36">
      <c r="A117" s="17" t="s">
        <v>46</v>
      </c>
      <c r="B117" s="18" t="s">
        <v>22</v>
      </c>
      <c r="C117" s="18" t="s">
        <v>68</v>
      </c>
      <c r="D117" s="31" t="s">
        <v>72</v>
      </c>
      <c r="E117" s="18" t="s">
        <v>53</v>
      </c>
      <c r="F117" s="18"/>
      <c r="G117" s="16">
        <f t="shared" si="37"/>
        <v>671.7</v>
      </c>
      <c r="H117" s="16">
        <f t="shared" si="37"/>
        <v>-6</v>
      </c>
      <c r="I117" s="20">
        <f t="shared" si="25"/>
        <v>665.7</v>
      </c>
      <c r="J117" s="16">
        <f t="shared" si="37"/>
        <v>252</v>
      </c>
      <c r="K117" s="16">
        <f t="shared" si="37"/>
        <v>252</v>
      </c>
    </row>
    <row r="118" spans="1:11" ht="17.25" customHeight="1">
      <c r="A118" s="17" t="s">
        <v>16</v>
      </c>
      <c r="B118" s="18" t="s">
        <v>22</v>
      </c>
      <c r="C118" s="18" t="s">
        <v>68</v>
      </c>
      <c r="D118" s="31" t="s">
        <v>72</v>
      </c>
      <c r="E118" s="18" t="s">
        <v>53</v>
      </c>
      <c r="F118" s="18" t="s">
        <v>17</v>
      </c>
      <c r="G118" s="20">
        <v>671.7</v>
      </c>
      <c r="H118" s="20">
        <v>-6</v>
      </c>
      <c r="I118" s="20">
        <f t="shared" si="25"/>
        <v>665.7</v>
      </c>
      <c r="J118" s="19">
        <v>252</v>
      </c>
      <c r="K118" s="19">
        <v>252</v>
      </c>
    </row>
    <row r="119" spans="1:11" ht="24" hidden="1">
      <c r="A119" s="17" t="s">
        <v>73</v>
      </c>
      <c r="B119" s="18" t="s">
        <v>22</v>
      </c>
      <c r="C119" s="18" t="s">
        <v>68</v>
      </c>
      <c r="D119" s="31" t="s">
        <v>72</v>
      </c>
      <c r="E119" s="18" t="s">
        <v>74</v>
      </c>
      <c r="F119" s="18"/>
      <c r="G119" s="16">
        <f t="shared" ref="G119:K119" si="38">G120+G122</f>
        <v>0</v>
      </c>
      <c r="H119" s="16"/>
      <c r="I119" s="20">
        <f t="shared" si="25"/>
        <v>0</v>
      </c>
      <c r="J119" s="16">
        <f t="shared" si="38"/>
        <v>0</v>
      </c>
      <c r="K119" s="16">
        <f t="shared" si="38"/>
        <v>0</v>
      </c>
    </row>
    <row r="120" spans="1:11" ht="25.5" hidden="1" customHeight="1">
      <c r="A120" s="17" t="s">
        <v>75</v>
      </c>
      <c r="B120" s="18" t="s">
        <v>22</v>
      </c>
      <c r="C120" s="18" t="s">
        <v>68</v>
      </c>
      <c r="D120" s="31" t="s">
        <v>72</v>
      </c>
      <c r="E120" s="18" t="s">
        <v>76</v>
      </c>
      <c r="F120" s="18"/>
      <c r="G120" s="16">
        <f t="shared" ref="G120:K120" si="39">G121</f>
        <v>0</v>
      </c>
      <c r="H120" s="16"/>
      <c r="I120" s="20">
        <f t="shared" si="25"/>
        <v>0</v>
      </c>
      <c r="J120" s="16">
        <f t="shared" si="39"/>
        <v>0</v>
      </c>
      <c r="K120" s="16">
        <f t="shared" si="39"/>
        <v>0</v>
      </c>
    </row>
    <row r="121" spans="1:11" hidden="1">
      <c r="A121" s="17" t="s">
        <v>16</v>
      </c>
      <c r="B121" s="18" t="s">
        <v>22</v>
      </c>
      <c r="C121" s="18" t="s">
        <v>68</v>
      </c>
      <c r="D121" s="31" t="s">
        <v>72</v>
      </c>
      <c r="E121" s="18" t="s">
        <v>76</v>
      </c>
      <c r="F121" s="18" t="s">
        <v>17</v>
      </c>
      <c r="G121" s="19"/>
      <c r="H121" s="19"/>
      <c r="I121" s="20">
        <f t="shared" si="25"/>
        <v>0</v>
      </c>
      <c r="J121" s="20"/>
      <c r="K121" s="20"/>
    </row>
    <row r="122" spans="1:11" hidden="1">
      <c r="A122" s="17" t="s">
        <v>77</v>
      </c>
      <c r="B122" s="18" t="s">
        <v>22</v>
      </c>
      <c r="C122" s="18" t="s">
        <v>68</v>
      </c>
      <c r="D122" s="31" t="s">
        <v>72</v>
      </c>
      <c r="E122" s="18" t="s">
        <v>78</v>
      </c>
      <c r="F122" s="18"/>
      <c r="G122" s="16">
        <f t="shared" ref="G122:K122" si="40">G123</f>
        <v>0</v>
      </c>
      <c r="H122" s="16"/>
      <c r="I122" s="20">
        <f t="shared" si="25"/>
        <v>0</v>
      </c>
      <c r="J122" s="16">
        <f t="shared" si="40"/>
        <v>0</v>
      </c>
      <c r="K122" s="16">
        <f t="shared" si="40"/>
        <v>0</v>
      </c>
    </row>
    <row r="123" spans="1:11" ht="0.75" customHeight="1">
      <c r="A123" s="17" t="s">
        <v>16</v>
      </c>
      <c r="B123" s="18" t="s">
        <v>22</v>
      </c>
      <c r="C123" s="18" t="s">
        <v>68</v>
      </c>
      <c r="D123" s="31" t="s">
        <v>72</v>
      </c>
      <c r="E123" s="18" t="s">
        <v>78</v>
      </c>
      <c r="F123" s="18" t="s">
        <v>17</v>
      </c>
      <c r="G123" s="19"/>
      <c r="H123" s="19"/>
      <c r="I123" s="20">
        <f t="shared" si="25"/>
        <v>0</v>
      </c>
      <c r="J123" s="20"/>
      <c r="K123" s="20"/>
    </row>
    <row r="124" spans="1:11" ht="15.75" customHeight="1">
      <c r="A124" s="17" t="s">
        <v>56</v>
      </c>
      <c r="B124" s="18" t="s">
        <v>22</v>
      </c>
      <c r="C124" s="18" t="s">
        <v>68</v>
      </c>
      <c r="D124" s="31" t="s">
        <v>72</v>
      </c>
      <c r="E124" s="18" t="s">
        <v>57</v>
      </c>
      <c r="F124" s="18"/>
      <c r="G124" s="16">
        <f t="shared" ref="G124:K125" si="41">G125</f>
        <v>0</v>
      </c>
      <c r="H124" s="16">
        <f t="shared" si="41"/>
        <v>6</v>
      </c>
      <c r="I124" s="20">
        <f t="shared" si="25"/>
        <v>6</v>
      </c>
      <c r="J124" s="16">
        <f t="shared" si="41"/>
        <v>0</v>
      </c>
      <c r="K124" s="16">
        <f t="shared" si="41"/>
        <v>0</v>
      </c>
    </row>
    <row r="125" spans="1:11" ht="12" customHeight="1">
      <c r="A125" s="17" t="s">
        <v>79</v>
      </c>
      <c r="B125" s="18" t="s">
        <v>22</v>
      </c>
      <c r="C125" s="18" t="s">
        <v>68</v>
      </c>
      <c r="D125" s="31" t="s">
        <v>72</v>
      </c>
      <c r="E125" s="18" t="s">
        <v>80</v>
      </c>
      <c r="F125" s="18"/>
      <c r="G125" s="16">
        <f t="shared" si="41"/>
        <v>0</v>
      </c>
      <c r="H125" s="16">
        <f t="shared" si="41"/>
        <v>6</v>
      </c>
      <c r="I125" s="20">
        <f t="shared" si="25"/>
        <v>6</v>
      </c>
      <c r="J125" s="16">
        <f t="shared" si="41"/>
        <v>0</v>
      </c>
      <c r="K125" s="16">
        <f t="shared" si="41"/>
        <v>0</v>
      </c>
    </row>
    <row r="126" spans="1:11" ht="14.25" customHeight="1">
      <c r="A126" s="17" t="s">
        <v>81</v>
      </c>
      <c r="B126" s="18" t="s">
        <v>22</v>
      </c>
      <c r="C126" s="18" t="s">
        <v>68</v>
      </c>
      <c r="D126" s="31" t="s">
        <v>72</v>
      </c>
      <c r="E126" s="18" t="s">
        <v>80</v>
      </c>
      <c r="F126" s="18" t="s">
        <v>17</v>
      </c>
      <c r="G126" s="19"/>
      <c r="H126" s="19">
        <v>6</v>
      </c>
      <c r="I126" s="20">
        <f t="shared" si="25"/>
        <v>6</v>
      </c>
      <c r="J126" s="20"/>
      <c r="K126" s="19"/>
    </row>
    <row r="127" spans="1:11" ht="15.75" hidden="1" customHeight="1">
      <c r="A127" s="32" t="s">
        <v>82</v>
      </c>
      <c r="B127" s="14" t="s">
        <v>22</v>
      </c>
      <c r="C127" s="14" t="s">
        <v>68</v>
      </c>
      <c r="D127" s="33" t="s">
        <v>83</v>
      </c>
      <c r="E127" s="14"/>
      <c r="F127" s="14"/>
      <c r="G127" s="15">
        <f t="shared" ref="G127:J129" si="42">G128</f>
        <v>0</v>
      </c>
      <c r="H127" s="15"/>
      <c r="I127" s="20">
        <f t="shared" si="25"/>
        <v>0</v>
      </c>
      <c r="J127" s="15">
        <f t="shared" si="42"/>
        <v>0</v>
      </c>
      <c r="K127" s="26"/>
    </row>
    <row r="128" spans="1:11" ht="12" hidden="1" customHeight="1">
      <c r="A128" s="17" t="s">
        <v>44</v>
      </c>
      <c r="B128" s="18" t="s">
        <v>22</v>
      </c>
      <c r="C128" s="18" t="s">
        <v>68</v>
      </c>
      <c r="D128" s="31" t="s">
        <v>83</v>
      </c>
      <c r="E128" s="18" t="s">
        <v>45</v>
      </c>
      <c r="F128" s="18"/>
      <c r="G128" s="16">
        <f t="shared" si="42"/>
        <v>0</v>
      </c>
      <c r="H128" s="16"/>
      <c r="I128" s="20">
        <f t="shared" si="25"/>
        <v>0</v>
      </c>
      <c r="J128" s="16">
        <f t="shared" si="42"/>
        <v>0</v>
      </c>
      <c r="K128" s="26"/>
    </row>
    <row r="129" spans="1:11" ht="14.25" hidden="1" customHeight="1">
      <c r="A129" s="17" t="s">
        <v>46</v>
      </c>
      <c r="B129" s="18" t="s">
        <v>22</v>
      </c>
      <c r="C129" s="18" t="s">
        <v>68</v>
      </c>
      <c r="D129" s="31" t="s">
        <v>83</v>
      </c>
      <c r="E129" s="18" t="s">
        <v>53</v>
      </c>
      <c r="F129" s="18"/>
      <c r="G129" s="16">
        <f t="shared" si="42"/>
        <v>0</v>
      </c>
      <c r="H129" s="16"/>
      <c r="I129" s="20">
        <f t="shared" si="25"/>
        <v>0</v>
      </c>
      <c r="J129" s="16">
        <f t="shared" si="42"/>
        <v>0</v>
      </c>
      <c r="K129" s="26"/>
    </row>
    <row r="130" spans="1:11" ht="13.5" hidden="1" customHeight="1">
      <c r="A130" s="17" t="s">
        <v>16</v>
      </c>
      <c r="B130" s="18" t="s">
        <v>22</v>
      </c>
      <c r="C130" s="18" t="s">
        <v>68</v>
      </c>
      <c r="D130" s="31" t="s">
        <v>83</v>
      </c>
      <c r="E130" s="18" t="s">
        <v>53</v>
      </c>
      <c r="F130" s="18" t="s">
        <v>17</v>
      </c>
      <c r="G130" s="19"/>
      <c r="H130" s="19"/>
      <c r="I130" s="20">
        <f t="shared" si="25"/>
        <v>0</v>
      </c>
      <c r="J130" s="20"/>
      <c r="K130" s="26"/>
    </row>
    <row r="131" spans="1:11" ht="33.75" customHeight="1">
      <c r="A131" s="32" t="s">
        <v>82</v>
      </c>
      <c r="B131" s="14" t="s">
        <v>22</v>
      </c>
      <c r="C131" s="14" t="s">
        <v>68</v>
      </c>
      <c r="D131" s="33" t="s">
        <v>84</v>
      </c>
      <c r="E131" s="14"/>
      <c r="F131" s="14"/>
      <c r="G131" s="16">
        <f t="shared" ref="G131:K133" si="43">G132</f>
        <v>160</v>
      </c>
      <c r="H131" s="16"/>
      <c r="I131" s="20">
        <f t="shared" si="25"/>
        <v>160</v>
      </c>
      <c r="J131" s="16">
        <f t="shared" si="43"/>
        <v>160</v>
      </c>
      <c r="K131" s="16">
        <f t="shared" si="43"/>
        <v>160</v>
      </c>
    </row>
    <row r="132" spans="1:11" ht="27" customHeight="1">
      <c r="A132" s="17" t="s">
        <v>44</v>
      </c>
      <c r="B132" s="18" t="s">
        <v>22</v>
      </c>
      <c r="C132" s="18" t="s">
        <v>68</v>
      </c>
      <c r="D132" s="31" t="s">
        <v>84</v>
      </c>
      <c r="E132" s="18" t="s">
        <v>45</v>
      </c>
      <c r="F132" s="18"/>
      <c r="G132" s="16">
        <f t="shared" si="43"/>
        <v>160</v>
      </c>
      <c r="H132" s="16"/>
      <c r="I132" s="20">
        <f t="shared" si="25"/>
        <v>160</v>
      </c>
      <c r="J132" s="16">
        <f t="shared" si="43"/>
        <v>160</v>
      </c>
      <c r="K132" s="16">
        <f t="shared" si="43"/>
        <v>160</v>
      </c>
    </row>
    <row r="133" spans="1:11" ht="36">
      <c r="A133" s="17" t="s">
        <v>46</v>
      </c>
      <c r="B133" s="18" t="s">
        <v>22</v>
      </c>
      <c r="C133" s="18" t="s">
        <v>68</v>
      </c>
      <c r="D133" s="31" t="s">
        <v>84</v>
      </c>
      <c r="E133" s="18" t="s">
        <v>53</v>
      </c>
      <c r="F133" s="18"/>
      <c r="G133" s="16">
        <f t="shared" si="43"/>
        <v>160</v>
      </c>
      <c r="H133" s="16"/>
      <c r="I133" s="20">
        <f t="shared" si="25"/>
        <v>160</v>
      </c>
      <c r="J133" s="16">
        <f t="shared" si="43"/>
        <v>160</v>
      </c>
      <c r="K133" s="16">
        <f t="shared" si="43"/>
        <v>160</v>
      </c>
    </row>
    <row r="134" spans="1:11">
      <c r="A134" s="17" t="s">
        <v>16</v>
      </c>
      <c r="B134" s="18" t="s">
        <v>22</v>
      </c>
      <c r="C134" s="18" t="s">
        <v>68</v>
      </c>
      <c r="D134" s="31" t="s">
        <v>84</v>
      </c>
      <c r="E134" s="18" t="s">
        <v>53</v>
      </c>
      <c r="F134" s="18" t="s">
        <v>17</v>
      </c>
      <c r="G134" s="19">
        <v>160</v>
      </c>
      <c r="H134" s="19"/>
      <c r="I134" s="20">
        <f t="shared" si="25"/>
        <v>160</v>
      </c>
      <c r="J134" s="20">
        <v>160</v>
      </c>
      <c r="K134" s="19">
        <v>160</v>
      </c>
    </row>
    <row r="135" spans="1:11" ht="36" hidden="1">
      <c r="A135" s="13" t="s">
        <v>85</v>
      </c>
      <c r="B135" s="14" t="s">
        <v>22</v>
      </c>
      <c r="C135" s="14" t="s">
        <v>68</v>
      </c>
      <c r="D135" s="33" t="s">
        <v>86</v>
      </c>
      <c r="E135" s="14"/>
      <c r="F135" s="14"/>
      <c r="G135" s="15">
        <f t="shared" ref="G135:J137" si="44">G136</f>
        <v>0</v>
      </c>
      <c r="H135" s="15"/>
      <c r="I135" s="20">
        <f t="shared" si="25"/>
        <v>0</v>
      </c>
      <c r="J135" s="15">
        <f t="shared" si="44"/>
        <v>0</v>
      </c>
      <c r="K135" s="26"/>
    </row>
    <row r="136" spans="1:11" ht="25.5" hidden="1" customHeight="1">
      <c r="A136" s="17" t="s">
        <v>44</v>
      </c>
      <c r="B136" s="18" t="s">
        <v>22</v>
      </c>
      <c r="C136" s="18" t="s">
        <v>68</v>
      </c>
      <c r="D136" s="31" t="s">
        <v>86</v>
      </c>
      <c r="E136" s="18" t="s">
        <v>45</v>
      </c>
      <c r="F136" s="18"/>
      <c r="G136" s="16">
        <f t="shared" si="44"/>
        <v>0</v>
      </c>
      <c r="H136" s="16"/>
      <c r="I136" s="20">
        <f t="shared" si="25"/>
        <v>0</v>
      </c>
      <c r="J136" s="16">
        <f t="shared" si="44"/>
        <v>0</v>
      </c>
      <c r="K136" s="26"/>
    </row>
    <row r="137" spans="1:11" ht="36" hidden="1">
      <c r="A137" s="17" t="s">
        <v>46</v>
      </c>
      <c r="B137" s="18" t="s">
        <v>22</v>
      </c>
      <c r="C137" s="18" t="s">
        <v>68</v>
      </c>
      <c r="D137" s="31" t="s">
        <v>86</v>
      </c>
      <c r="E137" s="18" t="s">
        <v>53</v>
      </c>
      <c r="F137" s="18"/>
      <c r="G137" s="16">
        <f t="shared" si="44"/>
        <v>0</v>
      </c>
      <c r="H137" s="16"/>
      <c r="I137" s="20">
        <f t="shared" si="25"/>
        <v>0</v>
      </c>
      <c r="J137" s="16">
        <f t="shared" si="44"/>
        <v>0</v>
      </c>
      <c r="K137" s="26"/>
    </row>
    <row r="138" spans="1:11" hidden="1">
      <c r="A138" s="17" t="s">
        <v>16</v>
      </c>
      <c r="B138" s="18" t="s">
        <v>22</v>
      </c>
      <c r="C138" s="18" t="s">
        <v>68</v>
      </c>
      <c r="D138" s="31" t="s">
        <v>86</v>
      </c>
      <c r="E138" s="18" t="s">
        <v>53</v>
      </c>
      <c r="F138" s="18" t="s">
        <v>17</v>
      </c>
      <c r="G138" s="19"/>
      <c r="H138" s="19"/>
      <c r="I138" s="20">
        <f t="shared" si="25"/>
        <v>0</v>
      </c>
      <c r="J138" s="20"/>
      <c r="K138" s="26"/>
    </row>
    <row r="139" spans="1:11" ht="39.75" customHeight="1">
      <c r="A139" s="13" t="s">
        <v>85</v>
      </c>
      <c r="B139" s="14" t="s">
        <v>22</v>
      </c>
      <c r="C139" s="14" t="s">
        <v>68</v>
      </c>
      <c r="D139" s="33" t="s">
        <v>87</v>
      </c>
      <c r="E139" s="14"/>
      <c r="F139" s="14"/>
      <c r="G139" s="16">
        <f t="shared" ref="G139:K139" si="45">G140+G143</f>
        <v>508.1</v>
      </c>
      <c r="H139" s="16">
        <f t="shared" ref="H139" si="46">H140+H143</f>
        <v>0</v>
      </c>
      <c r="I139" s="20">
        <f t="shared" si="25"/>
        <v>508.1</v>
      </c>
      <c r="J139" s="16">
        <f t="shared" si="45"/>
        <v>258.10000000000002</v>
      </c>
      <c r="K139" s="16">
        <f t="shared" si="45"/>
        <v>258.10000000000002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1" t="s">
        <v>87</v>
      </c>
      <c r="E140" s="18" t="s">
        <v>45</v>
      </c>
      <c r="F140" s="18"/>
      <c r="G140" s="16">
        <f t="shared" ref="G140:K141" si="47">G141</f>
        <v>508.1</v>
      </c>
      <c r="H140" s="16">
        <f t="shared" si="47"/>
        <v>0</v>
      </c>
      <c r="I140" s="20">
        <f t="shared" si="25"/>
        <v>508.1</v>
      </c>
      <c r="J140" s="16">
        <f t="shared" si="47"/>
        <v>258.10000000000002</v>
      </c>
      <c r="K140" s="16">
        <f t="shared" si="47"/>
        <v>258.10000000000002</v>
      </c>
    </row>
    <row r="141" spans="1:11" ht="36">
      <c r="A141" s="17" t="s">
        <v>46</v>
      </c>
      <c r="B141" s="18" t="s">
        <v>22</v>
      </c>
      <c r="C141" s="18" t="s">
        <v>68</v>
      </c>
      <c r="D141" s="31" t="s">
        <v>87</v>
      </c>
      <c r="E141" s="18" t="s">
        <v>53</v>
      </c>
      <c r="F141" s="18"/>
      <c r="G141" s="16">
        <f t="shared" si="47"/>
        <v>508.1</v>
      </c>
      <c r="H141" s="16">
        <f t="shared" si="47"/>
        <v>0</v>
      </c>
      <c r="I141" s="20">
        <f t="shared" si="25"/>
        <v>508.1</v>
      </c>
      <c r="J141" s="16">
        <f t="shared" si="47"/>
        <v>258.10000000000002</v>
      </c>
      <c r="K141" s="16">
        <f t="shared" si="47"/>
        <v>258.10000000000002</v>
      </c>
    </row>
    <row r="142" spans="1:11">
      <c r="A142" s="17" t="s">
        <v>16</v>
      </c>
      <c r="B142" s="18" t="s">
        <v>22</v>
      </c>
      <c r="C142" s="18" t="s">
        <v>68</v>
      </c>
      <c r="D142" s="31" t="s">
        <v>87</v>
      </c>
      <c r="E142" s="18" t="s">
        <v>53</v>
      </c>
      <c r="F142" s="18" t="s">
        <v>17</v>
      </c>
      <c r="G142" s="79">
        <v>508.1</v>
      </c>
      <c r="H142" s="79"/>
      <c r="I142" s="20">
        <f t="shared" si="25"/>
        <v>508.1</v>
      </c>
      <c r="J142" s="22">
        <v>258.10000000000002</v>
      </c>
      <c r="K142" s="22">
        <v>258.10000000000002</v>
      </c>
    </row>
    <row r="143" spans="1:11" hidden="1">
      <c r="A143" s="17" t="s">
        <v>56</v>
      </c>
      <c r="B143" s="18" t="s">
        <v>22</v>
      </c>
      <c r="C143" s="18" t="s">
        <v>68</v>
      </c>
      <c r="D143" s="31" t="s">
        <v>87</v>
      </c>
      <c r="E143" s="18" t="s">
        <v>57</v>
      </c>
      <c r="F143" s="18"/>
      <c r="G143" s="16">
        <f t="shared" ref="G143:J144" si="48">G144</f>
        <v>0</v>
      </c>
      <c r="H143" s="16"/>
      <c r="I143" s="20">
        <f t="shared" si="25"/>
        <v>0</v>
      </c>
      <c r="J143" s="16">
        <f t="shared" si="48"/>
        <v>0</v>
      </c>
      <c r="K143" s="26"/>
    </row>
    <row r="144" spans="1:11" ht="13.5" hidden="1" customHeight="1">
      <c r="A144" s="23" t="s">
        <v>88</v>
      </c>
      <c r="B144" s="18" t="s">
        <v>22</v>
      </c>
      <c r="C144" s="18" t="s">
        <v>68</v>
      </c>
      <c r="D144" s="31" t="s">
        <v>87</v>
      </c>
      <c r="E144" s="18" t="s">
        <v>89</v>
      </c>
      <c r="F144" s="18"/>
      <c r="G144" s="16">
        <f t="shared" si="48"/>
        <v>0</v>
      </c>
      <c r="H144" s="16"/>
      <c r="I144" s="20">
        <f t="shared" si="25"/>
        <v>0</v>
      </c>
      <c r="J144" s="16">
        <f t="shared" si="48"/>
        <v>0</v>
      </c>
      <c r="K144" s="26"/>
    </row>
    <row r="145" spans="1:11" hidden="1">
      <c r="A145" s="17" t="s">
        <v>81</v>
      </c>
      <c r="B145" s="18" t="s">
        <v>22</v>
      </c>
      <c r="C145" s="18" t="s">
        <v>68</v>
      </c>
      <c r="D145" s="31" t="s">
        <v>87</v>
      </c>
      <c r="E145" s="18" t="s">
        <v>89</v>
      </c>
      <c r="F145" s="18" t="s">
        <v>17</v>
      </c>
      <c r="G145" s="19"/>
      <c r="H145" s="19"/>
      <c r="I145" s="20">
        <f t="shared" si="25"/>
        <v>0</v>
      </c>
      <c r="J145" s="20"/>
      <c r="K145" s="26"/>
    </row>
    <row r="146" spans="1:11" ht="38.25" hidden="1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9">G147</f>
        <v>0</v>
      </c>
      <c r="H146" s="16"/>
      <c r="I146" s="20">
        <f t="shared" si="25"/>
        <v>0</v>
      </c>
      <c r="J146" s="16">
        <f t="shared" si="49"/>
        <v>0</v>
      </c>
      <c r="K146" s="26"/>
    </row>
    <row r="147" spans="1:11" ht="82.5" hidden="1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9"/>
        <v>0</v>
      </c>
      <c r="H147" s="16"/>
      <c r="I147" s="20">
        <f t="shared" si="25"/>
        <v>0</v>
      </c>
      <c r="J147" s="16">
        <f t="shared" si="49"/>
        <v>0</v>
      </c>
      <c r="K147" s="26"/>
    </row>
    <row r="148" spans="1:11" ht="24.75" hidden="1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9"/>
        <v>0</v>
      </c>
      <c r="H148" s="16"/>
      <c r="I148" s="20">
        <f t="shared" si="25"/>
        <v>0</v>
      </c>
      <c r="J148" s="16">
        <f t="shared" si="49"/>
        <v>0</v>
      </c>
      <c r="K148" s="26"/>
    </row>
    <row r="149" spans="1:11" hidden="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/>
      <c r="H149" s="19"/>
      <c r="I149" s="20">
        <f t="shared" ref="I149:I212" si="50">G149+H149</f>
        <v>0</v>
      </c>
      <c r="J149" s="20"/>
      <c r="K149" s="26"/>
    </row>
    <row r="150" spans="1:11" ht="36">
      <c r="A150" s="34" t="s">
        <v>90</v>
      </c>
      <c r="B150" s="35" t="s">
        <v>22</v>
      </c>
      <c r="C150" s="35" t="s">
        <v>68</v>
      </c>
      <c r="D150" s="36" t="s">
        <v>91</v>
      </c>
      <c r="E150" s="35"/>
      <c r="F150" s="35"/>
      <c r="G150" s="16">
        <f>G151+G154+G157+G160</f>
        <v>4775</v>
      </c>
      <c r="H150" s="16">
        <f>H151+H154+H157+H160</f>
        <v>1003</v>
      </c>
      <c r="I150" s="20">
        <f t="shared" si="50"/>
        <v>5778</v>
      </c>
      <c r="J150" s="16">
        <f t="shared" ref="J150:K150" si="51">J151+J154+J157+J160</f>
        <v>3828</v>
      </c>
      <c r="K150" s="16">
        <f t="shared" si="51"/>
        <v>3853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1" t="s">
        <v>91</v>
      </c>
      <c r="E151" s="18" t="s">
        <v>30</v>
      </c>
      <c r="F151" s="18"/>
      <c r="G151" s="16">
        <f>G152</f>
        <v>2300</v>
      </c>
      <c r="H151" s="16">
        <f>H152</f>
        <v>16.899999999999999</v>
      </c>
      <c r="I151" s="20">
        <f>G151+H151</f>
        <v>2316.9</v>
      </c>
      <c r="J151" s="16">
        <f t="shared" ref="J151:K152" si="52">J152</f>
        <v>2093</v>
      </c>
      <c r="K151" s="16">
        <f t="shared" si="52"/>
        <v>2093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1" t="s">
        <v>91</v>
      </c>
      <c r="E152" s="18" t="s">
        <v>32</v>
      </c>
      <c r="F152" s="18"/>
      <c r="G152" s="16">
        <f>G153</f>
        <v>2300</v>
      </c>
      <c r="H152" s="16">
        <f>H153</f>
        <v>16.899999999999999</v>
      </c>
      <c r="I152" s="20">
        <f>G152+H152</f>
        <v>2316.9</v>
      </c>
      <c r="J152" s="16">
        <f t="shared" si="52"/>
        <v>2093</v>
      </c>
      <c r="K152" s="16">
        <f t="shared" si="52"/>
        <v>2093</v>
      </c>
    </row>
    <row r="153" spans="1:11">
      <c r="A153" s="17" t="s">
        <v>16</v>
      </c>
      <c r="B153" s="18" t="s">
        <v>22</v>
      </c>
      <c r="C153" s="18" t="s">
        <v>68</v>
      </c>
      <c r="D153" s="31" t="s">
        <v>91</v>
      </c>
      <c r="E153" s="18" t="s">
        <v>32</v>
      </c>
      <c r="F153" s="18" t="s">
        <v>17</v>
      </c>
      <c r="G153" s="79">
        <v>2300</v>
      </c>
      <c r="H153" s="79">
        <v>16.899999999999999</v>
      </c>
      <c r="I153" s="20">
        <f t="shared" si="50"/>
        <v>2316.9</v>
      </c>
      <c r="J153" s="22">
        <v>2093</v>
      </c>
      <c r="K153" s="22">
        <v>2093</v>
      </c>
    </row>
    <row r="154" spans="1:11" ht="24" hidden="1">
      <c r="A154" s="17" t="s">
        <v>73</v>
      </c>
      <c r="B154" s="18" t="s">
        <v>22</v>
      </c>
      <c r="C154" s="18" t="s">
        <v>68</v>
      </c>
      <c r="D154" s="31" t="s">
        <v>91</v>
      </c>
      <c r="E154" s="18" t="s">
        <v>74</v>
      </c>
      <c r="F154" s="18"/>
      <c r="G154" s="16">
        <f>G155</f>
        <v>0</v>
      </c>
      <c r="H154" s="16"/>
      <c r="I154" s="20">
        <f t="shared" si="50"/>
        <v>0</v>
      </c>
      <c r="J154" s="16">
        <f>J155</f>
        <v>0</v>
      </c>
      <c r="K154" s="26"/>
    </row>
    <row r="155" spans="1:11" ht="24" hidden="1">
      <c r="A155" s="17" t="s">
        <v>75</v>
      </c>
      <c r="B155" s="18" t="s">
        <v>22</v>
      </c>
      <c r="C155" s="18" t="s">
        <v>68</v>
      </c>
      <c r="D155" s="31" t="s">
        <v>91</v>
      </c>
      <c r="E155" s="18" t="s">
        <v>76</v>
      </c>
      <c r="F155" s="18"/>
      <c r="G155" s="16">
        <f>G156</f>
        <v>0</v>
      </c>
      <c r="H155" s="16"/>
      <c r="I155" s="20">
        <f t="shared" si="50"/>
        <v>0</v>
      </c>
      <c r="J155" s="16">
        <f>J156</f>
        <v>0</v>
      </c>
      <c r="K155" s="26"/>
    </row>
    <row r="156" spans="1:11" hidden="1">
      <c r="A156" s="17" t="s">
        <v>16</v>
      </c>
      <c r="B156" s="18" t="s">
        <v>22</v>
      </c>
      <c r="C156" s="18" t="s">
        <v>68</v>
      </c>
      <c r="D156" s="31" t="s">
        <v>91</v>
      </c>
      <c r="E156" s="18" t="s">
        <v>76</v>
      </c>
      <c r="F156" s="18" t="s">
        <v>17</v>
      </c>
      <c r="G156" s="19"/>
      <c r="H156" s="19"/>
      <c r="I156" s="20">
        <f t="shared" si="50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1" t="s">
        <v>91</v>
      </c>
      <c r="E157" s="18" t="s">
        <v>45</v>
      </c>
      <c r="F157" s="18"/>
      <c r="G157" s="16">
        <f t="shared" ref="G157:K158" si="53">G158</f>
        <v>2425</v>
      </c>
      <c r="H157" s="16">
        <f t="shared" si="53"/>
        <v>986.1</v>
      </c>
      <c r="I157" s="20">
        <f t="shared" si="50"/>
        <v>3411.1</v>
      </c>
      <c r="J157" s="16">
        <f t="shared" si="53"/>
        <v>1735</v>
      </c>
      <c r="K157" s="16">
        <f t="shared" si="53"/>
        <v>1760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1" t="s">
        <v>91</v>
      </c>
      <c r="E158" s="18" t="s">
        <v>53</v>
      </c>
      <c r="F158" s="18"/>
      <c r="G158" s="16">
        <f t="shared" si="53"/>
        <v>2425</v>
      </c>
      <c r="H158" s="16">
        <f t="shared" si="53"/>
        <v>986.1</v>
      </c>
      <c r="I158" s="20">
        <f t="shared" si="50"/>
        <v>3411.1</v>
      </c>
      <c r="J158" s="16">
        <f t="shared" si="53"/>
        <v>1735</v>
      </c>
      <c r="K158" s="16">
        <f t="shared" si="53"/>
        <v>1760</v>
      </c>
    </row>
    <row r="159" spans="1:11">
      <c r="A159" s="17" t="s">
        <v>16</v>
      </c>
      <c r="B159" s="18" t="s">
        <v>22</v>
      </c>
      <c r="C159" s="18" t="s">
        <v>68</v>
      </c>
      <c r="D159" s="31" t="s">
        <v>91</v>
      </c>
      <c r="E159" s="18" t="s">
        <v>53</v>
      </c>
      <c r="F159" s="18" t="s">
        <v>17</v>
      </c>
      <c r="G159" s="79">
        <v>2425</v>
      </c>
      <c r="H159" s="79">
        <v>986.1</v>
      </c>
      <c r="I159" s="20">
        <f t="shared" si="50"/>
        <v>3411.1</v>
      </c>
      <c r="J159" s="22">
        <v>1735</v>
      </c>
      <c r="K159" s="22">
        <v>1760</v>
      </c>
    </row>
    <row r="160" spans="1:11">
      <c r="A160" s="17" t="s">
        <v>56</v>
      </c>
      <c r="B160" s="18" t="s">
        <v>22</v>
      </c>
      <c r="C160" s="18" t="s">
        <v>68</v>
      </c>
      <c r="D160" s="31" t="s">
        <v>91</v>
      </c>
      <c r="E160" s="18" t="s">
        <v>57</v>
      </c>
      <c r="F160" s="18"/>
      <c r="G160" s="16">
        <f t="shared" ref="G160:K160" si="54">G161+G163</f>
        <v>50</v>
      </c>
      <c r="H160" s="16"/>
      <c r="I160" s="20">
        <f t="shared" si="50"/>
        <v>50</v>
      </c>
      <c r="J160" s="16">
        <f t="shared" si="54"/>
        <v>0</v>
      </c>
      <c r="K160" s="16">
        <f t="shared" si="54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1" t="s">
        <v>91</v>
      </c>
      <c r="E161" s="18" t="s">
        <v>80</v>
      </c>
      <c r="F161" s="18"/>
      <c r="G161" s="16">
        <f t="shared" ref="G161:K161" si="55">G162</f>
        <v>25</v>
      </c>
      <c r="H161" s="16"/>
      <c r="I161" s="20">
        <f t="shared" si="50"/>
        <v>25</v>
      </c>
      <c r="J161" s="16">
        <f t="shared" si="55"/>
        <v>0</v>
      </c>
      <c r="K161" s="16">
        <f t="shared" si="55"/>
        <v>0</v>
      </c>
    </row>
    <row r="162" spans="1:11">
      <c r="A162" s="17" t="s">
        <v>81</v>
      </c>
      <c r="B162" s="18" t="s">
        <v>22</v>
      </c>
      <c r="C162" s="18" t="s">
        <v>68</v>
      </c>
      <c r="D162" s="31" t="s">
        <v>91</v>
      </c>
      <c r="E162" s="18" t="s">
        <v>80</v>
      </c>
      <c r="F162" s="18" t="s">
        <v>17</v>
      </c>
      <c r="G162" s="19">
        <v>25</v>
      </c>
      <c r="H162" s="19"/>
      <c r="I162" s="20">
        <f t="shared" si="50"/>
        <v>25</v>
      </c>
      <c r="J162" s="20"/>
      <c r="K162" s="19"/>
    </row>
    <row r="163" spans="1:11" ht="15.75" customHeight="1">
      <c r="A163" s="23" t="s">
        <v>92</v>
      </c>
      <c r="B163" s="18" t="s">
        <v>22</v>
      </c>
      <c r="C163" s="18" t="s">
        <v>68</v>
      </c>
      <c r="D163" s="31" t="s">
        <v>91</v>
      </c>
      <c r="E163" s="18" t="s">
        <v>89</v>
      </c>
      <c r="F163" s="18"/>
      <c r="G163" s="16">
        <f t="shared" ref="G163:K163" si="56">G164</f>
        <v>25</v>
      </c>
      <c r="H163" s="16"/>
      <c r="I163" s="20">
        <f t="shared" si="50"/>
        <v>25</v>
      </c>
      <c r="J163" s="16">
        <f t="shared" si="56"/>
        <v>0</v>
      </c>
      <c r="K163" s="16">
        <f t="shared" si="56"/>
        <v>0</v>
      </c>
    </row>
    <row r="164" spans="1:11">
      <c r="A164" s="23" t="s">
        <v>81</v>
      </c>
      <c r="B164" s="18" t="s">
        <v>22</v>
      </c>
      <c r="C164" s="18" t="s">
        <v>68</v>
      </c>
      <c r="D164" s="31" t="s">
        <v>91</v>
      </c>
      <c r="E164" s="18" t="s">
        <v>89</v>
      </c>
      <c r="F164" s="18" t="s">
        <v>17</v>
      </c>
      <c r="G164" s="19">
        <v>25</v>
      </c>
      <c r="H164" s="19"/>
      <c r="I164" s="20">
        <f t="shared" si="50"/>
        <v>25</v>
      </c>
      <c r="J164" s="20"/>
      <c r="K164" s="19"/>
    </row>
    <row r="165" spans="1:11" ht="60.75" customHeight="1">
      <c r="A165" s="34" t="s">
        <v>93</v>
      </c>
      <c r="B165" s="35" t="s">
        <v>22</v>
      </c>
      <c r="C165" s="35" t="s">
        <v>68</v>
      </c>
      <c r="D165" s="36" t="s">
        <v>94</v>
      </c>
      <c r="E165" s="35"/>
      <c r="F165" s="35"/>
      <c r="G165" s="16">
        <f t="shared" ref="G165:K165" si="57">G166+G169</f>
        <v>677</v>
      </c>
      <c r="H165" s="16">
        <f t="shared" ref="H165" si="58">H166+H169</f>
        <v>207.1</v>
      </c>
      <c r="I165" s="20">
        <f t="shared" si="50"/>
        <v>884.1</v>
      </c>
      <c r="J165" s="16">
        <f t="shared" si="57"/>
        <v>607</v>
      </c>
      <c r="K165" s="16">
        <f t="shared" si="57"/>
        <v>567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1" t="s">
        <v>94</v>
      </c>
      <c r="E166" s="18" t="s">
        <v>53</v>
      </c>
      <c r="F166" s="18"/>
      <c r="G166" s="16">
        <f t="shared" ref="G166:K167" si="59">G167</f>
        <v>667</v>
      </c>
      <c r="H166" s="16">
        <f t="shared" si="59"/>
        <v>207.1</v>
      </c>
      <c r="I166" s="20">
        <f t="shared" si="50"/>
        <v>874.1</v>
      </c>
      <c r="J166" s="16">
        <f t="shared" si="59"/>
        <v>607</v>
      </c>
      <c r="K166" s="16">
        <f t="shared" si="59"/>
        <v>567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1" t="s">
        <v>94</v>
      </c>
      <c r="E167" s="18" t="s">
        <v>53</v>
      </c>
      <c r="F167" s="18"/>
      <c r="G167" s="16">
        <f t="shared" si="59"/>
        <v>667</v>
      </c>
      <c r="H167" s="16">
        <f t="shared" si="59"/>
        <v>207.1</v>
      </c>
      <c r="I167" s="20">
        <f t="shared" si="50"/>
        <v>874.1</v>
      </c>
      <c r="J167" s="16">
        <f t="shared" si="59"/>
        <v>607</v>
      </c>
      <c r="K167" s="16">
        <f t="shared" si="59"/>
        <v>567</v>
      </c>
    </row>
    <row r="168" spans="1:11">
      <c r="A168" s="17" t="s">
        <v>16</v>
      </c>
      <c r="B168" s="18" t="s">
        <v>22</v>
      </c>
      <c r="C168" s="18" t="s">
        <v>68</v>
      </c>
      <c r="D168" s="31" t="s">
        <v>94</v>
      </c>
      <c r="E168" s="18" t="s">
        <v>53</v>
      </c>
      <c r="F168" s="18" t="s">
        <v>17</v>
      </c>
      <c r="G168" s="79">
        <v>667</v>
      </c>
      <c r="H168" s="79">
        <v>207.1</v>
      </c>
      <c r="I168" s="20">
        <f t="shared" si="50"/>
        <v>874.1</v>
      </c>
      <c r="J168" s="22">
        <v>607</v>
      </c>
      <c r="K168" s="22">
        <v>567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1" t="s">
        <v>94</v>
      </c>
      <c r="E169" s="18" t="s">
        <v>57</v>
      </c>
      <c r="F169" s="18"/>
      <c r="G169" s="16">
        <f t="shared" ref="G169:K170" si="60">G170</f>
        <v>10</v>
      </c>
      <c r="H169" s="16"/>
      <c r="I169" s="20">
        <f t="shared" si="50"/>
        <v>10</v>
      </c>
      <c r="J169" s="16">
        <f t="shared" si="60"/>
        <v>0</v>
      </c>
      <c r="K169" s="16">
        <f t="shared" si="60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1" t="s">
        <v>94</v>
      </c>
      <c r="E170" s="18" t="s">
        <v>80</v>
      </c>
      <c r="F170" s="18"/>
      <c r="G170" s="16">
        <f t="shared" si="60"/>
        <v>10</v>
      </c>
      <c r="H170" s="16"/>
      <c r="I170" s="20">
        <f t="shared" si="50"/>
        <v>10</v>
      </c>
      <c r="J170" s="16">
        <f t="shared" si="60"/>
        <v>0</v>
      </c>
      <c r="K170" s="16">
        <f t="shared" si="60"/>
        <v>0</v>
      </c>
    </row>
    <row r="171" spans="1:11">
      <c r="A171" s="17" t="s">
        <v>16</v>
      </c>
      <c r="B171" s="18" t="s">
        <v>22</v>
      </c>
      <c r="C171" s="18" t="s">
        <v>68</v>
      </c>
      <c r="D171" s="31" t="s">
        <v>94</v>
      </c>
      <c r="E171" s="18" t="s">
        <v>80</v>
      </c>
      <c r="F171" s="18" t="s">
        <v>17</v>
      </c>
      <c r="G171" s="19">
        <v>10</v>
      </c>
      <c r="H171" s="19"/>
      <c r="I171" s="20">
        <f t="shared" si="50"/>
        <v>10</v>
      </c>
      <c r="J171" s="20"/>
      <c r="K171" s="19"/>
    </row>
    <row r="172" spans="1:11" ht="51.75" customHeight="1">
      <c r="A172" s="34" t="s">
        <v>95</v>
      </c>
      <c r="B172" s="35" t="s">
        <v>22</v>
      </c>
      <c r="C172" s="35" t="s">
        <v>68</v>
      </c>
      <c r="D172" s="31" t="s">
        <v>96</v>
      </c>
      <c r="E172" s="35"/>
      <c r="F172" s="35"/>
      <c r="G172" s="16">
        <f>G173+G176+G186</f>
        <v>909</v>
      </c>
      <c r="H172" s="16">
        <f>H173+H176+H186</f>
        <v>0</v>
      </c>
      <c r="I172" s="20">
        <f t="shared" si="50"/>
        <v>909</v>
      </c>
      <c r="J172" s="16">
        <f t="shared" ref="J172:K172" si="61">J173+J176+J186</f>
        <v>884</v>
      </c>
      <c r="K172" s="16">
        <f t="shared" si="61"/>
        <v>750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1" t="s">
        <v>96</v>
      </c>
      <c r="E173" s="18" t="s">
        <v>30</v>
      </c>
      <c r="F173" s="18"/>
      <c r="G173" s="16">
        <f t="shared" ref="G173:K174" si="62">G174</f>
        <v>824.2</v>
      </c>
      <c r="H173" s="16">
        <f t="shared" si="62"/>
        <v>0</v>
      </c>
      <c r="I173" s="20">
        <f t="shared" si="50"/>
        <v>824.2</v>
      </c>
      <c r="J173" s="16">
        <f t="shared" si="62"/>
        <v>824</v>
      </c>
      <c r="K173" s="16">
        <f t="shared" si="62"/>
        <v>690</v>
      </c>
    </row>
    <row r="174" spans="1:11" ht="24">
      <c r="A174" s="17" t="s">
        <v>31</v>
      </c>
      <c r="B174" s="18" t="s">
        <v>22</v>
      </c>
      <c r="C174" s="18" t="s">
        <v>68</v>
      </c>
      <c r="D174" s="31" t="s">
        <v>96</v>
      </c>
      <c r="E174" s="18" t="s">
        <v>32</v>
      </c>
      <c r="F174" s="18"/>
      <c r="G174" s="16">
        <f t="shared" si="62"/>
        <v>824.2</v>
      </c>
      <c r="H174" s="16">
        <f t="shared" si="62"/>
        <v>0</v>
      </c>
      <c r="I174" s="20">
        <f t="shared" si="50"/>
        <v>824.2</v>
      </c>
      <c r="J174" s="16">
        <f t="shared" si="62"/>
        <v>824</v>
      </c>
      <c r="K174" s="16">
        <f t="shared" si="62"/>
        <v>690</v>
      </c>
    </row>
    <row r="175" spans="1:11">
      <c r="A175" s="17" t="s">
        <v>16</v>
      </c>
      <c r="B175" s="18" t="s">
        <v>22</v>
      </c>
      <c r="C175" s="18" t="s">
        <v>68</v>
      </c>
      <c r="D175" s="31" t="s">
        <v>96</v>
      </c>
      <c r="E175" s="18" t="s">
        <v>32</v>
      </c>
      <c r="F175" s="18" t="s">
        <v>17</v>
      </c>
      <c r="G175" s="79">
        <v>824.2</v>
      </c>
      <c r="H175" s="79"/>
      <c r="I175" s="20">
        <f t="shared" si="50"/>
        <v>824.2</v>
      </c>
      <c r="J175" s="22">
        <v>824</v>
      </c>
      <c r="K175" s="22">
        <v>690</v>
      </c>
    </row>
    <row r="176" spans="1:11" ht="24">
      <c r="A176" s="17" t="s">
        <v>44</v>
      </c>
      <c r="B176" s="18" t="s">
        <v>22</v>
      </c>
      <c r="C176" s="18" t="s">
        <v>68</v>
      </c>
      <c r="D176" s="31" t="s">
        <v>96</v>
      </c>
      <c r="E176" s="18" t="s">
        <v>45</v>
      </c>
      <c r="F176" s="18"/>
      <c r="G176" s="16">
        <f t="shared" ref="G176:K177" si="63">G177</f>
        <v>84.8</v>
      </c>
      <c r="H176" s="16">
        <f t="shared" si="63"/>
        <v>0</v>
      </c>
      <c r="I176" s="20">
        <f t="shared" si="50"/>
        <v>84.8</v>
      </c>
      <c r="J176" s="16">
        <f t="shared" si="63"/>
        <v>60</v>
      </c>
      <c r="K176" s="16">
        <f t="shared" si="63"/>
        <v>60</v>
      </c>
    </row>
    <row r="177" spans="1:11" ht="36">
      <c r="A177" s="17" t="s">
        <v>46</v>
      </c>
      <c r="B177" s="18" t="s">
        <v>22</v>
      </c>
      <c r="C177" s="18" t="s">
        <v>68</v>
      </c>
      <c r="D177" s="31" t="s">
        <v>96</v>
      </c>
      <c r="E177" s="18" t="s">
        <v>53</v>
      </c>
      <c r="F177" s="18"/>
      <c r="G177" s="16">
        <f t="shared" si="63"/>
        <v>84.8</v>
      </c>
      <c r="H177" s="16">
        <f t="shared" si="63"/>
        <v>0</v>
      </c>
      <c r="I177" s="20">
        <f t="shared" si="50"/>
        <v>84.8</v>
      </c>
      <c r="J177" s="16">
        <f t="shared" si="63"/>
        <v>60</v>
      </c>
      <c r="K177" s="16">
        <f t="shared" si="63"/>
        <v>60</v>
      </c>
    </row>
    <row r="178" spans="1:11">
      <c r="A178" s="17" t="s">
        <v>16</v>
      </c>
      <c r="B178" s="18" t="s">
        <v>22</v>
      </c>
      <c r="C178" s="18" t="s">
        <v>68</v>
      </c>
      <c r="D178" s="31" t="s">
        <v>96</v>
      </c>
      <c r="E178" s="18" t="s">
        <v>53</v>
      </c>
      <c r="F178" s="18" t="s">
        <v>17</v>
      </c>
      <c r="G178" s="79">
        <v>84.8</v>
      </c>
      <c r="H178" s="79"/>
      <c r="I178" s="20">
        <f t="shared" si="50"/>
        <v>84.8</v>
      </c>
      <c r="J178" s="22">
        <v>60</v>
      </c>
      <c r="K178" s="22">
        <v>60</v>
      </c>
    </row>
    <row r="179" spans="1:11" ht="60" hidden="1">
      <c r="A179" s="34" t="s">
        <v>97</v>
      </c>
      <c r="B179" s="35" t="s">
        <v>22</v>
      </c>
      <c r="C179" s="35" t="s">
        <v>68</v>
      </c>
      <c r="D179" s="31" t="s">
        <v>96</v>
      </c>
      <c r="E179" s="35"/>
      <c r="F179" s="35"/>
      <c r="G179" s="37">
        <f>G180+G183+G186</f>
        <v>0</v>
      </c>
      <c r="H179" s="37"/>
      <c r="I179" s="20">
        <f t="shared" si="50"/>
        <v>0</v>
      </c>
      <c r="J179" s="37">
        <f>J180+J183+J186</f>
        <v>0</v>
      </c>
      <c r="K179" s="26"/>
    </row>
    <row r="180" spans="1:11" ht="75" hidden="1" customHeight="1">
      <c r="A180" s="17" t="s">
        <v>29</v>
      </c>
      <c r="B180" s="18" t="s">
        <v>22</v>
      </c>
      <c r="C180" s="18" t="s">
        <v>68</v>
      </c>
      <c r="D180" s="31" t="s">
        <v>96</v>
      </c>
      <c r="E180" s="18" t="s">
        <v>30</v>
      </c>
      <c r="F180" s="18"/>
      <c r="G180" s="16">
        <f>G181</f>
        <v>0</v>
      </c>
      <c r="H180" s="16"/>
      <c r="I180" s="20">
        <f t="shared" si="50"/>
        <v>0</v>
      </c>
      <c r="J180" s="16">
        <f>J181</f>
        <v>0</v>
      </c>
      <c r="K180" s="26"/>
    </row>
    <row r="181" spans="1:11" ht="24" hidden="1">
      <c r="A181" s="17" t="s">
        <v>31</v>
      </c>
      <c r="B181" s="18" t="s">
        <v>22</v>
      </c>
      <c r="C181" s="18" t="s">
        <v>68</v>
      </c>
      <c r="D181" s="31" t="s">
        <v>96</v>
      </c>
      <c r="E181" s="18" t="s">
        <v>32</v>
      </c>
      <c r="F181" s="18"/>
      <c r="G181" s="16">
        <f>G182</f>
        <v>0</v>
      </c>
      <c r="H181" s="16"/>
      <c r="I181" s="20">
        <f t="shared" si="50"/>
        <v>0</v>
      </c>
      <c r="J181" s="16">
        <f>J182</f>
        <v>0</v>
      </c>
      <c r="K181" s="26"/>
    </row>
    <row r="182" spans="1:11" hidden="1">
      <c r="A182" s="17" t="s">
        <v>16</v>
      </c>
      <c r="B182" s="18" t="s">
        <v>22</v>
      </c>
      <c r="C182" s="18" t="s">
        <v>68</v>
      </c>
      <c r="D182" s="31" t="s">
        <v>96</v>
      </c>
      <c r="E182" s="18" t="s">
        <v>32</v>
      </c>
      <c r="F182" s="18" t="s">
        <v>17</v>
      </c>
      <c r="G182" s="19"/>
      <c r="H182" s="19"/>
      <c r="I182" s="20">
        <f t="shared" si="50"/>
        <v>0</v>
      </c>
      <c r="J182" s="20"/>
      <c r="K182" s="26"/>
    </row>
    <row r="183" spans="1:11" ht="27" hidden="1" customHeight="1">
      <c r="A183" s="17" t="s">
        <v>44</v>
      </c>
      <c r="B183" s="18" t="s">
        <v>22</v>
      </c>
      <c r="C183" s="18" t="s">
        <v>68</v>
      </c>
      <c r="D183" s="31" t="s">
        <v>96</v>
      </c>
      <c r="E183" s="18" t="s">
        <v>45</v>
      </c>
      <c r="F183" s="18"/>
      <c r="G183" s="16">
        <f>G184</f>
        <v>0</v>
      </c>
      <c r="H183" s="16"/>
      <c r="I183" s="20">
        <f t="shared" si="50"/>
        <v>0</v>
      </c>
      <c r="J183" s="16">
        <f>J184</f>
        <v>0</v>
      </c>
      <c r="K183" s="26"/>
    </row>
    <row r="184" spans="1:11" ht="36" hidden="1">
      <c r="A184" s="17" t="s">
        <v>46</v>
      </c>
      <c r="B184" s="18" t="s">
        <v>22</v>
      </c>
      <c r="C184" s="18" t="s">
        <v>68</v>
      </c>
      <c r="D184" s="31" t="s">
        <v>96</v>
      </c>
      <c r="E184" s="18" t="s">
        <v>53</v>
      </c>
      <c r="F184" s="18"/>
      <c r="G184" s="16">
        <f>G185</f>
        <v>0</v>
      </c>
      <c r="H184" s="16"/>
      <c r="I184" s="20">
        <f t="shared" si="50"/>
        <v>0</v>
      </c>
      <c r="J184" s="16">
        <f>J185</f>
        <v>0</v>
      </c>
      <c r="K184" s="26"/>
    </row>
    <row r="185" spans="1:11" hidden="1">
      <c r="A185" s="17" t="s">
        <v>16</v>
      </c>
      <c r="B185" s="18" t="s">
        <v>22</v>
      </c>
      <c r="C185" s="18" t="s">
        <v>68</v>
      </c>
      <c r="D185" s="31" t="s">
        <v>96</v>
      </c>
      <c r="E185" s="18" t="s">
        <v>53</v>
      </c>
      <c r="F185" s="18" t="s">
        <v>17</v>
      </c>
      <c r="G185" s="26"/>
      <c r="H185" s="26"/>
      <c r="I185" s="20">
        <f t="shared" si="50"/>
        <v>0</v>
      </c>
      <c r="J185" s="20"/>
      <c r="K185" s="26"/>
    </row>
    <row r="186" spans="1:11" hidden="1">
      <c r="A186" s="17" t="s">
        <v>56</v>
      </c>
      <c r="B186" s="18" t="s">
        <v>22</v>
      </c>
      <c r="C186" s="18" t="s">
        <v>68</v>
      </c>
      <c r="D186" s="31" t="s">
        <v>96</v>
      </c>
      <c r="E186" s="18" t="s">
        <v>57</v>
      </c>
      <c r="F186" s="18"/>
      <c r="G186" s="16">
        <f>G187</f>
        <v>0</v>
      </c>
      <c r="H186" s="16"/>
      <c r="I186" s="20">
        <f t="shared" si="50"/>
        <v>0</v>
      </c>
      <c r="J186" s="16">
        <f>J187</f>
        <v>0</v>
      </c>
      <c r="K186" s="26"/>
    </row>
    <row r="187" spans="1:11" ht="12.75" hidden="1" customHeight="1">
      <c r="A187" s="17" t="s">
        <v>79</v>
      </c>
      <c r="B187" s="18" t="s">
        <v>22</v>
      </c>
      <c r="C187" s="18" t="s">
        <v>68</v>
      </c>
      <c r="D187" s="31" t="s">
        <v>96</v>
      </c>
      <c r="E187" s="18" t="s">
        <v>80</v>
      </c>
      <c r="F187" s="18"/>
      <c r="G187" s="16">
        <f>G188</f>
        <v>0</v>
      </c>
      <c r="H187" s="16"/>
      <c r="I187" s="20">
        <f t="shared" si="50"/>
        <v>0</v>
      </c>
      <c r="J187" s="16">
        <f>J188</f>
        <v>0</v>
      </c>
      <c r="K187" s="26"/>
    </row>
    <row r="188" spans="1:11" hidden="1">
      <c r="A188" s="17" t="s">
        <v>81</v>
      </c>
      <c r="B188" s="18" t="s">
        <v>22</v>
      </c>
      <c r="C188" s="18" t="s">
        <v>68</v>
      </c>
      <c r="D188" s="31" t="s">
        <v>96</v>
      </c>
      <c r="E188" s="18" t="s">
        <v>80</v>
      </c>
      <c r="F188" s="18" t="s">
        <v>17</v>
      </c>
      <c r="G188" s="19"/>
      <c r="H188" s="19"/>
      <c r="I188" s="20">
        <f t="shared" si="50"/>
        <v>0</v>
      </c>
      <c r="J188" s="20"/>
      <c r="K188" s="26"/>
    </row>
    <row r="189" spans="1:11" ht="60.75" customHeight="1">
      <c r="A189" s="34" t="s">
        <v>97</v>
      </c>
      <c r="B189" s="18" t="s">
        <v>22</v>
      </c>
      <c r="C189" s="18" t="s">
        <v>68</v>
      </c>
      <c r="D189" s="31" t="s">
        <v>98</v>
      </c>
      <c r="E189" s="35"/>
      <c r="F189" s="35"/>
      <c r="G189" s="16">
        <f>G190+G193+G196</f>
        <v>1304.7</v>
      </c>
      <c r="H189" s="16"/>
      <c r="I189" s="20">
        <f t="shared" si="50"/>
        <v>1304.7</v>
      </c>
      <c r="J189" s="16">
        <f t="shared" ref="J189:K189" si="64">J190+J193+J196</f>
        <v>1204.7</v>
      </c>
      <c r="K189" s="16">
        <f t="shared" si="64"/>
        <v>1238.3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8" t="s">
        <v>98</v>
      </c>
      <c r="E190" s="18" t="s">
        <v>30</v>
      </c>
      <c r="F190" s="18"/>
      <c r="G190" s="16">
        <f t="shared" ref="G190:K191" si="65">G191</f>
        <v>852.1</v>
      </c>
      <c r="H190" s="16"/>
      <c r="I190" s="20">
        <f t="shared" si="50"/>
        <v>852.1</v>
      </c>
      <c r="J190" s="16">
        <f t="shared" si="65"/>
        <v>852.1</v>
      </c>
      <c r="K190" s="16">
        <f t="shared" si="65"/>
        <v>852.1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8" t="s">
        <v>98</v>
      </c>
      <c r="E191" s="18" t="s">
        <v>32</v>
      </c>
      <c r="F191" s="18"/>
      <c r="G191" s="16">
        <f t="shared" si="65"/>
        <v>852.1</v>
      </c>
      <c r="H191" s="16"/>
      <c r="I191" s="20">
        <f t="shared" si="50"/>
        <v>852.1</v>
      </c>
      <c r="J191" s="16">
        <f t="shared" si="65"/>
        <v>852.1</v>
      </c>
      <c r="K191" s="16">
        <f t="shared" si="65"/>
        <v>852.1</v>
      </c>
    </row>
    <row r="192" spans="1:11">
      <c r="A192" s="17" t="s">
        <v>16</v>
      </c>
      <c r="B192" s="18" t="s">
        <v>22</v>
      </c>
      <c r="C192" s="18" t="s">
        <v>68</v>
      </c>
      <c r="D192" s="38" t="s">
        <v>98</v>
      </c>
      <c r="E192" s="18" t="s">
        <v>32</v>
      </c>
      <c r="F192" s="18" t="s">
        <v>17</v>
      </c>
      <c r="G192" s="79">
        <v>852.1</v>
      </c>
      <c r="H192" s="79"/>
      <c r="I192" s="20">
        <f t="shared" si="50"/>
        <v>852.1</v>
      </c>
      <c r="J192" s="22">
        <v>852.1</v>
      </c>
      <c r="K192" s="22">
        <v>852.1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8" t="s">
        <v>98</v>
      </c>
      <c r="E193" s="18" t="s">
        <v>45</v>
      </c>
      <c r="F193" s="18"/>
      <c r="G193" s="16">
        <f t="shared" ref="G193:K194" si="66">G194</f>
        <v>442.6</v>
      </c>
      <c r="H193" s="16"/>
      <c r="I193" s="20">
        <f t="shared" si="50"/>
        <v>442.6</v>
      </c>
      <c r="J193" s="16">
        <f t="shared" si="66"/>
        <v>342.6</v>
      </c>
      <c r="K193" s="16">
        <f t="shared" si="66"/>
        <v>376.2</v>
      </c>
    </row>
    <row r="194" spans="1:11" ht="36">
      <c r="A194" s="17" t="s">
        <v>46</v>
      </c>
      <c r="B194" s="18" t="s">
        <v>22</v>
      </c>
      <c r="C194" s="18" t="s">
        <v>68</v>
      </c>
      <c r="D194" s="38" t="s">
        <v>98</v>
      </c>
      <c r="E194" s="18" t="s">
        <v>53</v>
      </c>
      <c r="F194" s="18"/>
      <c r="G194" s="16">
        <f t="shared" si="66"/>
        <v>442.6</v>
      </c>
      <c r="H194" s="16"/>
      <c r="I194" s="20">
        <f t="shared" si="50"/>
        <v>442.6</v>
      </c>
      <c r="J194" s="16">
        <f t="shared" si="66"/>
        <v>342.6</v>
      </c>
      <c r="K194" s="16">
        <f t="shared" si="66"/>
        <v>376.2</v>
      </c>
    </row>
    <row r="195" spans="1:11">
      <c r="A195" s="17" t="s">
        <v>16</v>
      </c>
      <c r="B195" s="18" t="s">
        <v>22</v>
      </c>
      <c r="C195" s="18" t="s">
        <v>68</v>
      </c>
      <c r="D195" s="38" t="s">
        <v>98</v>
      </c>
      <c r="E195" s="18" t="s">
        <v>53</v>
      </c>
      <c r="F195" s="18" t="s">
        <v>17</v>
      </c>
      <c r="G195" s="79">
        <v>442.6</v>
      </c>
      <c r="H195" s="79"/>
      <c r="I195" s="20">
        <f t="shared" si="50"/>
        <v>442.6</v>
      </c>
      <c r="J195" s="22">
        <v>342.6</v>
      </c>
      <c r="K195" s="22">
        <v>376.2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8" t="s">
        <v>98</v>
      </c>
      <c r="E196" s="18" t="s">
        <v>57</v>
      </c>
      <c r="F196" s="18"/>
      <c r="G196" s="16">
        <f t="shared" ref="G196:K197" si="67">G197</f>
        <v>10</v>
      </c>
      <c r="H196" s="16"/>
      <c r="I196" s="20">
        <f t="shared" si="50"/>
        <v>10</v>
      </c>
      <c r="J196" s="16">
        <f t="shared" si="67"/>
        <v>10</v>
      </c>
      <c r="K196" s="16">
        <f t="shared" si="67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8" t="s">
        <v>98</v>
      </c>
      <c r="E197" s="18" t="s">
        <v>80</v>
      </c>
      <c r="F197" s="18"/>
      <c r="G197" s="16">
        <f t="shared" si="67"/>
        <v>10</v>
      </c>
      <c r="H197" s="16"/>
      <c r="I197" s="20">
        <f t="shared" si="50"/>
        <v>10</v>
      </c>
      <c r="J197" s="16">
        <f t="shared" si="67"/>
        <v>10</v>
      </c>
      <c r="K197" s="16">
        <f t="shared" si="67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8" t="s">
        <v>98</v>
      </c>
      <c r="E198" s="18" t="s">
        <v>80</v>
      </c>
      <c r="F198" s="18" t="s">
        <v>17</v>
      </c>
      <c r="G198" s="19">
        <v>10</v>
      </c>
      <c r="H198" s="19"/>
      <c r="I198" s="20">
        <f t="shared" si="50"/>
        <v>10</v>
      </c>
      <c r="J198" s="20">
        <v>10</v>
      </c>
      <c r="K198" s="19">
        <v>10</v>
      </c>
    </row>
    <row r="199" spans="1:11" ht="49.5" hidden="1" customHeight="1">
      <c r="A199" s="34" t="s">
        <v>99</v>
      </c>
      <c r="B199" s="35" t="s">
        <v>22</v>
      </c>
      <c r="C199" s="35" t="s">
        <v>68</v>
      </c>
      <c r="D199" s="36" t="s">
        <v>100</v>
      </c>
      <c r="E199" s="35"/>
      <c r="F199" s="35"/>
      <c r="G199" s="16">
        <f t="shared" ref="G199:K201" si="68">G200</f>
        <v>0</v>
      </c>
      <c r="H199" s="16"/>
      <c r="I199" s="20">
        <f t="shared" si="50"/>
        <v>0</v>
      </c>
      <c r="J199" s="16">
        <f t="shared" si="68"/>
        <v>0</v>
      </c>
      <c r="K199" s="16">
        <f t="shared" si="68"/>
        <v>0</v>
      </c>
    </row>
    <row r="200" spans="1:11" ht="26.25" hidden="1" customHeight="1">
      <c r="A200" s="17" t="s">
        <v>44</v>
      </c>
      <c r="B200" s="18" t="s">
        <v>22</v>
      </c>
      <c r="C200" s="18" t="s">
        <v>68</v>
      </c>
      <c r="D200" s="38" t="s">
        <v>100</v>
      </c>
      <c r="E200" s="18" t="s">
        <v>45</v>
      </c>
      <c r="F200" s="18"/>
      <c r="G200" s="16">
        <f t="shared" si="68"/>
        <v>0</v>
      </c>
      <c r="H200" s="16"/>
      <c r="I200" s="20">
        <f t="shared" si="50"/>
        <v>0</v>
      </c>
      <c r="J200" s="16">
        <f t="shared" si="68"/>
        <v>0</v>
      </c>
      <c r="K200" s="16">
        <f t="shared" si="68"/>
        <v>0</v>
      </c>
    </row>
    <row r="201" spans="1:11" ht="36" hidden="1">
      <c r="A201" s="17" t="s">
        <v>46</v>
      </c>
      <c r="B201" s="18" t="s">
        <v>22</v>
      </c>
      <c r="C201" s="18" t="s">
        <v>68</v>
      </c>
      <c r="D201" s="38" t="s">
        <v>100</v>
      </c>
      <c r="E201" s="18" t="s">
        <v>53</v>
      </c>
      <c r="F201" s="18"/>
      <c r="G201" s="16">
        <f t="shared" si="68"/>
        <v>0</v>
      </c>
      <c r="H201" s="16"/>
      <c r="I201" s="20">
        <f t="shared" si="50"/>
        <v>0</v>
      </c>
      <c r="J201" s="16">
        <f t="shared" si="68"/>
        <v>0</v>
      </c>
      <c r="K201" s="16">
        <f t="shared" si="68"/>
        <v>0</v>
      </c>
    </row>
    <row r="202" spans="1:11" hidden="1">
      <c r="A202" s="17" t="s">
        <v>16</v>
      </c>
      <c r="B202" s="18" t="s">
        <v>22</v>
      </c>
      <c r="C202" s="18" t="s">
        <v>68</v>
      </c>
      <c r="D202" s="31" t="s">
        <v>100</v>
      </c>
      <c r="E202" s="18" t="s">
        <v>53</v>
      </c>
      <c r="F202" s="18" t="s">
        <v>17</v>
      </c>
      <c r="G202" s="19"/>
      <c r="H202" s="19"/>
      <c r="I202" s="20">
        <f t="shared" si="50"/>
        <v>0</v>
      </c>
      <c r="J202" s="20"/>
      <c r="K202" s="19"/>
    </row>
    <row r="203" spans="1:11" ht="47.25" hidden="1" customHeight="1">
      <c r="A203" s="34" t="s">
        <v>101</v>
      </c>
      <c r="B203" s="35" t="s">
        <v>22</v>
      </c>
      <c r="C203" s="35" t="s">
        <v>68</v>
      </c>
      <c r="D203" s="36" t="s">
        <v>102</v>
      </c>
      <c r="E203" s="35"/>
      <c r="F203" s="35"/>
      <c r="G203" s="16">
        <f t="shared" ref="G203:K205" si="69">G204</f>
        <v>0</v>
      </c>
      <c r="H203" s="16"/>
      <c r="I203" s="20">
        <f t="shared" si="50"/>
        <v>0</v>
      </c>
      <c r="J203" s="16">
        <f t="shared" si="69"/>
        <v>0</v>
      </c>
      <c r="K203" s="16">
        <f t="shared" si="69"/>
        <v>0</v>
      </c>
    </row>
    <row r="204" spans="1:11" ht="25.5" hidden="1" customHeight="1">
      <c r="A204" s="17" t="s">
        <v>44</v>
      </c>
      <c r="B204" s="18" t="s">
        <v>22</v>
      </c>
      <c r="C204" s="18" t="s">
        <v>68</v>
      </c>
      <c r="D204" s="31" t="s">
        <v>102</v>
      </c>
      <c r="E204" s="18" t="s">
        <v>45</v>
      </c>
      <c r="F204" s="18"/>
      <c r="G204" s="16">
        <f t="shared" si="69"/>
        <v>0</v>
      </c>
      <c r="H204" s="16"/>
      <c r="I204" s="20">
        <f t="shared" si="50"/>
        <v>0</v>
      </c>
      <c r="J204" s="16">
        <f t="shared" si="69"/>
        <v>0</v>
      </c>
      <c r="K204" s="16">
        <f t="shared" si="69"/>
        <v>0</v>
      </c>
    </row>
    <row r="205" spans="1:11" ht="36" hidden="1">
      <c r="A205" s="17" t="s">
        <v>46</v>
      </c>
      <c r="B205" s="18" t="s">
        <v>22</v>
      </c>
      <c r="C205" s="18" t="s">
        <v>68</v>
      </c>
      <c r="D205" s="31" t="s">
        <v>102</v>
      </c>
      <c r="E205" s="18" t="s">
        <v>53</v>
      </c>
      <c r="F205" s="18"/>
      <c r="G205" s="16">
        <f t="shared" si="69"/>
        <v>0</v>
      </c>
      <c r="H205" s="16"/>
      <c r="I205" s="20">
        <f t="shared" si="50"/>
        <v>0</v>
      </c>
      <c r="J205" s="16">
        <f t="shared" si="69"/>
        <v>0</v>
      </c>
      <c r="K205" s="16">
        <f t="shared" si="69"/>
        <v>0</v>
      </c>
    </row>
    <row r="206" spans="1:11" hidden="1">
      <c r="A206" s="17" t="s">
        <v>16</v>
      </c>
      <c r="B206" s="18" t="s">
        <v>22</v>
      </c>
      <c r="C206" s="18" t="s">
        <v>68</v>
      </c>
      <c r="D206" s="31" t="s">
        <v>102</v>
      </c>
      <c r="E206" s="18" t="s">
        <v>53</v>
      </c>
      <c r="F206" s="18" t="s">
        <v>17</v>
      </c>
      <c r="G206" s="19"/>
      <c r="H206" s="19"/>
      <c r="I206" s="20">
        <f t="shared" si="50"/>
        <v>0</v>
      </c>
      <c r="J206" s="20"/>
      <c r="K206" s="26"/>
    </row>
    <row r="207" spans="1:11" ht="60.75" customHeight="1">
      <c r="A207" s="34" t="s">
        <v>103</v>
      </c>
      <c r="B207" s="18" t="s">
        <v>22</v>
      </c>
      <c r="C207" s="18" t="s">
        <v>68</v>
      </c>
      <c r="D207" s="31" t="s">
        <v>104</v>
      </c>
      <c r="E207" s="18"/>
      <c r="F207" s="18"/>
      <c r="G207" s="16">
        <f>G208+G211</f>
        <v>49.5</v>
      </c>
      <c r="H207" s="16">
        <f>H208+H211</f>
        <v>120</v>
      </c>
      <c r="I207" s="20">
        <f t="shared" si="50"/>
        <v>169.5</v>
      </c>
      <c r="J207" s="16">
        <f t="shared" ref="J207:K207" si="70">J208+J211</f>
        <v>146.5</v>
      </c>
      <c r="K207" s="16">
        <f t="shared" si="70"/>
        <v>146.5</v>
      </c>
    </row>
    <row r="208" spans="1:11" ht="24">
      <c r="A208" s="17" t="s">
        <v>44</v>
      </c>
      <c r="B208" s="18" t="s">
        <v>22</v>
      </c>
      <c r="C208" s="18" t="s">
        <v>68</v>
      </c>
      <c r="D208" s="31" t="s">
        <v>104</v>
      </c>
      <c r="E208" s="18" t="s">
        <v>45</v>
      </c>
      <c r="F208" s="18"/>
      <c r="G208" s="16">
        <f t="shared" ref="G208:K209" si="71">G209</f>
        <v>49.5</v>
      </c>
      <c r="H208" s="16">
        <f t="shared" si="71"/>
        <v>118.5</v>
      </c>
      <c r="I208" s="20">
        <f t="shared" si="50"/>
        <v>168</v>
      </c>
      <c r="J208" s="16">
        <f t="shared" si="71"/>
        <v>146.5</v>
      </c>
      <c r="K208" s="16">
        <f t="shared" si="71"/>
        <v>146.5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1" t="s">
        <v>104</v>
      </c>
      <c r="E209" s="18" t="s">
        <v>53</v>
      </c>
      <c r="F209" s="18"/>
      <c r="G209" s="16">
        <f t="shared" si="71"/>
        <v>49.5</v>
      </c>
      <c r="H209" s="16">
        <f t="shared" si="71"/>
        <v>118.5</v>
      </c>
      <c r="I209" s="20">
        <f t="shared" si="50"/>
        <v>168</v>
      </c>
      <c r="J209" s="16">
        <f t="shared" si="71"/>
        <v>146.5</v>
      </c>
      <c r="K209" s="16">
        <f t="shared" si="71"/>
        <v>146.5</v>
      </c>
    </row>
    <row r="210" spans="1:11" ht="13.5" customHeight="1">
      <c r="A210" s="17" t="s">
        <v>16</v>
      </c>
      <c r="B210" s="18" t="s">
        <v>22</v>
      </c>
      <c r="C210" s="18" t="s">
        <v>68</v>
      </c>
      <c r="D210" s="31" t="s">
        <v>104</v>
      </c>
      <c r="E210" s="18" t="s">
        <v>53</v>
      </c>
      <c r="F210" s="18" t="s">
        <v>17</v>
      </c>
      <c r="G210" s="79">
        <v>49.5</v>
      </c>
      <c r="H210" s="79">
        <v>118.5</v>
      </c>
      <c r="I210" s="20">
        <f t="shared" si="50"/>
        <v>168</v>
      </c>
      <c r="J210" s="22">
        <v>146.5</v>
      </c>
      <c r="K210" s="22">
        <v>146.5</v>
      </c>
    </row>
    <row r="211" spans="1:11" ht="14.25" customHeight="1">
      <c r="A211" s="133" t="s">
        <v>56</v>
      </c>
      <c r="B211" s="18" t="s">
        <v>22</v>
      </c>
      <c r="C211" s="18" t="s">
        <v>68</v>
      </c>
      <c r="D211" s="31" t="s">
        <v>104</v>
      </c>
      <c r="E211" s="18" t="s">
        <v>57</v>
      </c>
      <c r="F211" s="18"/>
      <c r="G211" s="129">
        <f t="shared" ref="G211:K212" si="72">G212</f>
        <v>0</v>
      </c>
      <c r="H211" s="129">
        <f t="shared" si="72"/>
        <v>1.5</v>
      </c>
      <c r="I211" s="20">
        <f t="shared" si="50"/>
        <v>1.5</v>
      </c>
      <c r="J211" s="129">
        <f t="shared" si="72"/>
        <v>0</v>
      </c>
      <c r="K211" s="129">
        <f t="shared" si="72"/>
        <v>0</v>
      </c>
    </row>
    <row r="212" spans="1:11" ht="18" customHeight="1">
      <c r="A212" s="133" t="s">
        <v>79</v>
      </c>
      <c r="B212" s="18" t="s">
        <v>22</v>
      </c>
      <c r="C212" s="18" t="s">
        <v>68</v>
      </c>
      <c r="D212" s="31" t="s">
        <v>104</v>
      </c>
      <c r="E212" s="18" t="s">
        <v>80</v>
      </c>
      <c r="F212" s="18"/>
      <c r="G212" s="129">
        <f t="shared" si="72"/>
        <v>0</v>
      </c>
      <c r="H212" s="129">
        <f t="shared" si="72"/>
        <v>1.5</v>
      </c>
      <c r="I212" s="20">
        <f t="shared" si="50"/>
        <v>1.5</v>
      </c>
      <c r="J212" s="129">
        <f t="shared" si="72"/>
        <v>0</v>
      </c>
      <c r="K212" s="129">
        <f t="shared" si="72"/>
        <v>0</v>
      </c>
    </row>
    <row r="213" spans="1:11" ht="13.5" customHeight="1">
      <c r="A213" s="133" t="s">
        <v>81</v>
      </c>
      <c r="B213" s="18" t="s">
        <v>22</v>
      </c>
      <c r="C213" s="18" t="s">
        <v>68</v>
      </c>
      <c r="D213" s="31" t="s">
        <v>104</v>
      </c>
      <c r="E213" s="18" t="s">
        <v>80</v>
      </c>
      <c r="F213" s="18" t="s">
        <v>17</v>
      </c>
      <c r="G213" s="79">
        <v>0</v>
      </c>
      <c r="H213" s="79">
        <v>1.5</v>
      </c>
      <c r="I213" s="20">
        <f t="shared" ref="I213:I276" si="73">G213+H213</f>
        <v>1.5</v>
      </c>
      <c r="J213" s="22"/>
      <c r="K213" s="22"/>
    </row>
    <row r="214" spans="1:11" ht="12" hidden="1" customHeight="1">
      <c r="A214" s="23" t="s">
        <v>105</v>
      </c>
      <c r="B214" s="18" t="s">
        <v>22</v>
      </c>
      <c r="C214" s="18" t="s">
        <v>68</v>
      </c>
      <c r="D214" s="38" t="s">
        <v>106</v>
      </c>
      <c r="E214" s="18"/>
      <c r="F214" s="18"/>
      <c r="G214" s="16">
        <f t="shared" ref="G214:J216" si="74">G215</f>
        <v>0</v>
      </c>
      <c r="H214" s="16"/>
      <c r="I214" s="20">
        <f t="shared" si="73"/>
        <v>0</v>
      </c>
      <c r="J214" s="16">
        <f t="shared" si="74"/>
        <v>0</v>
      </c>
      <c r="K214" s="26"/>
    </row>
    <row r="215" spans="1:11" ht="16.5" hidden="1" customHeight="1">
      <c r="A215" s="23" t="s">
        <v>29</v>
      </c>
      <c r="B215" s="18" t="s">
        <v>22</v>
      </c>
      <c r="C215" s="18" t="s">
        <v>68</v>
      </c>
      <c r="D215" s="38" t="s">
        <v>106</v>
      </c>
      <c r="E215" s="18" t="s">
        <v>30</v>
      </c>
      <c r="F215" s="18"/>
      <c r="G215" s="16">
        <f t="shared" si="74"/>
        <v>0</v>
      </c>
      <c r="H215" s="16"/>
      <c r="I215" s="20">
        <f t="shared" si="73"/>
        <v>0</v>
      </c>
      <c r="J215" s="16">
        <f t="shared" si="74"/>
        <v>0</v>
      </c>
      <c r="K215" s="26"/>
    </row>
    <row r="216" spans="1:11" ht="13.5" hidden="1" customHeight="1">
      <c r="A216" s="23" t="s">
        <v>31</v>
      </c>
      <c r="B216" s="18" t="s">
        <v>22</v>
      </c>
      <c r="C216" s="18" t="s">
        <v>68</v>
      </c>
      <c r="D216" s="38" t="s">
        <v>106</v>
      </c>
      <c r="E216" s="18" t="s">
        <v>32</v>
      </c>
      <c r="F216" s="18"/>
      <c r="G216" s="16">
        <f t="shared" si="74"/>
        <v>0</v>
      </c>
      <c r="H216" s="16"/>
      <c r="I216" s="20">
        <f t="shared" si="73"/>
        <v>0</v>
      </c>
      <c r="J216" s="16">
        <f t="shared" si="74"/>
        <v>0</v>
      </c>
      <c r="K216" s="26"/>
    </row>
    <row r="217" spans="1:11" ht="11.25" hidden="1" customHeight="1">
      <c r="A217" s="23" t="s">
        <v>107</v>
      </c>
      <c r="B217" s="18" t="s">
        <v>22</v>
      </c>
      <c r="C217" s="18" t="s">
        <v>68</v>
      </c>
      <c r="D217" s="38" t="s">
        <v>106</v>
      </c>
      <c r="E217" s="18" t="s">
        <v>32</v>
      </c>
      <c r="F217" s="18" t="s">
        <v>17</v>
      </c>
      <c r="G217" s="19"/>
      <c r="H217" s="19"/>
      <c r="I217" s="20">
        <f t="shared" si="73"/>
        <v>0</v>
      </c>
      <c r="J217" s="20"/>
      <c r="K217" s="26"/>
    </row>
    <row r="218" spans="1:11" ht="59.25" customHeight="1">
      <c r="A218" s="32" t="s">
        <v>108</v>
      </c>
      <c r="B218" s="14" t="s">
        <v>22</v>
      </c>
      <c r="C218" s="14" t="s">
        <v>68</v>
      </c>
      <c r="D218" s="33" t="s">
        <v>109</v>
      </c>
      <c r="E218" s="14"/>
      <c r="F218" s="14"/>
      <c r="G218" s="16">
        <f t="shared" ref="G218:K218" si="75">G219+G222</f>
        <v>379.9</v>
      </c>
      <c r="H218" s="16"/>
      <c r="I218" s="20">
        <f t="shared" si="73"/>
        <v>379.9</v>
      </c>
      <c r="J218" s="16">
        <f t="shared" si="75"/>
        <v>379.9</v>
      </c>
      <c r="K218" s="16">
        <f t="shared" si="75"/>
        <v>379.9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1" t="s">
        <v>109</v>
      </c>
      <c r="E219" s="18" t="s">
        <v>30</v>
      </c>
      <c r="F219" s="14"/>
      <c r="G219" s="16">
        <f t="shared" ref="G219:K220" si="76">G220</f>
        <v>379.9</v>
      </c>
      <c r="H219" s="16"/>
      <c r="I219" s="20">
        <f t="shared" si="73"/>
        <v>379.9</v>
      </c>
      <c r="J219" s="16">
        <f t="shared" si="76"/>
        <v>379.9</v>
      </c>
      <c r="K219" s="16">
        <f t="shared" si="76"/>
        <v>379.9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1" t="s">
        <v>109</v>
      </c>
      <c r="E220" s="18" t="s">
        <v>32</v>
      </c>
      <c r="F220" s="14"/>
      <c r="G220" s="16">
        <f t="shared" si="76"/>
        <v>379.9</v>
      </c>
      <c r="H220" s="16"/>
      <c r="I220" s="20">
        <f t="shared" si="73"/>
        <v>379.9</v>
      </c>
      <c r="J220" s="16">
        <f t="shared" si="76"/>
        <v>379.9</v>
      </c>
      <c r="K220" s="16">
        <f t="shared" si="76"/>
        <v>379.9</v>
      </c>
    </row>
    <row r="221" spans="1:11">
      <c r="A221" s="17" t="s">
        <v>18</v>
      </c>
      <c r="B221" s="18" t="s">
        <v>22</v>
      </c>
      <c r="C221" s="18" t="s">
        <v>68</v>
      </c>
      <c r="D221" s="31" t="s">
        <v>109</v>
      </c>
      <c r="E221" s="18" t="s">
        <v>32</v>
      </c>
      <c r="F221" s="18" t="s">
        <v>10</v>
      </c>
      <c r="G221" s="26">
        <v>379.9</v>
      </c>
      <c r="H221" s="26"/>
      <c r="I221" s="20">
        <f t="shared" si="73"/>
        <v>379.9</v>
      </c>
      <c r="J221" s="20">
        <v>379.9</v>
      </c>
      <c r="K221" s="26">
        <v>379.9</v>
      </c>
    </row>
    <row r="222" spans="1:11" ht="27" hidden="1" customHeight="1">
      <c r="A222" s="17" t="s">
        <v>44</v>
      </c>
      <c r="B222" s="18" t="s">
        <v>22</v>
      </c>
      <c r="C222" s="18" t="s">
        <v>68</v>
      </c>
      <c r="D222" s="31" t="s">
        <v>109</v>
      </c>
      <c r="E222" s="18" t="s">
        <v>45</v>
      </c>
      <c r="F222" s="18"/>
      <c r="G222" s="16">
        <f t="shared" ref="G222:K223" si="77">G223</f>
        <v>0</v>
      </c>
      <c r="H222" s="16"/>
      <c r="I222" s="20">
        <f t="shared" si="73"/>
        <v>0</v>
      </c>
      <c r="J222" s="16">
        <f t="shared" si="77"/>
        <v>0</v>
      </c>
      <c r="K222" s="16">
        <f t="shared" si="77"/>
        <v>0</v>
      </c>
    </row>
    <row r="223" spans="1:11" ht="36" hidden="1">
      <c r="A223" s="17" t="s">
        <v>46</v>
      </c>
      <c r="B223" s="18" t="s">
        <v>22</v>
      </c>
      <c r="C223" s="18" t="s">
        <v>68</v>
      </c>
      <c r="D223" s="31" t="s">
        <v>109</v>
      </c>
      <c r="E223" s="18" t="s">
        <v>53</v>
      </c>
      <c r="F223" s="18"/>
      <c r="G223" s="16">
        <f t="shared" si="77"/>
        <v>0</v>
      </c>
      <c r="H223" s="16"/>
      <c r="I223" s="20">
        <f t="shared" si="73"/>
        <v>0</v>
      </c>
      <c r="J223" s="16">
        <f t="shared" si="77"/>
        <v>0</v>
      </c>
      <c r="K223" s="16">
        <f t="shared" si="77"/>
        <v>0</v>
      </c>
    </row>
    <row r="224" spans="1:11" hidden="1">
      <c r="A224" s="17" t="s">
        <v>110</v>
      </c>
      <c r="B224" s="18" t="s">
        <v>22</v>
      </c>
      <c r="C224" s="18" t="s">
        <v>68</v>
      </c>
      <c r="D224" s="31" t="s">
        <v>109</v>
      </c>
      <c r="E224" s="18" t="s">
        <v>53</v>
      </c>
      <c r="F224" s="18" t="s">
        <v>10</v>
      </c>
      <c r="G224" s="19"/>
      <c r="H224" s="19"/>
      <c r="I224" s="20">
        <f t="shared" si="73"/>
        <v>0</v>
      </c>
      <c r="J224" s="20"/>
      <c r="K224" s="26"/>
    </row>
    <row r="225" spans="1:11" ht="24.75" customHeight="1">
      <c r="A225" s="32" t="s">
        <v>111</v>
      </c>
      <c r="B225" s="14" t="s">
        <v>22</v>
      </c>
      <c r="C225" s="14" t="s">
        <v>68</v>
      </c>
      <c r="D225" s="33" t="s">
        <v>112</v>
      </c>
      <c r="E225" s="14"/>
      <c r="F225" s="14"/>
      <c r="G225" s="16">
        <f t="shared" ref="G225:K225" si="78">G226+G231</f>
        <v>373.3</v>
      </c>
      <c r="H225" s="16"/>
      <c r="I225" s="20">
        <f t="shared" si="73"/>
        <v>373.3</v>
      </c>
      <c r="J225" s="16">
        <f t="shared" si="78"/>
        <v>373.3</v>
      </c>
      <c r="K225" s="16">
        <f t="shared" si="78"/>
        <v>373.3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1" t="s">
        <v>112</v>
      </c>
      <c r="E226" s="18" t="s">
        <v>30</v>
      </c>
      <c r="F226" s="18"/>
      <c r="G226" s="16">
        <f t="shared" ref="G226:K227" si="79">G227</f>
        <v>373.3</v>
      </c>
      <c r="H226" s="16"/>
      <c r="I226" s="20">
        <f t="shared" si="73"/>
        <v>373.3</v>
      </c>
      <c r="J226" s="16">
        <f t="shared" si="79"/>
        <v>373.3</v>
      </c>
      <c r="K226" s="16">
        <f t="shared" si="79"/>
        <v>373.3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1" t="s">
        <v>112</v>
      </c>
      <c r="E227" s="18" t="s">
        <v>32</v>
      </c>
      <c r="F227" s="18"/>
      <c r="G227" s="16">
        <f t="shared" si="79"/>
        <v>373.3</v>
      </c>
      <c r="H227" s="16"/>
      <c r="I227" s="20">
        <f t="shared" si="73"/>
        <v>373.3</v>
      </c>
      <c r="J227" s="16">
        <f t="shared" si="79"/>
        <v>373.3</v>
      </c>
      <c r="K227" s="16">
        <f t="shared" si="79"/>
        <v>373.3</v>
      </c>
    </row>
    <row r="228" spans="1:11">
      <c r="A228" s="17" t="s">
        <v>18</v>
      </c>
      <c r="B228" s="18" t="s">
        <v>22</v>
      </c>
      <c r="C228" s="18" t="s">
        <v>68</v>
      </c>
      <c r="D228" s="31" t="s">
        <v>112</v>
      </c>
      <c r="E228" s="18" t="s">
        <v>32</v>
      </c>
      <c r="F228" s="18" t="s">
        <v>10</v>
      </c>
      <c r="G228" s="19">
        <v>373.3</v>
      </c>
      <c r="H228" s="19"/>
      <c r="I228" s="20">
        <f t="shared" si="73"/>
        <v>373.3</v>
      </c>
      <c r="J228" s="20">
        <v>373.3</v>
      </c>
      <c r="K228" s="19">
        <v>373.3</v>
      </c>
    </row>
    <row r="229" spans="1:11" ht="27.75" hidden="1" customHeight="1">
      <c r="A229" s="17" t="s">
        <v>44</v>
      </c>
      <c r="B229" s="18" t="s">
        <v>22</v>
      </c>
      <c r="C229" s="18" t="s">
        <v>68</v>
      </c>
      <c r="D229" s="31" t="s">
        <v>112</v>
      </c>
      <c r="E229" s="18" t="s">
        <v>45</v>
      </c>
      <c r="F229" s="18"/>
      <c r="G229" s="16">
        <f t="shared" ref="G229:K230" si="80">G230</f>
        <v>0</v>
      </c>
      <c r="H229" s="16"/>
      <c r="I229" s="20">
        <f t="shared" si="73"/>
        <v>0</v>
      </c>
      <c r="J229" s="16">
        <f t="shared" si="80"/>
        <v>0</v>
      </c>
      <c r="K229" s="16">
        <f t="shared" si="80"/>
        <v>0</v>
      </c>
    </row>
    <row r="230" spans="1:11" ht="36" hidden="1">
      <c r="A230" s="17" t="s">
        <v>46</v>
      </c>
      <c r="B230" s="18" t="s">
        <v>22</v>
      </c>
      <c r="C230" s="18" t="s">
        <v>68</v>
      </c>
      <c r="D230" s="31" t="s">
        <v>112</v>
      </c>
      <c r="E230" s="18" t="s">
        <v>53</v>
      </c>
      <c r="F230" s="18"/>
      <c r="G230" s="16">
        <f t="shared" si="80"/>
        <v>0</v>
      </c>
      <c r="H230" s="16"/>
      <c r="I230" s="20">
        <f t="shared" si="73"/>
        <v>0</v>
      </c>
      <c r="J230" s="16">
        <f t="shared" si="80"/>
        <v>0</v>
      </c>
      <c r="K230" s="16">
        <f t="shared" si="80"/>
        <v>0</v>
      </c>
    </row>
    <row r="231" spans="1:11" hidden="1">
      <c r="A231" s="17" t="s">
        <v>110</v>
      </c>
      <c r="B231" s="18" t="s">
        <v>22</v>
      </c>
      <c r="C231" s="18" t="s">
        <v>68</v>
      </c>
      <c r="D231" s="31" t="s">
        <v>112</v>
      </c>
      <c r="E231" s="18" t="s">
        <v>53</v>
      </c>
      <c r="F231" s="18" t="s">
        <v>10</v>
      </c>
      <c r="G231" s="19"/>
      <c r="H231" s="19"/>
      <c r="I231" s="20">
        <f t="shared" si="73"/>
        <v>0</v>
      </c>
      <c r="J231" s="20"/>
      <c r="K231" s="26"/>
    </row>
    <row r="232" spans="1:11" ht="61.5" customHeight="1">
      <c r="A232" s="39" t="s">
        <v>113</v>
      </c>
      <c r="B232" s="14" t="s">
        <v>22</v>
      </c>
      <c r="C232" s="14" t="s">
        <v>68</v>
      </c>
      <c r="D232" s="33" t="s">
        <v>114</v>
      </c>
      <c r="E232" s="14"/>
      <c r="F232" s="14"/>
      <c r="G232" s="16">
        <f t="shared" ref="G232:K232" si="81">G233+G236</f>
        <v>433.7</v>
      </c>
      <c r="H232" s="16"/>
      <c r="I232" s="20">
        <f t="shared" si="73"/>
        <v>433.7</v>
      </c>
      <c r="J232" s="16">
        <f t="shared" si="81"/>
        <v>433.7</v>
      </c>
      <c r="K232" s="16">
        <f t="shared" si="81"/>
        <v>433.7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1" t="s">
        <v>114</v>
      </c>
      <c r="E233" s="18" t="s">
        <v>30</v>
      </c>
      <c r="F233" s="18"/>
      <c r="G233" s="16">
        <f t="shared" ref="G233:K234" si="82">G234</f>
        <v>433.7</v>
      </c>
      <c r="H233" s="16"/>
      <c r="I233" s="20">
        <f t="shared" si="73"/>
        <v>433.7</v>
      </c>
      <c r="J233" s="16">
        <f t="shared" si="82"/>
        <v>433.7</v>
      </c>
      <c r="K233" s="16">
        <f t="shared" si="82"/>
        <v>433.7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1" t="s">
        <v>114</v>
      </c>
      <c r="E234" s="18" t="s">
        <v>32</v>
      </c>
      <c r="F234" s="18"/>
      <c r="G234" s="16">
        <f t="shared" si="82"/>
        <v>433.7</v>
      </c>
      <c r="H234" s="16"/>
      <c r="I234" s="20">
        <f t="shared" si="73"/>
        <v>433.7</v>
      </c>
      <c r="J234" s="16">
        <f t="shared" si="82"/>
        <v>433.7</v>
      </c>
      <c r="K234" s="16">
        <f t="shared" si="82"/>
        <v>433.7</v>
      </c>
    </row>
    <row r="235" spans="1:11">
      <c r="A235" s="17" t="s">
        <v>18</v>
      </c>
      <c r="B235" s="18" t="s">
        <v>22</v>
      </c>
      <c r="C235" s="18" t="s">
        <v>68</v>
      </c>
      <c r="D235" s="31" t="s">
        <v>114</v>
      </c>
      <c r="E235" s="18" t="s">
        <v>32</v>
      </c>
      <c r="F235" s="18" t="s">
        <v>10</v>
      </c>
      <c r="G235" s="26">
        <v>433.7</v>
      </c>
      <c r="H235" s="26"/>
      <c r="I235" s="20">
        <f t="shared" si="73"/>
        <v>433.7</v>
      </c>
      <c r="J235" s="20">
        <v>433.7</v>
      </c>
      <c r="K235" s="26">
        <v>433.7</v>
      </c>
    </row>
    <row r="236" spans="1:11" ht="25.5" hidden="1" customHeight="1">
      <c r="A236" s="17" t="s">
        <v>44</v>
      </c>
      <c r="B236" s="18" t="s">
        <v>22</v>
      </c>
      <c r="C236" s="18" t="s">
        <v>68</v>
      </c>
      <c r="D236" s="31" t="s">
        <v>114</v>
      </c>
      <c r="E236" s="18" t="s">
        <v>45</v>
      </c>
      <c r="F236" s="18"/>
      <c r="G236" s="16">
        <f t="shared" ref="G236:K237" si="83">G237</f>
        <v>0</v>
      </c>
      <c r="H236" s="16"/>
      <c r="I236" s="20">
        <f t="shared" si="73"/>
        <v>0</v>
      </c>
      <c r="J236" s="16">
        <f t="shared" si="83"/>
        <v>0</v>
      </c>
      <c r="K236" s="16">
        <f t="shared" si="83"/>
        <v>0</v>
      </c>
    </row>
    <row r="237" spans="1:11" ht="36" hidden="1">
      <c r="A237" s="17" t="s">
        <v>46</v>
      </c>
      <c r="B237" s="18" t="s">
        <v>22</v>
      </c>
      <c r="C237" s="18" t="s">
        <v>68</v>
      </c>
      <c r="D237" s="31" t="s">
        <v>114</v>
      </c>
      <c r="E237" s="18" t="s">
        <v>53</v>
      </c>
      <c r="F237" s="18"/>
      <c r="G237" s="16">
        <f t="shared" si="83"/>
        <v>0</v>
      </c>
      <c r="H237" s="16"/>
      <c r="I237" s="20">
        <f t="shared" si="73"/>
        <v>0</v>
      </c>
      <c r="J237" s="16">
        <f t="shared" si="83"/>
        <v>0</v>
      </c>
      <c r="K237" s="16">
        <f t="shared" si="83"/>
        <v>0</v>
      </c>
    </row>
    <row r="238" spans="1:11" hidden="1">
      <c r="A238" s="17" t="s">
        <v>110</v>
      </c>
      <c r="B238" s="18" t="s">
        <v>22</v>
      </c>
      <c r="C238" s="18" t="s">
        <v>68</v>
      </c>
      <c r="D238" s="31" t="s">
        <v>114</v>
      </c>
      <c r="E238" s="18" t="s">
        <v>53</v>
      </c>
      <c r="F238" s="18" t="s">
        <v>10</v>
      </c>
      <c r="G238" s="26"/>
      <c r="H238" s="26"/>
      <c r="I238" s="20">
        <f t="shared" si="73"/>
        <v>0</v>
      </c>
      <c r="J238" s="20"/>
      <c r="K238" s="26"/>
    </row>
    <row r="239" spans="1:11" ht="55.5" customHeight="1">
      <c r="A239" s="141" t="s">
        <v>646</v>
      </c>
      <c r="B239" s="45" t="s">
        <v>22</v>
      </c>
      <c r="C239" s="45" t="s">
        <v>68</v>
      </c>
      <c r="D239" s="144" t="s">
        <v>643</v>
      </c>
      <c r="E239" s="142"/>
      <c r="F239" s="142"/>
      <c r="G239" s="19">
        <f>G240</f>
        <v>10</v>
      </c>
      <c r="H239" s="19"/>
      <c r="I239" s="20">
        <f t="shared" si="73"/>
        <v>10</v>
      </c>
      <c r="J239" s="19">
        <f t="shared" ref="J239:K239" si="84">J240</f>
        <v>10</v>
      </c>
      <c r="K239" s="19">
        <f t="shared" si="84"/>
        <v>10</v>
      </c>
    </row>
    <row r="240" spans="1:11" ht="12.75" customHeight="1">
      <c r="A240" s="133" t="s">
        <v>133</v>
      </c>
      <c r="B240" s="45" t="s">
        <v>22</v>
      </c>
      <c r="C240" s="45" t="s">
        <v>68</v>
      </c>
      <c r="D240" s="144" t="s">
        <v>644</v>
      </c>
      <c r="E240" s="45"/>
      <c r="F240" s="45"/>
      <c r="G240" s="19">
        <f>G241</f>
        <v>10</v>
      </c>
      <c r="H240" s="19"/>
      <c r="I240" s="20">
        <f t="shared" si="73"/>
        <v>10</v>
      </c>
      <c r="J240" s="19">
        <f t="shared" ref="J240:K242" si="85">J241</f>
        <v>10</v>
      </c>
      <c r="K240" s="19">
        <f t="shared" si="85"/>
        <v>10</v>
      </c>
    </row>
    <row r="241" spans="1:11" ht="25.5">
      <c r="A241" s="133" t="s">
        <v>44</v>
      </c>
      <c r="B241" s="45" t="s">
        <v>22</v>
      </c>
      <c r="C241" s="45" t="s">
        <v>68</v>
      </c>
      <c r="D241" s="144" t="s">
        <v>644</v>
      </c>
      <c r="E241" s="45" t="s">
        <v>45</v>
      </c>
      <c r="F241" s="45"/>
      <c r="G241" s="19">
        <f>G242</f>
        <v>10</v>
      </c>
      <c r="H241" s="19"/>
      <c r="I241" s="20">
        <f t="shared" si="73"/>
        <v>10</v>
      </c>
      <c r="J241" s="19">
        <f t="shared" si="85"/>
        <v>10</v>
      </c>
      <c r="K241" s="19">
        <f t="shared" si="85"/>
        <v>10</v>
      </c>
    </row>
    <row r="242" spans="1:11" ht="38.25">
      <c r="A242" s="133" t="s">
        <v>46</v>
      </c>
      <c r="B242" s="45" t="s">
        <v>22</v>
      </c>
      <c r="C242" s="45" t="s">
        <v>68</v>
      </c>
      <c r="D242" s="144" t="s">
        <v>644</v>
      </c>
      <c r="E242" s="45" t="s">
        <v>53</v>
      </c>
      <c r="F242" s="45"/>
      <c r="G242" s="19">
        <f>G243</f>
        <v>10</v>
      </c>
      <c r="H242" s="19"/>
      <c r="I242" s="20">
        <f t="shared" si="73"/>
        <v>10</v>
      </c>
      <c r="J242" s="19">
        <f t="shared" si="85"/>
        <v>10</v>
      </c>
      <c r="K242" s="19">
        <f t="shared" si="85"/>
        <v>10</v>
      </c>
    </row>
    <row r="243" spans="1:11" ht="12.75" customHeight="1">
      <c r="A243" s="133" t="s">
        <v>16</v>
      </c>
      <c r="B243" s="45" t="s">
        <v>22</v>
      </c>
      <c r="C243" s="45" t="s">
        <v>68</v>
      </c>
      <c r="D243" s="144" t="s">
        <v>644</v>
      </c>
      <c r="E243" s="45" t="s">
        <v>53</v>
      </c>
      <c r="F243" s="45" t="s">
        <v>17</v>
      </c>
      <c r="G243" s="19">
        <v>10</v>
      </c>
      <c r="H243" s="19"/>
      <c r="I243" s="20">
        <f t="shared" si="73"/>
        <v>10</v>
      </c>
      <c r="J243" s="20">
        <v>10</v>
      </c>
      <c r="K243" s="19">
        <v>10</v>
      </c>
    </row>
    <row r="244" spans="1:11" ht="39.75" customHeight="1">
      <c r="A244" s="176" t="s">
        <v>611</v>
      </c>
      <c r="B244" s="45" t="s">
        <v>22</v>
      </c>
      <c r="C244" s="45" t="s">
        <v>68</v>
      </c>
      <c r="D244" s="143" t="s">
        <v>612</v>
      </c>
      <c r="E244" s="142"/>
      <c r="F244" s="142"/>
      <c r="G244" s="79">
        <f t="shared" ref="G244:K248" si="86">G245</f>
        <v>104</v>
      </c>
      <c r="H244" s="79"/>
      <c r="I244" s="20">
        <f t="shared" si="73"/>
        <v>104</v>
      </c>
      <c r="J244" s="79">
        <f t="shared" si="86"/>
        <v>104</v>
      </c>
      <c r="K244" s="79">
        <f t="shared" si="86"/>
        <v>0</v>
      </c>
    </row>
    <row r="245" spans="1:11" ht="41.25" customHeight="1">
      <c r="A245" s="133" t="s">
        <v>535</v>
      </c>
      <c r="B245" s="45" t="s">
        <v>22</v>
      </c>
      <c r="C245" s="45" t="s">
        <v>68</v>
      </c>
      <c r="D245" s="144" t="s">
        <v>622</v>
      </c>
      <c r="E245" s="45"/>
      <c r="F245" s="45"/>
      <c r="G245" s="79">
        <f t="shared" si="86"/>
        <v>104</v>
      </c>
      <c r="H245" s="79"/>
      <c r="I245" s="20">
        <f t="shared" si="73"/>
        <v>104</v>
      </c>
      <c r="J245" s="79">
        <f t="shared" si="86"/>
        <v>104</v>
      </c>
      <c r="K245" s="79">
        <f t="shared" si="86"/>
        <v>0</v>
      </c>
    </row>
    <row r="246" spans="1:11" ht="12.75" customHeight="1">
      <c r="A246" s="133" t="s">
        <v>133</v>
      </c>
      <c r="B246" s="45" t="s">
        <v>22</v>
      </c>
      <c r="C246" s="45" t="s">
        <v>68</v>
      </c>
      <c r="D246" s="144" t="s">
        <v>613</v>
      </c>
      <c r="E246" s="45"/>
      <c r="F246" s="45"/>
      <c r="G246" s="79">
        <f t="shared" si="86"/>
        <v>104</v>
      </c>
      <c r="H246" s="79"/>
      <c r="I246" s="20">
        <f t="shared" si="73"/>
        <v>104</v>
      </c>
      <c r="J246" s="79">
        <f t="shared" si="86"/>
        <v>104</v>
      </c>
      <c r="K246" s="79">
        <f t="shared" si="86"/>
        <v>0</v>
      </c>
    </row>
    <row r="247" spans="1:11" ht="12.75" customHeight="1">
      <c r="A247" s="133" t="s">
        <v>44</v>
      </c>
      <c r="B247" s="45" t="s">
        <v>22</v>
      </c>
      <c r="C247" s="45" t="s">
        <v>68</v>
      </c>
      <c r="D247" s="144" t="s">
        <v>613</v>
      </c>
      <c r="E247" s="45" t="s">
        <v>45</v>
      </c>
      <c r="F247" s="45"/>
      <c r="G247" s="79">
        <f t="shared" si="86"/>
        <v>104</v>
      </c>
      <c r="H247" s="79"/>
      <c r="I247" s="20">
        <f t="shared" si="73"/>
        <v>104</v>
      </c>
      <c r="J247" s="79">
        <f t="shared" si="86"/>
        <v>104</v>
      </c>
      <c r="K247" s="79">
        <f t="shared" si="86"/>
        <v>0</v>
      </c>
    </row>
    <row r="248" spans="1:11" ht="12.75" customHeight="1">
      <c r="A248" s="133" t="s">
        <v>46</v>
      </c>
      <c r="B248" s="45" t="s">
        <v>22</v>
      </c>
      <c r="C248" s="45" t="s">
        <v>68</v>
      </c>
      <c r="D248" s="144" t="s">
        <v>613</v>
      </c>
      <c r="E248" s="45" t="s">
        <v>53</v>
      </c>
      <c r="F248" s="45"/>
      <c r="G248" s="79">
        <f t="shared" si="86"/>
        <v>104</v>
      </c>
      <c r="H248" s="79"/>
      <c r="I248" s="20">
        <f t="shared" si="73"/>
        <v>104</v>
      </c>
      <c r="J248" s="79">
        <f t="shared" si="86"/>
        <v>104</v>
      </c>
      <c r="K248" s="79">
        <f t="shared" si="86"/>
        <v>0</v>
      </c>
    </row>
    <row r="249" spans="1:11" ht="12.75" customHeight="1">
      <c r="A249" s="133" t="s">
        <v>16</v>
      </c>
      <c r="B249" s="45" t="s">
        <v>22</v>
      </c>
      <c r="C249" s="45" t="s">
        <v>68</v>
      </c>
      <c r="D249" s="144" t="s">
        <v>613</v>
      </c>
      <c r="E249" s="45" t="s">
        <v>53</v>
      </c>
      <c r="F249" s="45" t="s">
        <v>17</v>
      </c>
      <c r="G249" s="79">
        <v>104</v>
      </c>
      <c r="H249" s="79"/>
      <c r="I249" s="20">
        <f t="shared" si="73"/>
        <v>104</v>
      </c>
      <c r="J249" s="22">
        <v>104</v>
      </c>
      <c r="K249" s="22"/>
    </row>
    <row r="250" spans="1:11" ht="38.25">
      <c r="A250" s="133" t="s">
        <v>647</v>
      </c>
      <c r="B250" s="45" t="s">
        <v>22</v>
      </c>
      <c r="C250" s="45" t="s">
        <v>68</v>
      </c>
      <c r="D250" s="144" t="s">
        <v>626</v>
      </c>
      <c r="E250" s="45"/>
      <c r="F250" s="45"/>
      <c r="G250" s="79">
        <f>G251+G256+G261+G266+G271</f>
        <v>80</v>
      </c>
      <c r="H250" s="79"/>
      <c r="I250" s="20">
        <f t="shared" si="73"/>
        <v>80</v>
      </c>
      <c r="J250" s="79">
        <f>J251+J256+J261+J266+J271</f>
        <v>14</v>
      </c>
      <c r="K250" s="79">
        <f>K251+K256+K261+K266+K271</f>
        <v>6</v>
      </c>
    </row>
    <row r="251" spans="1:11" ht="53.25" customHeight="1">
      <c r="A251" s="133" t="s">
        <v>648</v>
      </c>
      <c r="B251" s="45" t="s">
        <v>22</v>
      </c>
      <c r="C251" s="45" t="s">
        <v>68</v>
      </c>
      <c r="D251" s="144" t="s">
        <v>627</v>
      </c>
      <c r="E251" s="45"/>
      <c r="F251" s="45"/>
      <c r="G251" s="79">
        <f>G252</f>
        <v>6</v>
      </c>
      <c r="H251" s="79"/>
      <c r="I251" s="20">
        <f t="shared" si="73"/>
        <v>6</v>
      </c>
      <c r="J251" s="79">
        <f t="shared" ref="J251:K254" si="87">J252</f>
        <v>0</v>
      </c>
      <c r="K251" s="79">
        <f t="shared" si="87"/>
        <v>0</v>
      </c>
    </row>
    <row r="252" spans="1:11" ht="12.75" customHeight="1">
      <c r="A252" s="133" t="s">
        <v>133</v>
      </c>
      <c r="B252" s="45" t="s">
        <v>22</v>
      </c>
      <c r="C252" s="45" t="s">
        <v>68</v>
      </c>
      <c r="D252" s="144" t="s">
        <v>628</v>
      </c>
      <c r="E252" s="45"/>
      <c r="F252" s="45"/>
      <c r="G252" s="79">
        <f>G253</f>
        <v>6</v>
      </c>
      <c r="H252" s="79"/>
      <c r="I252" s="20">
        <f t="shared" si="73"/>
        <v>6</v>
      </c>
      <c r="J252" s="79">
        <f t="shared" si="87"/>
        <v>0</v>
      </c>
      <c r="K252" s="79">
        <f t="shared" si="87"/>
        <v>0</v>
      </c>
    </row>
    <row r="253" spans="1:11" ht="25.5">
      <c r="A253" s="133" t="s">
        <v>44</v>
      </c>
      <c r="B253" s="45" t="s">
        <v>22</v>
      </c>
      <c r="C253" s="45" t="s">
        <v>68</v>
      </c>
      <c r="D253" s="144" t="s">
        <v>628</v>
      </c>
      <c r="E253" s="45" t="s">
        <v>45</v>
      </c>
      <c r="F253" s="45"/>
      <c r="G253" s="79">
        <f>G254</f>
        <v>6</v>
      </c>
      <c r="H253" s="79"/>
      <c r="I253" s="20">
        <f t="shared" si="73"/>
        <v>6</v>
      </c>
      <c r="J253" s="79">
        <f t="shared" si="87"/>
        <v>0</v>
      </c>
      <c r="K253" s="79">
        <f t="shared" si="87"/>
        <v>0</v>
      </c>
    </row>
    <row r="254" spans="1:11" ht="38.25">
      <c r="A254" s="133" t="s">
        <v>46</v>
      </c>
      <c r="B254" s="45" t="s">
        <v>22</v>
      </c>
      <c r="C254" s="45" t="s">
        <v>68</v>
      </c>
      <c r="D254" s="144" t="s">
        <v>628</v>
      </c>
      <c r="E254" s="45" t="s">
        <v>53</v>
      </c>
      <c r="F254" s="45"/>
      <c r="G254" s="79">
        <f>G255</f>
        <v>6</v>
      </c>
      <c r="H254" s="79"/>
      <c r="I254" s="20">
        <f t="shared" si="73"/>
        <v>6</v>
      </c>
      <c r="J254" s="79">
        <f t="shared" si="87"/>
        <v>0</v>
      </c>
      <c r="K254" s="79">
        <f t="shared" si="87"/>
        <v>0</v>
      </c>
    </row>
    <row r="255" spans="1:11" ht="12.75" customHeight="1">
      <c r="A255" s="133" t="s">
        <v>16</v>
      </c>
      <c r="B255" s="45" t="s">
        <v>22</v>
      </c>
      <c r="C255" s="45" t="s">
        <v>68</v>
      </c>
      <c r="D255" s="144" t="s">
        <v>628</v>
      </c>
      <c r="E255" s="45" t="s">
        <v>53</v>
      </c>
      <c r="F255" s="45" t="s">
        <v>17</v>
      </c>
      <c r="G255" s="79">
        <v>6</v>
      </c>
      <c r="H255" s="79"/>
      <c r="I255" s="20">
        <f t="shared" si="73"/>
        <v>6</v>
      </c>
      <c r="J255" s="22"/>
      <c r="K255" s="22"/>
    </row>
    <row r="256" spans="1:11" ht="51.75" customHeight="1">
      <c r="A256" s="133" t="s">
        <v>649</v>
      </c>
      <c r="B256" s="45" t="s">
        <v>22</v>
      </c>
      <c r="C256" s="45" t="s">
        <v>68</v>
      </c>
      <c r="D256" s="144" t="s">
        <v>629</v>
      </c>
      <c r="E256" s="45"/>
      <c r="F256" s="45"/>
      <c r="G256" s="79">
        <f t="shared" ref="G256:K259" si="88">G257</f>
        <v>68</v>
      </c>
      <c r="H256" s="79"/>
      <c r="I256" s="20">
        <f t="shared" si="73"/>
        <v>68</v>
      </c>
      <c r="J256" s="79">
        <f t="shared" si="88"/>
        <v>10</v>
      </c>
      <c r="K256" s="79">
        <f t="shared" si="88"/>
        <v>0</v>
      </c>
    </row>
    <row r="257" spans="1:11" ht="12.75" customHeight="1">
      <c r="A257" s="133" t="s">
        <v>133</v>
      </c>
      <c r="B257" s="45" t="s">
        <v>22</v>
      </c>
      <c r="C257" s="45" t="s">
        <v>68</v>
      </c>
      <c r="D257" s="144" t="s">
        <v>630</v>
      </c>
      <c r="E257" s="45"/>
      <c r="F257" s="45"/>
      <c r="G257" s="79">
        <f t="shared" si="88"/>
        <v>68</v>
      </c>
      <c r="H257" s="79"/>
      <c r="I257" s="20">
        <f t="shared" si="73"/>
        <v>68</v>
      </c>
      <c r="J257" s="79">
        <f t="shared" si="88"/>
        <v>10</v>
      </c>
      <c r="K257" s="79">
        <f t="shared" si="88"/>
        <v>0</v>
      </c>
    </row>
    <row r="258" spans="1:11" ht="12.75" customHeight="1">
      <c r="A258" s="133" t="s">
        <v>44</v>
      </c>
      <c r="B258" s="45" t="s">
        <v>22</v>
      </c>
      <c r="C258" s="45" t="s">
        <v>68</v>
      </c>
      <c r="D258" s="144" t="s">
        <v>630</v>
      </c>
      <c r="E258" s="45" t="s">
        <v>45</v>
      </c>
      <c r="F258" s="45"/>
      <c r="G258" s="79">
        <f t="shared" si="88"/>
        <v>68</v>
      </c>
      <c r="H258" s="79"/>
      <c r="I258" s="20">
        <f t="shared" si="73"/>
        <v>68</v>
      </c>
      <c r="J258" s="79">
        <f t="shared" si="88"/>
        <v>10</v>
      </c>
      <c r="K258" s="79">
        <f t="shared" si="88"/>
        <v>0</v>
      </c>
    </row>
    <row r="259" spans="1:11" ht="12.75" customHeight="1">
      <c r="A259" s="133" t="s">
        <v>46</v>
      </c>
      <c r="B259" s="45" t="s">
        <v>22</v>
      </c>
      <c r="C259" s="45" t="s">
        <v>68</v>
      </c>
      <c r="D259" s="144" t="s">
        <v>630</v>
      </c>
      <c r="E259" s="45" t="s">
        <v>53</v>
      </c>
      <c r="F259" s="45"/>
      <c r="G259" s="79">
        <f t="shared" si="88"/>
        <v>68</v>
      </c>
      <c r="H259" s="79"/>
      <c r="I259" s="20">
        <f t="shared" si="73"/>
        <v>68</v>
      </c>
      <c r="J259" s="79">
        <f t="shared" si="88"/>
        <v>10</v>
      </c>
      <c r="K259" s="79">
        <f t="shared" si="88"/>
        <v>0</v>
      </c>
    </row>
    <row r="260" spans="1:11" ht="12.75" customHeight="1">
      <c r="A260" s="133" t="s">
        <v>16</v>
      </c>
      <c r="B260" s="45" t="s">
        <v>22</v>
      </c>
      <c r="C260" s="45" t="s">
        <v>68</v>
      </c>
      <c r="D260" s="144" t="s">
        <v>630</v>
      </c>
      <c r="E260" s="45" t="s">
        <v>53</v>
      </c>
      <c r="F260" s="45" t="s">
        <v>17</v>
      </c>
      <c r="G260" s="79">
        <v>68</v>
      </c>
      <c r="H260" s="79"/>
      <c r="I260" s="20">
        <f t="shared" si="73"/>
        <v>68</v>
      </c>
      <c r="J260" s="22">
        <v>10</v>
      </c>
      <c r="K260" s="22"/>
    </row>
    <row r="261" spans="1:11" ht="51">
      <c r="A261" s="133" t="s">
        <v>650</v>
      </c>
      <c r="B261" s="45" t="s">
        <v>22</v>
      </c>
      <c r="C261" s="45" t="s">
        <v>68</v>
      </c>
      <c r="D261" s="144" t="s">
        <v>631</v>
      </c>
      <c r="E261" s="45"/>
      <c r="F261" s="45"/>
      <c r="G261" s="79">
        <f t="shared" ref="G261:K264" si="89">G262</f>
        <v>4</v>
      </c>
      <c r="H261" s="79"/>
      <c r="I261" s="20">
        <f t="shared" si="73"/>
        <v>4</v>
      </c>
      <c r="J261" s="79">
        <f t="shared" si="89"/>
        <v>2</v>
      </c>
      <c r="K261" s="79">
        <f t="shared" si="89"/>
        <v>4</v>
      </c>
    </row>
    <row r="262" spans="1:11" ht="12.75" customHeight="1">
      <c r="A262" s="133" t="s">
        <v>133</v>
      </c>
      <c r="B262" s="45" t="s">
        <v>22</v>
      </c>
      <c r="C262" s="45" t="s">
        <v>68</v>
      </c>
      <c r="D262" s="144" t="s">
        <v>632</v>
      </c>
      <c r="E262" s="45"/>
      <c r="F262" s="45"/>
      <c r="G262" s="79">
        <f t="shared" si="89"/>
        <v>4</v>
      </c>
      <c r="H262" s="79"/>
      <c r="I262" s="20">
        <f t="shared" si="73"/>
        <v>4</v>
      </c>
      <c r="J262" s="79">
        <f t="shared" si="89"/>
        <v>2</v>
      </c>
      <c r="K262" s="79">
        <f t="shared" si="89"/>
        <v>4</v>
      </c>
    </row>
    <row r="263" spans="1:11" ht="25.5">
      <c r="A263" s="133" t="s">
        <v>44</v>
      </c>
      <c r="B263" s="45" t="s">
        <v>22</v>
      </c>
      <c r="C263" s="45" t="s">
        <v>68</v>
      </c>
      <c r="D263" s="144" t="s">
        <v>632</v>
      </c>
      <c r="E263" s="45" t="s">
        <v>45</v>
      </c>
      <c r="F263" s="45"/>
      <c r="G263" s="79">
        <f t="shared" si="89"/>
        <v>4</v>
      </c>
      <c r="H263" s="79"/>
      <c r="I263" s="20">
        <f t="shared" si="73"/>
        <v>4</v>
      </c>
      <c r="J263" s="79">
        <f t="shared" si="89"/>
        <v>2</v>
      </c>
      <c r="K263" s="79">
        <f t="shared" si="89"/>
        <v>4</v>
      </c>
    </row>
    <row r="264" spans="1:11" ht="38.25">
      <c r="A264" s="133" t="s">
        <v>46</v>
      </c>
      <c r="B264" s="45" t="s">
        <v>22</v>
      </c>
      <c r="C264" s="45" t="s">
        <v>68</v>
      </c>
      <c r="D264" s="144" t="s">
        <v>632</v>
      </c>
      <c r="E264" s="45" t="s">
        <v>53</v>
      </c>
      <c r="F264" s="45"/>
      <c r="G264" s="79">
        <f t="shared" si="89"/>
        <v>4</v>
      </c>
      <c r="H264" s="79"/>
      <c r="I264" s="20">
        <f t="shared" si="73"/>
        <v>4</v>
      </c>
      <c r="J264" s="79">
        <f t="shared" si="89"/>
        <v>2</v>
      </c>
      <c r="K264" s="79">
        <f t="shared" si="89"/>
        <v>4</v>
      </c>
    </row>
    <row r="265" spans="1:11" ht="12.75" customHeight="1">
      <c r="A265" s="133" t="s">
        <v>16</v>
      </c>
      <c r="B265" s="45" t="s">
        <v>22</v>
      </c>
      <c r="C265" s="45" t="s">
        <v>68</v>
      </c>
      <c r="D265" s="144" t="s">
        <v>632</v>
      </c>
      <c r="E265" s="45" t="s">
        <v>53</v>
      </c>
      <c r="F265" s="45" t="s">
        <v>17</v>
      </c>
      <c r="G265" s="79">
        <v>4</v>
      </c>
      <c r="H265" s="79"/>
      <c r="I265" s="20">
        <f t="shared" si="73"/>
        <v>4</v>
      </c>
      <c r="J265" s="22">
        <v>2</v>
      </c>
      <c r="K265" s="22">
        <v>4</v>
      </c>
    </row>
    <row r="266" spans="1:11" ht="38.25">
      <c r="A266" s="133" t="s">
        <v>651</v>
      </c>
      <c r="B266" s="45" t="s">
        <v>22</v>
      </c>
      <c r="C266" s="45" t="s">
        <v>68</v>
      </c>
      <c r="D266" s="144" t="s">
        <v>633</v>
      </c>
      <c r="E266" s="45"/>
      <c r="F266" s="45"/>
      <c r="G266" s="79">
        <f>G267</f>
        <v>1</v>
      </c>
      <c r="H266" s="79"/>
      <c r="I266" s="20">
        <f t="shared" si="73"/>
        <v>1</v>
      </c>
      <c r="J266" s="79">
        <f t="shared" ref="J266:K269" si="90">J267</f>
        <v>1</v>
      </c>
      <c r="K266" s="79">
        <f t="shared" si="90"/>
        <v>1</v>
      </c>
    </row>
    <row r="267" spans="1:11" ht="12.75" customHeight="1">
      <c r="A267" s="133" t="s">
        <v>133</v>
      </c>
      <c r="B267" s="45" t="s">
        <v>22</v>
      </c>
      <c r="C267" s="45" t="s">
        <v>68</v>
      </c>
      <c r="D267" s="144" t="s">
        <v>634</v>
      </c>
      <c r="E267" s="45"/>
      <c r="F267" s="45"/>
      <c r="G267" s="79">
        <f>G268</f>
        <v>1</v>
      </c>
      <c r="H267" s="79"/>
      <c r="I267" s="20">
        <f t="shared" si="73"/>
        <v>1</v>
      </c>
      <c r="J267" s="79">
        <f t="shared" si="90"/>
        <v>1</v>
      </c>
      <c r="K267" s="79">
        <f t="shared" si="90"/>
        <v>1</v>
      </c>
    </row>
    <row r="268" spans="1:11" ht="25.5">
      <c r="A268" s="133" t="s">
        <v>44</v>
      </c>
      <c r="B268" s="45" t="s">
        <v>22</v>
      </c>
      <c r="C268" s="45" t="s">
        <v>68</v>
      </c>
      <c r="D268" s="144" t="s">
        <v>634</v>
      </c>
      <c r="E268" s="45" t="s">
        <v>45</v>
      </c>
      <c r="F268" s="45"/>
      <c r="G268" s="79">
        <f>G269</f>
        <v>1</v>
      </c>
      <c r="H268" s="79"/>
      <c r="I268" s="20">
        <f t="shared" si="73"/>
        <v>1</v>
      </c>
      <c r="J268" s="79">
        <f t="shared" si="90"/>
        <v>1</v>
      </c>
      <c r="K268" s="79">
        <f t="shared" si="90"/>
        <v>1</v>
      </c>
    </row>
    <row r="269" spans="1:11" ht="38.25">
      <c r="A269" s="133" t="s">
        <v>46</v>
      </c>
      <c r="B269" s="45" t="s">
        <v>22</v>
      </c>
      <c r="C269" s="45" t="s">
        <v>68</v>
      </c>
      <c r="D269" s="144" t="s">
        <v>634</v>
      </c>
      <c r="E269" s="45" t="s">
        <v>53</v>
      </c>
      <c r="F269" s="45"/>
      <c r="G269" s="79">
        <f>G270</f>
        <v>1</v>
      </c>
      <c r="H269" s="79"/>
      <c r="I269" s="20">
        <f t="shared" si="73"/>
        <v>1</v>
      </c>
      <c r="J269" s="79">
        <f t="shared" si="90"/>
        <v>1</v>
      </c>
      <c r="K269" s="79">
        <f t="shared" si="90"/>
        <v>1</v>
      </c>
    </row>
    <row r="270" spans="1:11" ht="12.75" customHeight="1">
      <c r="A270" s="133" t="s">
        <v>16</v>
      </c>
      <c r="B270" s="45" t="s">
        <v>22</v>
      </c>
      <c r="C270" s="45" t="s">
        <v>68</v>
      </c>
      <c r="D270" s="144" t="s">
        <v>634</v>
      </c>
      <c r="E270" s="45" t="s">
        <v>53</v>
      </c>
      <c r="F270" s="45" t="s">
        <v>17</v>
      </c>
      <c r="G270" s="79">
        <v>1</v>
      </c>
      <c r="H270" s="79"/>
      <c r="I270" s="20">
        <f t="shared" si="73"/>
        <v>1</v>
      </c>
      <c r="J270" s="22">
        <v>1</v>
      </c>
      <c r="K270" s="22">
        <v>1</v>
      </c>
    </row>
    <row r="271" spans="1:11" ht="51">
      <c r="A271" s="133" t="s">
        <v>625</v>
      </c>
      <c r="B271" s="45" t="s">
        <v>22</v>
      </c>
      <c r="C271" s="45" t="s">
        <v>68</v>
      </c>
      <c r="D271" s="144" t="s">
        <v>636</v>
      </c>
      <c r="E271" s="45"/>
      <c r="F271" s="45"/>
      <c r="G271" s="79">
        <f>G272</f>
        <v>1</v>
      </c>
      <c r="H271" s="79"/>
      <c r="I271" s="20">
        <f t="shared" si="73"/>
        <v>1</v>
      </c>
      <c r="J271" s="79">
        <f t="shared" ref="J271:K274" si="91">J272</f>
        <v>1</v>
      </c>
      <c r="K271" s="79">
        <f t="shared" si="91"/>
        <v>1</v>
      </c>
    </row>
    <row r="272" spans="1:11" ht="12.75" customHeight="1">
      <c r="A272" s="133" t="s">
        <v>133</v>
      </c>
      <c r="B272" s="45" t="s">
        <v>22</v>
      </c>
      <c r="C272" s="45" t="s">
        <v>68</v>
      </c>
      <c r="D272" s="144" t="s">
        <v>635</v>
      </c>
      <c r="E272" s="45"/>
      <c r="F272" s="45"/>
      <c r="G272" s="79">
        <f>G273</f>
        <v>1</v>
      </c>
      <c r="H272" s="79"/>
      <c r="I272" s="20">
        <f t="shared" si="73"/>
        <v>1</v>
      </c>
      <c r="J272" s="79">
        <f t="shared" si="91"/>
        <v>1</v>
      </c>
      <c r="K272" s="79">
        <f t="shared" si="91"/>
        <v>1</v>
      </c>
    </row>
    <row r="273" spans="1:11" ht="25.5">
      <c r="A273" s="133" t="s">
        <v>44</v>
      </c>
      <c r="B273" s="45" t="s">
        <v>22</v>
      </c>
      <c r="C273" s="45" t="s">
        <v>68</v>
      </c>
      <c r="D273" s="144" t="s">
        <v>635</v>
      </c>
      <c r="E273" s="45" t="s">
        <v>45</v>
      </c>
      <c r="F273" s="45"/>
      <c r="G273" s="79">
        <f>G274</f>
        <v>1</v>
      </c>
      <c r="H273" s="79"/>
      <c r="I273" s="20">
        <f t="shared" si="73"/>
        <v>1</v>
      </c>
      <c r="J273" s="79">
        <f t="shared" si="91"/>
        <v>1</v>
      </c>
      <c r="K273" s="79">
        <f t="shared" si="91"/>
        <v>1</v>
      </c>
    </row>
    <row r="274" spans="1:11" ht="38.25">
      <c r="A274" s="133" t="s">
        <v>46</v>
      </c>
      <c r="B274" s="45" t="s">
        <v>22</v>
      </c>
      <c r="C274" s="45" t="s">
        <v>68</v>
      </c>
      <c r="D274" s="144" t="s">
        <v>635</v>
      </c>
      <c r="E274" s="45" t="s">
        <v>53</v>
      </c>
      <c r="F274" s="45"/>
      <c r="G274" s="79">
        <f>G275</f>
        <v>1</v>
      </c>
      <c r="H274" s="79"/>
      <c r="I274" s="20">
        <f t="shared" si="73"/>
        <v>1</v>
      </c>
      <c r="J274" s="79">
        <f t="shared" si="91"/>
        <v>1</v>
      </c>
      <c r="K274" s="79">
        <f t="shared" si="91"/>
        <v>1</v>
      </c>
    </row>
    <row r="275" spans="1:11" ht="12.75" customHeight="1">
      <c r="A275" s="133" t="s">
        <v>16</v>
      </c>
      <c r="B275" s="45" t="s">
        <v>22</v>
      </c>
      <c r="C275" s="45" t="s">
        <v>68</v>
      </c>
      <c r="D275" s="144" t="s">
        <v>635</v>
      </c>
      <c r="E275" s="45" t="s">
        <v>53</v>
      </c>
      <c r="F275" s="45" t="s">
        <v>17</v>
      </c>
      <c r="G275" s="79">
        <v>1</v>
      </c>
      <c r="H275" s="79"/>
      <c r="I275" s="20">
        <f t="shared" si="73"/>
        <v>1</v>
      </c>
      <c r="J275" s="22">
        <v>1</v>
      </c>
      <c r="K275" s="22">
        <v>1</v>
      </c>
    </row>
    <row r="276" spans="1:11" ht="15" customHeight="1">
      <c r="A276" s="32" t="s">
        <v>115</v>
      </c>
      <c r="B276" s="40" t="s">
        <v>116</v>
      </c>
      <c r="C276" s="40"/>
      <c r="D276" s="33"/>
      <c r="E276" s="40"/>
      <c r="F276" s="40"/>
      <c r="G276" s="15">
        <f t="shared" ref="G276:K276" si="92">G278</f>
        <v>1258.4000000000001</v>
      </c>
      <c r="H276" s="15"/>
      <c r="I276" s="12">
        <f t="shared" si="73"/>
        <v>1258.4000000000001</v>
      </c>
      <c r="J276" s="15">
        <f t="shared" si="92"/>
        <v>1386.9</v>
      </c>
      <c r="K276" s="15">
        <f t="shared" si="92"/>
        <v>1517.7</v>
      </c>
    </row>
    <row r="277" spans="1:11">
      <c r="A277" s="32" t="s">
        <v>19</v>
      </c>
      <c r="B277" s="40" t="s">
        <v>116</v>
      </c>
      <c r="C277" s="40"/>
      <c r="D277" s="33"/>
      <c r="E277" s="40"/>
      <c r="F277" s="40"/>
      <c r="G277" s="15">
        <f t="shared" ref="G277:K277" si="93">G284+G289</f>
        <v>1258.4000000000001</v>
      </c>
      <c r="H277" s="15"/>
      <c r="I277" s="12">
        <f t="shared" ref="I277:I340" si="94">G277+H277</f>
        <v>1258.4000000000001</v>
      </c>
      <c r="J277" s="15">
        <f t="shared" si="93"/>
        <v>1386.9</v>
      </c>
      <c r="K277" s="15">
        <f t="shared" si="93"/>
        <v>1517.7</v>
      </c>
    </row>
    <row r="278" spans="1:11" ht="24">
      <c r="A278" s="32" t="s">
        <v>117</v>
      </c>
      <c r="B278" s="40" t="s">
        <v>116</v>
      </c>
      <c r="C278" s="40" t="s">
        <v>118</v>
      </c>
      <c r="D278" s="33"/>
      <c r="E278" s="40"/>
      <c r="F278" s="40"/>
      <c r="G278" s="15">
        <f t="shared" ref="G278:K278" si="95">G279+G285</f>
        <v>1258.4000000000001</v>
      </c>
      <c r="H278" s="15"/>
      <c r="I278" s="12">
        <f t="shared" si="94"/>
        <v>1258.4000000000001</v>
      </c>
      <c r="J278" s="15">
        <f t="shared" si="95"/>
        <v>1386.9</v>
      </c>
      <c r="K278" s="15">
        <f t="shared" si="95"/>
        <v>1517.7</v>
      </c>
    </row>
    <row r="279" spans="1:11" ht="24" hidden="1">
      <c r="A279" s="39" t="s">
        <v>25</v>
      </c>
      <c r="B279" s="40" t="s">
        <v>116</v>
      </c>
      <c r="C279" s="40" t="s">
        <v>118</v>
      </c>
      <c r="D279" s="11" t="s">
        <v>119</v>
      </c>
      <c r="E279" s="40"/>
      <c r="F279" s="40"/>
      <c r="G279" s="15">
        <f t="shared" ref="G279:J281" si="96">G280</f>
        <v>0</v>
      </c>
      <c r="H279" s="15"/>
      <c r="I279" s="20">
        <f t="shared" si="94"/>
        <v>0</v>
      </c>
      <c r="J279" s="15">
        <f t="shared" si="96"/>
        <v>0</v>
      </c>
      <c r="K279" s="26"/>
    </row>
    <row r="280" spans="1:11" ht="48" hidden="1">
      <c r="A280" s="41" t="s">
        <v>120</v>
      </c>
      <c r="B280" s="42" t="s">
        <v>116</v>
      </c>
      <c r="C280" s="42" t="s">
        <v>118</v>
      </c>
      <c r="D280" s="31" t="s">
        <v>121</v>
      </c>
      <c r="E280" s="42"/>
      <c r="F280" s="42"/>
      <c r="G280" s="16">
        <f t="shared" si="96"/>
        <v>0</v>
      </c>
      <c r="H280" s="16"/>
      <c r="I280" s="20">
        <f t="shared" si="94"/>
        <v>0</v>
      </c>
      <c r="J280" s="16">
        <f t="shared" si="96"/>
        <v>0</v>
      </c>
      <c r="K280" s="26"/>
    </row>
    <row r="281" spans="1:11" hidden="1">
      <c r="A281" s="41" t="s">
        <v>122</v>
      </c>
      <c r="B281" s="42" t="s">
        <v>116</v>
      </c>
      <c r="C281" s="42" t="s">
        <v>118</v>
      </c>
      <c r="D281" s="31" t="s">
        <v>121</v>
      </c>
      <c r="E281" s="42" t="s">
        <v>123</v>
      </c>
      <c r="F281" s="42"/>
      <c r="G281" s="16">
        <f t="shared" si="96"/>
        <v>0</v>
      </c>
      <c r="H281" s="16"/>
      <c r="I281" s="20">
        <f t="shared" si="94"/>
        <v>0</v>
      </c>
      <c r="J281" s="16">
        <f t="shared" si="96"/>
        <v>0</v>
      </c>
      <c r="K281" s="26"/>
    </row>
    <row r="282" spans="1:11" hidden="1">
      <c r="A282" s="41" t="s">
        <v>124</v>
      </c>
      <c r="B282" s="42" t="s">
        <v>116</v>
      </c>
      <c r="C282" s="42" t="s">
        <v>118</v>
      </c>
      <c r="D282" s="31" t="s">
        <v>121</v>
      </c>
      <c r="E282" s="42" t="s">
        <v>125</v>
      </c>
      <c r="F282" s="42"/>
      <c r="G282" s="16">
        <f>G283+G284</f>
        <v>0</v>
      </c>
      <c r="H282" s="16"/>
      <c r="I282" s="20">
        <f t="shared" si="94"/>
        <v>0</v>
      </c>
      <c r="J282" s="16">
        <f>J283+J284</f>
        <v>0</v>
      </c>
      <c r="K282" s="26"/>
    </row>
    <row r="283" spans="1:11" hidden="1">
      <c r="A283" s="41" t="s">
        <v>18</v>
      </c>
      <c r="B283" s="42" t="s">
        <v>116</v>
      </c>
      <c r="C283" s="42" t="s">
        <v>118</v>
      </c>
      <c r="D283" s="31" t="s">
        <v>121</v>
      </c>
      <c r="E283" s="42" t="s">
        <v>125</v>
      </c>
      <c r="F283" s="42" t="s">
        <v>10</v>
      </c>
      <c r="G283" s="26"/>
      <c r="H283" s="26"/>
      <c r="I283" s="20">
        <f t="shared" si="94"/>
        <v>0</v>
      </c>
      <c r="J283" s="20"/>
      <c r="K283" s="26"/>
    </row>
    <row r="284" spans="1:11" hidden="1">
      <c r="A284" s="41" t="s">
        <v>19</v>
      </c>
      <c r="B284" s="42" t="s">
        <v>116</v>
      </c>
      <c r="C284" s="42" t="s">
        <v>118</v>
      </c>
      <c r="D284" s="31" t="s">
        <v>121</v>
      </c>
      <c r="E284" s="42" t="s">
        <v>125</v>
      </c>
      <c r="F284" s="42" t="s">
        <v>11</v>
      </c>
      <c r="G284" s="26"/>
      <c r="H284" s="26"/>
      <c r="I284" s="20">
        <f t="shared" si="94"/>
        <v>0</v>
      </c>
      <c r="J284" s="20"/>
      <c r="K284" s="26"/>
    </row>
    <row r="285" spans="1:11" ht="24" customHeight="1">
      <c r="A285" s="39" t="s">
        <v>25</v>
      </c>
      <c r="B285" s="40" t="s">
        <v>116</v>
      </c>
      <c r="C285" s="40" t="s">
        <v>118</v>
      </c>
      <c r="D285" s="11" t="s">
        <v>26</v>
      </c>
      <c r="E285" s="40"/>
      <c r="F285" s="40"/>
      <c r="G285" s="16">
        <f t="shared" ref="G285:K288" si="97">G286</f>
        <v>1258.4000000000001</v>
      </c>
      <c r="H285" s="16"/>
      <c r="I285" s="20">
        <f t="shared" si="94"/>
        <v>1258.4000000000001</v>
      </c>
      <c r="J285" s="16">
        <f t="shared" si="97"/>
        <v>1386.9</v>
      </c>
      <c r="K285" s="16">
        <f t="shared" si="97"/>
        <v>1517.7</v>
      </c>
    </row>
    <row r="286" spans="1:11" ht="48.75" customHeight="1">
      <c r="A286" s="41" t="s">
        <v>120</v>
      </c>
      <c r="B286" s="42" t="s">
        <v>116</v>
      </c>
      <c r="C286" s="42" t="s">
        <v>118</v>
      </c>
      <c r="D286" s="31" t="s">
        <v>126</v>
      </c>
      <c r="E286" s="42"/>
      <c r="F286" s="42"/>
      <c r="G286" s="16">
        <f>G287</f>
        <v>1258.4000000000001</v>
      </c>
      <c r="H286" s="16"/>
      <c r="I286" s="20">
        <f t="shared" si="94"/>
        <v>1258.4000000000001</v>
      </c>
      <c r="J286" s="16">
        <f t="shared" si="97"/>
        <v>1386.9</v>
      </c>
      <c r="K286" s="16">
        <f t="shared" si="97"/>
        <v>1517.7</v>
      </c>
    </row>
    <row r="287" spans="1:11">
      <c r="A287" s="41" t="s">
        <v>122</v>
      </c>
      <c r="B287" s="42" t="s">
        <v>116</v>
      </c>
      <c r="C287" s="42" t="s">
        <v>118</v>
      </c>
      <c r="D287" s="31" t="s">
        <v>126</v>
      </c>
      <c r="E287" s="42" t="s">
        <v>123</v>
      </c>
      <c r="F287" s="42"/>
      <c r="G287" s="16">
        <f t="shared" si="97"/>
        <v>1258.4000000000001</v>
      </c>
      <c r="H287" s="16"/>
      <c r="I287" s="20">
        <f t="shared" si="94"/>
        <v>1258.4000000000001</v>
      </c>
      <c r="J287" s="16">
        <f t="shared" si="97"/>
        <v>1386.9</v>
      </c>
      <c r="K287" s="16">
        <f t="shared" si="97"/>
        <v>1517.7</v>
      </c>
    </row>
    <row r="288" spans="1:11">
      <c r="A288" s="41" t="s">
        <v>124</v>
      </c>
      <c r="B288" s="42" t="s">
        <v>116</v>
      </c>
      <c r="C288" s="42" t="s">
        <v>118</v>
      </c>
      <c r="D288" s="31" t="s">
        <v>126</v>
      </c>
      <c r="E288" s="42" t="s">
        <v>125</v>
      </c>
      <c r="F288" s="42"/>
      <c r="G288" s="16">
        <f t="shared" si="97"/>
        <v>1258.4000000000001</v>
      </c>
      <c r="H288" s="16"/>
      <c r="I288" s="20">
        <f t="shared" si="94"/>
        <v>1258.4000000000001</v>
      </c>
      <c r="J288" s="16">
        <f t="shared" si="97"/>
        <v>1386.9</v>
      </c>
      <c r="K288" s="16">
        <f t="shared" si="97"/>
        <v>1517.7</v>
      </c>
    </row>
    <row r="289" spans="1:11">
      <c r="A289" s="41" t="s">
        <v>19</v>
      </c>
      <c r="B289" s="42" t="s">
        <v>116</v>
      </c>
      <c r="C289" s="42" t="s">
        <v>118</v>
      </c>
      <c r="D289" s="31" t="s">
        <v>126</v>
      </c>
      <c r="E289" s="42" t="s">
        <v>125</v>
      </c>
      <c r="F289" s="42" t="s">
        <v>11</v>
      </c>
      <c r="G289" s="19">
        <v>1258.4000000000001</v>
      </c>
      <c r="H289" s="19"/>
      <c r="I289" s="20">
        <f t="shared" si="94"/>
        <v>1258.4000000000001</v>
      </c>
      <c r="J289" s="20">
        <v>1386.9</v>
      </c>
      <c r="K289" s="19">
        <v>1517.7</v>
      </c>
    </row>
    <row r="290" spans="1:11" ht="37.5" customHeight="1">
      <c r="A290" s="39" t="s">
        <v>127</v>
      </c>
      <c r="B290" s="40" t="s">
        <v>128</v>
      </c>
      <c r="C290" s="40"/>
      <c r="D290" s="33"/>
      <c r="E290" s="40"/>
      <c r="F290" s="40"/>
      <c r="G290" s="15">
        <f t="shared" ref="G290:K290" si="98">G293</f>
        <v>2479.3999999999996</v>
      </c>
      <c r="H290" s="15"/>
      <c r="I290" s="12">
        <f t="shared" si="94"/>
        <v>2479.3999999999996</v>
      </c>
      <c r="J290" s="15">
        <f t="shared" si="98"/>
        <v>2227</v>
      </c>
      <c r="K290" s="15">
        <f t="shared" si="98"/>
        <v>2132</v>
      </c>
    </row>
    <row r="291" spans="1:11">
      <c r="A291" s="10" t="s">
        <v>16</v>
      </c>
      <c r="B291" s="42" t="s">
        <v>128</v>
      </c>
      <c r="C291" s="42"/>
      <c r="D291" s="31"/>
      <c r="E291" s="42"/>
      <c r="F291" s="42" t="s">
        <v>17</v>
      </c>
      <c r="G291" s="16">
        <f>G298+G303+G316+G319+G322+G311+G306+G326+G329</f>
        <v>2479.3999999999996</v>
      </c>
      <c r="H291" s="16"/>
      <c r="I291" s="20">
        <f t="shared" si="94"/>
        <v>2479.3999999999996</v>
      </c>
      <c r="J291" s="16">
        <f t="shared" ref="J291:K291" si="99">J298+J303+J316+J319+J322+J311+J306+J326+J329</f>
        <v>2227</v>
      </c>
      <c r="K291" s="16">
        <f t="shared" si="99"/>
        <v>2132</v>
      </c>
    </row>
    <row r="292" spans="1:11" hidden="1">
      <c r="A292" s="10" t="s">
        <v>18</v>
      </c>
      <c r="B292" s="42" t="s">
        <v>128</v>
      </c>
      <c r="C292" s="42"/>
      <c r="D292" s="31"/>
      <c r="E292" s="42"/>
      <c r="F292" s="42" t="s">
        <v>10</v>
      </c>
      <c r="G292" s="26"/>
      <c r="H292" s="26"/>
      <c r="I292" s="20">
        <f t="shared" si="94"/>
        <v>0</v>
      </c>
      <c r="J292" s="12" t="e">
        <f>E292+#REF!</f>
        <v>#REF!</v>
      </c>
      <c r="K292" s="26"/>
    </row>
    <row r="293" spans="1:11" ht="51.75" customHeight="1">
      <c r="A293" s="39" t="s">
        <v>129</v>
      </c>
      <c r="B293" s="42" t="s">
        <v>128</v>
      </c>
      <c r="C293" s="42" t="s">
        <v>130</v>
      </c>
      <c r="D293" s="31"/>
      <c r="E293" s="42"/>
      <c r="F293" s="42"/>
      <c r="G293" s="16">
        <f t="shared" ref="G293:K293" si="100">G294+G299+G312+G307</f>
        <v>2479.3999999999996</v>
      </c>
      <c r="H293" s="16"/>
      <c r="I293" s="20">
        <f t="shared" si="94"/>
        <v>2479.3999999999996</v>
      </c>
      <c r="J293" s="16">
        <f t="shared" si="100"/>
        <v>2227</v>
      </c>
      <c r="K293" s="16">
        <f t="shared" si="100"/>
        <v>2132</v>
      </c>
    </row>
    <row r="294" spans="1:11" ht="60" hidden="1" customHeight="1">
      <c r="A294" s="34" t="s">
        <v>131</v>
      </c>
      <c r="B294" s="18" t="s">
        <v>128</v>
      </c>
      <c r="C294" s="18" t="s">
        <v>130</v>
      </c>
      <c r="D294" s="36" t="s">
        <v>132</v>
      </c>
      <c r="E294" s="43"/>
      <c r="F294" s="43"/>
      <c r="G294" s="16">
        <f t="shared" ref="G294:J297" si="101">G295</f>
        <v>0</v>
      </c>
      <c r="H294" s="16"/>
      <c r="I294" s="20">
        <f t="shared" si="94"/>
        <v>0</v>
      </c>
      <c r="J294" s="16">
        <f t="shared" si="101"/>
        <v>0</v>
      </c>
      <c r="K294" s="26"/>
    </row>
    <row r="295" spans="1:11" hidden="1">
      <c r="A295" s="17" t="s">
        <v>133</v>
      </c>
      <c r="B295" s="18" t="s">
        <v>128</v>
      </c>
      <c r="C295" s="18" t="s">
        <v>130</v>
      </c>
      <c r="D295" s="36" t="s">
        <v>134</v>
      </c>
      <c r="E295" s="42"/>
      <c r="F295" s="42"/>
      <c r="G295" s="16">
        <f t="shared" si="101"/>
        <v>0</v>
      </c>
      <c r="H295" s="16"/>
      <c r="I295" s="20">
        <f t="shared" si="94"/>
        <v>0</v>
      </c>
      <c r="J295" s="16">
        <f t="shared" si="101"/>
        <v>0</v>
      </c>
      <c r="K295" s="26"/>
    </row>
    <row r="296" spans="1:11" ht="26.25" hidden="1" customHeight="1">
      <c r="A296" s="17" t="s">
        <v>44</v>
      </c>
      <c r="B296" s="18" t="s">
        <v>128</v>
      </c>
      <c r="C296" s="18" t="s">
        <v>130</v>
      </c>
      <c r="D296" s="36" t="s">
        <v>134</v>
      </c>
      <c r="E296" s="42" t="s">
        <v>45</v>
      </c>
      <c r="F296" s="42"/>
      <c r="G296" s="16">
        <f t="shared" si="101"/>
        <v>0</v>
      </c>
      <c r="H296" s="16"/>
      <c r="I296" s="20">
        <f t="shared" si="94"/>
        <v>0</v>
      </c>
      <c r="J296" s="16">
        <f t="shared" si="101"/>
        <v>0</v>
      </c>
      <c r="K296" s="26"/>
    </row>
    <row r="297" spans="1:11" ht="36" hidden="1">
      <c r="A297" s="17" t="s">
        <v>46</v>
      </c>
      <c r="B297" s="18" t="s">
        <v>128</v>
      </c>
      <c r="C297" s="18" t="s">
        <v>130</v>
      </c>
      <c r="D297" s="36" t="s">
        <v>134</v>
      </c>
      <c r="E297" s="42" t="s">
        <v>53</v>
      </c>
      <c r="F297" s="42"/>
      <c r="G297" s="16">
        <f t="shared" si="101"/>
        <v>0</v>
      </c>
      <c r="H297" s="16"/>
      <c r="I297" s="20">
        <f t="shared" si="94"/>
        <v>0</v>
      </c>
      <c r="J297" s="16">
        <f t="shared" si="101"/>
        <v>0</v>
      </c>
      <c r="K297" s="26"/>
    </row>
    <row r="298" spans="1:11" hidden="1">
      <c r="A298" s="17" t="s">
        <v>16</v>
      </c>
      <c r="B298" s="18" t="s">
        <v>128</v>
      </c>
      <c r="C298" s="18" t="s">
        <v>130</v>
      </c>
      <c r="D298" s="36" t="s">
        <v>134</v>
      </c>
      <c r="E298" s="42" t="s">
        <v>53</v>
      </c>
      <c r="F298" s="42" t="s">
        <v>17</v>
      </c>
      <c r="G298" s="19"/>
      <c r="H298" s="19"/>
      <c r="I298" s="20">
        <f t="shared" si="94"/>
        <v>0</v>
      </c>
      <c r="J298" s="20"/>
      <c r="K298" s="26"/>
    </row>
    <row r="299" spans="1:11" ht="60" hidden="1">
      <c r="A299" s="13" t="s">
        <v>135</v>
      </c>
      <c r="B299" s="42" t="s">
        <v>128</v>
      </c>
      <c r="C299" s="42" t="s">
        <v>130</v>
      </c>
      <c r="D299" s="31" t="s">
        <v>136</v>
      </c>
      <c r="E299" s="42"/>
      <c r="F299" s="42"/>
      <c r="G299" s="16">
        <f t="shared" ref="G299:K299" si="102">G300</f>
        <v>0</v>
      </c>
      <c r="H299" s="16"/>
      <c r="I299" s="20">
        <f t="shared" si="94"/>
        <v>0</v>
      </c>
      <c r="J299" s="16">
        <f t="shared" si="102"/>
        <v>0</v>
      </c>
      <c r="K299" s="16">
        <f t="shared" si="102"/>
        <v>0</v>
      </c>
    </row>
    <row r="300" spans="1:11" ht="15.75" hidden="1" customHeight="1">
      <c r="A300" s="17" t="s">
        <v>133</v>
      </c>
      <c r="B300" s="43" t="s">
        <v>128</v>
      </c>
      <c r="C300" s="43" t="s">
        <v>130</v>
      </c>
      <c r="D300" s="36" t="s">
        <v>137</v>
      </c>
      <c r="E300" s="43"/>
      <c r="F300" s="43"/>
      <c r="G300" s="37">
        <f t="shared" ref="G300:K300" si="103">G301+G304</f>
        <v>0</v>
      </c>
      <c r="H300" s="37"/>
      <c r="I300" s="20">
        <f t="shared" si="94"/>
        <v>0</v>
      </c>
      <c r="J300" s="37">
        <f t="shared" si="103"/>
        <v>0</v>
      </c>
      <c r="K300" s="37">
        <f t="shared" si="103"/>
        <v>0</v>
      </c>
    </row>
    <row r="301" spans="1:11" ht="27.75" hidden="1" customHeight="1">
      <c r="A301" s="17" t="s">
        <v>44</v>
      </c>
      <c r="B301" s="42" t="s">
        <v>128</v>
      </c>
      <c r="C301" s="42" t="s">
        <v>130</v>
      </c>
      <c r="D301" s="36" t="s">
        <v>137</v>
      </c>
      <c r="E301" s="42" t="s">
        <v>45</v>
      </c>
      <c r="F301" s="42"/>
      <c r="G301" s="16">
        <f t="shared" ref="G301:K302" si="104">G302</f>
        <v>0</v>
      </c>
      <c r="H301" s="16"/>
      <c r="I301" s="20">
        <f t="shared" si="94"/>
        <v>0</v>
      </c>
      <c r="J301" s="16">
        <f t="shared" si="104"/>
        <v>0</v>
      </c>
      <c r="K301" s="16">
        <f t="shared" si="104"/>
        <v>0</v>
      </c>
    </row>
    <row r="302" spans="1:11" ht="36" hidden="1">
      <c r="A302" s="17" t="s">
        <v>46</v>
      </c>
      <c r="B302" s="42" t="s">
        <v>128</v>
      </c>
      <c r="C302" s="42" t="s">
        <v>130</v>
      </c>
      <c r="D302" s="36" t="s">
        <v>137</v>
      </c>
      <c r="E302" s="42" t="s">
        <v>53</v>
      </c>
      <c r="F302" s="42"/>
      <c r="G302" s="16">
        <f t="shared" si="104"/>
        <v>0</v>
      </c>
      <c r="H302" s="16"/>
      <c r="I302" s="20">
        <f t="shared" si="94"/>
        <v>0</v>
      </c>
      <c r="J302" s="16">
        <f t="shared" si="104"/>
        <v>0</v>
      </c>
      <c r="K302" s="16">
        <f t="shared" si="104"/>
        <v>0</v>
      </c>
    </row>
    <row r="303" spans="1:11" hidden="1">
      <c r="A303" s="17" t="s">
        <v>16</v>
      </c>
      <c r="B303" s="42" t="s">
        <v>128</v>
      </c>
      <c r="C303" s="42" t="s">
        <v>130</v>
      </c>
      <c r="D303" s="36" t="s">
        <v>137</v>
      </c>
      <c r="E303" s="42" t="s">
        <v>53</v>
      </c>
      <c r="F303" s="42" t="s">
        <v>17</v>
      </c>
      <c r="G303" s="16"/>
      <c r="H303" s="16"/>
      <c r="I303" s="20">
        <f t="shared" si="94"/>
        <v>0</v>
      </c>
      <c r="J303" s="20"/>
      <c r="K303" s="26"/>
    </row>
    <row r="304" spans="1:11" ht="27.75" hidden="1" customHeight="1">
      <c r="A304" s="44" t="s">
        <v>73</v>
      </c>
      <c r="B304" s="45" t="s">
        <v>128</v>
      </c>
      <c r="C304" s="45" t="s">
        <v>130</v>
      </c>
      <c r="D304" s="46" t="s">
        <v>137</v>
      </c>
      <c r="E304" s="45" t="s">
        <v>74</v>
      </c>
      <c r="F304" s="45"/>
      <c r="G304" s="16">
        <f t="shared" ref="G304:K305" si="105">G305</f>
        <v>0</v>
      </c>
      <c r="H304" s="16"/>
      <c r="I304" s="20">
        <f t="shared" si="94"/>
        <v>0</v>
      </c>
      <c r="J304" s="16">
        <f t="shared" si="105"/>
        <v>0</v>
      </c>
      <c r="K304" s="16">
        <f t="shared" si="105"/>
        <v>0</v>
      </c>
    </row>
    <row r="305" spans="1:11" ht="24.75" hidden="1" customHeight="1">
      <c r="A305" s="44" t="s">
        <v>75</v>
      </c>
      <c r="B305" s="45" t="s">
        <v>128</v>
      </c>
      <c r="C305" s="45" t="s">
        <v>130</v>
      </c>
      <c r="D305" s="46" t="s">
        <v>137</v>
      </c>
      <c r="E305" s="45" t="s">
        <v>76</v>
      </c>
      <c r="F305" s="45"/>
      <c r="G305" s="16">
        <f t="shared" si="105"/>
        <v>0</v>
      </c>
      <c r="H305" s="16"/>
      <c r="I305" s="20">
        <f t="shared" si="94"/>
        <v>0</v>
      </c>
      <c r="J305" s="16">
        <f t="shared" si="105"/>
        <v>0</v>
      </c>
      <c r="K305" s="16">
        <f t="shared" si="105"/>
        <v>0</v>
      </c>
    </row>
    <row r="306" spans="1:11" hidden="1">
      <c r="A306" s="23" t="s">
        <v>16</v>
      </c>
      <c r="B306" s="45" t="s">
        <v>128</v>
      </c>
      <c r="C306" s="45" t="s">
        <v>130</v>
      </c>
      <c r="D306" s="46" t="s">
        <v>137</v>
      </c>
      <c r="E306" s="45" t="s">
        <v>76</v>
      </c>
      <c r="F306" s="45" t="s">
        <v>17</v>
      </c>
      <c r="G306" s="16"/>
      <c r="H306" s="16"/>
      <c r="I306" s="20">
        <f t="shared" si="94"/>
        <v>0</v>
      </c>
      <c r="J306" s="20"/>
      <c r="K306" s="26"/>
    </row>
    <row r="307" spans="1:11" ht="63.75" hidden="1">
      <c r="A307" s="47" t="s">
        <v>138</v>
      </c>
      <c r="B307" s="42" t="s">
        <v>128</v>
      </c>
      <c r="C307" s="42" t="s">
        <v>130</v>
      </c>
      <c r="D307" s="36" t="s">
        <v>139</v>
      </c>
      <c r="E307" s="42"/>
      <c r="F307" s="42"/>
      <c r="G307" s="16">
        <f>G309</f>
        <v>0</v>
      </c>
      <c r="H307" s="16"/>
      <c r="I307" s="20">
        <f t="shared" si="94"/>
        <v>0</v>
      </c>
      <c r="J307" s="16">
        <f>J309</f>
        <v>0</v>
      </c>
      <c r="K307" s="26"/>
    </row>
    <row r="308" spans="1:11" hidden="1">
      <c r="A308" s="23" t="s">
        <v>133</v>
      </c>
      <c r="B308" s="42" t="s">
        <v>128</v>
      </c>
      <c r="C308" s="42" t="s">
        <v>130</v>
      </c>
      <c r="D308" s="36" t="s">
        <v>140</v>
      </c>
      <c r="E308" s="42"/>
      <c r="F308" s="42"/>
      <c r="G308" s="16">
        <f t="shared" ref="G308:J310" si="106">G309</f>
        <v>0</v>
      </c>
      <c r="H308" s="16"/>
      <c r="I308" s="20">
        <f t="shared" si="94"/>
        <v>0</v>
      </c>
      <c r="J308" s="16">
        <f t="shared" si="106"/>
        <v>0</v>
      </c>
      <c r="K308" s="26"/>
    </row>
    <row r="309" spans="1:11" ht="25.5" hidden="1">
      <c r="A309" s="23" t="s">
        <v>44</v>
      </c>
      <c r="B309" s="42" t="s">
        <v>128</v>
      </c>
      <c r="C309" s="42" t="s">
        <v>130</v>
      </c>
      <c r="D309" s="36" t="s">
        <v>140</v>
      </c>
      <c r="E309" s="42" t="s">
        <v>45</v>
      </c>
      <c r="F309" s="42"/>
      <c r="G309" s="16">
        <f t="shared" si="106"/>
        <v>0</v>
      </c>
      <c r="H309" s="16"/>
      <c r="I309" s="20">
        <f t="shared" si="94"/>
        <v>0</v>
      </c>
      <c r="J309" s="16">
        <f t="shared" si="106"/>
        <v>0</v>
      </c>
      <c r="K309" s="26"/>
    </row>
    <row r="310" spans="1:11" ht="38.25" hidden="1">
      <c r="A310" s="23" t="s">
        <v>46</v>
      </c>
      <c r="B310" s="42" t="s">
        <v>128</v>
      </c>
      <c r="C310" s="42" t="s">
        <v>130</v>
      </c>
      <c r="D310" s="36" t="s">
        <v>140</v>
      </c>
      <c r="E310" s="42" t="s">
        <v>53</v>
      </c>
      <c r="F310" s="42"/>
      <c r="G310" s="16">
        <f t="shared" si="106"/>
        <v>0</v>
      </c>
      <c r="H310" s="16"/>
      <c r="I310" s="20">
        <f t="shared" si="94"/>
        <v>0</v>
      </c>
      <c r="J310" s="16">
        <f t="shared" si="106"/>
        <v>0</v>
      </c>
      <c r="K310" s="26"/>
    </row>
    <row r="311" spans="1:11" hidden="1">
      <c r="A311" s="23" t="s">
        <v>16</v>
      </c>
      <c r="B311" s="42" t="s">
        <v>128</v>
      </c>
      <c r="C311" s="42" t="s">
        <v>130</v>
      </c>
      <c r="D311" s="36" t="s">
        <v>140</v>
      </c>
      <c r="E311" s="42" t="s">
        <v>53</v>
      </c>
      <c r="F311" s="42" t="s">
        <v>17</v>
      </c>
      <c r="G311" s="16"/>
      <c r="H311" s="16"/>
      <c r="I311" s="20">
        <f t="shared" si="94"/>
        <v>0</v>
      </c>
      <c r="J311" s="20"/>
      <c r="K311" s="26"/>
    </row>
    <row r="312" spans="1:11" ht="24">
      <c r="A312" s="13" t="s">
        <v>25</v>
      </c>
      <c r="B312" s="42" t="s">
        <v>128</v>
      </c>
      <c r="C312" s="42" t="s">
        <v>130</v>
      </c>
      <c r="D312" s="31" t="s">
        <v>26</v>
      </c>
      <c r="E312" s="42"/>
      <c r="F312" s="42"/>
      <c r="G312" s="16">
        <f>G313+G323</f>
        <v>2479.3999999999996</v>
      </c>
      <c r="H312" s="16"/>
      <c r="I312" s="20">
        <f t="shared" si="94"/>
        <v>2479.3999999999996</v>
      </c>
      <c r="J312" s="16">
        <f t="shared" ref="J312:K312" si="107">J313+J323</f>
        <v>2227</v>
      </c>
      <c r="K312" s="16">
        <f t="shared" si="107"/>
        <v>2132</v>
      </c>
    </row>
    <row r="313" spans="1:11" ht="36.75" customHeight="1">
      <c r="A313" s="48" t="s">
        <v>141</v>
      </c>
      <c r="B313" s="43" t="s">
        <v>128</v>
      </c>
      <c r="C313" s="43" t="s">
        <v>130</v>
      </c>
      <c r="D313" s="31" t="s">
        <v>142</v>
      </c>
      <c r="E313" s="43"/>
      <c r="F313" s="43"/>
      <c r="G313" s="16">
        <f t="shared" ref="G313:K313" si="108">G314+G317+G320</f>
        <v>2389.3999999999996</v>
      </c>
      <c r="H313" s="16"/>
      <c r="I313" s="20">
        <f t="shared" si="94"/>
        <v>2389.3999999999996</v>
      </c>
      <c r="J313" s="16">
        <f t="shared" si="108"/>
        <v>2187</v>
      </c>
      <c r="K313" s="16">
        <f t="shared" si="108"/>
        <v>2092</v>
      </c>
    </row>
    <row r="314" spans="1:11" ht="72.75" customHeight="1">
      <c r="A314" s="17" t="s">
        <v>29</v>
      </c>
      <c r="B314" s="42" t="s">
        <v>128</v>
      </c>
      <c r="C314" s="42" t="s">
        <v>130</v>
      </c>
      <c r="D314" s="31" t="s">
        <v>142</v>
      </c>
      <c r="E314" s="42" t="s">
        <v>30</v>
      </c>
      <c r="F314" s="42"/>
      <c r="G314" s="16">
        <f t="shared" ref="G314:K315" si="109">G315</f>
        <v>2189.1999999999998</v>
      </c>
      <c r="H314" s="16"/>
      <c r="I314" s="20">
        <f t="shared" si="94"/>
        <v>2189.1999999999998</v>
      </c>
      <c r="J314" s="16">
        <f t="shared" si="109"/>
        <v>1992</v>
      </c>
      <c r="K314" s="16">
        <f t="shared" si="109"/>
        <v>1992</v>
      </c>
    </row>
    <row r="315" spans="1:11" ht="27.75" customHeight="1">
      <c r="A315" s="17" t="s">
        <v>143</v>
      </c>
      <c r="B315" s="42" t="s">
        <v>128</v>
      </c>
      <c r="C315" s="42" t="s">
        <v>130</v>
      </c>
      <c r="D315" s="31" t="s">
        <v>142</v>
      </c>
      <c r="E315" s="42" t="s">
        <v>144</v>
      </c>
      <c r="F315" s="42"/>
      <c r="G315" s="16">
        <f t="shared" si="109"/>
        <v>2189.1999999999998</v>
      </c>
      <c r="H315" s="16"/>
      <c r="I315" s="20">
        <f t="shared" si="94"/>
        <v>2189.1999999999998</v>
      </c>
      <c r="J315" s="16">
        <f t="shared" si="109"/>
        <v>1992</v>
      </c>
      <c r="K315" s="16">
        <f t="shared" si="109"/>
        <v>1992</v>
      </c>
    </row>
    <row r="316" spans="1:11">
      <c r="A316" s="17" t="s">
        <v>16</v>
      </c>
      <c r="B316" s="42" t="s">
        <v>128</v>
      </c>
      <c r="C316" s="42" t="s">
        <v>130</v>
      </c>
      <c r="D316" s="31" t="s">
        <v>142</v>
      </c>
      <c r="E316" s="42" t="s">
        <v>144</v>
      </c>
      <c r="F316" s="42" t="s">
        <v>17</v>
      </c>
      <c r="G316" s="79">
        <v>2189.1999999999998</v>
      </c>
      <c r="H316" s="79"/>
      <c r="I316" s="20">
        <f t="shared" si="94"/>
        <v>2189.1999999999998</v>
      </c>
      <c r="J316" s="22">
        <v>1992</v>
      </c>
      <c r="K316" s="22">
        <v>1992</v>
      </c>
    </row>
    <row r="317" spans="1:11" ht="27.75" customHeight="1">
      <c r="A317" s="17" t="s">
        <v>44</v>
      </c>
      <c r="B317" s="42" t="s">
        <v>128</v>
      </c>
      <c r="C317" s="42" t="s">
        <v>130</v>
      </c>
      <c r="D317" s="31" t="s">
        <v>142</v>
      </c>
      <c r="E317" s="42" t="s">
        <v>45</v>
      </c>
      <c r="F317" s="42"/>
      <c r="G317" s="16">
        <f t="shared" ref="G317:K318" si="110">G318</f>
        <v>195.2</v>
      </c>
      <c r="H317" s="16"/>
      <c r="I317" s="20">
        <f t="shared" si="94"/>
        <v>195.2</v>
      </c>
      <c r="J317" s="16">
        <f>J318</f>
        <v>195</v>
      </c>
      <c r="K317" s="16">
        <f t="shared" ref="K317" si="111">K318</f>
        <v>100</v>
      </c>
    </row>
    <row r="318" spans="1:11" ht="27.75" customHeight="1">
      <c r="A318" s="17" t="s">
        <v>46</v>
      </c>
      <c r="B318" s="42" t="s">
        <v>128</v>
      </c>
      <c r="C318" s="42" t="s">
        <v>130</v>
      </c>
      <c r="D318" s="31" t="s">
        <v>142</v>
      </c>
      <c r="E318" s="42" t="s">
        <v>53</v>
      </c>
      <c r="F318" s="42"/>
      <c r="G318" s="16">
        <f t="shared" si="110"/>
        <v>195.2</v>
      </c>
      <c r="H318" s="16"/>
      <c r="I318" s="20">
        <f t="shared" si="94"/>
        <v>195.2</v>
      </c>
      <c r="J318" s="16">
        <f t="shared" si="110"/>
        <v>195</v>
      </c>
      <c r="K318" s="16">
        <f t="shared" si="110"/>
        <v>100</v>
      </c>
    </row>
    <row r="319" spans="1:11">
      <c r="A319" s="17" t="s">
        <v>16</v>
      </c>
      <c r="B319" s="42" t="s">
        <v>128</v>
      </c>
      <c r="C319" s="42" t="s">
        <v>130</v>
      </c>
      <c r="D319" s="31" t="s">
        <v>142</v>
      </c>
      <c r="E319" s="42" t="s">
        <v>53</v>
      </c>
      <c r="F319" s="42" t="s">
        <v>17</v>
      </c>
      <c r="G319" s="79">
        <v>195.2</v>
      </c>
      <c r="H319" s="79"/>
      <c r="I319" s="20">
        <f t="shared" si="94"/>
        <v>195.2</v>
      </c>
      <c r="J319" s="22">
        <v>195</v>
      </c>
      <c r="K319" s="22">
        <v>100</v>
      </c>
    </row>
    <row r="320" spans="1:11">
      <c r="A320" s="17" t="s">
        <v>56</v>
      </c>
      <c r="B320" s="42" t="s">
        <v>128</v>
      </c>
      <c r="C320" s="42" t="s">
        <v>130</v>
      </c>
      <c r="D320" s="31" t="s">
        <v>142</v>
      </c>
      <c r="E320" s="42" t="s">
        <v>57</v>
      </c>
      <c r="F320" s="42"/>
      <c r="G320" s="16">
        <f t="shared" ref="G320:K321" si="112">G321</f>
        <v>5</v>
      </c>
      <c r="H320" s="16"/>
      <c r="I320" s="20">
        <f t="shared" si="94"/>
        <v>5</v>
      </c>
      <c r="J320" s="16">
        <f t="shared" si="112"/>
        <v>0</v>
      </c>
      <c r="K320" s="16">
        <f t="shared" si="112"/>
        <v>0</v>
      </c>
    </row>
    <row r="321" spans="1:17" ht="14.25" customHeight="1">
      <c r="A321" s="17" t="s">
        <v>79</v>
      </c>
      <c r="B321" s="42" t="s">
        <v>128</v>
      </c>
      <c r="C321" s="42" t="s">
        <v>130</v>
      </c>
      <c r="D321" s="31" t="s">
        <v>142</v>
      </c>
      <c r="E321" s="42" t="s">
        <v>80</v>
      </c>
      <c r="F321" s="42"/>
      <c r="G321" s="16">
        <f t="shared" si="112"/>
        <v>5</v>
      </c>
      <c r="H321" s="16"/>
      <c r="I321" s="20">
        <f t="shared" si="94"/>
        <v>5</v>
      </c>
      <c r="J321" s="16">
        <f t="shared" si="112"/>
        <v>0</v>
      </c>
      <c r="K321" s="16">
        <f t="shared" si="112"/>
        <v>0</v>
      </c>
    </row>
    <row r="322" spans="1:17">
      <c r="A322" s="17" t="s">
        <v>81</v>
      </c>
      <c r="B322" s="42" t="s">
        <v>128</v>
      </c>
      <c r="C322" s="42" t="s">
        <v>130</v>
      </c>
      <c r="D322" s="31" t="s">
        <v>142</v>
      </c>
      <c r="E322" s="42" t="s">
        <v>80</v>
      </c>
      <c r="F322" s="42" t="s">
        <v>17</v>
      </c>
      <c r="G322" s="19">
        <v>5</v>
      </c>
      <c r="H322" s="19"/>
      <c r="I322" s="20">
        <f t="shared" si="94"/>
        <v>5</v>
      </c>
      <c r="J322" s="20"/>
      <c r="K322" s="19"/>
    </row>
    <row r="323" spans="1:17" ht="75" customHeight="1">
      <c r="A323" s="64" t="s">
        <v>228</v>
      </c>
      <c r="B323" s="42" t="s">
        <v>128</v>
      </c>
      <c r="C323" s="42" t="s">
        <v>130</v>
      </c>
      <c r="D323" s="9" t="s">
        <v>229</v>
      </c>
      <c r="E323" s="18"/>
      <c r="F323" s="18"/>
      <c r="G323" s="16">
        <f t="shared" ref="G323:K323" si="113">G327+G324</f>
        <v>90</v>
      </c>
      <c r="H323" s="16"/>
      <c r="I323" s="20">
        <f t="shared" si="94"/>
        <v>90</v>
      </c>
      <c r="J323" s="16">
        <f t="shared" si="113"/>
        <v>40</v>
      </c>
      <c r="K323" s="16">
        <f t="shared" si="113"/>
        <v>40</v>
      </c>
    </row>
    <row r="324" spans="1:17" ht="25.5" customHeight="1">
      <c r="A324" s="27" t="s">
        <v>186</v>
      </c>
      <c r="B324" s="42" t="s">
        <v>128</v>
      </c>
      <c r="C324" s="42" t="s">
        <v>130</v>
      </c>
      <c r="D324" s="9" t="s">
        <v>229</v>
      </c>
      <c r="E324" s="18" t="s">
        <v>45</v>
      </c>
      <c r="F324" s="18"/>
      <c r="G324" s="16">
        <f t="shared" ref="G324:K325" si="114">G325</f>
        <v>30</v>
      </c>
      <c r="H324" s="16"/>
      <c r="I324" s="20">
        <f t="shared" si="94"/>
        <v>30</v>
      </c>
      <c r="J324" s="16">
        <f t="shared" si="114"/>
        <v>40</v>
      </c>
      <c r="K324" s="16">
        <f t="shared" si="114"/>
        <v>40</v>
      </c>
    </row>
    <row r="325" spans="1:17" ht="26.25" customHeight="1">
      <c r="A325" s="27" t="s">
        <v>174</v>
      </c>
      <c r="B325" s="42" t="s">
        <v>128</v>
      </c>
      <c r="C325" s="42" t="s">
        <v>130</v>
      </c>
      <c r="D325" s="9" t="s">
        <v>229</v>
      </c>
      <c r="E325" s="18" t="s">
        <v>53</v>
      </c>
      <c r="F325" s="18"/>
      <c r="G325" s="16">
        <f t="shared" si="114"/>
        <v>30</v>
      </c>
      <c r="H325" s="16"/>
      <c r="I325" s="20">
        <f t="shared" si="94"/>
        <v>30</v>
      </c>
      <c r="J325" s="16">
        <f t="shared" si="114"/>
        <v>40</v>
      </c>
      <c r="K325" s="16">
        <f t="shared" si="114"/>
        <v>40</v>
      </c>
    </row>
    <row r="326" spans="1:17">
      <c r="A326" s="49" t="s">
        <v>16</v>
      </c>
      <c r="B326" s="42" t="s">
        <v>128</v>
      </c>
      <c r="C326" s="42" t="s">
        <v>130</v>
      </c>
      <c r="D326" s="9" t="s">
        <v>229</v>
      </c>
      <c r="E326" s="18" t="s">
        <v>53</v>
      </c>
      <c r="F326" s="18" t="s">
        <v>17</v>
      </c>
      <c r="G326" s="79">
        <v>30</v>
      </c>
      <c r="H326" s="79"/>
      <c r="I326" s="20">
        <f t="shared" si="94"/>
        <v>30</v>
      </c>
      <c r="J326" s="22">
        <v>40</v>
      </c>
      <c r="K326" s="22">
        <v>40</v>
      </c>
    </row>
    <row r="327" spans="1:17">
      <c r="A327" s="41" t="s">
        <v>122</v>
      </c>
      <c r="B327" s="42" t="s">
        <v>128</v>
      </c>
      <c r="C327" s="42" t="s">
        <v>130</v>
      </c>
      <c r="D327" s="9" t="s">
        <v>229</v>
      </c>
      <c r="E327" s="18" t="s">
        <v>123</v>
      </c>
      <c r="F327" s="18"/>
      <c r="G327" s="16">
        <f t="shared" ref="G327:K328" si="115">G328</f>
        <v>60</v>
      </c>
      <c r="H327" s="16"/>
      <c r="I327" s="20">
        <f t="shared" si="94"/>
        <v>60</v>
      </c>
      <c r="J327" s="16">
        <f t="shared" si="115"/>
        <v>0</v>
      </c>
      <c r="K327" s="16">
        <f t="shared" si="115"/>
        <v>0</v>
      </c>
    </row>
    <row r="328" spans="1:17">
      <c r="A328" s="41" t="s">
        <v>161</v>
      </c>
      <c r="B328" s="42" t="s">
        <v>128</v>
      </c>
      <c r="C328" s="42" t="s">
        <v>130</v>
      </c>
      <c r="D328" s="9" t="s">
        <v>229</v>
      </c>
      <c r="E328" s="18" t="s">
        <v>162</v>
      </c>
      <c r="F328" s="18"/>
      <c r="G328" s="16">
        <f t="shared" si="115"/>
        <v>60</v>
      </c>
      <c r="H328" s="16"/>
      <c r="I328" s="20">
        <f t="shared" si="94"/>
        <v>60</v>
      </c>
      <c r="J328" s="16">
        <f t="shared" si="115"/>
        <v>0</v>
      </c>
      <c r="K328" s="16">
        <f t="shared" si="115"/>
        <v>0</v>
      </c>
    </row>
    <row r="329" spans="1:17">
      <c r="A329" s="17" t="s">
        <v>16</v>
      </c>
      <c r="B329" s="42" t="s">
        <v>128</v>
      </c>
      <c r="C329" s="42" t="s">
        <v>130</v>
      </c>
      <c r="D329" s="9" t="s">
        <v>229</v>
      </c>
      <c r="E329" s="18" t="s">
        <v>162</v>
      </c>
      <c r="F329" s="18" t="s">
        <v>17</v>
      </c>
      <c r="G329" s="79">
        <v>60</v>
      </c>
      <c r="H329" s="79"/>
      <c r="I329" s="20">
        <f t="shared" si="94"/>
        <v>60</v>
      </c>
      <c r="J329" s="22"/>
      <c r="K329" s="22"/>
      <c r="O329" s="136"/>
      <c r="P329" s="136"/>
      <c r="Q329" s="136"/>
    </row>
    <row r="330" spans="1:17" ht="15" customHeight="1">
      <c r="A330" s="13" t="s">
        <v>145</v>
      </c>
      <c r="B330" s="14" t="s">
        <v>146</v>
      </c>
      <c r="C330" s="14"/>
      <c r="D330" s="14"/>
      <c r="E330" s="14"/>
      <c r="F330" s="14"/>
      <c r="G330" s="15">
        <f t="shared" ref="G330:J330" si="116">G331+G332+G333</f>
        <v>24176.1</v>
      </c>
      <c r="H330" s="15">
        <f t="shared" ref="H330" si="117">H331+H332+H333</f>
        <v>2391.1999999999998</v>
      </c>
      <c r="I330" s="12">
        <f t="shared" si="94"/>
        <v>26567.3</v>
      </c>
      <c r="J330" s="15">
        <f t="shared" si="116"/>
        <v>23682.9</v>
      </c>
      <c r="K330" s="15">
        <f>K331+K332+K333</f>
        <v>24167.300000000003</v>
      </c>
      <c r="L330" s="136">
        <f>G334+G340+G348+G354+G432</f>
        <v>24176.1</v>
      </c>
      <c r="M330" s="136">
        <f t="shared" ref="M330:N330" si="118">J334+J340+J348+J354+J432</f>
        <v>23682.9</v>
      </c>
      <c r="N330" s="136">
        <f t="shared" si="118"/>
        <v>24167.300000000003</v>
      </c>
    </row>
    <row r="331" spans="1:17">
      <c r="A331" s="10" t="s">
        <v>16</v>
      </c>
      <c r="B331" s="14" t="s">
        <v>146</v>
      </c>
      <c r="C331" s="14"/>
      <c r="D331" s="14"/>
      <c r="E331" s="14"/>
      <c r="F331" s="14" t="s">
        <v>17</v>
      </c>
      <c r="G331" s="15">
        <f>G353+G371+G379+G383+G398+G438+G443+G374+G359+G392+G344+G347+G403+G406+G410+G427+G431+G414</f>
        <v>16866.7</v>
      </c>
      <c r="H331" s="15">
        <f>H353+H371+H379+H383+H398+H438+H443+H374+H359+H392+H344+H347+H403+H406+H410+H427+H431+H414</f>
        <v>2391.1999999999998</v>
      </c>
      <c r="I331" s="12">
        <f t="shared" si="94"/>
        <v>19257.900000000001</v>
      </c>
      <c r="J331" s="15">
        <f t="shared" ref="J331:K331" si="119">J353+J371+J379+J383+J398+J438+J443+J374+J359+J392+J344+J347+J403+J406+J410+J427+J431+J414</f>
        <v>16373.5</v>
      </c>
      <c r="K331" s="15">
        <f t="shared" si="119"/>
        <v>16857.900000000001</v>
      </c>
      <c r="L331" s="136"/>
    </row>
    <row r="332" spans="1:17">
      <c r="A332" s="10" t="s">
        <v>18</v>
      </c>
      <c r="B332" s="14" t="s">
        <v>146</v>
      </c>
      <c r="C332" s="14"/>
      <c r="D332" s="14"/>
      <c r="E332" s="14"/>
      <c r="F332" s="14" t="s">
        <v>10</v>
      </c>
      <c r="G332" s="15">
        <f>G387++G339+G418</f>
        <v>7309.4</v>
      </c>
      <c r="H332" s="15">
        <f>H387++H339+H418+H393</f>
        <v>0</v>
      </c>
      <c r="I332" s="12">
        <f t="shared" si="94"/>
        <v>7309.4</v>
      </c>
      <c r="J332" s="15">
        <f t="shared" ref="J332:K332" si="120">J387++J339+J418</f>
        <v>7309.4</v>
      </c>
      <c r="K332" s="15">
        <f t="shared" si="120"/>
        <v>7309.4</v>
      </c>
    </row>
    <row r="333" spans="1:17">
      <c r="A333" s="10" t="s">
        <v>19</v>
      </c>
      <c r="B333" s="14" t="s">
        <v>146</v>
      </c>
      <c r="C333" s="14"/>
      <c r="D333" s="14"/>
      <c r="E333" s="14"/>
      <c r="F333" s="14" t="s">
        <v>11</v>
      </c>
      <c r="G333" s="15"/>
      <c r="H333" s="15"/>
      <c r="I333" s="20">
        <f t="shared" si="94"/>
        <v>0</v>
      </c>
      <c r="J333" s="12"/>
      <c r="K333" s="26"/>
    </row>
    <row r="334" spans="1:17">
      <c r="A334" s="132" t="s">
        <v>526</v>
      </c>
      <c r="B334" s="14" t="s">
        <v>146</v>
      </c>
      <c r="C334" s="14" t="s">
        <v>527</v>
      </c>
      <c r="D334" s="14"/>
      <c r="E334" s="14"/>
      <c r="F334" s="14"/>
      <c r="G334" s="15">
        <f>G335</f>
        <v>309.39999999999998</v>
      </c>
      <c r="H334" s="15"/>
      <c r="I334" s="12">
        <f t="shared" si="94"/>
        <v>309.39999999999998</v>
      </c>
      <c r="J334" s="15">
        <f t="shared" ref="G334:K338" si="121">J335</f>
        <v>309.39999999999998</v>
      </c>
      <c r="K334" s="15">
        <f t="shared" si="121"/>
        <v>309.39999999999998</v>
      </c>
    </row>
    <row r="335" spans="1:17" ht="25.5">
      <c r="A335" s="132" t="s">
        <v>25</v>
      </c>
      <c r="B335" s="18" t="s">
        <v>146</v>
      </c>
      <c r="C335" s="18" t="s">
        <v>527</v>
      </c>
      <c r="D335" s="134" t="s">
        <v>528</v>
      </c>
      <c r="E335" s="134"/>
      <c r="F335" s="134"/>
      <c r="G335" s="16">
        <f t="shared" si="121"/>
        <v>309.39999999999998</v>
      </c>
      <c r="H335" s="16"/>
      <c r="I335" s="20">
        <f t="shared" si="94"/>
        <v>309.39999999999998</v>
      </c>
      <c r="J335" s="16">
        <f t="shared" si="121"/>
        <v>309.39999999999998</v>
      </c>
      <c r="K335" s="16">
        <f t="shared" si="121"/>
        <v>309.39999999999998</v>
      </c>
    </row>
    <row r="336" spans="1:17" ht="38.25">
      <c r="A336" s="133" t="s">
        <v>616</v>
      </c>
      <c r="B336" s="18" t="s">
        <v>146</v>
      </c>
      <c r="C336" s="18" t="s">
        <v>527</v>
      </c>
      <c r="D336" s="167" t="s">
        <v>617</v>
      </c>
      <c r="E336" s="167"/>
      <c r="F336" s="167"/>
      <c r="G336" s="160">
        <f>G337</f>
        <v>309.39999999999998</v>
      </c>
      <c r="H336" s="160"/>
      <c r="I336" s="20">
        <f t="shared" si="94"/>
        <v>309.39999999999998</v>
      </c>
      <c r="J336" s="160">
        <f t="shared" si="121"/>
        <v>309.39999999999998</v>
      </c>
      <c r="K336" s="160">
        <f t="shared" si="121"/>
        <v>309.39999999999998</v>
      </c>
    </row>
    <row r="337" spans="1:11" ht="25.5">
      <c r="A337" s="133" t="s">
        <v>44</v>
      </c>
      <c r="B337" s="18" t="s">
        <v>146</v>
      </c>
      <c r="C337" s="18" t="s">
        <v>527</v>
      </c>
      <c r="D337" s="167" t="s">
        <v>617</v>
      </c>
      <c r="E337" s="167" t="s">
        <v>45</v>
      </c>
      <c r="F337" s="167"/>
      <c r="G337" s="160">
        <f>G338</f>
        <v>309.39999999999998</v>
      </c>
      <c r="H337" s="160"/>
      <c r="I337" s="20">
        <f t="shared" si="94"/>
        <v>309.39999999999998</v>
      </c>
      <c r="J337" s="160">
        <f t="shared" si="121"/>
        <v>309.39999999999998</v>
      </c>
      <c r="K337" s="160">
        <f t="shared" si="121"/>
        <v>309.39999999999998</v>
      </c>
    </row>
    <row r="338" spans="1:11" ht="38.25">
      <c r="A338" s="133" t="s">
        <v>46</v>
      </c>
      <c r="B338" s="18" t="s">
        <v>146</v>
      </c>
      <c r="C338" s="18" t="s">
        <v>527</v>
      </c>
      <c r="D338" s="167" t="s">
        <v>617</v>
      </c>
      <c r="E338" s="167" t="s">
        <v>53</v>
      </c>
      <c r="F338" s="167"/>
      <c r="G338" s="160">
        <f>G339</f>
        <v>309.39999999999998</v>
      </c>
      <c r="H338" s="160"/>
      <c r="I338" s="20">
        <f t="shared" si="94"/>
        <v>309.39999999999998</v>
      </c>
      <c r="J338" s="160">
        <f t="shared" si="121"/>
        <v>309.39999999999998</v>
      </c>
      <c r="K338" s="160">
        <f t="shared" si="121"/>
        <v>309.39999999999998</v>
      </c>
    </row>
    <row r="339" spans="1:11">
      <c r="A339" s="133" t="s">
        <v>18</v>
      </c>
      <c r="B339" s="18" t="s">
        <v>146</v>
      </c>
      <c r="C339" s="18" t="s">
        <v>527</v>
      </c>
      <c r="D339" s="167" t="s">
        <v>617</v>
      </c>
      <c r="E339" s="167" t="s">
        <v>53</v>
      </c>
      <c r="F339" s="167" t="s">
        <v>10</v>
      </c>
      <c r="G339" s="160">
        <v>309.39999999999998</v>
      </c>
      <c r="H339" s="160"/>
      <c r="I339" s="20">
        <f t="shared" si="94"/>
        <v>309.39999999999998</v>
      </c>
      <c r="J339" s="160">
        <v>309.39999999999998</v>
      </c>
      <c r="K339" s="160">
        <v>309.39999999999998</v>
      </c>
    </row>
    <row r="340" spans="1:11">
      <c r="A340" s="137" t="s">
        <v>531</v>
      </c>
      <c r="B340" s="137" t="s">
        <v>146</v>
      </c>
      <c r="C340" s="138" t="s">
        <v>533</v>
      </c>
      <c r="D340" s="139"/>
      <c r="E340" s="139"/>
      <c r="F340" s="139"/>
      <c r="G340" s="19">
        <f>G341</f>
        <v>76</v>
      </c>
      <c r="H340" s="19"/>
      <c r="I340" s="20">
        <f t="shared" si="94"/>
        <v>76</v>
      </c>
      <c r="J340" s="19">
        <f t="shared" ref="J340:K343" si="122">J341</f>
        <v>76</v>
      </c>
      <c r="K340" s="19">
        <f t="shared" si="122"/>
        <v>76</v>
      </c>
    </row>
    <row r="341" spans="1:11" ht="49.5" customHeight="1">
      <c r="A341" s="127" t="s">
        <v>532</v>
      </c>
      <c r="B341" s="127" t="s">
        <v>146</v>
      </c>
      <c r="C341" s="140" t="s">
        <v>533</v>
      </c>
      <c r="D341" s="62" t="s">
        <v>534</v>
      </c>
      <c r="E341" s="139"/>
      <c r="F341" s="139"/>
      <c r="G341" s="19">
        <f>G342+G345</f>
        <v>76</v>
      </c>
      <c r="H341" s="19"/>
      <c r="I341" s="20">
        <f t="shared" ref="I341:I405" si="123">G341+H341</f>
        <v>76</v>
      </c>
      <c r="J341" s="19">
        <f t="shared" ref="J341:K341" si="124">J342+J345</f>
        <v>76</v>
      </c>
      <c r="K341" s="19">
        <f t="shared" si="124"/>
        <v>76</v>
      </c>
    </row>
    <row r="342" spans="1:11" ht="25.5">
      <c r="A342" s="50" t="s">
        <v>44</v>
      </c>
      <c r="B342" s="127" t="s">
        <v>146</v>
      </c>
      <c r="C342" s="140" t="s">
        <v>533</v>
      </c>
      <c r="D342" s="62" t="s">
        <v>534</v>
      </c>
      <c r="E342" s="62" t="s">
        <v>45</v>
      </c>
      <c r="F342" s="62"/>
      <c r="G342" s="19">
        <f>G343</f>
        <v>76</v>
      </c>
      <c r="H342" s="19"/>
      <c r="I342" s="20">
        <f t="shared" si="123"/>
        <v>76</v>
      </c>
      <c r="J342" s="19">
        <f t="shared" si="122"/>
        <v>76</v>
      </c>
      <c r="K342" s="19">
        <f t="shared" si="122"/>
        <v>76</v>
      </c>
    </row>
    <row r="343" spans="1:11" ht="25.5">
      <c r="A343" s="50" t="s">
        <v>155</v>
      </c>
      <c r="B343" s="127" t="s">
        <v>146</v>
      </c>
      <c r="C343" s="140" t="s">
        <v>533</v>
      </c>
      <c r="D343" s="62" t="s">
        <v>534</v>
      </c>
      <c r="E343" s="62" t="s">
        <v>47</v>
      </c>
      <c r="F343" s="62"/>
      <c r="G343" s="19">
        <f>G344</f>
        <v>76</v>
      </c>
      <c r="H343" s="19"/>
      <c r="I343" s="20">
        <f t="shared" si="123"/>
        <v>76</v>
      </c>
      <c r="J343" s="19">
        <f t="shared" si="122"/>
        <v>76</v>
      </c>
      <c r="K343" s="19">
        <f t="shared" si="122"/>
        <v>76</v>
      </c>
    </row>
    <row r="344" spans="1:11">
      <c r="A344" s="51" t="s">
        <v>16</v>
      </c>
      <c r="B344" s="127" t="s">
        <v>146</v>
      </c>
      <c r="C344" s="140" t="s">
        <v>533</v>
      </c>
      <c r="D344" s="62" t="s">
        <v>534</v>
      </c>
      <c r="E344" s="62" t="s">
        <v>47</v>
      </c>
      <c r="F344" s="62" t="s">
        <v>17</v>
      </c>
      <c r="G344" s="123">
        <v>76</v>
      </c>
      <c r="H344" s="123"/>
      <c r="I344" s="20">
        <f t="shared" si="123"/>
        <v>76</v>
      </c>
      <c r="J344" s="123">
        <v>76</v>
      </c>
      <c r="K344" s="123">
        <v>76</v>
      </c>
    </row>
    <row r="345" spans="1:11" hidden="1">
      <c r="A345" s="133" t="s">
        <v>56</v>
      </c>
      <c r="B345" s="127" t="s">
        <v>146</v>
      </c>
      <c r="C345" s="140" t="s">
        <v>533</v>
      </c>
      <c r="D345" s="62" t="s">
        <v>534</v>
      </c>
      <c r="E345" s="62" t="s">
        <v>57</v>
      </c>
      <c r="F345" s="62"/>
      <c r="G345" s="19">
        <f>G346</f>
        <v>0</v>
      </c>
      <c r="H345" s="19"/>
      <c r="I345" s="20">
        <f t="shared" si="123"/>
        <v>0</v>
      </c>
      <c r="J345" s="19">
        <f t="shared" ref="J345:K346" si="125">J346</f>
        <v>0</v>
      </c>
      <c r="K345" s="19">
        <f t="shared" si="125"/>
        <v>0</v>
      </c>
    </row>
    <row r="346" spans="1:11" hidden="1">
      <c r="A346" s="133" t="s">
        <v>79</v>
      </c>
      <c r="B346" s="127" t="s">
        <v>146</v>
      </c>
      <c r="C346" s="140" t="s">
        <v>533</v>
      </c>
      <c r="D346" s="62" t="s">
        <v>534</v>
      </c>
      <c r="E346" s="62" t="s">
        <v>80</v>
      </c>
      <c r="F346" s="62"/>
      <c r="G346" s="19">
        <f>G347</f>
        <v>0</v>
      </c>
      <c r="H346" s="19"/>
      <c r="I346" s="20">
        <f t="shared" si="123"/>
        <v>0</v>
      </c>
      <c r="J346" s="19">
        <f t="shared" si="125"/>
        <v>0</v>
      </c>
      <c r="K346" s="19">
        <f t="shared" si="125"/>
        <v>0</v>
      </c>
    </row>
    <row r="347" spans="1:11" hidden="1">
      <c r="A347" s="51" t="s">
        <v>16</v>
      </c>
      <c r="B347" s="127" t="s">
        <v>146</v>
      </c>
      <c r="C347" s="140" t="s">
        <v>533</v>
      </c>
      <c r="D347" s="62" t="s">
        <v>534</v>
      </c>
      <c r="E347" s="62" t="s">
        <v>80</v>
      </c>
      <c r="F347" s="62" t="s">
        <v>17</v>
      </c>
      <c r="G347" s="19"/>
      <c r="H347" s="19"/>
      <c r="I347" s="20">
        <f t="shared" si="123"/>
        <v>0</v>
      </c>
      <c r="J347" s="20"/>
      <c r="K347" s="19"/>
    </row>
    <row r="348" spans="1:11">
      <c r="A348" s="13" t="s">
        <v>147</v>
      </c>
      <c r="B348" s="14" t="s">
        <v>146</v>
      </c>
      <c r="C348" s="14" t="s">
        <v>148</v>
      </c>
      <c r="D348" s="14"/>
      <c r="E348" s="14"/>
      <c r="F348" s="14"/>
      <c r="G348" s="15">
        <f t="shared" ref="G348:K352" si="126">G349</f>
        <v>3211.9</v>
      </c>
      <c r="H348" s="15"/>
      <c r="I348" s="12">
        <f t="shared" si="123"/>
        <v>3211.9</v>
      </c>
      <c r="J348" s="15">
        <f t="shared" si="126"/>
        <v>2500</v>
      </c>
      <c r="K348" s="15">
        <f t="shared" si="126"/>
        <v>2500</v>
      </c>
    </row>
    <row r="349" spans="1:11" ht="24">
      <c r="A349" s="13" t="s">
        <v>25</v>
      </c>
      <c r="B349" s="18" t="s">
        <v>146</v>
      </c>
      <c r="C349" s="18" t="s">
        <v>148</v>
      </c>
      <c r="D349" s="18" t="s">
        <v>26</v>
      </c>
      <c r="E349" s="18"/>
      <c r="F349" s="18"/>
      <c r="G349" s="16">
        <f t="shared" si="126"/>
        <v>3211.9</v>
      </c>
      <c r="H349" s="16"/>
      <c r="I349" s="20">
        <f t="shared" si="123"/>
        <v>3211.9</v>
      </c>
      <c r="J349" s="16">
        <f t="shared" si="126"/>
        <v>2500</v>
      </c>
      <c r="K349" s="16">
        <f t="shared" si="126"/>
        <v>2500</v>
      </c>
    </row>
    <row r="350" spans="1:11" ht="24">
      <c r="A350" s="49" t="s">
        <v>149</v>
      </c>
      <c r="B350" s="18" t="s">
        <v>146</v>
      </c>
      <c r="C350" s="18" t="s">
        <v>148</v>
      </c>
      <c r="D350" s="31" t="s">
        <v>150</v>
      </c>
      <c r="E350" s="18"/>
      <c r="F350" s="18"/>
      <c r="G350" s="16">
        <f t="shared" si="126"/>
        <v>3211.9</v>
      </c>
      <c r="H350" s="16"/>
      <c r="I350" s="20">
        <f t="shared" si="123"/>
        <v>3211.9</v>
      </c>
      <c r="J350" s="16">
        <f t="shared" si="126"/>
        <v>2500</v>
      </c>
      <c r="K350" s="16">
        <f t="shared" si="126"/>
        <v>2500</v>
      </c>
    </row>
    <row r="351" spans="1:11" ht="26.25" customHeight="1">
      <c r="A351" s="17" t="s">
        <v>44</v>
      </c>
      <c r="B351" s="18" t="s">
        <v>146</v>
      </c>
      <c r="C351" s="18" t="s">
        <v>148</v>
      </c>
      <c r="D351" s="31" t="s">
        <v>150</v>
      </c>
      <c r="E351" s="42" t="s">
        <v>45</v>
      </c>
      <c r="F351" s="42"/>
      <c r="G351" s="16">
        <f t="shared" si="126"/>
        <v>3211.9</v>
      </c>
      <c r="H351" s="16"/>
      <c r="I351" s="20">
        <f t="shared" si="123"/>
        <v>3211.9</v>
      </c>
      <c r="J351" s="16">
        <f t="shared" si="126"/>
        <v>2500</v>
      </c>
      <c r="K351" s="16">
        <f t="shared" si="126"/>
        <v>2500</v>
      </c>
    </row>
    <row r="352" spans="1:11" ht="37.5" customHeight="1">
      <c r="A352" s="17" t="s">
        <v>46</v>
      </c>
      <c r="B352" s="18" t="s">
        <v>146</v>
      </c>
      <c r="C352" s="18" t="s">
        <v>148</v>
      </c>
      <c r="D352" s="31" t="s">
        <v>150</v>
      </c>
      <c r="E352" s="42" t="s">
        <v>53</v>
      </c>
      <c r="F352" s="42"/>
      <c r="G352" s="16">
        <f t="shared" si="126"/>
        <v>3211.9</v>
      </c>
      <c r="H352" s="16"/>
      <c r="I352" s="20">
        <f t="shared" si="123"/>
        <v>3211.9</v>
      </c>
      <c r="J352" s="16">
        <f t="shared" si="126"/>
        <v>2500</v>
      </c>
      <c r="K352" s="16">
        <f t="shared" si="126"/>
        <v>2500</v>
      </c>
    </row>
    <row r="353" spans="1:11">
      <c r="A353" s="17" t="s">
        <v>16</v>
      </c>
      <c r="B353" s="18" t="s">
        <v>146</v>
      </c>
      <c r="C353" s="18" t="s">
        <v>148</v>
      </c>
      <c r="D353" s="31" t="s">
        <v>150</v>
      </c>
      <c r="E353" s="42" t="s">
        <v>53</v>
      </c>
      <c r="F353" s="42" t="s">
        <v>17</v>
      </c>
      <c r="G353" s="79">
        <v>3211.9</v>
      </c>
      <c r="H353" s="79"/>
      <c r="I353" s="20">
        <f t="shared" si="123"/>
        <v>3211.9</v>
      </c>
      <c r="J353" s="22">
        <v>2500</v>
      </c>
      <c r="K353" s="22">
        <v>2500</v>
      </c>
    </row>
    <row r="354" spans="1:11">
      <c r="A354" s="32" t="s">
        <v>151</v>
      </c>
      <c r="B354" s="33" t="s">
        <v>146</v>
      </c>
      <c r="C354" s="33" t="s">
        <v>152</v>
      </c>
      <c r="D354" s="33"/>
      <c r="E354" s="33"/>
      <c r="F354" s="33"/>
      <c r="G354" s="15">
        <f>G366+G355+G399</f>
        <v>20373.8</v>
      </c>
      <c r="H354" s="15">
        <f>H366+H355+H399</f>
        <v>2391.1999999999998</v>
      </c>
      <c r="I354" s="20">
        <f t="shared" si="123"/>
        <v>22765</v>
      </c>
      <c r="J354" s="15">
        <f t="shared" ref="J354:K354" si="127">J366+J355+J399</f>
        <v>20692.5</v>
      </c>
      <c r="K354" s="15">
        <f t="shared" si="127"/>
        <v>21176.9</v>
      </c>
    </row>
    <row r="355" spans="1:11" ht="27.75" hidden="1" customHeight="1">
      <c r="A355" s="13" t="s">
        <v>25</v>
      </c>
      <c r="B355" s="33" t="s">
        <v>146</v>
      </c>
      <c r="C355" s="33" t="s">
        <v>152</v>
      </c>
      <c r="D355" s="33" t="s">
        <v>26</v>
      </c>
      <c r="E355" s="33"/>
      <c r="F355" s="33"/>
      <c r="G355" s="15">
        <f t="shared" ref="G355:K358" si="128">G356</f>
        <v>0</v>
      </c>
      <c r="H355" s="15"/>
      <c r="I355" s="20">
        <f t="shared" si="123"/>
        <v>0</v>
      </c>
      <c r="J355" s="15">
        <f t="shared" si="128"/>
        <v>0</v>
      </c>
      <c r="K355" s="15">
        <f t="shared" si="128"/>
        <v>0</v>
      </c>
    </row>
    <row r="356" spans="1:11" ht="24" hidden="1" customHeight="1">
      <c r="A356" s="69" t="s">
        <v>153</v>
      </c>
      <c r="B356" s="33" t="s">
        <v>146</v>
      </c>
      <c r="C356" s="33" t="s">
        <v>152</v>
      </c>
      <c r="D356" s="42" t="s">
        <v>154</v>
      </c>
      <c r="E356" s="42"/>
      <c r="F356" s="42"/>
      <c r="G356" s="16">
        <f t="shared" si="128"/>
        <v>0</v>
      </c>
      <c r="H356" s="16"/>
      <c r="I356" s="20">
        <f t="shared" si="123"/>
        <v>0</v>
      </c>
      <c r="J356" s="16">
        <f t="shared" si="128"/>
        <v>0</v>
      </c>
      <c r="K356" s="16">
        <f t="shared" si="128"/>
        <v>0</v>
      </c>
    </row>
    <row r="357" spans="1:11" ht="24.75" hidden="1" customHeight="1">
      <c r="A357" s="41" t="s">
        <v>44</v>
      </c>
      <c r="B357" s="33" t="s">
        <v>146</v>
      </c>
      <c r="C357" s="33" t="s">
        <v>152</v>
      </c>
      <c r="D357" s="42" t="s">
        <v>154</v>
      </c>
      <c r="E357" s="42">
        <v>200</v>
      </c>
      <c r="F357" s="42"/>
      <c r="G357" s="16">
        <f t="shared" si="128"/>
        <v>0</v>
      </c>
      <c r="H357" s="16"/>
      <c r="I357" s="20">
        <f t="shared" si="123"/>
        <v>0</v>
      </c>
      <c r="J357" s="16">
        <f t="shared" si="128"/>
        <v>0</v>
      </c>
      <c r="K357" s="16">
        <f t="shared" si="128"/>
        <v>0</v>
      </c>
    </row>
    <row r="358" spans="1:11" ht="27.75" hidden="1" customHeight="1">
      <c r="A358" s="41" t="s">
        <v>155</v>
      </c>
      <c r="B358" s="33" t="s">
        <v>146</v>
      </c>
      <c r="C358" s="33" t="s">
        <v>152</v>
      </c>
      <c r="D358" s="42" t="s">
        <v>154</v>
      </c>
      <c r="E358" s="42">
        <v>240</v>
      </c>
      <c r="F358" s="42"/>
      <c r="G358" s="16">
        <f t="shared" si="128"/>
        <v>0</v>
      </c>
      <c r="H358" s="16"/>
      <c r="I358" s="20">
        <f t="shared" si="123"/>
        <v>0</v>
      </c>
      <c r="J358" s="16">
        <f t="shared" si="128"/>
        <v>0</v>
      </c>
      <c r="K358" s="16">
        <f t="shared" si="128"/>
        <v>0</v>
      </c>
    </row>
    <row r="359" spans="1:11" ht="13.5" hidden="1" customHeight="1">
      <c r="A359" s="70" t="s">
        <v>16</v>
      </c>
      <c r="B359" s="33" t="s">
        <v>146</v>
      </c>
      <c r="C359" s="33" t="s">
        <v>152</v>
      </c>
      <c r="D359" s="42" t="s">
        <v>154</v>
      </c>
      <c r="E359" s="42">
        <v>240</v>
      </c>
      <c r="F359" s="42">
        <v>1</v>
      </c>
      <c r="G359" s="16"/>
      <c r="H359" s="16"/>
      <c r="I359" s="20">
        <f t="shared" si="123"/>
        <v>0</v>
      </c>
      <c r="J359" s="16"/>
      <c r="K359" s="19"/>
    </row>
    <row r="360" spans="1:11" ht="50.25" hidden="1" customHeight="1">
      <c r="A360" s="34" t="s">
        <v>156</v>
      </c>
      <c r="B360" s="31" t="s">
        <v>146</v>
      </c>
      <c r="C360" s="31" t="s">
        <v>152</v>
      </c>
      <c r="D360" s="36" t="s">
        <v>157</v>
      </c>
      <c r="E360" s="35"/>
      <c r="F360" s="35"/>
      <c r="G360" s="16">
        <f>G361</f>
        <v>0</v>
      </c>
      <c r="H360" s="16"/>
      <c r="I360" s="20">
        <f t="shared" si="123"/>
        <v>0</v>
      </c>
      <c r="J360" s="20" t="e">
        <f>E360+#REF!</f>
        <v>#REF!</v>
      </c>
      <c r="K360" s="26"/>
    </row>
    <row r="361" spans="1:11" ht="48" hidden="1">
      <c r="A361" s="17" t="s">
        <v>158</v>
      </c>
      <c r="B361" s="31" t="s">
        <v>146</v>
      </c>
      <c r="C361" s="31" t="s">
        <v>152</v>
      </c>
      <c r="D361" s="31" t="s">
        <v>159</v>
      </c>
      <c r="E361" s="18"/>
      <c r="F361" s="18"/>
      <c r="G361" s="16">
        <f>G362</f>
        <v>0</v>
      </c>
      <c r="H361" s="16"/>
      <c r="I361" s="20">
        <f t="shared" si="123"/>
        <v>0</v>
      </c>
      <c r="J361" s="20" t="e">
        <f>E361+#REF!</f>
        <v>#REF!</v>
      </c>
      <c r="K361" s="26"/>
    </row>
    <row r="362" spans="1:11" hidden="1">
      <c r="A362" s="17" t="s">
        <v>133</v>
      </c>
      <c r="B362" s="31" t="s">
        <v>146</v>
      </c>
      <c r="C362" s="31" t="s">
        <v>152</v>
      </c>
      <c r="D362" s="31" t="s">
        <v>160</v>
      </c>
      <c r="E362" s="18"/>
      <c r="F362" s="18"/>
      <c r="G362" s="16">
        <f>G363</f>
        <v>0</v>
      </c>
      <c r="H362" s="16"/>
      <c r="I362" s="20">
        <f t="shared" si="123"/>
        <v>0</v>
      </c>
      <c r="J362" s="20" t="e">
        <f>E362+#REF!</f>
        <v>#REF!</v>
      </c>
      <c r="K362" s="26"/>
    </row>
    <row r="363" spans="1:11" hidden="1">
      <c r="A363" s="49" t="s">
        <v>122</v>
      </c>
      <c r="B363" s="31" t="s">
        <v>146</v>
      </c>
      <c r="C363" s="31" t="s">
        <v>152</v>
      </c>
      <c r="D363" s="31" t="s">
        <v>160</v>
      </c>
      <c r="E363" s="18" t="s">
        <v>123</v>
      </c>
      <c r="F363" s="18"/>
      <c r="G363" s="16">
        <f>G364</f>
        <v>0</v>
      </c>
      <c r="H363" s="16"/>
      <c r="I363" s="20">
        <f t="shared" si="123"/>
        <v>0</v>
      </c>
      <c r="J363" s="20" t="e">
        <f>E363+#REF!</f>
        <v>#REF!</v>
      </c>
      <c r="K363" s="26"/>
    </row>
    <row r="364" spans="1:11" hidden="1">
      <c r="A364" s="49" t="s">
        <v>161</v>
      </c>
      <c r="B364" s="31" t="s">
        <v>146</v>
      </c>
      <c r="C364" s="31" t="s">
        <v>152</v>
      </c>
      <c r="D364" s="31" t="s">
        <v>160</v>
      </c>
      <c r="E364" s="18" t="s">
        <v>162</v>
      </c>
      <c r="F364" s="18"/>
      <c r="G364" s="16">
        <f>G365</f>
        <v>0</v>
      </c>
      <c r="H364" s="16"/>
      <c r="I364" s="20">
        <f t="shared" si="123"/>
        <v>0</v>
      </c>
      <c r="J364" s="20" t="e">
        <f>E364+#REF!</f>
        <v>#REF!</v>
      </c>
      <c r="K364" s="26"/>
    </row>
    <row r="365" spans="1:11" hidden="1">
      <c r="A365" s="49" t="s">
        <v>16</v>
      </c>
      <c r="B365" s="31" t="s">
        <v>146</v>
      </c>
      <c r="C365" s="31" t="s">
        <v>152</v>
      </c>
      <c r="D365" s="31" t="s">
        <v>160</v>
      </c>
      <c r="E365" s="18" t="s">
        <v>162</v>
      </c>
      <c r="F365" s="18" t="s">
        <v>17</v>
      </c>
      <c r="G365" s="16"/>
      <c r="H365" s="16"/>
      <c r="I365" s="20">
        <f t="shared" si="123"/>
        <v>0</v>
      </c>
      <c r="J365" s="20" t="e">
        <f>E365+#REF!</f>
        <v>#REF!</v>
      </c>
      <c r="K365" s="26"/>
    </row>
    <row r="366" spans="1:11" ht="84">
      <c r="A366" s="13" t="s">
        <v>525</v>
      </c>
      <c r="B366" s="33" t="s">
        <v>146</v>
      </c>
      <c r="C366" s="33" t="s">
        <v>152</v>
      </c>
      <c r="D366" s="26">
        <v>6100000000</v>
      </c>
      <c r="E366" s="33"/>
      <c r="F366" s="33"/>
      <c r="G366" s="15">
        <f>G367+G375+G394</f>
        <v>20073.8</v>
      </c>
      <c r="H366" s="15">
        <f>H367+H375+H394</f>
        <v>2391.1999999999998</v>
      </c>
      <c r="I366" s="12">
        <f t="shared" si="123"/>
        <v>22465</v>
      </c>
      <c r="J366" s="15">
        <f t="shared" ref="J366:K366" si="129">J367+J375+J394</f>
        <v>0</v>
      </c>
      <c r="K366" s="15">
        <f t="shared" si="129"/>
        <v>0</v>
      </c>
    </row>
    <row r="367" spans="1:11" ht="35.25" customHeight="1">
      <c r="A367" s="52" t="s">
        <v>163</v>
      </c>
      <c r="B367" s="31" t="s">
        <v>146</v>
      </c>
      <c r="C367" s="31" t="s">
        <v>152</v>
      </c>
      <c r="D367" s="53" t="s">
        <v>164</v>
      </c>
      <c r="E367" s="31"/>
      <c r="F367" s="31"/>
      <c r="G367" s="16">
        <f>G368</f>
        <v>7836.8</v>
      </c>
      <c r="H367" s="16">
        <f>H368</f>
        <v>1100</v>
      </c>
      <c r="I367" s="20">
        <f t="shared" si="123"/>
        <v>8936.7999999999993</v>
      </c>
      <c r="J367" s="16">
        <f t="shared" ref="J367:K367" si="130">J368</f>
        <v>0</v>
      </c>
      <c r="K367" s="16">
        <f t="shared" si="130"/>
        <v>0</v>
      </c>
    </row>
    <row r="368" spans="1:11" ht="15.75" customHeight="1">
      <c r="A368" s="54" t="s">
        <v>133</v>
      </c>
      <c r="B368" s="31" t="s">
        <v>146</v>
      </c>
      <c r="C368" s="31" t="s">
        <v>152</v>
      </c>
      <c r="D368" s="26">
        <v>6100182130</v>
      </c>
      <c r="E368" s="31"/>
      <c r="F368" s="31"/>
      <c r="G368" s="16">
        <f>G369+G372</f>
        <v>7836.8</v>
      </c>
      <c r="H368" s="16">
        <f>H369+H372</f>
        <v>1100</v>
      </c>
      <c r="I368" s="20">
        <f t="shared" si="123"/>
        <v>8936.7999999999993</v>
      </c>
      <c r="J368" s="16">
        <f t="shared" ref="J368:K368" si="131">J369+J372</f>
        <v>0</v>
      </c>
      <c r="K368" s="16">
        <f t="shared" si="131"/>
        <v>0</v>
      </c>
    </row>
    <row r="369" spans="1:11" ht="26.25" customHeight="1">
      <c r="A369" s="27" t="s">
        <v>165</v>
      </c>
      <c r="B369" s="31" t="s">
        <v>146</v>
      </c>
      <c r="C369" s="31" t="s">
        <v>152</v>
      </c>
      <c r="D369" s="26">
        <v>6100182130</v>
      </c>
      <c r="E369" s="31" t="s">
        <v>45</v>
      </c>
      <c r="F369" s="31"/>
      <c r="G369" s="16">
        <f t="shared" ref="G369:K370" si="132">G370</f>
        <v>3000</v>
      </c>
      <c r="H369" s="16"/>
      <c r="I369" s="20">
        <f t="shared" si="123"/>
        <v>3000</v>
      </c>
      <c r="J369" s="16">
        <f t="shared" si="132"/>
        <v>0</v>
      </c>
      <c r="K369" s="16">
        <f t="shared" si="132"/>
        <v>0</v>
      </c>
    </row>
    <row r="370" spans="1:11" ht="21.75" customHeight="1">
      <c r="A370" s="27" t="s">
        <v>155</v>
      </c>
      <c r="B370" s="31" t="s">
        <v>146</v>
      </c>
      <c r="C370" s="31" t="s">
        <v>152</v>
      </c>
      <c r="D370" s="26">
        <v>6100182130</v>
      </c>
      <c r="E370" s="31" t="s">
        <v>53</v>
      </c>
      <c r="F370" s="31"/>
      <c r="G370" s="16">
        <f t="shared" si="132"/>
        <v>3000</v>
      </c>
      <c r="H370" s="16"/>
      <c r="I370" s="20">
        <f t="shared" si="123"/>
        <v>3000</v>
      </c>
      <c r="J370" s="16">
        <f t="shared" si="132"/>
        <v>0</v>
      </c>
      <c r="K370" s="16">
        <f t="shared" si="132"/>
        <v>0</v>
      </c>
    </row>
    <row r="371" spans="1:11">
      <c r="A371" s="49" t="s">
        <v>81</v>
      </c>
      <c r="B371" s="31" t="s">
        <v>146</v>
      </c>
      <c r="C371" s="31" t="s">
        <v>152</v>
      </c>
      <c r="D371" s="26">
        <v>6100182130</v>
      </c>
      <c r="E371" s="31" t="s">
        <v>53</v>
      </c>
      <c r="F371" s="31" t="s">
        <v>17</v>
      </c>
      <c r="G371" s="130">
        <v>3000</v>
      </c>
      <c r="H371" s="130"/>
      <c r="I371" s="20">
        <f t="shared" si="123"/>
        <v>3000</v>
      </c>
      <c r="J371" s="19"/>
      <c r="K371" s="19"/>
    </row>
    <row r="372" spans="1:11" ht="14.25" customHeight="1">
      <c r="A372" s="55" t="s">
        <v>122</v>
      </c>
      <c r="B372" s="31" t="s">
        <v>146</v>
      </c>
      <c r="C372" s="31" t="s">
        <v>152</v>
      </c>
      <c r="D372" s="26">
        <v>6100182130</v>
      </c>
      <c r="E372" s="31" t="s">
        <v>123</v>
      </c>
      <c r="F372" s="31"/>
      <c r="G372" s="16">
        <f t="shared" ref="G372:K373" si="133">G373</f>
        <v>4836.8</v>
      </c>
      <c r="H372" s="16">
        <f t="shared" si="133"/>
        <v>1100</v>
      </c>
      <c r="I372" s="20">
        <f t="shared" si="123"/>
        <v>5936.8</v>
      </c>
      <c r="J372" s="16">
        <f t="shared" si="133"/>
        <v>0</v>
      </c>
      <c r="K372" s="16">
        <f t="shared" si="133"/>
        <v>0</v>
      </c>
    </row>
    <row r="373" spans="1:11" ht="14.25" customHeight="1">
      <c r="A373" s="55" t="s">
        <v>161</v>
      </c>
      <c r="B373" s="31" t="s">
        <v>146</v>
      </c>
      <c r="C373" s="31" t="s">
        <v>152</v>
      </c>
      <c r="D373" s="26">
        <v>6100182130</v>
      </c>
      <c r="E373" s="31" t="s">
        <v>162</v>
      </c>
      <c r="F373" s="31"/>
      <c r="G373" s="16">
        <f t="shared" si="133"/>
        <v>4836.8</v>
      </c>
      <c r="H373" s="16">
        <f t="shared" si="133"/>
        <v>1100</v>
      </c>
      <c r="I373" s="20">
        <f t="shared" si="123"/>
        <v>5936.8</v>
      </c>
      <c r="J373" s="16">
        <f t="shared" si="133"/>
        <v>0</v>
      </c>
      <c r="K373" s="16">
        <f t="shared" si="133"/>
        <v>0</v>
      </c>
    </row>
    <row r="374" spans="1:11">
      <c r="A374" s="55" t="s">
        <v>16</v>
      </c>
      <c r="B374" s="31" t="s">
        <v>146</v>
      </c>
      <c r="C374" s="31" t="s">
        <v>152</v>
      </c>
      <c r="D374" s="26">
        <v>6100182130</v>
      </c>
      <c r="E374" s="31" t="s">
        <v>162</v>
      </c>
      <c r="F374" s="31" t="s">
        <v>17</v>
      </c>
      <c r="G374" s="182">
        <v>4836.8</v>
      </c>
      <c r="H374" s="182">
        <v>1100</v>
      </c>
      <c r="I374" s="20">
        <f t="shared" si="123"/>
        <v>5936.8</v>
      </c>
      <c r="J374" s="26"/>
      <c r="K374" s="26"/>
    </row>
    <row r="375" spans="1:11" ht="33" customHeight="1">
      <c r="A375" s="49" t="s">
        <v>166</v>
      </c>
      <c r="B375" s="31" t="s">
        <v>146</v>
      </c>
      <c r="C375" s="31" t="s">
        <v>152</v>
      </c>
      <c r="D375" s="26">
        <v>6100200000</v>
      </c>
      <c r="E375" s="31"/>
      <c r="F375" s="31"/>
      <c r="G375" s="16">
        <f>G376+G380+G384+G388</f>
        <v>12196</v>
      </c>
      <c r="H375" s="16">
        <f>H376+H380+H384+H388</f>
        <v>1291.1999999999998</v>
      </c>
      <c r="I375" s="20">
        <f t="shared" si="123"/>
        <v>13487.2</v>
      </c>
      <c r="J375" s="16">
        <f t="shared" ref="J375:K375" si="134">J376+J380+J384+J388</f>
        <v>0</v>
      </c>
      <c r="K375" s="16">
        <f t="shared" si="134"/>
        <v>0</v>
      </c>
    </row>
    <row r="376" spans="1:11" ht="14.25" customHeight="1">
      <c r="A376" s="49" t="s">
        <v>133</v>
      </c>
      <c r="B376" s="31" t="s">
        <v>146</v>
      </c>
      <c r="C376" s="31" t="s">
        <v>152</v>
      </c>
      <c r="D376" s="26">
        <v>6100282130</v>
      </c>
      <c r="E376" s="31"/>
      <c r="F376" s="31"/>
      <c r="G376" s="16">
        <f>G377</f>
        <v>5125.3</v>
      </c>
      <c r="H376" s="16">
        <f>H377</f>
        <v>1291.2</v>
      </c>
      <c r="I376" s="20">
        <f t="shared" si="123"/>
        <v>6416.5</v>
      </c>
      <c r="J376" s="16">
        <f t="shared" ref="G376:K378" si="135">J377</f>
        <v>0</v>
      </c>
      <c r="K376" s="16">
        <f t="shared" si="135"/>
        <v>0</v>
      </c>
    </row>
    <row r="377" spans="1:11" ht="27" customHeight="1">
      <c r="A377" s="27" t="s">
        <v>165</v>
      </c>
      <c r="B377" s="31" t="s">
        <v>146</v>
      </c>
      <c r="C377" s="31" t="s">
        <v>152</v>
      </c>
      <c r="D377" s="26">
        <v>6100282130</v>
      </c>
      <c r="E377" s="31" t="s">
        <v>45</v>
      </c>
      <c r="F377" s="31"/>
      <c r="G377" s="16">
        <f t="shared" si="135"/>
        <v>5125.3</v>
      </c>
      <c r="H377" s="16">
        <f t="shared" si="135"/>
        <v>1291.2</v>
      </c>
      <c r="I377" s="20">
        <f t="shared" si="123"/>
        <v>6416.5</v>
      </c>
      <c r="J377" s="16">
        <f t="shared" si="135"/>
        <v>0</v>
      </c>
      <c r="K377" s="16">
        <f t="shared" si="135"/>
        <v>0</v>
      </c>
    </row>
    <row r="378" spans="1:11" ht="21.75" customHeight="1">
      <c r="A378" s="27" t="s">
        <v>155</v>
      </c>
      <c r="B378" s="31" t="s">
        <v>146</v>
      </c>
      <c r="C378" s="31" t="s">
        <v>152</v>
      </c>
      <c r="D378" s="26">
        <v>6100282130</v>
      </c>
      <c r="E378" s="31" t="s">
        <v>53</v>
      </c>
      <c r="F378" s="31"/>
      <c r="G378" s="16">
        <f t="shared" si="135"/>
        <v>5125.3</v>
      </c>
      <c r="H378" s="16">
        <f t="shared" si="135"/>
        <v>1291.2</v>
      </c>
      <c r="I378" s="20">
        <f t="shared" si="123"/>
        <v>6416.5</v>
      </c>
      <c r="J378" s="16">
        <f t="shared" si="135"/>
        <v>0</v>
      </c>
      <c r="K378" s="16">
        <f t="shared" si="135"/>
        <v>0</v>
      </c>
    </row>
    <row r="379" spans="1:11">
      <c r="A379" s="49" t="s">
        <v>81</v>
      </c>
      <c r="B379" s="31" t="s">
        <v>146</v>
      </c>
      <c r="C379" s="31" t="s">
        <v>152</v>
      </c>
      <c r="D379" s="26">
        <v>6100282130</v>
      </c>
      <c r="E379" s="31" t="s">
        <v>53</v>
      </c>
      <c r="F379" s="31" t="s">
        <v>17</v>
      </c>
      <c r="G379" s="160">
        <v>5125.3</v>
      </c>
      <c r="H379" s="160">
        <v>1291.2</v>
      </c>
      <c r="I379" s="20">
        <f t="shared" si="123"/>
        <v>6416.5</v>
      </c>
      <c r="J379" s="26"/>
      <c r="K379" s="26"/>
    </row>
    <row r="380" spans="1:11" ht="24" customHeight="1">
      <c r="A380" s="49" t="s">
        <v>167</v>
      </c>
      <c r="B380" s="31" t="s">
        <v>146</v>
      </c>
      <c r="C380" s="31" t="s">
        <v>152</v>
      </c>
      <c r="D380" s="31" t="s">
        <v>168</v>
      </c>
      <c r="E380" s="31"/>
      <c r="F380" s="31"/>
      <c r="G380" s="16">
        <f t="shared" ref="G380:K382" si="136">G381</f>
        <v>70.7</v>
      </c>
      <c r="H380" s="16">
        <f t="shared" si="136"/>
        <v>-70.7</v>
      </c>
      <c r="I380" s="20">
        <f t="shared" si="123"/>
        <v>0</v>
      </c>
      <c r="J380" s="16">
        <f t="shared" si="136"/>
        <v>0</v>
      </c>
      <c r="K380" s="16">
        <f t="shared" si="136"/>
        <v>0</v>
      </c>
    </row>
    <row r="381" spans="1:11" ht="21.75" customHeight="1">
      <c r="A381" s="27" t="s">
        <v>165</v>
      </c>
      <c r="B381" s="31" t="s">
        <v>146</v>
      </c>
      <c r="C381" s="31" t="s">
        <v>152</v>
      </c>
      <c r="D381" s="31" t="s">
        <v>168</v>
      </c>
      <c r="E381" s="31" t="s">
        <v>45</v>
      </c>
      <c r="F381" s="31"/>
      <c r="G381" s="16">
        <f t="shared" si="136"/>
        <v>70.7</v>
      </c>
      <c r="H381" s="16">
        <f t="shared" si="136"/>
        <v>-70.7</v>
      </c>
      <c r="I381" s="20">
        <f t="shared" si="123"/>
        <v>0</v>
      </c>
      <c r="J381" s="16">
        <f t="shared" si="136"/>
        <v>0</v>
      </c>
      <c r="K381" s="16">
        <f t="shared" si="136"/>
        <v>0</v>
      </c>
    </row>
    <row r="382" spans="1:11" ht="24">
      <c r="A382" s="27" t="s">
        <v>155</v>
      </c>
      <c r="B382" s="31" t="s">
        <v>146</v>
      </c>
      <c r="C382" s="31" t="s">
        <v>152</v>
      </c>
      <c r="D382" s="31" t="s">
        <v>168</v>
      </c>
      <c r="E382" s="31" t="s">
        <v>53</v>
      </c>
      <c r="F382" s="31"/>
      <c r="G382" s="16">
        <f t="shared" si="136"/>
        <v>70.7</v>
      </c>
      <c r="H382" s="16">
        <f t="shared" si="136"/>
        <v>-70.7</v>
      </c>
      <c r="I382" s="20">
        <f t="shared" si="123"/>
        <v>0</v>
      </c>
      <c r="J382" s="16">
        <f t="shared" si="136"/>
        <v>0</v>
      </c>
      <c r="K382" s="16">
        <f t="shared" si="136"/>
        <v>0</v>
      </c>
    </row>
    <row r="383" spans="1:11">
      <c r="A383" s="49" t="s">
        <v>16</v>
      </c>
      <c r="B383" s="31" t="s">
        <v>146</v>
      </c>
      <c r="C383" s="31" t="s">
        <v>152</v>
      </c>
      <c r="D383" s="31" t="s">
        <v>168</v>
      </c>
      <c r="E383" s="31" t="s">
        <v>53</v>
      </c>
      <c r="F383" s="31" t="s">
        <v>17</v>
      </c>
      <c r="G383" s="19">
        <v>70.7</v>
      </c>
      <c r="H383" s="19">
        <v>-70.7</v>
      </c>
      <c r="I383" s="20">
        <f t="shared" si="123"/>
        <v>0</v>
      </c>
      <c r="J383" s="20"/>
      <c r="K383" s="26"/>
    </row>
    <row r="384" spans="1:11" ht="36">
      <c r="A384" s="49" t="s">
        <v>169</v>
      </c>
      <c r="B384" s="31" t="s">
        <v>146</v>
      </c>
      <c r="C384" s="31" t="s">
        <v>152</v>
      </c>
      <c r="D384" s="31" t="s">
        <v>170</v>
      </c>
      <c r="E384" s="31"/>
      <c r="F384" s="31"/>
      <c r="G384" s="16">
        <f t="shared" ref="G384:K386" si="137">G385</f>
        <v>7000</v>
      </c>
      <c r="H384" s="16">
        <f t="shared" si="137"/>
        <v>-7000</v>
      </c>
      <c r="I384" s="20">
        <f t="shared" si="123"/>
        <v>0</v>
      </c>
      <c r="J384" s="16">
        <f t="shared" si="137"/>
        <v>0</v>
      </c>
      <c r="K384" s="16">
        <f t="shared" si="137"/>
        <v>0</v>
      </c>
    </row>
    <row r="385" spans="1:11" ht="26.25" customHeight="1">
      <c r="A385" s="27" t="s">
        <v>165</v>
      </c>
      <c r="B385" s="31" t="s">
        <v>146</v>
      </c>
      <c r="C385" s="31" t="s">
        <v>152</v>
      </c>
      <c r="D385" s="31" t="s">
        <v>170</v>
      </c>
      <c r="E385" s="31" t="s">
        <v>45</v>
      </c>
      <c r="F385" s="31"/>
      <c r="G385" s="16">
        <f t="shared" si="137"/>
        <v>7000</v>
      </c>
      <c r="H385" s="16">
        <f t="shared" si="137"/>
        <v>-7000</v>
      </c>
      <c r="I385" s="20">
        <f t="shared" si="123"/>
        <v>0</v>
      </c>
      <c r="J385" s="16">
        <f t="shared" si="137"/>
        <v>0</v>
      </c>
      <c r="K385" s="16">
        <f t="shared" si="137"/>
        <v>0</v>
      </c>
    </row>
    <row r="386" spans="1:11" ht="24">
      <c r="A386" s="27" t="s">
        <v>155</v>
      </c>
      <c r="B386" s="31" t="s">
        <v>146</v>
      </c>
      <c r="C386" s="31" t="s">
        <v>152</v>
      </c>
      <c r="D386" s="31" t="s">
        <v>170</v>
      </c>
      <c r="E386" s="31" t="s">
        <v>53</v>
      </c>
      <c r="F386" s="31"/>
      <c r="G386" s="16">
        <f t="shared" si="137"/>
        <v>7000</v>
      </c>
      <c r="H386" s="16">
        <f t="shared" si="137"/>
        <v>-7000</v>
      </c>
      <c r="I386" s="20">
        <f t="shared" si="123"/>
        <v>0</v>
      </c>
      <c r="J386" s="16">
        <f t="shared" si="137"/>
        <v>0</v>
      </c>
      <c r="K386" s="16">
        <f t="shared" si="137"/>
        <v>0</v>
      </c>
    </row>
    <row r="387" spans="1:11" ht="15.75" customHeight="1">
      <c r="A387" s="27" t="s">
        <v>18</v>
      </c>
      <c r="B387" s="31" t="s">
        <v>146</v>
      </c>
      <c r="C387" s="31" t="s">
        <v>152</v>
      </c>
      <c r="D387" s="31" t="s">
        <v>170</v>
      </c>
      <c r="E387" s="31" t="s">
        <v>53</v>
      </c>
      <c r="F387" s="31" t="s">
        <v>10</v>
      </c>
      <c r="G387" s="16">
        <v>7000</v>
      </c>
      <c r="H387" s="16">
        <v>-7000</v>
      </c>
      <c r="I387" s="20">
        <f t="shared" si="123"/>
        <v>0</v>
      </c>
      <c r="J387" s="20"/>
      <c r="K387" s="19"/>
    </row>
    <row r="388" spans="1:11" ht="35.25" customHeight="1">
      <c r="A388" s="49" t="s">
        <v>169</v>
      </c>
      <c r="B388" s="31" t="s">
        <v>146</v>
      </c>
      <c r="C388" s="31" t="s">
        <v>152</v>
      </c>
      <c r="D388" s="144" t="s">
        <v>694</v>
      </c>
      <c r="E388" s="31"/>
      <c r="F388" s="31"/>
      <c r="G388" s="16">
        <f t="shared" ref="G388:J391" si="138">G389</f>
        <v>0</v>
      </c>
      <c r="H388" s="16">
        <f t="shared" si="138"/>
        <v>7070.7</v>
      </c>
      <c r="I388" s="20">
        <f t="shared" si="123"/>
        <v>7070.7</v>
      </c>
      <c r="J388" s="16">
        <f t="shared" si="138"/>
        <v>0</v>
      </c>
      <c r="K388" s="26"/>
    </row>
    <row r="389" spans="1:11" ht="0.75" customHeight="1">
      <c r="A389" s="55" t="s">
        <v>133</v>
      </c>
      <c r="B389" s="31" t="s">
        <v>146</v>
      </c>
      <c r="C389" s="31" t="s">
        <v>152</v>
      </c>
      <c r="D389" s="144" t="s">
        <v>694</v>
      </c>
      <c r="E389" s="31"/>
      <c r="F389" s="31"/>
      <c r="G389" s="16">
        <f t="shared" si="138"/>
        <v>0</v>
      </c>
      <c r="H389" s="16">
        <f t="shared" si="138"/>
        <v>7070.7</v>
      </c>
      <c r="I389" s="20">
        <f t="shared" si="123"/>
        <v>7070.7</v>
      </c>
      <c r="J389" s="16">
        <f t="shared" si="138"/>
        <v>0</v>
      </c>
      <c r="K389" s="26"/>
    </row>
    <row r="390" spans="1:11" ht="24" customHeight="1">
      <c r="A390" s="44" t="s">
        <v>165</v>
      </c>
      <c r="B390" s="31" t="s">
        <v>146</v>
      </c>
      <c r="C390" s="31" t="s">
        <v>152</v>
      </c>
      <c r="D390" s="144" t="s">
        <v>694</v>
      </c>
      <c r="E390" s="31" t="s">
        <v>45</v>
      </c>
      <c r="F390" s="31"/>
      <c r="G390" s="16">
        <f t="shared" si="138"/>
        <v>0</v>
      </c>
      <c r="H390" s="16">
        <f t="shared" si="138"/>
        <v>7070.7</v>
      </c>
      <c r="I390" s="20">
        <f t="shared" si="123"/>
        <v>7070.7</v>
      </c>
      <c r="J390" s="16">
        <f t="shared" si="138"/>
        <v>0</v>
      </c>
      <c r="K390" s="26"/>
    </row>
    <row r="391" spans="1:11" ht="27.75" customHeight="1">
      <c r="A391" s="44" t="s">
        <v>174</v>
      </c>
      <c r="B391" s="31" t="s">
        <v>146</v>
      </c>
      <c r="C391" s="31" t="s">
        <v>152</v>
      </c>
      <c r="D391" s="144" t="s">
        <v>694</v>
      </c>
      <c r="E391" s="31" t="s">
        <v>53</v>
      </c>
      <c r="F391" s="31"/>
      <c r="G391" s="16">
        <f>G392+G393</f>
        <v>0</v>
      </c>
      <c r="H391" s="16">
        <f>H392+H393</f>
        <v>7070.7</v>
      </c>
      <c r="I391" s="20">
        <f t="shared" si="123"/>
        <v>7070.7</v>
      </c>
      <c r="J391" s="16">
        <f t="shared" si="138"/>
        <v>0</v>
      </c>
      <c r="K391" s="26"/>
    </row>
    <row r="392" spans="1:11" ht="19.5" customHeight="1">
      <c r="A392" s="55" t="s">
        <v>175</v>
      </c>
      <c r="B392" s="31" t="s">
        <v>146</v>
      </c>
      <c r="C392" s="31" t="s">
        <v>152</v>
      </c>
      <c r="D392" s="144" t="s">
        <v>694</v>
      </c>
      <c r="E392" s="31" t="s">
        <v>53</v>
      </c>
      <c r="F392" s="31" t="s">
        <v>17</v>
      </c>
      <c r="G392" s="16"/>
      <c r="H392" s="16">
        <v>70.7</v>
      </c>
      <c r="I392" s="20">
        <f t="shared" si="123"/>
        <v>70.7</v>
      </c>
      <c r="J392" s="20"/>
      <c r="K392" s="26"/>
    </row>
    <row r="393" spans="1:11" ht="19.5" customHeight="1">
      <c r="A393" s="27" t="s">
        <v>18</v>
      </c>
      <c r="B393" s="31" t="s">
        <v>146</v>
      </c>
      <c r="C393" s="31" t="s">
        <v>152</v>
      </c>
      <c r="D393" s="144" t="s">
        <v>694</v>
      </c>
      <c r="E393" s="31" t="s">
        <v>53</v>
      </c>
      <c r="F393" s="31" t="s">
        <v>10</v>
      </c>
      <c r="G393" s="16"/>
      <c r="H393" s="16">
        <v>7000</v>
      </c>
      <c r="I393" s="20">
        <f t="shared" si="123"/>
        <v>7000</v>
      </c>
      <c r="J393" s="20"/>
      <c r="K393" s="26"/>
    </row>
    <row r="394" spans="1:11" s="57" customFormat="1" ht="36.75" customHeight="1">
      <c r="A394" s="49" t="s">
        <v>176</v>
      </c>
      <c r="B394" s="31" t="s">
        <v>146</v>
      </c>
      <c r="C394" s="31" t="s">
        <v>152</v>
      </c>
      <c r="D394" s="31" t="s">
        <v>177</v>
      </c>
      <c r="E394" s="31"/>
      <c r="F394" s="31"/>
      <c r="G394" s="16">
        <f t="shared" ref="G394:K397" si="139">G395</f>
        <v>41</v>
      </c>
      <c r="H394" s="16"/>
      <c r="I394" s="20">
        <f t="shared" si="123"/>
        <v>41</v>
      </c>
      <c r="J394" s="16">
        <f t="shared" si="139"/>
        <v>0</v>
      </c>
      <c r="K394" s="16">
        <f t="shared" si="139"/>
        <v>0</v>
      </c>
    </row>
    <row r="395" spans="1:11">
      <c r="A395" s="54" t="s">
        <v>133</v>
      </c>
      <c r="B395" s="31" t="s">
        <v>146</v>
      </c>
      <c r="C395" s="31" t="s">
        <v>152</v>
      </c>
      <c r="D395" s="31" t="s">
        <v>178</v>
      </c>
      <c r="E395" s="31"/>
      <c r="F395" s="31"/>
      <c r="G395" s="16">
        <f t="shared" si="139"/>
        <v>41</v>
      </c>
      <c r="H395" s="16"/>
      <c r="I395" s="20">
        <f t="shared" si="123"/>
        <v>41</v>
      </c>
      <c r="J395" s="16">
        <f t="shared" si="139"/>
        <v>0</v>
      </c>
      <c r="K395" s="16">
        <f t="shared" si="139"/>
        <v>0</v>
      </c>
    </row>
    <row r="396" spans="1:11" ht="24.75" customHeight="1">
      <c r="A396" s="27" t="s">
        <v>165</v>
      </c>
      <c r="B396" s="31" t="s">
        <v>146</v>
      </c>
      <c r="C396" s="31" t="s">
        <v>152</v>
      </c>
      <c r="D396" s="31" t="s">
        <v>178</v>
      </c>
      <c r="E396" s="31" t="s">
        <v>45</v>
      </c>
      <c r="F396" s="31"/>
      <c r="G396" s="16">
        <f t="shared" si="139"/>
        <v>41</v>
      </c>
      <c r="H396" s="16"/>
      <c r="I396" s="20">
        <f t="shared" si="123"/>
        <v>41</v>
      </c>
      <c r="J396" s="16">
        <f t="shared" si="139"/>
        <v>0</v>
      </c>
      <c r="K396" s="16">
        <f t="shared" si="139"/>
        <v>0</v>
      </c>
    </row>
    <row r="397" spans="1:11" ht="24.75" customHeight="1">
      <c r="A397" s="27" t="s">
        <v>155</v>
      </c>
      <c r="B397" s="31" t="s">
        <v>146</v>
      </c>
      <c r="C397" s="31" t="s">
        <v>152</v>
      </c>
      <c r="D397" s="31" t="s">
        <v>178</v>
      </c>
      <c r="E397" s="31" t="s">
        <v>53</v>
      </c>
      <c r="F397" s="31"/>
      <c r="G397" s="16">
        <f t="shared" si="139"/>
        <v>41</v>
      </c>
      <c r="H397" s="16"/>
      <c r="I397" s="20">
        <f t="shared" si="123"/>
        <v>41</v>
      </c>
      <c r="J397" s="16">
        <f t="shared" si="139"/>
        <v>0</v>
      </c>
      <c r="K397" s="16">
        <f t="shared" si="139"/>
        <v>0</v>
      </c>
    </row>
    <row r="398" spans="1:11">
      <c r="A398" s="49" t="s">
        <v>16</v>
      </c>
      <c r="B398" s="31" t="s">
        <v>146</v>
      </c>
      <c r="C398" s="31" t="s">
        <v>152</v>
      </c>
      <c r="D398" s="31" t="s">
        <v>178</v>
      </c>
      <c r="E398" s="31" t="s">
        <v>53</v>
      </c>
      <c r="F398" s="31" t="s">
        <v>17</v>
      </c>
      <c r="G398" s="16">
        <v>41</v>
      </c>
      <c r="H398" s="16"/>
      <c r="I398" s="20">
        <f t="shared" si="123"/>
        <v>41</v>
      </c>
      <c r="J398" s="20"/>
      <c r="K398" s="19"/>
    </row>
    <row r="399" spans="1:11" ht="25.5">
      <c r="A399" s="132" t="s">
        <v>25</v>
      </c>
      <c r="B399" s="144" t="s">
        <v>146</v>
      </c>
      <c r="C399" s="144" t="s">
        <v>152</v>
      </c>
      <c r="D399" s="144" t="s">
        <v>26</v>
      </c>
      <c r="E399" s="143"/>
      <c r="F399" s="143"/>
      <c r="G399" s="16">
        <f>G400+G407+G424+G428+G411+G415</f>
        <v>300</v>
      </c>
      <c r="H399" s="16"/>
      <c r="I399" s="20">
        <f t="shared" si="123"/>
        <v>300</v>
      </c>
      <c r="J399" s="16">
        <f>J400+J407+J424+J428+J411+J415</f>
        <v>20692.5</v>
      </c>
      <c r="K399" s="16">
        <f t="shared" ref="K399" si="140">K400+K407+K424+K428+K411+K415</f>
        <v>21176.9</v>
      </c>
    </row>
    <row r="400" spans="1:11" ht="25.5">
      <c r="A400" s="161" t="s">
        <v>583</v>
      </c>
      <c r="B400" s="144" t="s">
        <v>146</v>
      </c>
      <c r="C400" s="144" t="s">
        <v>152</v>
      </c>
      <c r="D400" s="144" t="s">
        <v>588</v>
      </c>
      <c r="E400" s="144"/>
      <c r="F400" s="144"/>
      <c r="G400" s="16">
        <f>G401+G404</f>
        <v>0</v>
      </c>
      <c r="H400" s="16"/>
      <c r="I400" s="20">
        <f t="shared" si="123"/>
        <v>0</v>
      </c>
      <c r="J400" s="16">
        <f>J401+J404</f>
        <v>7081</v>
      </c>
      <c r="K400" s="16">
        <f t="shared" ref="K400" si="141">K401+K404</f>
        <v>7081</v>
      </c>
    </row>
    <row r="401" spans="1:11" ht="25.5">
      <c r="A401" s="152" t="s">
        <v>165</v>
      </c>
      <c r="B401" s="144" t="s">
        <v>146</v>
      </c>
      <c r="C401" s="144" t="s">
        <v>152</v>
      </c>
      <c r="D401" s="144" t="s">
        <v>588</v>
      </c>
      <c r="E401" s="144" t="s">
        <v>45</v>
      </c>
      <c r="F401" s="144"/>
      <c r="G401" s="16">
        <f t="shared" ref="G401:G402" si="142">G402+G405</f>
        <v>0</v>
      </c>
      <c r="H401" s="16"/>
      <c r="I401" s="20">
        <f t="shared" si="123"/>
        <v>0</v>
      </c>
      <c r="J401" s="16">
        <f t="shared" ref="J401:K402" si="143">J402</f>
        <v>3000</v>
      </c>
      <c r="K401" s="16">
        <f t="shared" si="143"/>
        <v>3000</v>
      </c>
    </row>
    <row r="402" spans="1:11" ht="25.5">
      <c r="A402" s="152" t="s">
        <v>174</v>
      </c>
      <c r="B402" s="144" t="s">
        <v>146</v>
      </c>
      <c r="C402" s="144" t="s">
        <v>152</v>
      </c>
      <c r="D402" s="144" t="s">
        <v>588</v>
      </c>
      <c r="E402" s="144" t="s">
        <v>45</v>
      </c>
      <c r="F402" s="144"/>
      <c r="G402" s="16">
        <f t="shared" si="142"/>
        <v>0</v>
      </c>
      <c r="H402" s="16"/>
      <c r="I402" s="20">
        <f t="shared" si="123"/>
        <v>0</v>
      </c>
      <c r="J402" s="16">
        <f t="shared" si="143"/>
        <v>3000</v>
      </c>
      <c r="K402" s="16">
        <f t="shared" si="143"/>
        <v>3000</v>
      </c>
    </row>
    <row r="403" spans="1:11">
      <c r="A403" s="135" t="s">
        <v>175</v>
      </c>
      <c r="B403" s="144" t="s">
        <v>146</v>
      </c>
      <c r="C403" s="144" t="s">
        <v>152</v>
      </c>
      <c r="D403" s="144" t="s">
        <v>588</v>
      </c>
      <c r="E403" s="143" t="s">
        <v>53</v>
      </c>
      <c r="F403" s="143" t="s">
        <v>17</v>
      </c>
      <c r="G403" s="16"/>
      <c r="H403" s="16"/>
      <c r="I403" s="20">
        <f t="shared" si="123"/>
        <v>0</v>
      </c>
      <c r="J403" s="19">
        <v>3000</v>
      </c>
      <c r="K403" s="19">
        <v>3000</v>
      </c>
    </row>
    <row r="404" spans="1:11">
      <c r="A404" s="55" t="s">
        <v>122</v>
      </c>
      <c r="B404" s="31" t="s">
        <v>146</v>
      </c>
      <c r="C404" s="31" t="s">
        <v>152</v>
      </c>
      <c r="D404" s="179">
        <v>6500082132</v>
      </c>
      <c r="E404" s="31" t="s">
        <v>123</v>
      </c>
      <c r="F404" s="31"/>
      <c r="G404" s="16">
        <f>G405</f>
        <v>0</v>
      </c>
      <c r="H404" s="16"/>
      <c r="I404" s="20">
        <f t="shared" si="123"/>
        <v>0</v>
      </c>
      <c r="J404" s="16">
        <f t="shared" ref="J404:K405" si="144">J405</f>
        <v>4081</v>
      </c>
      <c r="K404" s="16">
        <f t="shared" si="144"/>
        <v>4081</v>
      </c>
    </row>
    <row r="405" spans="1:11">
      <c r="A405" s="55" t="s">
        <v>161</v>
      </c>
      <c r="B405" s="31" t="s">
        <v>146</v>
      </c>
      <c r="C405" s="31" t="s">
        <v>152</v>
      </c>
      <c r="D405" s="179">
        <v>6500082132</v>
      </c>
      <c r="E405" s="31" t="s">
        <v>162</v>
      </c>
      <c r="F405" s="31"/>
      <c r="G405" s="16">
        <f>G406</f>
        <v>0</v>
      </c>
      <c r="H405" s="16"/>
      <c r="I405" s="20">
        <f t="shared" si="123"/>
        <v>0</v>
      </c>
      <c r="J405" s="16">
        <f t="shared" si="144"/>
        <v>4081</v>
      </c>
      <c r="K405" s="16">
        <f t="shared" si="144"/>
        <v>4081</v>
      </c>
    </row>
    <row r="406" spans="1:11">
      <c r="A406" s="55" t="s">
        <v>16</v>
      </c>
      <c r="B406" s="31" t="s">
        <v>146</v>
      </c>
      <c r="C406" s="31" t="s">
        <v>152</v>
      </c>
      <c r="D406" s="179">
        <v>6500082132</v>
      </c>
      <c r="E406" s="31" t="s">
        <v>162</v>
      </c>
      <c r="F406" s="31" t="s">
        <v>17</v>
      </c>
      <c r="G406" s="16"/>
      <c r="H406" s="16"/>
      <c r="I406" s="20">
        <f t="shared" ref="I406:I473" si="145">G406+H406</f>
        <v>0</v>
      </c>
      <c r="J406" s="20">
        <v>4081</v>
      </c>
      <c r="K406" s="19">
        <v>4081</v>
      </c>
    </row>
    <row r="407" spans="1:11" ht="25.5">
      <c r="A407" s="135" t="s">
        <v>584</v>
      </c>
      <c r="B407" s="144" t="s">
        <v>146</v>
      </c>
      <c r="C407" s="144" t="s">
        <v>152</v>
      </c>
      <c r="D407" s="144" t="s">
        <v>154</v>
      </c>
      <c r="E407" s="143"/>
      <c r="F407" s="143"/>
      <c r="G407" s="16">
        <f>G408</f>
        <v>0</v>
      </c>
      <c r="H407" s="16"/>
      <c r="I407" s="20">
        <f t="shared" si="145"/>
        <v>0</v>
      </c>
      <c r="J407" s="16">
        <f t="shared" ref="J407:K409" si="146">J408</f>
        <v>6199.8</v>
      </c>
      <c r="K407" s="16">
        <f t="shared" si="146"/>
        <v>6684.2</v>
      </c>
    </row>
    <row r="408" spans="1:11" ht="25.5">
      <c r="A408" s="152" t="s">
        <v>165</v>
      </c>
      <c r="B408" s="144" t="s">
        <v>146</v>
      </c>
      <c r="C408" s="144" t="s">
        <v>152</v>
      </c>
      <c r="D408" s="144" t="s">
        <v>154</v>
      </c>
      <c r="E408" s="144" t="s">
        <v>45</v>
      </c>
      <c r="F408" s="143"/>
      <c r="G408" s="16">
        <f>G409</f>
        <v>0</v>
      </c>
      <c r="H408" s="16"/>
      <c r="I408" s="20">
        <f t="shared" si="145"/>
        <v>0</v>
      </c>
      <c r="J408" s="16">
        <f t="shared" si="146"/>
        <v>6199.8</v>
      </c>
      <c r="K408" s="16">
        <f t="shared" si="146"/>
        <v>6684.2</v>
      </c>
    </row>
    <row r="409" spans="1:11" ht="25.5">
      <c r="A409" s="152" t="s">
        <v>174</v>
      </c>
      <c r="B409" s="144" t="s">
        <v>146</v>
      </c>
      <c r="C409" s="144" t="s">
        <v>152</v>
      </c>
      <c r="D409" s="144" t="s">
        <v>154</v>
      </c>
      <c r="E409" s="144" t="s">
        <v>53</v>
      </c>
      <c r="F409" s="143"/>
      <c r="G409" s="16">
        <f>G410</f>
        <v>0</v>
      </c>
      <c r="H409" s="16"/>
      <c r="I409" s="20">
        <f t="shared" si="145"/>
        <v>0</v>
      </c>
      <c r="J409" s="16">
        <f t="shared" si="146"/>
        <v>6199.8</v>
      </c>
      <c r="K409" s="16">
        <f t="shared" si="146"/>
        <v>6684.2</v>
      </c>
    </row>
    <row r="410" spans="1:11">
      <c r="A410" s="135" t="s">
        <v>16</v>
      </c>
      <c r="B410" s="144" t="s">
        <v>146</v>
      </c>
      <c r="C410" s="144" t="s">
        <v>152</v>
      </c>
      <c r="D410" s="144" t="s">
        <v>154</v>
      </c>
      <c r="E410" s="144" t="s">
        <v>53</v>
      </c>
      <c r="F410" s="143" t="s">
        <v>17</v>
      </c>
      <c r="G410" s="16"/>
      <c r="H410" s="16"/>
      <c r="I410" s="20">
        <f t="shared" si="145"/>
        <v>0</v>
      </c>
      <c r="J410" s="26">
        <v>6199.8</v>
      </c>
      <c r="K410" s="19">
        <v>6684.2</v>
      </c>
    </row>
    <row r="411" spans="1:11" ht="38.25">
      <c r="A411" s="135" t="s">
        <v>585</v>
      </c>
      <c r="B411" s="144" t="s">
        <v>146</v>
      </c>
      <c r="C411" s="144" t="s">
        <v>152</v>
      </c>
      <c r="D411" s="144" t="s">
        <v>614</v>
      </c>
      <c r="E411" s="144"/>
      <c r="F411" s="143"/>
      <c r="G411" s="16">
        <f>G412</f>
        <v>0</v>
      </c>
      <c r="H411" s="16"/>
      <c r="I411" s="20">
        <f t="shared" si="145"/>
        <v>0</v>
      </c>
      <c r="J411" s="16">
        <f t="shared" ref="J411:K413" si="147">J412</f>
        <v>70.7</v>
      </c>
      <c r="K411" s="16">
        <f t="shared" si="147"/>
        <v>70.7</v>
      </c>
    </row>
    <row r="412" spans="1:11" ht="25.5">
      <c r="A412" s="152" t="s">
        <v>165</v>
      </c>
      <c r="B412" s="144" t="s">
        <v>146</v>
      </c>
      <c r="C412" s="144" t="s">
        <v>152</v>
      </c>
      <c r="D412" s="144" t="s">
        <v>614</v>
      </c>
      <c r="E412" s="144" t="s">
        <v>45</v>
      </c>
      <c r="F412" s="143"/>
      <c r="G412" s="16">
        <f>G413</f>
        <v>0</v>
      </c>
      <c r="H412" s="16"/>
      <c r="I412" s="20">
        <f t="shared" si="145"/>
        <v>0</v>
      </c>
      <c r="J412" s="16">
        <f t="shared" si="147"/>
        <v>70.7</v>
      </c>
      <c r="K412" s="16">
        <f t="shared" si="147"/>
        <v>70.7</v>
      </c>
    </row>
    <row r="413" spans="1:11" ht="25.5">
      <c r="A413" s="162" t="s">
        <v>174</v>
      </c>
      <c r="B413" s="144" t="s">
        <v>146</v>
      </c>
      <c r="C413" s="144" t="s">
        <v>152</v>
      </c>
      <c r="D413" s="144" t="s">
        <v>614</v>
      </c>
      <c r="E413" s="144" t="s">
        <v>53</v>
      </c>
      <c r="F413" s="143"/>
      <c r="G413" s="16">
        <f>G414</f>
        <v>0</v>
      </c>
      <c r="H413" s="16"/>
      <c r="I413" s="20">
        <f t="shared" si="145"/>
        <v>0</v>
      </c>
      <c r="J413" s="16">
        <f t="shared" si="147"/>
        <v>70.7</v>
      </c>
      <c r="K413" s="16">
        <f t="shared" si="147"/>
        <v>70.7</v>
      </c>
    </row>
    <row r="414" spans="1:11">
      <c r="A414" s="135" t="s">
        <v>16</v>
      </c>
      <c r="B414" s="144" t="s">
        <v>146</v>
      </c>
      <c r="C414" s="144" t="s">
        <v>152</v>
      </c>
      <c r="D414" s="144" t="s">
        <v>614</v>
      </c>
      <c r="E414" s="144" t="s">
        <v>53</v>
      </c>
      <c r="F414" s="143" t="s">
        <v>17</v>
      </c>
      <c r="G414" s="16"/>
      <c r="H414" s="16"/>
      <c r="I414" s="20">
        <f t="shared" si="145"/>
        <v>0</v>
      </c>
      <c r="J414" s="20">
        <v>70.7</v>
      </c>
      <c r="K414" s="19">
        <v>70.7</v>
      </c>
    </row>
    <row r="415" spans="1:11" ht="38.25">
      <c r="A415" s="135" t="s">
        <v>586</v>
      </c>
      <c r="B415" s="144" t="s">
        <v>146</v>
      </c>
      <c r="C415" s="144" t="s">
        <v>152</v>
      </c>
      <c r="D415" s="144" t="s">
        <v>615</v>
      </c>
      <c r="E415" s="144"/>
      <c r="F415" s="143"/>
      <c r="G415" s="16">
        <f>G416</f>
        <v>0</v>
      </c>
      <c r="H415" s="16"/>
      <c r="I415" s="20">
        <f t="shared" si="145"/>
        <v>0</v>
      </c>
      <c r="J415" s="16">
        <f t="shared" ref="J415:K417" si="148">J416</f>
        <v>7000</v>
      </c>
      <c r="K415" s="16">
        <f t="shared" si="148"/>
        <v>7000</v>
      </c>
    </row>
    <row r="416" spans="1:11" ht="25.5">
      <c r="A416" s="152" t="s">
        <v>165</v>
      </c>
      <c r="B416" s="144" t="s">
        <v>146</v>
      </c>
      <c r="C416" s="144" t="s">
        <v>152</v>
      </c>
      <c r="D416" s="144" t="s">
        <v>615</v>
      </c>
      <c r="E416" s="144" t="s">
        <v>45</v>
      </c>
      <c r="F416" s="143"/>
      <c r="G416" s="16">
        <f>G417</f>
        <v>0</v>
      </c>
      <c r="H416" s="16"/>
      <c r="I416" s="20">
        <f t="shared" si="145"/>
        <v>0</v>
      </c>
      <c r="J416" s="16">
        <f t="shared" si="148"/>
        <v>7000</v>
      </c>
      <c r="K416" s="16">
        <f t="shared" si="148"/>
        <v>7000</v>
      </c>
    </row>
    <row r="417" spans="1:11" ht="25.5">
      <c r="A417" s="152" t="s">
        <v>174</v>
      </c>
      <c r="B417" s="144" t="s">
        <v>146</v>
      </c>
      <c r="C417" s="144" t="s">
        <v>152</v>
      </c>
      <c r="D417" s="144" t="s">
        <v>615</v>
      </c>
      <c r="E417" s="144" t="s">
        <v>53</v>
      </c>
      <c r="F417" s="143"/>
      <c r="G417" s="16">
        <f>G418</f>
        <v>0</v>
      </c>
      <c r="H417" s="16"/>
      <c r="I417" s="20">
        <f t="shared" si="145"/>
        <v>0</v>
      </c>
      <c r="J417" s="16">
        <f t="shared" si="148"/>
        <v>7000</v>
      </c>
      <c r="K417" s="16">
        <f t="shared" si="148"/>
        <v>7000</v>
      </c>
    </row>
    <row r="418" spans="1:11">
      <c r="A418" s="135" t="s">
        <v>110</v>
      </c>
      <c r="B418" s="144" t="s">
        <v>146</v>
      </c>
      <c r="C418" s="144" t="s">
        <v>152</v>
      </c>
      <c r="D418" s="144" t="s">
        <v>615</v>
      </c>
      <c r="E418" s="144" t="s">
        <v>53</v>
      </c>
      <c r="F418" s="143" t="s">
        <v>10</v>
      </c>
      <c r="G418" s="16"/>
      <c r="H418" s="16"/>
      <c r="I418" s="20">
        <f t="shared" si="145"/>
        <v>0</v>
      </c>
      <c r="J418" s="20">
        <v>7000</v>
      </c>
      <c r="K418" s="19">
        <v>7000</v>
      </c>
    </row>
    <row r="419" spans="1:11" ht="102" hidden="1">
      <c r="A419" s="56" t="s">
        <v>171</v>
      </c>
      <c r="B419" s="144" t="s">
        <v>146</v>
      </c>
      <c r="C419" s="144" t="s">
        <v>152</v>
      </c>
      <c r="D419" s="144" t="s">
        <v>172</v>
      </c>
      <c r="E419" s="144"/>
      <c r="F419" s="143"/>
      <c r="G419" s="16">
        <f>G420</f>
        <v>0</v>
      </c>
      <c r="H419" s="16"/>
      <c r="I419" s="20">
        <f t="shared" si="145"/>
        <v>0</v>
      </c>
      <c r="J419" s="16">
        <f t="shared" ref="J419:K422" si="149">J420</f>
        <v>0</v>
      </c>
      <c r="K419" s="16">
        <f t="shared" si="149"/>
        <v>0</v>
      </c>
    </row>
    <row r="420" spans="1:11" hidden="1">
      <c r="A420" s="135" t="s">
        <v>133</v>
      </c>
      <c r="B420" s="144" t="s">
        <v>146</v>
      </c>
      <c r="C420" s="144" t="s">
        <v>152</v>
      </c>
      <c r="D420" s="144" t="s">
        <v>173</v>
      </c>
      <c r="E420" s="144"/>
      <c r="F420" s="143"/>
      <c r="G420" s="16">
        <f>G421</f>
        <v>0</v>
      </c>
      <c r="H420" s="16"/>
      <c r="I420" s="20">
        <f t="shared" si="145"/>
        <v>0</v>
      </c>
      <c r="J420" s="16">
        <f t="shared" si="149"/>
        <v>0</v>
      </c>
      <c r="K420" s="16">
        <f t="shared" si="149"/>
        <v>0</v>
      </c>
    </row>
    <row r="421" spans="1:11" ht="25.5" hidden="1">
      <c r="A421" s="152" t="s">
        <v>165</v>
      </c>
      <c r="B421" s="144" t="s">
        <v>146</v>
      </c>
      <c r="C421" s="144" t="s">
        <v>152</v>
      </c>
      <c r="D421" s="144" t="s">
        <v>173</v>
      </c>
      <c r="E421" s="144" t="s">
        <v>45</v>
      </c>
      <c r="F421" s="143"/>
      <c r="G421" s="16">
        <f>G422</f>
        <v>0</v>
      </c>
      <c r="H421" s="16"/>
      <c r="I421" s="20">
        <f t="shared" si="145"/>
        <v>0</v>
      </c>
      <c r="J421" s="16">
        <f t="shared" si="149"/>
        <v>0</v>
      </c>
      <c r="K421" s="16">
        <f t="shared" si="149"/>
        <v>0</v>
      </c>
    </row>
    <row r="422" spans="1:11" ht="25.5" hidden="1">
      <c r="A422" s="152" t="s">
        <v>174</v>
      </c>
      <c r="B422" s="144" t="s">
        <v>146</v>
      </c>
      <c r="C422" s="144" t="s">
        <v>152</v>
      </c>
      <c r="D422" s="144" t="s">
        <v>173</v>
      </c>
      <c r="E422" s="144" t="s">
        <v>53</v>
      </c>
      <c r="F422" s="143"/>
      <c r="G422" s="16">
        <f>G423</f>
        <v>0</v>
      </c>
      <c r="H422" s="16"/>
      <c r="I422" s="20">
        <f t="shared" si="145"/>
        <v>0</v>
      </c>
      <c r="J422" s="16">
        <f t="shared" si="149"/>
        <v>0</v>
      </c>
      <c r="K422" s="16">
        <f t="shared" si="149"/>
        <v>0</v>
      </c>
    </row>
    <row r="423" spans="1:11" hidden="1">
      <c r="A423" s="135" t="s">
        <v>175</v>
      </c>
      <c r="B423" s="144" t="s">
        <v>146</v>
      </c>
      <c r="C423" s="144" t="s">
        <v>152</v>
      </c>
      <c r="D423" s="144" t="s">
        <v>173</v>
      </c>
      <c r="E423" s="144" t="s">
        <v>53</v>
      </c>
      <c r="F423" s="143" t="s">
        <v>17</v>
      </c>
      <c r="G423" s="16"/>
      <c r="H423" s="16"/>
      <c r="I423" s="20">
        <f t="shared" si="145"/>
        <v>0</v>
      </c>
      <c r="J423" s="20"/>
      <c r="K423" s="19"/>
    </row>
    <row r="424" spans="1:11" ht="38.25">
      <c r="A424" s="135" t="s">
        <v>587</v>
      </c>
      <c r="B424" s="144" t="s">
        <v>146</v>
      </c>
      <c r="C424" s="144" t="s">
        <v>152</v>
      </c>
      <c r="D424" s="144" t="s">
        <v>589</v>
      </c>
      <c r="E424" s="143"/>
      <c r="F424" s="143"/>
      <c r="G424" s="16">
        <f>G425</f>
        <v>0</v>
      </c>
      <c r="H424" s="16"/>
      <c r="I424" s="20">
        <f t="shared" si="145"/>
        <v>0</v>
      </c>
      <c r="J424" s="16">
        <f t="shared" ref="J424:K426" si="150">J425</f>
        <v>41</v>
      </c>
      <c r="K424" s="16">
        <f t="shared" si="150"/>
        <v>41</v>
      </c>
    </row>
    <row r="425" spans="1:11" ht="25.5">
      <c r="A425" s="152" t="s">
        <v>165</v>
      </c>
      <c r="B425" s="144" t="s">
        <v>146</v>
      </c>
      <c r="C425" s="144" t="s">
        <v>152</v>
      </c>
      <c r="D425" s="144" t="s">
        <v>589</v>
      </c>
      <c r="E425" s="143" t="s">
        <v>45</v>
      </c>
      <c r="F425" s="143"/>
      <c r="G425" s="16">
        <f t="shared" ref="G425:G426" si="151">G426</f>
        <v>0</v>
      </c>
      <c r="H425" s="16"/>
      <c r="I425" s="20">
        <f t="shared" si="145"/>
        <v>0</v>
      </c>
      <c r="J425" s="16">
        <f t="shared" si="150"/>
        <v>41</v>
      </c>
      <c r="K425" s="16">
        <f t="shared" si="150"/>
        <v>41</v>
      </c>
    </row>
    <row r="426" spans="1:11" ht="25.5">
      <c r="A426" s="152" t="s">
        <v>174</v>
      </c>
      <c r="B426" s="144" t="s">
        <v>146</v>
      </c>
      <c r="C426" s="144" t="s">
        <v>152</v>
      </c>
      <c r="D426" s="144" t="s">
        <v>589</v>
      </c>
      <c r="E426" s="143" t="s">
        <v>53</v>
      </c>
      <c r="F426" s="143"/>
      <c r="G426" s="16">
        <f t="shared" si="151"/>
        <v>0</v>
      </c>
      <c r="H426" s="16"/>
      <c r="I426" s="20">
        <f t="shared" si="145"/>
        <v>0</v>
      </c>
      <c r="J426" s="16">
        <f t="shared" si="150"/>
        <v>41</v>
      </c>
      <c r="K426" s="16">
        <f t="shared" si="150"/>
        <v>41</v>
      </c>
    </row>
    <row r="427" spans="1:11">
      <c r="A427" s="135" t="s">
        <v>175</v>
      </c>
      <c r="B427" s="144" t="s">
        <v>146</v>
      </c>
      <c r="C427" s="144" t="s">
        <v>152</v>
      </c>
      <c r="D427" s="144" t="s">
        <v>589</v>
      </c>
      <c r="E427" s="143" t="s">
        <v>53</v>
      </c>
      <c r="F427" s="143" t="s">
        <v>17</v>
      </c>
      <c r="G427" s="16"/>
      <c r="H427" s="16"/>
      <c r="I427" s="20">
        <f t="shared" si="145"/>
        <v>0</v>
      </c>
      <c r="J427" s="20">
        <v>41</v>
      </c>
      <c r="K427" s="19">
        <v>41</v>
      </c>
    </row>
    <row r="428" spans="1:11" ht="25.5" customHeight="1">
      <c r="A428" s="163" t="s">
        <v>153</v>
      </c>
      <c r="B428" s="45" t="s">
        <v>146</v>
      </c>
      <c r="C428" s="45" t="s">
        <v>152</v>
      </c>
      <c r="D428" s="45" t="s">
        <v>154</v>
      </c>
      <c r="E428" s="45"/>
      <c r="F428" s="45"/>
      <c r="G428" s="16">
        <f>G429</f>
        <v>300</v>
      </c>
      <c r="H428" s="16"/>
      <c r="I428" s="20">
        <f t="shared" si="145"/>
        <v>300</v>
      </c>
      <c r="J428" s="16">
        <f t="shared" ref="J428:K430" si="152">J429</f>
        <v>300</v>
      </c>
      <c r="K428" s="16">
        <f t="shared" si="152"/>
        <v>300</v>
      </c>
    </row>
    <row r="429" spans="1:11" ht="25.5">
      <c r="A429" s="50" t="s">
        <v>44</v>
      </c>
      <c r="B429" s="45" t="s">
        <v>146</v>
      </c>
      <c r="C429" s="45" t="s">
        <v>152</v>
      </c>
      <c r="D429" s="45" t="s">
        <v>154</v>
      </c>
      <c r="E429" s="45">
        <v>200</v>
      </c>
      <c r="F429" s="45"/>
      <c r="G429" s="16">
        <f>G430</f>
        <v>300</v>
      </c>
      <c r="H429" s="16"/>
      <c r="I429" s="20">
        <f t="shared" si="145"/>
        <v>300</v>
      </c>
      <c r="J429" s="16">
        <f t="shared" si="152"/>
        <v>300</v>
      </c>
      <c r="K429" s="16">
        <f t="shared" si="152"/>
        <v>300</v>
      </c>
    </row>
    <row r="430" spans="1:11" ht="25.5">
      <c r="A430" s="50" t="s">
        <v>155</v>
      </c>
      <c r="B430" s="45" t="s">
        <v>146</v>
      </c>
      <c r="C430" s="45" t="s">
        <v>152</v>
      </c>
      <c r="D430" s="45" t="s">
        <v>154</v>
      </c>
      <c r="E430" s="45">
        <v>240</v>
      </c>
      <c r="F430" s="45"/>
      <c r="G430" s="16">
        <f>G431</f>
        <v>300</v>
      </c>
      <c r="H430" s="16"/>
      <c r="I430" s="20">
        <f t="shared" si="145"/>
        <v>300</v>
      </c>
      <c r="J430" s="16">
        <f t="shared" si="152"/>
        <v>300</v>
      </c>
      <c r="K430" s="16">
        <f t="shared" si="152"/>
        <v>300</v>
      </c>
    </row>
    <row r="431" spans="1:11">
      <c r="A431" s="51" t="s">
        <v>16</v>
      </c>
      <c r="B431" s="45" t="s">
        <v>146</v>
      </c>
      <c r="C431" s="45" t="s">
        <v>152</v>
      </c>
      <c r="D431" s="45" t="s">
        <v>154</v>
      </c>
      <c r="E431" s="45">
        <v>240</v>
      </c>
      <c r="F431" s="45">
        <v>1</v>
      </c>
      <c r="G431" s="16">
        <v>300</v>
      </c>
      <c r="H431" s="16"/>
      <c r="I431" s="20">
        <f t="shared" si="145"/>
        <v>300</v>
      </c>
      <c r="J431" s="20">
        <v>300</v>
      </c>
      <c r="K431" s="19">
        <v>300</v>
      </c>
    </row>
    <row r="432" spans="1:11" ht="24">
      <c r="A432" s="13" t="s">
        <v>179</v>
      </c>
      <c r="B432" s="14" t="s">
        <v>146</v>
      </c>
      <c r="C432" s="14" t="s">
        <v>180</v>
      </c>
      <c r="D432" s="14"/>
      <c r="E432" s="14"/>
      <c r="F432" s="14"/>
      <c r="G432" s="15">
        <f t="shared" ref="G432:K432" si="153">G433+G439</f>
        <v>205</v>
      </c>
      <c r="H432" s="15">
        <f t="shared" ref="H432" si="154">H433+H439</f>
        <v>0</v>
      </c>
      <c r="I432" s="12">
        <f t="shared" si="145"/>
        <v>205</v>
      </c>
      <c r="J432" s="15">
        <f t="shared" si="153"/>
        <v>105</v>
      </c>
      <c r="K432" s="15">
        <f t="shared" si="153"/>
        <v>105</v>
      </c>
    </row>
    <row r="433" spans="1:14" ht="48" hidden="1">
      <c r="A433" s="17" t="s">
        <v>181</v>
      </c>
      <c r="B433" s="18" t="s">
        <v>146</v>
      </c>
      <c r="C433" s="18" t="s">
        <v>180</v>
      </c>
      <c r="D433" s="31" t="s">
        <v>182</v>
      </c>
      <c r="E433" s="18"/>
      <c r="F433" s="18"/>
      <c r="G433" s="16">
        <f>G436</f>
        <v>0</v>
      </c>
      <c r="H433" s="16">
        <f>H436</f>
        <v>0</v>
      </c>
      <c r="I433" s="20">
        <f t="shared" si="145"/>
        <v>0</v>
      </c>
      <c r="J433" s="16">
        <f>J436</f>
        <v>0</v>
      </c>
      <c r="K433" s="26"/>
    </row>
    <row r="434" spans="1:14" ht="35.25" hidden="1" customHeight="1">
      <c r="A434" s="17" t="s">
        <v>183</v>
      </c>
      <c r="B434" s="18" t="s">
        <v>146</v>
      </c>
      <c r="C434" s="18" t="s">
        <v>180</v>
      </c>
      <c r="D434" s="31" t="s">
        <v>184</v>
      </c>
      <c r="E434" s="18"/>
      <c r="F434" s="18"/>
      <c r="G434" s="16">
        <f t="shared" ref="G434:J437" si="155">G435</f>
        <v>0</v>
      </c>
      <c r="H434" s="16">
        <f t="shared" si="155"/>
        <v>0</v>
      </c>
      <c r="I434" s="20">
        <f t="shared" si="145"/>
        <v>0</v>
      </c>
      <c r="J434" s="16">
        <f t="shared" si="155"/>
        <v>0</v>
      </c>
      <c r="K434" s="26"/>
    </row>
    <row r="435" spans="1:14" hidden="1">
      <c r="A435" s="17" t="s">
        <v>133</v>
      </c>
      <c r="B435" s="18" t="s">
        <v>146</v>
      </c>
      <c r="C435" s="18" t="s">
        <v>180</v>
      </c>
      <c r="D435" s="31" t="s">
        <v>185</v>
      </c>
      <c r="E435" s="18"/>
      <c r="F435" s="18"/>
      <c r="G435" s="16">
        <f t="shared" si="155"/>
        <v>0</v>
      </c>
      <c r="H435" s="16">
        <f t="shared" si="155"/>
        <v>0</v>
      </c>
      <c r="I435" s="20">
        <f t="shared" si="145"/>
        <v>0</v>
      </c>
      <c r="J435" s="16">
        <f t="shared" si="155"/>
        <v>0</v>
      </c>
      <c r="K435" s="26"/>
    </row>
    <row r="436" spans="1:14" ht="25.5" hidden="1" customHeight="1">
      <c r="A436" s="27" t="s">
        <v>186</v>
      </c>
      <c r="B436" s="18" t="s">
        <v>146</v>
      </c>
      <c r="C436" s="18" t="s">
        <v>180</v>
      </c>
      <c r="D436" s="31" t="s">
        <v>185</v>
      </c>
      <c r="E436" s="18" t="s">
        <v>45</v>
      </c>
      <c r="F436" s="35"/>
      <c r="G436" s="37">
        <f t="shared" si="155"/>
        <v>0</v>
      </c>
      <c r="H436" s="37">
        <f t="shared" si="155"/>
        <v>0</v>
      </c>
      <c r="I436" s="20">
        <f t="shared" si="145"/>
        <v>0</v>
      </c>
      <c r="J436" s="37">
        <f t="shared" si="155"/>
        <v>0</v>
      </c>
      <c r="K436" s="26"/>
    </row>
    <row r="437" spans="1:14" ht="24" hidden="1" customHeight="1">
      <c r="A437" s="27" t="s">
        <v>155</v>
      </c>
      <c r="B437" s="18" t="s">
        <v>146</v>
      </c>
      <c r="C437" s="18" t="s">
        <v>180</v>
      </c>
      <c r="D437" s="31" t="s">
        <v>185</v>
      </c>
      <c r="E437" s="18" t="s">
        <v>53</v>
      </c>
      <c r="F437" s="35"/>
      <c r="G437" s="37">
        <f t="shared" si="155"/>
        <v>0</v>
      </c>
      <c r="H437" s="37">
        <f t="shared" si="155"/>
        <v>0</v>
      </c>
      <c r="I437" s="20">
        <f t="shared" si="145"/>
        <v>0</v>
      </c>
      <c r="J437" s="37">
        <f t="shared" si="155"/>
        <v>0</v>
      </c>
      <c r="K437" s="26"/>
    </row>
    <row r="438" spans="1:14" hidden="1">
      <c r="A438" s="17" t="s">
        <v>16</v>
      </c>
      <c r="B438" s="18" t="s">
        <v>146</v>
      </c>
      <c r="C438" s="18" t="s">
        <v>180</v>
      </c>
      <c r="D438" s="31" t="s">
        <v>185</v>
      </c>
      <c r="E438" s="18" t="s">
        <v>53</v>
      </c>
      <c r="F438" s="18" t="s">
        <v>17</v>
      </c>
      <c r="G438" s="19"/>
      <c r="H438" s="19"/>
      <c r="I438" s="20">
        <f t="shared" si="145"/>
        <v>0</v>
      </c>
      <c r="J438" s="20"/>
      <c r="K438" s="26"/>
    </row>
    <row r="439" spans="1:14" ht="27" customHeight="1">
      <c r="A439" s="13" t="s">
        <v>25</v>
      </c>
      <c r="B439" s="14" t="s">
        <v>146</v>
      </c>
      <c r="C439" s="14" t="s">
        <v>180</v>
      </c>
      <c r="D439" s="14" t="s">
        <v>187</v>
      </c>
      <c r="E439" s="14"/>
      <c r="F439" s="14"/>
      <c r="G439" s="16">
        <f t="shared" ref="G439:K439" si="156">G440+G444</f>
        <v>205</v>
      </c>
      <c r="H439" s="16">
        <f t="shared" ref="H439" si="157">H440+H444</f>
        <v>0</v>
      </c>
      <c r="I439" s="20">
        <f t="shared" si="145"/>
        <v>205</v>
      </c>
      <c r="J439" s="16">
        <f t="shared" si="156"/>
        <v>105</v>
      </c>
      <c r="K439" s="16">
        <f t="shared" si="156"/>
        <v>105</v>
      </c>
    </row>
    <row r="440" spans="1:14" ht="24">
      <c r="A440" s="49" t="s">
        <v>188</v>
      </c>
      <c r="B440" s="18" t="s">
        <v>146</v>
      </c>
      <c r="C440" s="18" t="s">
        <v>180</v>
      </c>
      <c r="D440" s="31" t="s">
        <v>189</v>
      </c>
      <c r="E440" s="18"/>
      <c r="F440" s="18"/>
      <c r="G440" s="16">
        <f t="shared" ref="G440:K442" si="158">G441</f>
        <v>205</v>
      </c>
      <c r="H440" s="16">
        <f t="shared" si="158"/>
        <v>0</v>
      </c>
      <c r="I440" s="20">
        <f t="shared" si="145"/>
        <v>205</v>
      </c>
      <c r="J440" s="16">
        <f t="shared" si="158"/>
        <v>105</v>
      </c>
      <c r="K440" s="16">
        <f t="shared" si="158"/>
        <v>105</v>
      </c>
    </row>
    <row r="441" spans="1:14" ht="27" customHeight="1">
      <c r="A441" s="27" t="s">
        <v>165</v>
      </c>
      <c r="B441" s="18" t="s">
        <v>146</v>
      </c>
      <c r="C441" s="18" t="s">
        <v>180</v>
      </c>
      <c r="D441" s="31" t="s">
        <v>189</v>
      </c>
      <c r="E441" s="18" t="s">
        <v>45</v>
      </c>
      <c r="F441" s="18"/>
      <c r="G441" s="16">
        <f t="shared" si="158"/>
        <v>205</v>
      </c>
      <c r="H441" s="16">
        <f t="shared" si="158"/>
        <v>0</v>
      </c>
      <c r="I441" s="20">
        <f t="shared" si="145"/>
        <v>205</v>
      </c>
      <c r="J441" s="16">
        <f t="shared" si="158"/>
        <v>105</v>
      </c>
      <c r="K441" s="16">
        <f t="shared" si="158"/>
        <v>105</v>
      </c>
    </row>
    <row r="442" spans="1:14" ht="24" customHeight="1">
      <c r="A442" s="27" t="s">
        <v>174</v>
      </c>
      <c r="B442" s="18" t="s">
        <v>146</v>
      </c>
      <c r="C442" s="18" t="s">
        <v>180</v>
      </c>
      <c r="D442" s="31" t="s">
        <v>189</v>
      </c>
      <c r="E442" s="18" t="s">
        <v>53</v>
      </c>
      <c r="F442" s="18"/>
      <c r="G442" s="16">
        <f t="shared" si="158"/>
        <v>205</v>
      </c>
      <c r="H442" s="16">
        <f t="shared" si="158"/>
        <v>0</v>
      </c>
      <c r="I442" s="20">
        <f t="shared" si="145"/>
        <v>205</v>
      </c>
      <c r="J442" s="16">
        <f t="shared" si="158"/>
        <v>105</v>
      </c>
      <c r="K442" s="16">
        <f t="shared" si="158"/>
        <v>105</v>
      </c>
    </row>
    <row r="443" spans="1:14">
      <c r="A443" s="49" t="s">
        <v>16</v>
      </c>
      <c r="B443" s="18" t="s">
        <v>146</v>
      </c>
      <c r="C443" s="18" t="s">
        <v>180</v>
      </c>
      <c r="D443" s="31" t="s">
        <v>189</v>
      </c>
      <c r="E443" s="18" t="s">
        <v>53</v>
      </c>
      <c r="F443" s="18" t="s">
        <v>17</v>
      </c>
      <c r="G443" s="19">
        <v>205</v>
      </c>
      <c r="H443" s="19"/>
      <c r="I443" s="20">
        <f t="shared" si="145"/>
        <v>205</v>
      </c>
      <c r="J443" s="20">
        <v>105</v>
      </c>
      <c r="K443" s="19">
        <v>105</v>
      </c>
    </row>
    <row r="444" spans="1:14" ht="25.5" hidden="1">
      <c r="A444" s="23" t="s">
        <v>190</v>
      </c>
      <c r="B444" s="18" t="s">
        <v>146</v>
      </c>
      <c r="C444" s="18" t="s">
        <v>180</v>
      </c>
      <c r="D444" s="38" t="s">
        <v>191</v>
      </c>
      <c r="E444" s="24"/>
      <c r="F444" s="24"/>
      <c r="G444" s="16">
        <f t="shared" ref="G444:J446" si="159">G445</f>
        <v>0</v>
      </c>
      <c r="H444" s="16"/>
      <c r="I444" s="20">
        <f t="shared" si="145"/>
        <v>0</v>
      </c>
      <c r="J444" s="16">
        <f t="shared" si="159"/>
        <v>0</v>
      </c>
      <c r="K444" s="26"/>
    </row>
    <row r="445" spans="1:14" ht="25.5" hidden="1">
      <c r="A445" s="44" t="s">
        <v>186</v>
      </c>
      <c r="B445" s="18" t="s">
        <v>146</v>
      </c>
      <c r="C445" s="18" t="s">
        <v>180</v>
      </c>
      <c r="D445" s="38" t="s">
        <v>191</v>
      </c>
      <c r="E445" s="24" t="s">
        <v>45</v>
      </c>
      <c r="F445" s="24"/>
      <c r="G445" s="16">
        <f t="shared" si="159"/>
        <v>0</v>
      </c>
      <c r="H445" s="16"/>
      <c r="I445" s="20">
        <f t="shared" si="145"/>
        <v>0</v>
      </c>
      <c r="J445" s="16">
        <f t="shared" si="159"/>
        <v>0</v>
      </c>
      <c r="K445" s="26"/>
    </row>
    <row r="446" spans="1:14" ht="25.5" hidden="1">
      <c r="A446" s="44" t="s">
        <v>174</v>
      </c>
      <c r="B446" s="18" t="s">
        <v>146</v>
      </c>
      <c r="C446" s="18" t="s">
        <v>180</v>
      </c>
      <c r="D446" s="38" t="s">
        <v>191</v>
      </c>
      <c r="E446" s="24" t="s">
        <v>53</v>
      </c>
      <c r="F446" s="24"/>
      <c r="G446" s="16">
        <f t="shared" si="159"/>
        <v>0</v>
      </c>
      <c r="H446" s="16"/>
      <c r="I446" s="20">
        <f t="shared" si="145"/>
        <v>0</v>
      </c>
      <c r="J446" s="16">
        <f t="shared" si="159"/>
        <v>0</v>
      </c>
      <c r="K446" s="26"/>
    </row>
    <row r="447" spans="1:14" hidden="1">
      <c r="A447" s="23" t="s">
        <v>110</v>
      </c>
      <c r="B447" s="18" t="s">
        <v>146</v>
      </c>
      <c r="C447" s="18" t="s">
        <v>180</v>
      </c>
      <c r="D447" s="38" t="s">
        <v>191</v>
      </c>
      <c r="E447" s="24" t="s">
        <v>53</v>
      </c>
      <c r="F447" s="24" t="s">
        <v>10</v>
      </c>
      <c r="G447" s="19"/>
      <c r="H447" s="19"/>
      <c r="I447" s="20">
        <f t="shared" si="145"/>
        <v>0</v>
      </c>
      <c r="J447" s="20"/>
      <c r="K447" s="26"/>
    </row>
    <row r="448" spans="1:14" ht="23.25" customHeight="1">
      <c r="A448" s="58" t="s">
        <v>192</v>
      </c>
      <c r="B448" s="14" t="s">
        <v>193</v>
      </c>
      <c r="C448" s="14"/>
      <c r="D448" s="14"/>
      <c r="E448" s="14"/>
      <c r="F448" s="14"/>
      <c r="G448" s="15">
        <f>G449+G450+G451+G452</f>
        <v>18652.2</v>
      </c>
      <c r="H448" s="15">
        <f>H449+H450+H451+H452</f>
        <v>5272.76</v>
      </c>
      <c r="I448" s="12">
        <f t="shared" si="145"/>
        <v>23924.959999999999</v>
      </c>
      <c r="J448" s="15">
        <f t="shared" ref="J448:K448" si="160">J449+J450+J451+J452</f>
        <v>795.6</v>
      </c>
      <c r="K448" s="15">
        <f t="shared" si="160"/>
        <v>770.5</v>
      </c>
      <c r="L448" s="136">
        <f>G453+G491+G463</f>
        <v>2883.1</v>
      </c>
      <c r="M448" s="136">
        <f>J453+J491+J463</f>
        <v>795.6</v>
      </c>
      <c r="N448" s="136">
        <f>K453+K491+K463</f>
        <v>770.5</v>
      </c>
    </row>
    <row r="449" spans="1:11">
      <c r="A449" s="10" t="s">
        <v>16</v>
      </c>
      <c r="B449" s="14" t="s">
        <v>193</v>
      </c>
      <c r="C449" s="14"/>
      <c r="D449" s="14"/>
      <c r="E449" s="14"/>
      <c r="F449" s="14" t="s">
        <v>17</v>
      </c>
      <c r="G449" s="15">
        <f>G458+G467+G485+G517+G524+G531+G536+G474+G477+G498+G502+G482+G514+G521+G528+G490+G542</f>
        <v>4261.5</v>
      </c>
      <c r="H449" s="15">
        <f>H458+H467+H485+H517+H524+H531+H536+H474+H477+H498+H502+H482+H514+H521+H528+H490+H542</f>
        <v>1069.5</v>
      </c>
      <c r="I449" s="12">
        <f t="shared" si="145"/>
        <v>5331</v>
      </c>
      <c r="J449" s="15">
        <f>J458+J467+J485+J517+J524+J531+J536+J474+J477+J498+J502+J482+J514+J521+J528+J490+J542</f>
        <v>795.6</v>
      </c>
      <c r="K449" s="15">
        <f>K458+K467+K485+K517+K524+K531+K536+K474+K477+K498+K502+K482+K514+K521+K528+K490+K542</f>
        <v>770.5</v>
      </c>
    </row>
    <row r="450" spans="1:11">
      <c r="A450" s="10" t="s">
        <v>18</v>
      </c>
      <c r="B450" s="14" t="s">
        <v>193</v>
      </c>
      <c r="C450" s="14"/>
      <c r="D450" s="14"/>
      <c r="E450" s="14"/>
      <c r="F450" s="14" t="s">
        <v>10</v>
      </c>
      <c r="G450" s="15">
        <f>G503+G510+G547+G462</f>
        <v>2432.6999999999998</v>
      </c>
      <c r="H450" s="15">
        <f>H503+H510+H547+H462</f>
        <v>378.3</v>
      </c>
      <c r="I450" s="12">
        <f t="shared" si="145"/>
        <v>2811</v>
      </c>
      <c r="J450" s="15">
        <f t="shared" ref="J450:K450" si="161">J503+J510+J547</f>
        <v>0</v>
      </c>
      <c r="K450" s="15">
        <f t="shared" si="161"/>
        <v>0</v>
      </c>
    </row>
    <row r="451" spans="1:11">
      <c r="A451" s="10" t="s">
        <v>19</v>
      </c>
      <c r="B451" s="14" t="s">
        <v>193</v>
      </c>
      <c r="C451" s="14"/>
      <c r="D451" s="14"/>
      <c r="E451" s="14"/>
      <c r="F451" s="14" t="s">
        <v>11</v>
      </c>
      <c r="G451" s="15">
        <f>G504+G551</f>
        <v>11958</v>
      </c>
      <c r="H451" s="15">
        <f>H504+H551</f>
        <v>3824.96</v>
      </c>
      <c r="I451" s="12">
        <f t="shared" si="145"/>
        <v>15782.96</v>
      </c>
      <c r="J451" s="15">
        <f t="shared" ref="J451:K451" si="162">J504+J551</f>
        <v>0</v>
      </c>
      <c r="K451" s="15">
        <f t="shared" si="162"/>
        <v>0</v>
      </c>
    </row>
    <row r="452" spans="1:11" hidden="1">
      <c r="A452" s="10" t="s">
        <v>20</v>
      </c>
      <c r="B452" s="14" t="s">
        <v>193</v>
      </c>
      <c r="C452" s="14"/>
      <c r="D452" s="14"/>
      <c r="E452" s="14"/>
      <c r="F452" s="14" t="s">
        <v>12</v>
      </c>
      <c r="G452" s="15">
        <f t="shared" ref="G452:K452" si="163">G505</f>
        <v>0</v>
      </c>
      <c r="H452" s="15"/>
      <c r="I452" s="12">
        <f t="shared" si="145"/>
        <v>0</v>
      </c>
      <c r="J452" s="15">
        <f t="shared" si="163"/>
        <v>0</v>
      </c>
      <c r="K452" s="15">
        <f t="shared" si="163"/>
        <v>0</v>
      </c>
    </row>
    <row r="453" spans="1:11">
      <c r="A453" s="58" t="s">
        <v>194</v>
      </c>
      <c r="B453" s="14" t="s">
        <v>193</v>
      </c>
      <c r="C453" s="14" t="s">
        <v>195</v>
      </c>
      <c r="D453" s="11"/>
      <c r="E453" s="14"/>
      <c r="F453" s="14"/>
      <c r="G453" s="15">
        <f>G454</f>
        <v>1679.5</v>
      </c>
      <c r="H453" s="15">
        <f>H454</f>
        <v>229</v>
      </c>
      <c r="I453" s="12">
        <f t="shared" si="145"/>
        <v>1908.5</v>
      </c>
      <c r="J453" s="15">
        <f t="shared" ref="G453:K457" si="164">J454</f>
        <v>181.1</v>
      </c>
      <c r="K453" s="15">
        <f t="shared" si="164"/>
        <v>181.1</v>
      </c>
    </row>
    <row r="454" spans="1:11" ht="26.25" customHeight="1">
      <c r="A454" s="13" t="s">
        <v>25</v>
      </c>
      <c r="B454" s="14" t="s">
        <v>193</v>
      </c>
      <c r="C454" s="14" t="s">
        <v>195</v>
      </c>
      <c r="D454" s="11" t="s">
        <v>26</v>
      </c>
      <c r="E454" s="14"/>
      <c r="F454" s="14"/>
      <c r="G454" s="16">
        <f>G455+G459</f>
        <v>1679.5</v>
      </c>
      <c r="H454" s="16">
        <f>H455+H459</f>
        <v>229</v>
      </c>
      <c r="I454" s="20">
        <f t="shared" si="145"/>
        <v>1908.5</v>
      </c>
      <c r="J454" s="16">
        <f t="shared" si="164"/>
        <v>181.1</v>
      </c>
      <c r="K454" s="16">
        <f t="shared" si="164"/>
        <v>181.1</v>
      </c>
    </row>
    <row r="455" spans="1:11" ht="35.25" customHeight="1">
      <c r="A455" s="59" t="s">
        <v>196</v>
      </c>
      <c r="B455" s="18" t="s">
        <v>193</v>
      </c>
      <c r="C455" s="18" t="s">
        <v>195</v>
      </c>
      <c r="D455" s="9" t="s">
        <v>197</v>
      </c>
      <c r="E455" s="18"/>
      <c r="F455" s="18"/>
      <c r="G455" s="16">
        <f t="shared" si="164"/>
        <v>429.5</v>
      </c>
      <c r="H455" s="16">
        <f t="shared" si="164"/>
        <v>229</v>
      </c>
      <c r="I455" s="20">
        <f t="shared" si="145"/>
        <v>658.5</v>
      </c>
      <c r="J455" s="16">
        <f t="shared" si="164"/>
        <v>181.1</v>
      </c>
      <c r="K455" s="16">
        <f t="shared" si="164"/>
        <v>181.1</v>
      </c>
    </row>
    <row r="456" spans="1:11" ht="22.5" customHeight="1">
      <c r="A456" s="27" t="s">
        <v>186</v>
      </c>
      <c r="B456" s="18" t="s">
        <v>193</v>
      </c>
      <c r="C456" s="18" t="s">
        <v>195</v>
      </c>
      <c r="D456" s="9" t="s">
        <v>197</v>
      </c>
      <c r="E456" s="18" t="s">
        <v>45</v>
      </c>
      <c r="F456" s="18"/>
      <c r="G456" s="16">
        <f t="shared" si="164"/>
        <v>429.5</v>
      </c>
      <c r="H456" s="16">
        <f t="shared" si="164"/>
        <v>229</v>
      </c>
      <c r="I456" s="20">
        <f t="shared" si="145"/>
        <v>658.5</v>
      </c>
      <c r="J456" s="16">
        <f t="shared" si="164"/>
        <v>181.1</v>
      </c>
      <c r="K456" s="16">
        <f t="shared" si="164"/>
        <v>181.1</v>
      </c>
    </row>
    <row r="457" spans="1:11" ht="27" customHeight="1">
      <c r="A457" s="27" t="s">
        <v>174</v>
      </c>
      <c r="B457" s="18" t="s">
        <v>193</v>
      </c>
      <c r="C457" s="18" t="s">
        <v>195</v>
      </c>
      <c r="D457" s="9" t="s">
        <v>197</v>
      </c>
      <c r="E457" s="18" t="s">
        <v>53</v>
      </c>
      <c r="F457" s="18"/>
      <c r="G457" s="16">
        <f t="shared" si="164"/>
        <v>429.5</v>
      </c>
      <c r="H457" s="16">
        <f t="shared" si="164"/>
        <v>229</v>
      </c>
      <c r="I457" s="20">
        <f t="shared" si="145"/>
        <v>658.5</v>
      </c>
      <c r="J457" s="16">
        <f t="shared" si="164"/>
        <v>181.1</v>
      </c>
      <c r="K457" s="16">
        <f t="shared" si="164"/>
        <v>181.1</v>
      </c>
    </row>
    <row r="458" spans="1:11">
      <c r="A458" s="49" t="s">
        <v>16</v>
      </c>
      <c r="B458" s="18" t="s">
        <v>193</v>
      </c>
      <c r="C458" s="18" t="s">
        <v>195</v>
      </c>
      <c r="D458" s="9" t="s">
        <v>197</v>
      </c>
      <c r="E458" s="18" t="s">
        <v>53</v>
      </c>
      <c r="F458" s="18" t="s">
        <v>17</v>
      </c>
      <c r="G458" s="79">
        <v>429.5</v>
      </c>
      <c r="H458" s="79">
        <v>229</v>
      </c>
      <c r="I458" s="20">
        <f t="shared" si="145"/>
        <v>658.5</v>
      </c>
      <c r="J458" s="22">
        <v>181.1</v>
      </c>
      <c r="K458" s="22">
        <v>181.1</v>
      </c>
    </row>
    <row r="459" spans="1:11" ht="48">
      <c r="A459" s="205" t="s">
        <v>692</v>
      </c>
      <c r="B459" s="204" t="s">
        <v>193</v>
      </c>
      <c r="C459" s="204" t="s">
        <v>195</v>
      </c>
      <c r="D459" s="204" t="s">
        <v>693</v>
      </c>
      <c r="E459" s="204"/>
      <c r="F459" s="204"/>
      <c r="G459" s="20">
        <f t="shared" ref="G459:H461" si="165">G460</f>
        <v>1250</v>
      </c>
      <c r="H459" s="20">
        <f t="shared" si="165"/>
        <v>0</v>
      </c>
      <c r="I459" s="20">
        <f t="shared" si="145"/>
        <v>1250</v>
      </c>
      <c r="J459" s="22"/>
      <c r="K459" s="22"/>
    </row>
    <row r="460" spans="1:11" ht="48">
      <c r="A460" s="206" t="s">
        <v>444</v>
      </c>
      <c r="B460" s="204" t="s">
        <v>193</v>
      </c>
      <c r="C460" s="204" t="s">
        <v>195</v>
      </c>
      <c r="D460" s="204" t="s">
        <v>693</v>
      </c>
      <c r="E460" s="204" t="s">
        <v>211</v>
      </c>
      <c r="F460" s="204"/>
      <c r="G460" s="20">
        <f t="shared" si="165"/>
        <v>1250</v>
      </c>
      <c r="H460" s="20">
        <f t="shared" si="165"/>
        <v>0</v>
      </c>
      <c r="I460" s="20">
        <f t="shared" si="145"/>
        <v>1250</v>
      </c>
      <c r="J460" s="22"/>
      <c r="K460" s="22"/>
    </row>
    <row r="461" spans="1:11">
      <c r="A461" s="207" t="s">
        <v>212</v>
      </c>
      <c r="B461" s="204" t="s">
        <v>193</v>
      </c>
      <c r="C461" s="204" t="s">
        <v>195</v>
      </c>
      <c r="D461" s="204" t="s">
        <v>693</v>
      </c>
      <c r="E461" s="204" t="s">
        <v>443</v>
      </c>
      <c r="F461" s="204"/>
      <c r="G461" s="20">
        <f t="shared" si="165"/>
        <v>1250</v>
      </c>
      <c r="H461" s="20">
        <f t="shared" si="165"/>
        <v>0</v>
      </c>
      <c r="I461" s="20">
        <f t="shared" si="145"/>
        <v>1250</v>
      </c>
      <c r="J461" s="22"/>
      <c r="K461" s="22"/>
    </row>
    <row r="462" spans="1:11">
      <c r="A462" s="208" t="s">
        <v>18</v>
      </c>
      <c r="B462" s="204" t="s">
        <v>193</v>
      </c>
      <c r="C462" s="204" t="s">
        <v>195</v>
      </c>
      <c r="D462" s="204" t="s">
        <v>693</v>
      </c>
      <c r="E462" s="204" t="s">
        <v>443</v>
      </c>
      <c r="F462" s="204" t="s">
        <v>10</v>
      </c>
      <c r="G462" s="20">
        <v>1250</v>
      </c>
      <c r="H462" s="79"/>
      <c r="I462" s="20">
        <f t="shared" si="145"/>
        <v>1250</v>
      </c>
      <c r="J462" s="22"/>
      <c r="K462" s="22"/>
    </row>
    <row r="463" spans="1:11" ht="14.25" customHeight="1">
      <c r="A463" s="58" t="s">
        <v>198</v>
      </c>
      <c r="B463" s="14" t="s">
        <v>193</v>
      </c>
      <c r="C463" s="14" t="s">
        <v>199</v>
      </c>
      <c r="D463" s="14"/>
      <c r="E463" s="14"/>
      <c r="F463" s="14"/>
      <c r="G463" s="15">
        <f>G468+G478+G490</f>
        <v>110</v>
      </c>
      <c r="H463" s="15"/>
      <c r="I463" s="12">
        <f t="shared" si="145"/>
        <v>110</v>
      </c>
      <c r="J463" s="15">
        <f t="shared" ref="J463:K463" si="166">J468+J478+J490</f>
        <v>85</v>
      </c>
      <c r="K463" s="15">
        <f t="shared" si="166"/>
        <v>60</v>
      </c>
    </row>
    <row r="464" spans="1:11" ht="24" hidden="1">
      <c r="A464" s="60" t="s">
        <v>200</v>
      </c>
      <c r="B464" s="18" t="s">
        <v>193</v>
      </c>
      <c r="C464" s="18" t="s">
        <v>199</v>
      </c>
      <c r="D464" s="9" t="s">
        <v>201</v>
      </c>
      <c r="E464" s="18"/>
      <c r="F464" s="18"/>
      <c r="G464" s="16">
        <f t="shared" ref="G464:J466" si="167">G465</f>
        <v>0</v>
      </c>
      <c r="H464" s="16"/>
      <c r="I464" s="20">
        <f t="shared" si="145"/>
        <v>0</v>
      </c>
      <c r="J464" s="16">
        <f t="shared" si="167"/>
        <v>0</v>
      </c>
      <c r="K464" s="26"/>
    </row>
    <row r="465" spans="1:11" ht="24.75" hidden="1" customHeight="1">
      <c r="A465" s="27" t="s">
        <v>186</v>
      </c>
      <c r="B465" s="18" t="s">
        <v>193</v>
      </c>
      <c r="C465" s="18" t="s">
        <v>199</v>
      </c>
      <c r="D465" s="9" t="s">
        <v>201</v>
      </c>
      <c r="E465" s="18" t="s">
        <v>45</v>
      </c>
      <c r="F465" s="18"/>
      <c r="G465" s="16">
        <f t="shared" si="167"/>
        <v>0</v>
      </c>
      <c r="H465" s="16"/>
      <c r="I465" s="20">
        <f t="shared" si="145"/>
        <v>0</v>
      </c>
      <c r="J465" s="16">
        <f t="shared" si="167"/>
        <v>0</v>
      </c>
      <c r="K465" s="26"/>
    </row>
    <row r="466" spans="1:11" ht="27" hidden="1" customHeight="1">
      <c r="A466" s="27" t="s">
        <v>155</v>
      </c>
      <c r="B466" s="18" t="s">
        <v>193</v>
      </c>
      <c r="C466" s="18" t="s">
        <v>199</v>
      </c>
      <c r="D466" s="9" t="s">
        <v>201</v>
      </c>
      <c r="E466" s="18" t="s">
        <v>53</v>
      </c>
      <c r="F466" s="18"/>
      <c r="G466" s="16">
        <f t="shared" si="167"/>
        <v>0</v>
      </c>
      <c r="H466" s="16"/>
      <c r="I466" s="20">
        <f t="shared" si="145"/>
        <v>0</v>
      </c>
      <c r="J466" s="16">
        <f t="shared" si="167"/>
        <v>0</v>
      </c>
      <c r="K466" s="26"/>
    </row>
    <row r="467" spans="1:11" ht="12" hidden="1" customHeight="1">
      <c r="A467" s="17" t="s">
        <v>16</v>
      </c>
      <c r="B467" s="18" t="s">
        <v>193</v>
      </c>
      <c r="C467" s="18" t="s">
        <v>199</v>
      </c>
      <c r="D467" s="9" t="s">
        <v>201</v>
      </c>
      <c r="E467" s="18" t="s">
        <v>53</v>
      </c>
      <c r="F467" s="18" t="s">
        <v>17</v>
      </c>
      <c r="G467" s="16"/>
      <c r="H467" s="16"/>
      <c r="I467" s="20">
        <f t="shared" si="145"/>
        <v>0</v>
      </c>
      <c r="J467" s="16"/>
      <c r="K467" s="26"/>
    </row>
    <row r="468" spans="1:11" ht="28.5" hidden="1" customHeight="1">
      <c r="A468" s="47" t="s">
        <v>202</v>
      </c>
      <c r="B468" s="61" t="s">
        <v>193</v>
      </c>
      <c r="C468" s="61" t="s">
        <v>199</v>
      </c>
      <c r="D468" s="24" t="s">
        <v>203</v>
      </c>
      <c r="E468" s="61"/>
      <c r="F468" s="61"/>
      <c r="G468" s="16">
        <f t="shared" ref="G468:K469" si="168">G469</f>
        <v>0</v>
      </c>
      <c r="H468" s="16"/>
      <c r="I468" s="20">
        <f t="shared" si="145"/>
        <v>0</v>
      </c>
      <c r="J468" s="16">
        <f t="shared" si="168"/>
        <v>0</v>
      </c>
      <c r="K468" s="16">
        <f t="shared" si="168"/>
        <v>0</v>
      </c>
    </row>
    <row r="469" spans="1:11" ht="41.25" hidden="1" customHeight="1">
      <c r="A469" s="47" t="s">
        <v>204</v>
      </c>
      <c r="B469" s="61" t="s">
        <v>193</v>
      </c>
      <c r="C469" s="61" t="s">
        <v>199</v>
      </c>
      <c r="D469" s="24" t="s">
        <v>205</v>
      </c>
      <c r="E469" s="61"/>
      <c r="F469" s="61"/>
      <c r="G469" s="16">
        <f t="shared" si="168"/>
        <v>0</v>
      </c>
      <c r="H469" s="16"/>
      <c r="I469" s="20">
        <f t="shared" si="145"/>
        <v>0</v>
      </c>
      <c r="J469" s="16">
        <f t="shared" si="168"/>
        <v>0</v>
      </c>
      <c r="K469" s="16">
        <f t="shared" si="168"/>
        <v>0</v>
      </c>
    </row>
    <row r="470" spans="1:11" ht="89.25" hidden="1" customHeight="1">
      <c r="A470" s="23" t="s">
        <v>206</v>
      </c>
      <c r="B470" s="24" t="s">
        <v>193</v>
      </c>
      <c r="C470" s="24" t="s">
        <v>199</v>
      </c>
      <c r="D470" s="62" t="s">
        <v>207</v>
      </c>
      <c r="E470" s="24"/>
      <c r="F470" s="24"/>
      <c r="G470" s="16">
        <f>G471</f>
        <v>0</v>
      </c>
      <c r="H470" s="16"/>
      <c r="I470" s="20">
        <f t="shared" si="145"/>
        <v>0</v>
      </c>
      <c r="J470" s="16">
        <f t="shared" ref="J470:K470" si="169">J471+J475</f>
        <v>0</v>
      </c>
      <c r="K470" s="16">
        <f t="shared" si="169"/>
        <v>0</v>
      </c>
    </row>
    <row r="471" spans="1:11" ht="15" hidden="1" customHeight="1">
      <c r="A471" s="23" t="s">
        <v>208</v>
      </c>
      <c r="B471" s="24" t="s">
        <v>193</v>
      </c>
      <c r="C471" s="24" t="s">
        <v>199</v>
      </c>
      <c r="D471" s="62" t="s">
        <v>209</v>
      </c>
      <c r="E471" s="24"/>
      <c r="F471" s="24"/>
      <c r="G471" s="16">
        <f>G472+G475</f>
        <v>0</v>
      </c>
      <c r="H471" s="16"/>
      <c r="I471" s="20">
        <f t="shared" si="145"/>
        <v>0</v>
      </c>
      <c r="J471" s="16">
        <f t="shared" ref="G471:K473" si="170">J472</f>
        <v>0</v>
      </c>
      <c r="K471" s="16">
        <f t="shared" si="170"/>
        <v>0</v>
      </c>
    </row>
    <row r="472" spans="1:11" ht="24.75" hidden="1" customHeight="1">
      <c r="A472" s="44" t="s">
        <v>186</v>
      </c>
      <c r="B472" s="24" t="s">
        <v>193</v>
      </c>
      <c r="C472" s="24" t="s">
        <v>199</v>
      </c>
      <c r="D472" s="62" t="s">
        <v>209</v>
      </c>
      <c r="E472" s="24" t="s">
        <v>45</v>
      </c>
      <c r="F472" s="24"/>
      <c r="G472" s="16">
        <f t="shared" si="170"/>
        <v>0</v>
      </c>
      <c r="H472" s="16"/>
      <c r="I472" s="20">
        <f t="shared" si="145"/>
        <v>0</v>
      </c>
      <c r="J472" s="16">
        <f t="shared" si="170"/>
        <v>0</v>
      </c>
      <c r="K472" s="16">
        <f t="shared" si="170"/>
        <v>0</v>
      </c>
    </row>
    <row r="473" spans="1:11" ht="22.5" hidden="1" customHeight="1">
      <c r="A473" s="44" t="s">
        <v>174</v>
      </c>
      <c r="B473" s="24" t="s">
        <v>193</v>
      </c>
      <c r="C473" s="24" t="s">
        <v>199</v>
      </c>
      <c r="D473" s="62" t="s">
        <v>209</v>
      </c>
      <c r="E473" s="24" t="s">
        <v>53</v>
      </c>
      <c r="F473" s="24"/>
      <c r="G473" s="16">
        <f t="shared" si="170"/>
        <v>0</v>
      </c>
      <c r="H473" s="16"/>
      <c r="I473" s="20">
        <f t="shared" si="145"/>
        <v>0</v>
      </c>
      <c r="J473" s="16">
        <f t="shared" si="170"/>
        <v>0</v>
      </c>
      <c r="K473" s="16">
        <f t="shared" si="170"/>
        <v>0</v>
      </c>
    </row>
    <row r="474" spans="1:11" ht="12" hidden="1" customHeight="1">
      <c r="A474" s="23" t="s">
        <v>16</v>
      </c>
      <c r="B474" s="24" t="s">
        <v>193</v>
      </c>
      <c r="C474" s="24" t="s">
        <v>199</v>
      </c>
      <c r="D474" s="62" t="s">
        <v>209</v>
      </c>
      <c r="E474" s="24" t="s">
        <v>53</v>
      </c>
      <c r="F474" s="24" t="s">
        <v>17</v>
      </c>
      <c r="G474" s="16"/>
      <c r="H474" s="16"/>
      <c r="I474" s="20">
        <f t="shared" ref="I474:I537" si="171">G474+H474</f>
        <v>0</v>
      </c>
      <c r="J474" s="16"/>
      <c r="K474" s="26"/>
    </row>
    <row r="475" spans="1:11" ht="36.75" hidden="1" customHeight="1">
      <c r="A475" s="51" t="s">
        <v>210</v>
      </c>
      <c r="B475" s="24" t="s">
        <v>193</v>
      </c>
      <c r="C475" s="24" t="s">
        <v>199</v>
      </c>
      <c r="D475" s="62" t="s">
        <v>209</v>
      </c>
      <c r="E475" s="24" t="s">
        <v>211</v>
      </c>
      <c r="F475" s="24"/>
      <c r="G475" s="16">
        <f t="shared" ref="G475:K476" si="172">G476</f>
        <v>0</v>
      </c>
      <c r="H475" s="16"/>
      <c r="I475" s="20">
        <f t="shared" si="171"/>
        <v>0</v>
      </c>
      <c r="J475" s="16">
        <f t="shared" si="172"/>
        <v>0</v>
      </c>
      <c r="K475" s="16">
        <f t="shared" si="172"/>
        <v>0</v>
      </c>
    </row>
    <row r="476" spans="1:11" hidden="1">
      <c r="A476" s="51" t="s">
        <v>212</v>
      </c>
      <c r="B476" s="24" t="s">
        <v>193</v>
      </c>
      <c r="C476" s="24" t="s">
        <v>199</v>
      </c>
      <c r="D476" s="62" t="s">
        <v>209</v>
      </c>
      <c r="E476" s="24" t="s">
        <v>213</v>
      </c>
      <c r="F476" s="24"/>
      <c r="G476" s="16">
        <f t="shared" si="172"/>
        <v>0</v>
      </c>
      <c r="H476" s="16"/>
      <c r="I476" s="20">
        <f t="shared" si="171"/>
        <v>0</v>
      </c>
      <c r="J476" s="16">
        <f t="shared" si="172"/>
        <v>0</v>
      </c>
      <c r="K476" s="16">
        <f t="shared" si="172"/>
        <v>0</v>
      </c>
    </row>
    <row r="477" spans="1:11" ht="12" hidden="1" customHeight="1">
      <c r="A477" s="23" t="s">
        <v>16</v>
      </c>
      <c r="B477" s="24" t="s">
        <v>193</v>
      </c>
      <c r="C477" s="24" t="s">
        <v>199</v>
      </c>
      <c r="D477" s="62" t="s">
        <v>209</v>
      </c>
      <c r="E477" s="24" t="s">
        <v>213</v>
      </c>
      <c r="F477" s="24" t="s">
        <v>17</v>
      </c>
      <c r="G477" s="16">
        <v>0</v>
      </c>
      <c r="H477" s="16"/>
      <c r="I477" s="20">
        <f t="shared" si="171"/>
        <v>0</v>
      </c>
      <c r="J477" s="16"/>
      <c r="K477" s="26"/>
    </row>
    <row r="478" spans="1:11" ht="12" hidden="1" customHeight="1">
      <c r="A478" s="13" t="s">
        <v>25</v>
      </c>
      <c r="B478" s="14" t="s">
        <v>193</v>
      </c>
      <c r="C478" s="14" t="s">
        <v>199</v>
      </c>
      <c r="D478" s="11" t="s">
        <v>26</v>
      </c>
      <c r="E478" s="14"/>
      <c r="F478" s="14"/>
      <c r="G478" s="16">
        <f t="shared" ref="G478:K478" si="173">G479</f>
        <v>0</v>
      </c>
      <c r="H478" s="16"/>
      <c r="I478" s="20">
        <f t="shared" si="171"/>
        <v>0</v>
      </c>
      <c r="J478" s="16">
        <f t="shared" si="173"/>
        <v>0</v>
      </c>
      <c r="K478" s="16">
        <f t="shared" si="173"/>
        <v>0</v>
      </c>
    </row>
    <row r="479" spans="1:11" ht="25.5" hidden="1" customHeight="1">
      <c r="A479" s="60" t="s">
        <v>214</v>
      </c>
      <c r="B479" s="18" t="s">
        <v>193</v>
      </c>
      <c r="C479" s="18" t="s">
        <v>199</v>
      </c>
      <c r="D479" s="9" t="s">
        <v>215</v>
      </c>
      <c r="E479" s="18"/>
      <c r="F479" s="18"/>
      <c r="G479" s="16">
        <f t="shared" ref="G479:K479" si="174">G480+G483</f>
        <v>0</v>
      </c>
      <c r="H479" s="16"/>
      <c r="I479" s="20">
        <f t="shared" si="171"/>
        <v>0</v>
      </c>
      <c r="J479" s="16">
        <f t="shared" si="174"/>
        <v>0</v>
      </c>
      <c r="K479" s="16">
        <f t="shared" si="174"/>
        <v>0</v>
      </c>
    </row>
    <row r="480" spans="1:11" ht="25.5" hidden="1" customHeight="1">
      <c r="A480" s="27" t="s">
        <v>186</v>
      </c>
      <c r="B480" s="18" t="s">
        <v>193</v>
      </c>
      <c r="C480" s="18" t="s">
        <v>199</v>
      </c>
      <c r="D480" s="9" t="s">
        <v>215</v>
      </c>
      <c r="E480" s="18" t="s">
        <v>45</v>
      </c>
      <c r="F480" s="18"/>
      <c r="G480" s="16">
        <f t="shared" ref="G480:K481" si="175">G481</f>
        <v>0</v>
      </c>
      <c r="H480" s="16"/>
      <c r="I480" s="20">
        <f t="shared" si="171"/>
        <v>0</v>
      </c>
      <c r="J480" s="16">
        <f t="shared" si="175"/>
        <v>0</v>
      </c>
      <c r="K480" s="16">
        <f t="shared" si="175"/>
        <v>0</v>
      </c>
    </row>
    <row r="481" spans="1:11" ht="21.75" hidden="1" customHeight="1">
      <c r="A481" s="27" t="s">
        <v>155</v>
      </c>
      <c r="B481" s="18" t="s">
        <v>193</v>
      </c>
      <c r="C481" s="18" t="s">
        <v>199</v>
      </c>
      <c r="D481" s="9" t="s">
        <v>215</v>
      </c>
      <c r="E481" s="18" t="s">
        <v>53</v>
      </c>
      <c r="F481" s="18"/>
      <c r="G481" s="16">
        <f t="shared" si="175"/>
        <v>0</v>
      </c>
      <c r="H481" s="16"/>
      <c r="I481" s="20">
        <f t="shared" si="171"/>
        <v>0</v>
      </c>
      <c r="J481" s="16">
        <f t="shared" si="175"/>
        <v>0</v>
      </c>
      <c r="K481" s="16">
        <f t="shared" si="175"/>
        <v>0</v>
      </c>
    </row>
    <row r="482" spans="1:11" ht="9" hidden="1" customHeight="1">
      <c r="A482" s="17" t="s">
        <v>16</v>
      </c>
      <c r="B482" s="18" t="s">
        <v>193</v>
      </c>
      <c r="C482" s="18" t="s">
        <v>199</v>
      </c>
      <c r="D482" s="9" t="s">
        <v>215</v>
      </c>
      <c r="E482" s="18" t="s">
        <v>53</v>
      </c>
      <c r="F482" s="18" t="s">
        <v>17</v>
      </c>
      <c r="G482" s="19"/>
      <c r="H482" s="19"/>
      <c r="I482" s="20">
        <f t="shared" si="171"/>
        <v>0</v>
      </c>
      <c r="J482" s="20"/>
      <c r="K482" s="19"/>
    </row>
    <row r="483" spans="1:11" ht="12" hidden="1" customHeight="1">
      <c r="A483" s="41" t="s">
        <v>122</v>
      </c>
      <c r="B483" s="18" t="s">
        <v>193</v>
      </c>
      <c r="C483" s="18" t="s">
        <v>199</v>
      </c>
      <c r="D483" s="9" t="s">
        <v>215</v>
      </c>
      <c r="E483" s="18" t="s">
        <v>123</v>
      </c>
      <c r="F483" s="18"/>
      <c r="G483" s="16">
        <f t="shared" ref="G483:K484" si="176">G484</f>
        <v>0</v>
      </c>
      <c r="H483" s="16"/>
      <c r="I483" s="20">
        <f t="shared" si="171"/>
        <v>0</v>
      </c>
      <c r="J483" s="16">
        <f t="shared" si="176"/>
        <v>0</v>
      </c>
      <c r="K483" s="16">
        <f t="shared" si="176"/>
        <v>0</v>
      </c>
    </row>
    <row r="484" spans="1:11" ht="12.75" hidden="1" customHeight="1">
      <c r="A484" s="41" t="s">
        <v>161</v>
      </c>
      <c r="B484" s="18" t="s">
        <v>193</v>
      </c>
      <c r="C484" s="18" t="s">
        <v>199</v>
      </c>
      <c r="D484" s="9" t="s">
        <v>215</v>
      </c>
      <c r="E484" s="18" t="s">
        <v>162</v>
      </c>
      <c r="F484" s="18"/>
      <c r="G484" s="16">
        <f t="shared" si="176"/>
        <v>0</v>
      </c>
      <c r="H484" s="16"/>
      <c r="I484" s="20">
        <f t="shared" si="171"/>
        <v>0</v>
      </c>
      <c r="J484" s="16">
        <f t="shared" si="176"/>
        <v>0</v>
      </c>
      <c r="K484" s="16">
        <f t="shared" si="176"/>
        <v>0</v>
      </c>
    </row>
    <row r="485" spans="1:11" ht="10.5" hidden="1" customHeight="1">
      <c r="A485" s="41" t="s">
        <v>16</v>
      </c>
      <c r="B485" s="18" t="s">
        <v>193</v>
      </c>
      <c r="C485" s="18" t="s">
        <v>199</v>
      </c>
      <c r="D485" s="9" t="s">
        <v>215</v>
      </c>
      <c r="E485" s="18" t="s">
        <v>162</v>
      </c>
      <c r="F485" s="18" t="s">
        <v>17</v>
      </c>
      <c r="G485" s="19"/>
      <c r="H485" s="19"/>
      <c r="I485" s="20">
        <f t="shared" si="171"/>
        <v>0</v>
      </c>
      <c r="J485" s="20"/>
      <c r="K485" s="19"/>
    </row>
    <row r="486" spans="1:11" ht="53.25" customHeight="1">
      <c r="A486" s="180" t="s">
        <v>652</v>
      </c>
      <c r="B486" s="18" t="s">
        <v>193</v>
      </c>
      <c r="C486" s="18" t="s">
        <v>199</v>
      </c>
      <c r="D486" s="167" t="s">
        <v>637</v>
      </c>
      <c r="E486" s="167"/>
      <c r="F486" s="167"/>
      <c r="G486" s="160">
        <f t="shared" ref="G486:K489" si="177">G487</f>
        <v>110</v>
      </c>
      <c r="H486" s="160"/>
      <c r="I486" s="20">
        <f t="shared" si="171"/>
        <v>110</v>
      </c>
      <c r="J486" s="160">
        <f t="shared" si="177"/>
        <v>85</v>
      </c>
      <c r="K486" s="160">
        <f t="shared" si="177"/>
        <v>60</v>
      </c>
    </row>
    <row r="487" spans="1:11">
      <c r="A487" s="180" t="s">
        <v>133</v>
      </c>
      <c r="B487" s="18" t="s">
        <v>193</v>
      </c>
      <c r="C487" s="18" t="s">
        <v>199</v>
      </c>
      <c r="D487" s="167" t="s">
        <v>638</v>
      </c>
      <c r="E487" s="167"/>
      <c r="F487" s="167"/>
      <c r="G487" s="160">
        <f t="shared" si="177"/>
        <v>110</v>
      </c>
      <c r="H487" s="160"/>
      <c r="I487" s="20">
        <f t="shared" si="171"/>
        <v>110</v>
      </c>
      <c r="J487" s="160">
        <f t="shared" si="177"/>
        <v>85</v>
      </c>
      <c r="K487" s="160">
        <f t="shared" si="177"/>
        <v>60</v>
      </c>
    </row>
    <row r="488" spans="1:11" ht="25.5">
      <c r="A488" s="152" t="s">
        <v>44</v>
      </c>
      <c r="B488" s="18" t="s">
        <v>193</v>
      </c>
      <c r="C488" s="18" t="s">
        <v>199</v>
      </c>
      <c r="D488" s="167" t="s">
        <v>638</v>
      </c>
      <c r="E488" s="167" t="s">
        <v>45</v>
      </c>
      <c r="F488" s="167"/>
      <c r="G488" s="160">
        <f t="shared" si="177"/>
        <v>110</v>
      </c>
      <c r="H488" s="160"/>
      <c r="I488" s="20">
        <f t="shared" si="171"/>
        <v>110</v>
      </c>
      <c r="J488" s="160">
        <f t="shared" si="177"/>
        <v>85</v>
      </c>
      <c r="K488" s="160">
        <f t="shared" si="177"/>
        <v>60</v>
      </c>
    </row>
    <row r="489" spans="1:11" ht="25.5">
      <c r="A489" s="152" t="s">
        <v>174</v>
      </c>
      <c r="B489" s="18" t="s">
        <v>193</v>
      </c>
      <c r="C489" s="18" t="s">
        <v>199</v>
      </c>
      <c r="D489" s="167" t="s">
        <v>638</v>
      </c>
      <c r="E489" s="167" t="s">
        <v>53</v>
      </c>
      <c r="F489" s="167"/>
      <c r="G489" s="160">
        <f t="shared" si="177"/>
        <v>110</v>
      </c>
      <c r="H489" s="160"/>
      <c r="I489" s="20">
        <f t="shared" si="171"/>
        <v>110</v>
      </c>
      <c r="J489" s="160">
        <f t="shared" si="177"/>
        <v>85</v>
      </c>
      <c r="K489" s="160">
        <f t="shared" si="177"/>
        <v>60</v>
      </c>
    </row>
    <row r="490" spans="1:11">
      <c r="A490" s="133" t="s">
        <v>16</v>
      </c>
      <c r="B490" s="18" t="s">
        <v>193</v>
      </c>
      <c r="C490" s="18" t="s">
        <v>199</v>
      </c>
      <c r="D490" s="167" t="s">
        <v>638</v>
      </c>
      <c r="E490" s="167" t="s">
        <v>53</v>
      </c>
      <c r="F490" s="167" t="s">
        <v>17</v>
      </c>
      <c r="G490" s="160">
        <v>110</v>
      </c>
      <c r="H490" s="160"/>
      <c r="I490" s="20">
        <f t="shared" si="171"/>
        <v>110</v>
      </c>
      <c r="J490" s="160">
        <v>85</v>
      </c>
      <c r="K490" s="160">
        <v>60</v>
      </c>
    </row>
    <row r="491" spans="1:11">
      <c r="A491" s="63" t="s">
        <v>216</v>
      </c>
      <c r="B491" s="14" t="s">
        <v>193</v>
      </c>
      <c r="C491" s="14" t="s">
        <v>217</v>
      </c>
      <c r="D491" s="11"/>
      <c r="E491" s="14"/>
      <c r="F491" s="14"/>
      <c r="G491" s="15">
        <f>G492+G506+G532</f>
        <v>1093.5999999999999</v>
      </c>
      <c r="H491" s="15"/>
      <c r="I491" s="12">
        <f t="shared" si="171"/>
        <v>1093.5999999999999</v>
      </c>
      <c r="J491" s="15">
        <f>J492+J506+J532</f>
        <v>529.5</v>
      </c>
      <c r="K491" s="15">
        <f t="shared" ref="K491" si="178">K492+K506+K532</f>
        <v>529.4</v>
      </c>
    </row>
    <row r="492" spans="1:11" ht="26.25" hidden="1" customHeight="1">
      <c r="A492" s="47" t="s">
        <v>202</v>
      </c>
      <c r="B492" s="18" t="s">
        <v>193</v>
      </c>
      <c r="C492" s="18" t="s">
        <v>217</v>
      </c>
      <c r="D492" s="24" t="s">
        <v>203</v>
      </c>
      <c r="E492" s="18"/>
      <c r="F492" s="18"/>
      <c r="G492" s="16">
        <f t="shared" ref="G492:K493" si="179">G493</f>
        <v>0</v>
      </c>
      <c r="H492" s="16"/>
      <c r="I492" s="12">
        <f t="shared" si="171"/>
        <v>0</v>
      </c>
      <c r="J492" s="16">
        <f t="shared" si="179"/>
        <v>0</v>
      </c>
      <c r="K492" s="16">
        <f t="shared" si="179"/>
        <v>0</v>
      </c>
    </row>
    <row r="493" spans="1:11" ht="38.25" hidden="1">
      <c r="A493" s="47" t="s">
        <v>204</v>
      </c>
      <c r="B493" s="18" t="s">
        <v>193</v>
      </c>
      <c r="C493" s="18" t="s">
        <v>217</v>
      </c>
      <c r="D493" s="24" t="s">
        <v>205</v>
      </c>
      <c r="E493" s="18"/>
      <c r="F493" s="18"/>
      <c r="G493" s="16">
        <f t="shared" si="179"/>
        <v>0</v>
      </c>
      <c r="H493" s="16"/>
      <c r="I493" s="12">
        <f t="shared" si="171"/>
        <v>0</v>
      </c>
      <c r="J493" s="16">
        <f t="shared" si="179"/>
        <v>0</v>
      </c>
      <c r="K493" s="16">
        <f t="shared" si="179"/>
        <v>0</v>
      </c>
    </row>
    <row r="494" spans="1:11" ht="38.25" hidden="1">
      <c r="A494" s="47" t="s">
        <v>218</v>
      </c>
      <c r="B494" s="18" t="s">
        <v>193</v>
      </c>
      <c r="C494" s="18" t="s">
        <v>217</v>
      </c>
      <c r="D494" s="24" t="s">
        <v>219</v>
      </c>
      <c r="E494" s="18"/>
      <c r="F494" s="18"/>
      <c r="G494" s="16">
        <f t="shared" ref="G494:K494" si="180">G495+G499</f>
        <v>0</v>
      </c>
      <c r="H494" s="16"/>
      <c r="I494" s="12">
        <f t="shared" si="171"/>
        <v>0</v>
      </c>
      <c r="J494" s="16">
        <f t="shared" si="180"/>
        <v>0</v>
      </c>
      <c r="K494" s="16">
        <f t="shared" si="180"/>
        <v>0</v>
      </c>
    </row>
    <row r="495" spans="1:11" ht="15.75" hidden="1" customHeight="1">
      <c r="A495" s="47" t="s">
        <v>133</v>
      </c>
      <c r="B495" s="18" t="s">
        <v>193</v>
      </c>
      <c r="C495" s="18" t="s">
        <v>217</v>
      </c>
      <c r="D495" s="24" t="s">
        <v>220</v>
      </c>
      <c r="E495" s="18"/>
      <c r="F495" s="18"/>
      <c r="G495" s="16">
        <f t="shared" ref="G495:K497" si="181">G496</f>
        <v>0</v>
      </c>
      <c r="H495" s="16"/>
      <c r="I495" s="12">
        <f t="shared" si="171"/>
        <v>0</v>
      </c>
      <c r="J495" s="16">
        <f t="shared" si="181"/>
        <v>0</v>
      </c>
      <c r="K495" s="16">
        <f t="shared" si="181"/>
        <v>0</v>
      </c>
    </row>
    <row r="496" spans="1:11" ht="27" hidden="1" customHeight="1">
      <c r="A496" s="44" t="s">
        <v>44</v>
      </c>
      <c r="B496" s="18" t="s">
        <v>193</v>
      </c>
      <c r="C496" s="18" t="s">
        <v>217</v>
      </c>
      <c r="D496" s="24" t="s">
        <v>220</v>
      </c>
      <c r="E496" s="18" t="s">
        <v>45</v>
      </c>
      <c r="F496" s="18"/>
      <c r="G496" s="16">
        <f t="shared" si="181"/>
        <v>0</v>
      </c>
      <c r="H496" s="16"/>
      <c r="I496" s="12">
        <f t="shared" si="171"/>
        <v>0</v>
      </c>
      <c r="J496" s="16">
        <f t="shared" si="181"/>
        <v>0</v>
      </c>
      <c r="K496" s="16">
        <f t="shared" si="181"/>
        <v>0</v>
      </c>
    </row>
    <row r="497" spans="1:11" ht="24.75" hidden="1" customHeight="1">
      <c r="A497" s="44" t="s">
        <v>174</v>
      </c>
      <c r="B497" s="18" t="s">
        <v>193</v>
      </c>
      <c r="C497" s="18" t="s">
        <v>217</v>
      </c>
      <c r="D497" s="24" t="s">
        <v>220</v>
      </c>
      <c r="E497" s="18" t="s">
        <v>53</v>
      </c>
      <c r="F497" s="18"/>
      <c r="G497" s="16">
        <f t="shared" si="181"/>
        <v>0</v>
      </c>
      <c r="H497" s="16"/>
      <c r="I497" s="12">
        <f t="shared" si="171"/>
        <v>0</v>
      </c>
      <c r="J497" s="16">
        <f t="shared" si="181"/>
        <v>0</v>
      </c>
      <c r="K497" s="16">
        <f t="shared" si="181"/>
        <v>0</v>
      </c>
    </row>
    <row r="498" spans="1:11" ht="13.5" hidden="1" customHeight="1">
      <c r="A498" s="23" t="s">
        <v>16</v>
      </c>
      <c r="B498" s="18" t="s">
        <v>193</v>
      </c>
      <c r="C498" s="18" t="s">
        <v>217</v>
      </c>
      <c r="D498" s="24" t="s">
        <v>220</v>
      </c>
      <c r="E498" s="18" t="s">
        <v>53</v>
      </c>
      <c r="F498" s="18" t="s">
        <v>17</v>
      </c>
      <c r="G498" s="16"/>
      <c r="H498" s="16"/>
      <c r="I498" s="12">
        <f t="shared" si="171"/>
        <v>0</v>
      </c>
      <c r="J498" s="16"/>
      <c r="K498" s="26"/>
    </row>
    <row r="499" spans="1:11" ht="16.5" hidden="1" customHeight="1">
      <c r="A499" s="133" t="s">
        <v>569</v>
      </c>
      <c r="B499" s="18" t="s">
        <v>193</v>
      </c>
      <c r="C499" s="18" t="s">
        <v>217</v>
      </c>
      <c r="D499" s="24" t="s">
        <v>220</v>
      </c>
      <c r="E499" s="18"/>
      <c r="F499" s="18"/>
      <c r="G499" s="16"/>
      <c r="H499" s="16"/>
      <c r="I499" s="12">
        <f t="shared" si="171"/>
        <v>0</v>
      </c>
      <c r="J499" s="16">
        <f>J500</f>
        <v>0</v>
      </c>
      <c r="K499" s="26"/>
    </row>
    <row r="500" spans="1:11" ht="24" hidden="1" customHeight="1">
      <c r="A500" s="44" t="s">
        <v>44</v>
      </c>
      <c r="B500" s="18" t="s">
        <v>193</v>
      </c>
      <c r="C500" s="18" t="s">
        <v>217</v>
      </c>
      <c r="D500" s="24" t="s">
        <v>220</v>
      </c>
      <c r="E500" s="18" t="s">
        <v>45</v>
      </c>
      <c r="F500" s="18"/>
      <c r="G500" s="16"/>
      <c r="H500" s="16"/>
      <c r="I500" s="12">
        <f t="shared" si="171"/>
        <v>0</v>
      </c>
      <c r="J500" s="16">
        <f>J501</f>
        <v>0</v>
      </c>
      <c r="K500" s="26"/>
    </row>
    <row r="501" spans="1:11" ht="27" hidden="1" customHeight="1">
      <c r="A501" s="44" t="s">
        <v>174</v>
      </c>
      <c r="B501" s="18" t="s">
        <v>193</v>
      </c>
      <c r="C501" s="18" t="s">
        <v>217</v>
      </c>
      <c r="D501" s="24" t="s">
        <v>220</v>
      </c>
      <c r="E501" s="18" t="s">
        <v>53</v>
      </c>
      <c r="F501" s="18"/>
      <c r="G501" s="16"/>
      <c r="H501" s="16"/>
      <c r="I501" s="12">
        <f t="shared" si="171"/>
        <v>0</v>
      </c>
      <c r="J501" s="16">
        <f>J502+J503+J504+J505</f>
        <v>0</v>
      </c>
      <c r="K501" s="26"/>
    </row>
    <row r="502" spans="1:11" hidden="1">
      <c r="A502" s="23" t="s">
        <v>16</v>
      </c>
      <c r="B502" s="18" t="s">
        <v>193</v>
      </c>
      <c r="C502" s="18" t="s">
        <v>217</v>
      </c>
      <c r="D502" s="24" t="s">
        <v>220</v>
      </c>
      <c r="E502" s="18" t="s">
        <v>53</v>
      </c>
      <c r="F502" s="18" t="s">
        <v>17</v>
      </c>
      <c r="G502" s="16"/>
      <c r="H502" s="16"/>
      <c r="I502" s="12">
        <f t="shared" si="171"/>
        <v>0</v>
      </c>
      <c r="J502" s="16"/>
      <c r="K502" s="26"/>
    </row>
    <row r="503" spans="1:11" hidden="1">
      <c r="A503" s="23" t="s">
        <v>18</v>
      </c>
      <c r="B503" s="18" t="s">
        <v>193</v>
      </c>
      <c r="C503" s="18" t="s">
        <v>217</v>
      </c>
      <c r="D503" s="24" t="s">
        <v>220</v>
      </c>
      <c r="E503" s="18" t="s">
        <v>53</v>
      </c>
      <c r="F503" s="18" t="s">
        <v>10</v>
      </c>
      <c r="G503" s="16"/>
      <c r="H503" s="16"/>
      <c r="I503" s="12">
        <f t="shared" si="171"/>
        <v>0</v>
      </c>
      <c r="J503" s="16"/>
      <c r="K503" s="26"/>
    </row>
    <row r="504" spans="1:11" hidden="1">
      <c r="A504" s="23" t="s">
        <v>19</v>
      </c>
      <c r="B504" s="18" t="s">
        <v>193</v>
      </c>
      <c r="C504" s="18" t="s">
        <v>217</v>
      </c>
      <c r="D504" s="24" t="s">
        <v>222</v>
      </c>
      <c r="E504" s="18" t="s">
        <v>53</v>
      </c>
      <c r="F504" s="18" t="s">
        <v>11</v>
      </c>
      <c r="G504" s="16"/>
      <c r="H504" s="16"/>
      <c r="I504" s="12">
        <f t="shared" si="171"/>
        <v>0</v>
      </c>
      <c r="J504" s="16"/>
      <c r="K504" s="26"/>
    </row>
    <row r="505" spans="1:11" hidden="1">
      <c r="A505" s="23" t="s">
        <v>20</v>
      </c>
      <c r="B505" s="18" t="s">
        <v>193</v>
      </c>
      <c r="C505" s="18" t="s">
        <v>217</v>
      </c>
      <c r="D505" s="24" t="s">
        <v>222</v>
      </c>
      <c r="E505" s="18" t="s">
        <v>53</v>
      </c>
      <c r="F505" s="18" t="s">
        <v>12</v>
      </c>
      <c r="G505" s="16"/>
      <c r="H505" s="16"/>
      <c r="I505" s="12">
        <f t="shared" si="171"/>
        <v>0</v>
      </c>
      <c r="J505" s="16"/>
      <c r="K505" s="26"/>
    </row>
    <row r="506" spans="1:11" ht="27" customHeight="1">
      <c r="A506" s="13" t="s">
        <v>25</v>
      </c>
      <c r="B506" s="14" t="s">
        <v>193</v>
      </c>
      <c r="C506" s="14" t="s">
        <v>217</v>
      </c>
      <c r="D506" s="11" t="s">
        <v>26</v>
      </c>
      <c r="E506" s="14"/>
      <c r="F506" s="14"/>
      <c r="G506" s="15">
        <f>G507+G511+G518+G525</f>
        <v>593.6</v>
      </c>
      <c r="H506" s="15"/>
      <c r="I506" s="12">
        <f t="shared" si="171"/>
        <v>593.6</v>
      </c>
      <c r="J506" s="15">
        <f t="shared" ref="J506:K506" si="182">J507+J511+J518+J525</f>
        <v>529.5</v>
      </c>
      <c r="K506" s="15">
        <f t="shared" si="182"/>
        <v>529.4</v>
      </c>
    </row>
    <row r="507" spans="1:11" ht="17.25" hidden="1" customHeight="1">
      <c r="A507" s="23" t="s">
        <v>221</v>
      </c>
      <c r="B507" s="18" t="s">
        <v>193</v>
      </c>
      <c r="C507" s="18" t="s">
        <v>217</v>
      </c>
      <c r="D507" s="62" t="s">
        <v>223</v>
      </c>
      <c r="E507" s="18"/>
      <c r="F507" s="18"/>
      <c r="G507" s="16">
        <f t="shared" ref="G507:J509" si="183">G508</f>
        <v>0</v>
      </c>
      <c r="H507" s="16"/>
      <c r="I507" s="20">
        <f t="shared" si="171"/>
        <v>0</v>
      </c>
      <c r="J507" s="16">
        <f t="shared" si="183"/>
        <v>0</v>
      </c>
      <c r="K507" s="26"/>
    </row>
    <row r="508" spans="1:11" ht="25.5" hidden="1" customHeight="1">
      <c r="A508" s="44" t="s">
        <v>186</v>
      </c>
      <c r="B508" s="18" t="s">
        <v>193</v>
      </c>
      <c r="C508" s="18" t="s">
        <v>217</v>
      </c>
      <c r="D508" s="62" t="s">
        <v>223</v>
      </c>
      <c r="E508" s="18" t="s">
        <v>45</v>
      </c>
      <c r="F508" s="18"/>
      <c r="G508" s="16">
        <f t="shared" si="183"/>
        <v>0</v>
      </c>
      <c r="H508" s="16"/>
      <c r="I508" s="20">
        <f t="shared" si="171"/>
        <v>0</v>
      </c>
      <c r="J508" s="16">
        <f t="shared" si="183"/>
        <v>0</v>
      </c>
      <c r="K508" s="26"/>
    </row>
    <row r="509" spans="1:11" ht="29.25" hidden="1" customHeight="1">
      <c r="A509" s="44" t="s">
        <v>155</v>
      </c>
      <c r="B509" s="18" t="s">
        <v>193</v>
      </c>
      <c r="C509" s="18" t="s">
        <v>217</v>
      </c>
      <c r="D509" s="62" t="s">
        <v>223</v>
      </c>
      <c r="E509" s="18" t="s">
        <v>53</v>
      </c>
      <c r="F509" s="18"/>
      <c r="G509" s="16">
        <f t="shared" si="183"/>
        <v>0</v>
      </c>
      <c r="H509" s="16"/>
      <c r="I509" s="20">
        <f t="shared" si="171"/>
        <v>0</v>
      </c>
      <c r="J509" s="16">
        <f t="shared" si="183"/>
        <v>0</v>
      </c>
      <c r="K509" s="26"/>
    </row>
    <row r="510" spans="1:11" hidden="1">
      <c r="A510" s="23" t="s">
        <v>224</v>
      </c>
      <c r="B510" s="18" t="s">
        <v>193</v>
      </c>
      <c r="C510" s="18" t="s">
        <v>217</v>
      </c>
      <c r="D510" s="62" t="s">
        <v>223</v>
      </c>
      <c r="E510" s="18" t="s">
        <v>53</v>
      </c>
      <c r="F510" s="18" t="s">
        <v>10</v>
      </c>
      <c r="G510" s="16"/>
      <c r="H510" s="16"/>
      <c r="I510" s="20">
        <f t="shared" si="171"/>
        <v>0</v>
      </c>
      <c r="J510" s="16"/>
      <c r="K510" s="26"/>
    </row>
    <row r="511" spans="1:11" ht="24" customHeight="1">
      <c r="A511" s="34" t="s">
        <v>522</v>
      </c>
      <c r="B511" s="18" t="s">
        <v>193</v>
      </c>
      <c r="C511" s="18" t="s">
        <v>217</v>
      </c>
      <c r="D511" s="9" t="s">
        <v>225</v>
      </c>
      <c r="E511" s="14"/>
      <c r="F511" s="14"/>
      <c r="G511" s="16">
        <f t="shared" ref="G511:K511" si="184">G515+G512</f>
        <v>137</v>
      </c>
      <c r="H511" s="16"/>
      <c r="I511" s="20">
        <f t="shared" si="171"/>
        <v>137</v>
      </c>
      <c r="J511" s="16">
        <f t="shared" si="184"/>
        <v>137</v>
      </c>
      <c r="K511" s="16">
        <f t="shared" si="184"/>
        <v>137</v>
      </c>
    </row>
    <row r="512" spans="1:11" ht="24.75" customHeight="1">
      <c r="A512" s="27" t="s">
        <v>186</v>
      </c>
      <c r="B512" s="18" t="s">
        <v>193</v>
      </c>
      <c r="C512" s="18" t="s">
        <v>217</v>
      </c>
      <c r="D512" s="9" t="s">
        <v>225</v>
      </c>
      <c r="E512" s="18" t="s">
        <v>45</v>
      </c>
      <c r="F512" s="14"/>
      <c r="G512" s="16">
        <f t="shared" ref="G512:K513" si="185">G513</f>
        <v>50</v>
      </c>
      <c r="H512" s="16"/>
      <c r="I512" s="20">
        <f t="shared" si="171"/>
        <v>50</v>
      </c>
      <c r="J512" s="16">
        <f t="shared" si="185"/>
        <v>50</v>
      </c>
      <c r="K512" s="16">
        <f t="shared" si="185"/>
        <v>50</v>
      </c>
    </row>
    <row r="513" spans="1:11" ht="25.5" customHeight="1">
      <c r="A513" s="27" t="s">
        <v>174</v>
      </c>
      <c r="B513" s="18" t="s">
        <v>193</v>
      </c>
      <c r="C513" s="18" t="s">
        <v>217</v>
      </c>
      <c r="D513" s="9" t="s">
        <v>225</v>
      </c>
      <c r="E513" s="18" t="s">
        <v>53</v>
      </c>
      <c r="F513" s="14"/>
      <c r="G513" s="16">
        <f t="shared" si="185"/>
        <v>50</v>
      </c>
      <c r="H513" s="16"/>
      <c r="I513" s="20">
        <f t="shared" si="171"/>
        <v>50</v>
      </c>
      <c r="J513" s="16">
        <f t="shared" si="185"/>
        <v>50</v>
      </c>
      <c r="K513" s="16">
        <f t="shared" si="185"/>
        <v>50</v>
      </c>
    </row>
    <row r="514" spans="1:11" ht="13.5" customHeight="1">
      <c r="A514" s="49" t="s">
        <v>16</v>
      </c>
      <c r="B514" s="18" t="s">
        <v>193</v>
      </c>
      <c r="C514" s="18" t="s">
        <v>217</v>
      </c>
      <c r="D514" s="9" t="s">
        <v>225</v>
      </c>
      <c r="E514" s="18" t="s">
        <v>53</v>
      </c>
      <c r="F514" s="18" t="s">
        <v>17</v>
      </c>
      <c r="G514" s="79">
        <v>50</v>
      </c>
      <c r="H514" s="79"/>
      <c r="I514" s="20">
        <f t="shared" si="171"/>
        <v>50</v>
      </c>
      <c r="J514" s="22">
        <v>50</v>
      </c>
      <c r="K514" s="22">
        <v>50</v>
      </c>
    </row>
    <row r="515" spans="1:11">
      <c r="A515" s="41" t="s">
        <v>122</v>
      </c>
      <c r="B515" s="18" t="s">
        <v>193</v>
      </c>
      <c r="C515" s="18" t="s">
        <v>217</v>
      </c>
      <c r="D515" s="9" t="s">
        <v>225</v>
      </c>
      <c r="E515" s="18" t="s">
        <v>123</v>
      </c>
      <c r="F515" s="18"/>
      <c r="G515" s="16">
        <f t="shared" ref="G515:K516" si="186">G516</f>
        <v>87</v>
      </c>
      <c r="H515" s="16"/>
      <c r="I515" s="20">
        <f t="shared" si="171"/>
        <v>87</v>
      </c>
      <c r="J515" s="16">
        <f t="shared" si="186"/>
        <v>87</v>
      </c>
      <c r="K515" s="16">
        <f t="shared" si="186"/>
        <v>87</v>
      </c>
    </row>
    <row r="516" spans="1:11" ht="15.75" customHeight="1">
      <c r="A516" s="41" t="s">
        <v>161</v>
      </c>
      <c r="B516" s="18" t="s">
        <v>193</v>
      </c>
      <c r="C516" s="18" t="s">
        <v>217</v>
      </c>
      <c r="D516" s="9" t="s">
        <v>225</v>
      </c>
      <c r="E516" s="18" t="s">
        <v>162</v>
      </c>
      <c r="F516" s="18"/>
      <c r="G516" s="16">
        <f t="shared" si="186"/>
        <v>87</v>
      </c>
      <c r="H516" s="16"/>
      <c r="I516" s="20">
        <f t="shared" si="171"/>
        <v>87</v>
      </c>
      <c r="J516" s="16">
        <f t="shared" si="186"/>
        <v>87</v>
      </c>
      <c r="K516" s="16">
        <f t="shared" si="186"/>
        <v>87</v>
      </c>
    </row>
    <row r="517" spans="1:11">
      <c r="A517" s="17" t="s">
        <v>16</v>
      </c>
      <c r="B517" s="18" t="s">
        <v>193</v>
      </c>
      <c r="C517" s="18" t="s">
        <v>217</v>
      </c>
      <c r="D517" s="9" t="s">
        <v>225</v>
      </c>
      <c r="E517" s="18" t="s">
        <v>162</v>
      </c>
      <c r="F517" s="18" t="s">
        <v>17</v>
      </c>
      <c r="G517" s="79">
        <v>87</v>
      </c>
      <c r="H517" s="79"/>
      <c r="I517" s="20">
        <f t="shared" si="171"/>
        <v>87</v>
      </c>
      <c r="J517" s="22">
        <v>87</v>
      </c>
      <c r="K517" s="22">
        <v>87</v>
      </c>
    </row>
    <row r="518" spans="1:11" ht="75" customHeight="1">
      <c r="A518" s="64" t="s">
        <v>523</v>
      </c>
      <c r="B518" s="18" t="s">
        <v>193</v>
      </c>
      <c r="C518" s="18" t="s">
        <v>217</v>
      </c>
      <c r="D518" s="9" t="s">
        <v>226</v>
      </c>
      <c r="E518" s="18"/>
      <c r="F518" s="18"/>
      <c r="G518" s="16">
        <f t="shared" ref="G518:K518" si="187">G522+G519</f>
        <v>162.5</v>
      </c>
      <c r="H518" s="16"/>
      <c r="I518" s="20">
        <f t="shared" si="171"/>
        <v>162.5</v>
      </c>
      <c r="J518" s="16">
        <f t="shared" si="187"/>
        <v>162.5</v>
      </c>
      <c r="K518" s="16">
        <f t="shared" si="187"/>
        <v>162.4</v>
      </c>
    </row>
    <row r="519" spans="1:11" ht="23.25" customHeight="1">
      <c r="A519" s="27" t="s">
        <v>186</v>
      </c>
      <c r="B519" s="18" t="s">
        <v>193</v>
      </c>
      <c r="C519" s="18" t="s">
        <v>217</v>
      </c>
      <c r="D519" s="9" t="s">
        <v>226</v>
      </c>
      <c r="E519" s="18" t="s">
        <v>45</v>
      </c>
      <c r="F519" s="18"/>
      <c r="G519" s="16">
        <f t="shared" ref="G519:K520" si="188">G520</f>
        <v>50</v>
      </c>
      <c r="H519" s="16"/>
      <c r="I519" s="20">
        <f t="shared" si="171"/>
        <v>50</v>
      </c>
      <c r="J519" s="16">
        <f t="shared" si="188"/>
        <v>50</v>
      </c>
      <c r="K519" s="16">
        <f t="shared" si="188"/>
        <v>50</v>
      </c>
    </row>
    <row r="520" spans="1:11" ht="27.75" customHeight="1">
      <c r="A520" s="27" t="s">
        <v>174</v>
      </c>
      <c r="B520" s="18" t="s">
        <v>193</v>
      </c>
      <c r="C520" s="18" t="s">
        <v>217</v>
      </c>
      <c r="D520" s="9" t="s">
        <v>226</v>
      </c>
      <c r="E520" s="18" t="s">
        <v>53</v>
      </c>
      <c r="F520" s="18"/>
      <c r="G520" s="16">
        <f t="shared" si="188"/>
        <v>50</v>
      </c>
      <c r="H520" s="16"/>
      <c r="I520" s="20">
        <f t="shared" si="171"/>
        <v>50</v>
      </c>
      <c r="J520" s="16">
        <f t="shared" si="188"/>
        <v>50</v>
      </c>
      <c r="K520" s="16">
        <f t="shared" si="188"/>
        <v>50</v>
      </c>
    </row>
    <row r="521" spans="1:11" ht="12.75" customHeight="1">
      <c r="A521" s="49" t="s">
        <v>16</v>
      </c>
      <c r="B521" s="18" t="s">
        <v>193</v>
      </c>
      <c r="C521" s="18" t="s">
        <v>217</v>
      </c>
      <c r="D521" s="9" t="s">
        <v>226</v>
      </c>
      <c r="E521" s="18" t="s">
        <v>53</v>
      </c>
      <c r="F521" s="18" t="s">
        <v>17</v>
      </c>
      <c r="G521" s="160">
        <v>50</v>
      </c>
      <c r="H521" s="160"/>
      <c r="I521" s="20">
        <f t="shared" si="171"/>
        <v>50</v>
      </c>
      <c r="J521" s="22">
        <v>50</v>
      </c>
      <c r="K521" s="22">
        <v>50</v>
      </c>
    </row>
    <row r="522" spans="1:11">
      <c r="A522" s="41" t="s">
        <v>122</v>
      </c>
      <c r="B522" s="18" t="s">
        <v>193</v>
      </c>
      <c r="C522" s="18" t="s">
        <v>217</v>
      </c>
      <c r="D522" s="9" t="s">
        <v>226</v>
      </c>
      <c r="E522" s="18" t="s">
        <v>123</v>
      </c>
      <c r="F522" s="18"/>
      <c r="G522" s="16">
        <f t="shared" ref="G522:K523" si="189">G523</f>
        <v>112.5</v>
      </c>
      <c r="H522" s="16"/>
      <c r="I522" s="20">
        <f t="shared" si="171"/>
        <v>112.5</v>
      </c>
      <c r="J522" s="16">
        <f t="shared" si="189"/>
        <v>112.5</v>
      </c>
      <c r="K522" s="16">
        <f t="shared" si="189"/>
        <v>112.4</v>
      </c>
    </row>
    <row r="523" spans="1:11">
      <c r="A523" s="41" t="s">
        <v>161</v>
      </c>
      <c r="B523" s="18" t="s">
        <v>193</v>
      </c>
      <c r="C523" s="18" t="s">
        <v>217</v>
      </c>
      <c r="D523" s="9" t="s">
        <v>226</v>
      </c>
      <c r="E523" s="18" t="s">
        <v>162</v>
      </c>
      <c r="F523" s="18"/>
      <c r="G523" s="16">
        <f t="shared" si="189"/>
        <v>112.5</v>
      </c>
      <c r="H523" s="16"/>
      <c r="I523" s="20">
        <f t="shared" si="171"/>
        <v>112.5</v>
      </c>
      <c r="J523" s="16">
        <f t="shared" si="189"/>
        <v>112.5</v>
      </c>
      <c r="K523" s="16">
        <f t="shared" si="189"/>
        <v>112.4</v>
      </c>
    </row>
    <row r="524" spans="1:11">
      <c r="A524" s="17" t="s">
        <v>16</v>
      </c>
      <c r="B524" s="18" t="s">
        <v>193</v>
      </c>
      <c r="C524" s="18" t="s">
        <v>217</v>
      </c>
      <c r="D524" s="9" t="s">
        <v>226</v>
      </c>
      <c r="E524" s="18" t="s">
        <v>162</v>
      </c>
      <c r="F524" s="18" t="s">
        <v>17</v>
      </c>
      <c r="G524" s="181">
        <v>112.5</v>
      </c>
      <c r="H524" s="181"/>
      <c r="I524" s="20">
        <f t="shared" si="171"/>
        <v>112.5</v>
      </c>
      <c r="J524" s="19">
        <v>112.5</v>
      </c>
      <c r="K524" s="19">
        <v>112.4</v>
      </c>
    </row>
    <row r="525" spans="1:11" ht="24.75" customHeight="1">
      <c r="A525" s="64" t="s">
        <v>524</v>
      </c>
      <c r="B525" s="18" t="s">
        <v>193</v>
      </c>
      <c r="C525" s="18" t="s">
        <v>217</v>
      </c>
      <c r="D525" s="9" t="s">
        <v>227</v>
      </c>
      <c r="E525" s="18"/>
      <c r="F525" s="18"/>
      <c r="G525" s="16">
        <f t="shared" ref="G525:K525" si="190">G529+G526</f>
        <v>294.10000000000002</v>
      </c>
      <c r="H525" s="16"/>
      <c r="I525" s="20">
        <f t="shared" si="171"/>
        <v>294.10000000000002</v>
      </c>
      <c r="J525" s="16">
        <f t="shared" si="190"/>
        <v>230</v>
      </c>
      <c r="K525" s="16">
        <f t="shared" si="190"/>
        <v>230</v>
      </c>
    </row>
    <row r="526" spans="1:11" ht="24.75" customHeight="1">
      <c r="A526" s="27" t="s">
        <v>186</v>
      </c>
      <c r="B526" s="18" t="s">
        <v>193</v>
      </c>
      <c r="C526" s="18" t="s">
        <v>217</v>
      </c>
      <c r="D526" s="9" t="s">
        <v>227</v>
      </c>
      <c r="E526" s="18" t="s">
        <v>45</v>
      </c>
      <c r="F526" s="18"/>
      <c r="G526" s="16">
        <f t="shared" ref="G526:K527" si="191">G527</f>
        <v>104.1</v>
      </c>
      <c r="H526" s="16"/>
      <c r="I526" s="20">
        <f t="shared" si="171"/>
        <v>104.1</v>
      </c>
      <c r="J526" s="16">
        <f t="shared" si="191"/>
        <v>40</v>
      </c>
      <c r="K526" s="16">
        <f t="shared" si="191"/>
        <v>40</v>
      </c>
    </row>
    <row r="527" spans="1:11" ht="25.5" customHeight="1">
      <c r="A527" s="27" t="s">
        <v>174</v>
      </c>
      <c r="B527" s="18" t="s">
        <v>193</v>
      </c>
      <c r="C527" s="18" t="s">
        <v>217</v>
      </c>
      <c r="D527" s="9" t="s">
        <v>227</v>
      </c>
      <c r="E527" s="18" t="s">
        <v>53</v>
      </c>
      <c r="F527" s="18"/>
      <c r="G527" s="16">
        <f t="shared" si="191"/>
        <v>104.1</v>
      </c>
      <c r="H527" s="16"/>
      <c r="I527" s="20">
        <f t="shared" si="171"/>
        <v>104.1</v>
      </c>
      <c r="J527" s="16">
        <f t="shared" si="191"/>
        <v>40</v>
      </c>
      <c r="K527" s="16">
        <f t="shared" si="191"/>
        <v>40</v>
      </c>
    </row>
    <row r="528" spans="1:11" ht="13.5" customHeight="1">
      <c r="A528" s="49" t="s">
        <v>16</v>
      </c>
      <c r="B528" s="18" t="s">
        <v>193</v>
      </c>
      <c r="C528" s="18" t="s">
        <v>217</v>
      </c>
      <c r="D528" s="9" t="s">
        <v>227</v>
      </c>
      <c r="E528" s="18" t="s">
        <v>53</v>
      </c>
      <c r="F528" s="18" t="s">
        <v>17</v>
      </c>
      <c r="G528" s="160">
        <v>104.1</v>
      </c>
      <c r="H528" s="160"/>
      <c r="I528" s="20">
        <f t="shared" si="171"/>
        <v>104.1</v>
      </c>
      <c r="J528" s="22">
        <v>40</v>
      </c>
      <c r="K528" s="22">
        <v>40</v>
      </c>
    </row>
    <row r="529" spans="1:11">
      <c r="A529" s="41" t="s">
        <v>122</v>
      </c>
      <c r="B529" s="18" t="s">
        <v>193</v>
      </c>
      <c r="C529" s="18" t="s">
        <v>217</v>
      </c>
      <c r="D529" s="9" t="s">
        <v>227</v>
      </c>
      <c r="E529" s="18" t="s">
        <v>123</v>
      </c>
      <c r="F529" s="18"/>
      <c r="G529" s="16">
        <f t="shared" ref="G529:K530" si="192">G530</f>
        <v>190</v>
      </c>
      <c r="H529" s="16"/>
      <c r="I529" s="20">
        <f t="shared" si="171"/>
        <v>190</v>
      </c>
      <c r="J529" s="16">
        <f t="shared" si="192"/>
        <v>190</v>
      </c>
      <c r="K529" s="16">
        <f t="shared" si="192"/>
        <v>190</v>
      </c>
    </row>
    <row r="530" spans="1:11" ht="12.75" customHeight="1">
      <c r="A530" s="41" t="s">
        <v>161</v>
      </c>
      <c r="B530" s="18" t="s">
        <v>193</v>
      </c>
      <c r="C530" s="18" t="s">
        <v>217</v>
      </c>
      <c r="D530" s="9" t="s">
        <v>227</v>
      </c>
      <c r="E530" s="18" t="s">
        <v>162</v>
      </c>
      <c r="F530" s="18"/>
      <c r="G530" s="16">
        <f t="shared" si="192"/>
        <v>190</v>
      </c>
      <c r="H530" s="16"/>
      <c r="I530" s="20">
        <f t="shared" si="171"/>
        <v>190</v>
      </c>
      <c r="J530" s="16">
        <f t="shared" si="192"/>
        <v>190</v>
      </c>
      <c r="K530" s="16">
        <f t="shared" si="192"/>
        <v>190</v>
      </c>
    </row>
    <row r="531" spans="1:11">
      <c r="A531" s="17" t="s">
        <v>16</v>
      </c>
      <c r="B531" s="18" t="s">
        <v>193</v>
      </c>
      <c r="C531" s="18" t="s">
        <v>217</v>
      </c>
      <c r="D531" s="9" t="s">
        <v>227</v>
      </c>
      <c r="E531" s="18" t="s">
        <v>162</v>
      </c>
      <c r="F531" s="18" t="s">
        <v>17</v>
      </c>
      <c r="G531" s="160">
        <v>190</v>
      </c>
      <c r="H531" s="160"/>
      <c r="I531" s="20">
        <f t="shared" si="171"/>
        <v>190</v>
      </c>
      <c r="J531" s="22">
        <v>190</v>
      </c>
      <c r="K531" s="22">
        <v>190</v>
      </c>
    </row>
    <row r="532" spans="1:11" ht="60.75" customHeight="1">
      <c r="A532" s="146" t="s">
        <v>539</v>
      </c>
      <c r="B532" s="29" t="s">
        <v>193</v>
      </c>
      <c r="C532" s="29" t="s">
        <v>217</v>
      </c>
      <c r="D532" s="147" t="s">
        <v>540</v>
      </c>
      <c r="E532" s="29"/>
      <c r="F532" s="29"/>
      <c r="G532" s="16">
        <f>G534</f>
        <v>500</v>
      </c>
      <c r="H532" s="16"/>
      <c r="I532" s="20">
        <f t="shared" si="171"/>
        <v>500</v>
      </c>
      <c r="J532" s="16">
        <f t="shared" ref="J532:K532" si="193">J534</f>
        <v>0</v>
      </c>
      <c r="K532" s="16">
        <f t="shared" si="193"/>
        <v>0</v>
      </c>
    </row>
    <row r="533" spans="1:11" ht="15.75" customHeight="1">
      <c r="A533" s="146" t="s">
        <v>133</v>
      </c>
      <c r="B533" s="29" t="s">
        <v>193</v>
      </c>
      <c r="C533" s="29" t="s">
        <v>217</v>
      </c>
      <c r="D533" s="147" t="s">
        <v>541</v>
      </c>
      <c r="E533" s="29"/>
      <c r="F533" s="29"/>
      <c r="G533" s="16">
        <f>G534</f>
        <v>500</v>
      </c>
      <c r="H533" s="16"/>
      <c r="I533" s="20">
        <f t="shared" si="171"/>
        <v>500</v>
      </c>
      <c r="J533" s="16">
        <f t="shared" ref="J533:K533" si="194">J534</f>
        <v>0</v>
      </c>
      <c r="K533" s="16">
        <f t="shared" si="194"/>
        <v>0</v>
      </c>
    </row>
    <row r="534" spans="1:11" ht="22.5" customHeight="1">
      <c r="A534" s="27" t="s">
        <v>186</v>
      </c>
      <c r="B534" s="24" t="s">
        <v>193</v>
      </c>
      <c r="C534" s="24" t="s">
        <v>217</v>
      </c>
      <c r="D534" s="148" t="s">
        <v>541</v>
      </c>
      <c r="E534" s="24" t="s">
        <v>45</v>
      </c>
      <c r="F534" s="24"/>
      <c r="G534" s="16">
        <f t="shared" ref="G534:K535" si="195">G535</f>
        <v>500</v>
      </c>
      <c r="H534" s="16"/>
      <c r="I534" s="20">
        <f t="shared" si="171"/>
        <v>500</v>
      </c>
      <c r="J534" s="16">
        <f t="shared" si="195"/>
        <v>0</v>
      </c>
      <c r="K534" s="16">
        <f t="shared" si="195"/>
        <v>0</v>
      </c>
    </row>
    <row r="535" spans="1:11" ht="21.75" customHeight="1">
      <c r="A535" s="27" t="s">
        <v>155</v>
      </c>
      <c r="B535" s="24" t="s">
        <v>193</v>
      </c>
      <c r="C535" s="24" t="s">
        <v>217</v>
      </c>
      <c r="D535" s="148" t="s">
        <v>541</v>
      </c>
      <c r="E535" s="24" t="s">
        <v>53</v>
      </c>
      <c r="F535" s="24"/>
      <c r="G535" s="16">
        <f t="shared" si="195"/>
        <v>500</v>
      </c>
      <c r="H535" s="16"/>
      <c r="I535" s="20">
        <f t="shared" si="171"/>
        <v>500</v>
      </c>
      <c r="J535" s="16">
        <f t="shared" si="195"/>
        <v>0</v>
      </c>
      <c r="K535" s="16">
        <f t="shared" si="195"/>
        <v>0</v>
      </c>
    </row>
    <row r="536" spans="1:11">
      <c r="A536" s="17" t="s">
        <v>16</v>
      </c>
      <c r="B536" s="24" t="s">
        <v>193</v>
      </c>
      <c r="C536" s="24" t="s">
        <v>217</v>
      </c>
      <c r="D536" s="148" t="s">
        <v>541</v>
      </c>
      <c r="E536" s="24" t="s">
        <v>53</v>
      </c>
      <c r="F536" s="24" t="s">
        <v>17</v>
      </c>
      <c r="G536" s="19">
        <v>500</v>
      </c>
      <c r="H536" s="19"/>
      <c r="I536" s="20">
        <f t="shared" si="171"/>
        <v>500</v>
      </c>
      <c r="J536" s="20"/>
      <c r="K536" s="26"/>
    </row>
    <row r="537" spans="1:11" ht="25.5">
      <c r="A537" s="189" t="s">
        <v>664</v>
      </c>
      <c r="B537" s="24" t="s">
        <v>193</v>
      </c>
      <c r="C537" s="24" t="s">
        <v>676</v>
      </c>
      <c r="D537" s="167"/>
      <c r="E537" s="167" t="s">
        <v>672</v>
      </c>
      <c r="F537" s="167"/>
      <c r="G537" s="19">
        <f>G538</f>
        <v>15769.1</v>
      </c>
      <c r="H537" s="19">
        <f>H538</f>
        <v>5043.76</v>
      </c>
      <c r="I537" s="20">
        <f t="shared" si="171"/>
        <v>20812.86</v>
      </c>
      <c r="J537" s="20"/>
      <c r="K537" s="26"/>
    </row>
    <row r="538" spans="1:11" ht="38.25">
      <c r="A538" s="133" t="s">
        <v>665</v>
      </c>
      <c r="B538" s="24" t="s">
        <v>193</v>
      </c>
      <c r="C538" s="24" t="s">
        <v>676</v>
      </c>
      <c r="D538" s="167" t="s">
        <v>205</v>
      </c>
      <c r="E538" s="167"/>
      <c r="F538" s="167"/>
      <c r="G538" s="19">
        <f>G539+G543+G548</f>
        <v>15769.1</v>
      </c>
      <c r="H538" s="19">
        <f>H539+H543+H548</f>
        <v>5043.76</v>
      </c>
      <c r="I538" s="20">
        <f t="shared" ref="I538:I601" si="196">G538+H538</f>
        <v>20812.86</v>
      </c>
      <c r="J538" s="19">
        <f t="shared" ref="J538:K538" si="197">J539+J543+J548</f>
        <v>0</v>
      </c>
      <c r="K538" s="19">
        <f t="shared" si="197"/>
        <v>0</v>
      </c>
    </row>
    <row r="539" spans="1:11" ht="51">
      <c r="A539" s="133" t="s">
        <v>666</v>
      </c>
      <c r="B539" s="24" t="s">
        <v>193</v>
      </c>
      <c r="C539" s="24" t="s">
        <v>676</v>
      </c>
      <c r="D539" s="9" t="s">
        <v>207</v>
      </c>
      <c r="E539" s="167"/>
      <c r="F539" s="167"/>
      <c r="G539" s="19">
        <f t="shared" ref="G539:H541" si="198">G540</f>
        <v>2628.4</v>
      </c>
      <c r="H539" s="19">
        <f t="shared" si="198"/>
        <v>840.5</v>
      </c>
      <c r="I539" s="20">
        <f t="shared" si="196"/>
        <v>3468.9</v>
      </c>
      <c r="J539" s="19">
        <f t="shared" ref="J539:K539" si="199">J540</f>
        <v>0</v>
      </c>
      <c r="K539" s="19">
        <f t="shared" si="199"/>
        <v>0</v>
      </c>
    </row>
    <row r="540" spans="1:11" ht="51">
      <c r="A540" s="133" t="s">
        <v>667</v>
      </c>
      <c r="B540" s="24" t="s">
        <v>193</v>
      </c>
      <c r="C540" s="24" t="s">
        <v>676</v>
      </c>
      <c r="D540" s="9" t="s">
        <v>673</v>
      </c>
      <c r="E540" s="24" t="s">
        <v>211</v>
      </c>
      <c r="F540" s="24"/>
      <c r="G540" s="19">
        <f t="shared" si="198"/>
        <v>2628.4</v>
      </c>
      <c r="H540" s="19">
        <f t="shared" si="198"/>
        <v>840.5</v>
      </c>
      <c r="I540" s="20">
        <f t="shared" si="196"/>
        <v>3468.9</v>
      </c>
      <c r="J540" s="19">
        <f t="shared" ref="J540:K540" si="200">J541</f>
        <v>0</v>
      </c>
      <c r="K540" s="19">
        <f t="shared" si="200"/>
        <v>0</v>
      </c>
    </row>
    <row r="541" spans="1:11" ht="36">
      <c r="A541" s="27" t="s">
        <v>442</v>
      </c>
      <c r="B541" s="24" t="s">
        <v>193</v>
      </c>
      <c r="C541" s="24" t="s">
        <v>676</v>
      </c>
      <c r="D541" s="9" t="s">
        <v>673</v>
      </c>
      <c r="E541" s="24" t="s">
        <v>443</v>
      </c>
      <c r="F541" s="24"/>
      <c r="G541" s="19">
        <f t="shared" si="198"/>
        <v>2628.4</v>
      </c>
      <c r="H541" s="19">
        <f t="shared" si="198"/>
        <v>840.5</v>
      </c>
      <c r="I541" s="20">
        <f t="shared" si="196"/>
        <v>3468.9</v>
      </c>
      <c r="J541" s="19">
        <f t="shared" ref="J541:K541" si="201">J542</f>
        <v>0</v>
      </c>
      <c r="K541" s="19">
        <f t="shared" si="201"/>
        <v>0</v>
      </c>
    </row>
    <row r="542" spans="1:11">
      <c r="A542" s="27" t="s">
        <v>212</v>
      </c>
      <c r="B542" s="24" t="s">
        <v>193</v>
      </c>
      <c r="C542" s="24" t="s">
        <v>676</v>
      </c>
      <c r="D542" s="9" t="s">
        <v>673</v>
      </c>
      <c r="E542" s="24" t="s">
        <v>213</v>
      </c>
      <c r="F542" s="24" t="s">
        <v>17</v>
      </c>
      <c r="G542" s="190">
        <v>2628.4</v>
      </c>
      <c r="H542" s="190">
        <v>840.5</v>
      </c>
      <c r="I542" s="209">
        <f t="shared" si="196"/>
        <v>3468.9</v>
      </c>
      <c r="J542" s="20"/>
      <c r="K542" s="26"/>
    </row>
    <row r="543" spans="1:11">
      <c r="A543" s="66" t="s">
        <v>16</v>
      </c>
      <c r="B543" s="24" t="s">
        <v>193</v>
      </c>
      <c r="C543" s="24" t="s">
        <v>676</v>
      </c>
      <c r="D543" s="148"/>
      <c r="E543" s="24"/>
      <c r="F543" s="24"/>
      <c r="G543" s="19">
        <f t="shared" ref="G543:H546" si="202">G544</f>
        <v>1182.7</v>
      </c>
      <c r="H543" s="19">
        <f t="shared" si="202"/>
        <v>378.3</v>
      </c>
      <c r="I543" s="20">
        <f t="shared" si="196"/>
        <v>1561</v>
      </c>
      <c r="J543" s="19">
        <f t="shared" ref="J543:K543" si="203">J544</f>
        <v>0</v>
      </c>
      <c r="K543" s="19">
        <f t="shared" si="203"/>
        <v>0</v>
      </c>
    </row>
    <row r="544" spans="1:11" ht="51">
      <c r="A544" s="133" t="s">
        <v>668</v>
      </c>
      <c r="B544" s="24" t="s">
        <v>193</v>
      </c>
      <c r="C544" s="24" t="s">
        <v>676</v>
      </c>
      <c r="D544" s="9" t="s">
        <v>674</v>
      </c>
      <c r="E544" s="167"/>
      <c r="F544" s="167"/>
      <c r="G544" s="19">
        <f t="shared" si="202"/>
        <v>1182.7</v>
      </c>
      <c r="H544" s="19">
        <f t="shared" si="202"/>
        <v>378.3</v>
      </c>
      <c r="I544" s="20">
        <f t="shared" si="196"/>
        <v>1561</v>
      </c>
      <c r="J544" s="19">
        <f t="shared" ref="J544:K544" si="204">J545</f>
        <v>0</v>
      </c>
      <c r="K544" s="19">
        <f t="shared" si="204"/>
        <v>0</v>
      </c>
    </row>
    <row r="545" spans="1:14" ht="36">
      <c r="A545" s="27" t="s">
        <v>442</v>
      </c>
      <c r="B545" s="24" t="s">
        <v>193</v>
      </c>
      <c r="C545" s="24" t="s">
        <v>676</v>
      </c>
      <c r="D545" s="9" t="s">
        <v>674</v>
      </c>
      <c r="E545" s="24" t="s">
        <v>211</v>
      </c>
      <c r="F545" s="24"/>
      <c r="G545" s="19">
        <f t="shared" si="202"/>
        <v>1182.7</v>
      </c>
      <c r="H545" s="19">
        <f t="shared" si="202"/>
        <v>378.3</v>
      </c>
      <c r="I545" s="20">
        <f t="shared" si="196"/>
        <v>1561</v>
      </c>
      <c r="J545" s="19">
        <f t="shared" ref="J545:K545" si="205">J546</f>
        <v>0</v>
      </c>
      <c r="K545" s="19">
        <f t="shared" si="205"/>
        <v>0</v>
      </c>
    </row>
    <row r="546" spans="1:14">
      <c r="A546" s="27" t="s">
        <v>212</v>
      </c>
      <c r="B546" s="24" t="s">
        <v>193</v>
      </c>
      <c r="C546" s="24" t="s">
        <v>676</v>
      </c>
      <c r="D546" s="9" t="s">
        <v>674</v>
      </c>
      <c r="E546" s="24" t="s">
        <v>443</v>
      </c>
      <c r="F546" s="24"/>
      <c r="G546" s="19">
        <f t="shared" si="202"/>
        <v>1182.7</v>
      </c>
      <c r="H546" s="19">
        <f t="shared" si="202"/>
        <v>378.3</v>
      </c>
      <c r="I546" s="20">
        <f t="shared" si="196"/>
        <v>1561</v>
      </c>
      <c r="J546" s="19">
        <f t="shared" ref="J546:K546" si="206">J547</f>
        <v>0</v>
      </c>
      <c r="K546" s="19">
        <f t="shared" si="206"/>
        <v>0</v>
      </c>
    </row>
    <row r="547" spans="1:14">
      <c r="A547" s="66" t="s">
        <v>669</v>
      </c>
      <c r="B547" s="24" t="s">
        <v>193</v>
      </c>
      <c r="C547" s="24" t="s">
        <v>676</v>
      </c>
      <c r="D547" s="9" t="s">
        <v>674</v>
      </c>
      <c r="E547" s="24" t="s">
        <v>213</v>
      </c>
      <c r="F547" s="24" t="s">
        <v>10</v>
      </c>
      <c r="G547" s="191">
        <v>1182.7</v>
      </c>
      <c r="H547" s="191">
        <v>378.3</v>
      </c>
      <c r="I547" s="209">
        <f t="shared" si="196"/>
        <v>1561</v>
      </c>
      <c r="J547" s="20"/>
      <c r="K547" s="26"/>
    </row>
    <row r="548" spans="1:14" ht="63.75">
      <c r="A548" s="133" t="s">
        <v>670</v>
      </c>
      <c r="B548" s="24" t="s">
        <v>193</v>
      </c>
      <c r="C548" s="24" t="s">
        <v>676</v>
      </c>
      <c r="D548" s="9" t="s">
        <v>675</v>
      </c>
      <c r="E548" s="167"/>
      <c r="F548" s="167"/>
      <c r="G548" s="19">
        <f t="shared" ref="G548:H550" si="207">G549</f>
        <v>11958</v>
      </c>
      <c r="H548" s="19">
        <f t="shared" si="207"/>
        <v>3824.96</v>
      </c>
      <c r="I548" s="20">
        <f t="shared" si="196"/>
        <v>15782.96</v>
      </c>
      <c r="J548" s="19">
        <f t="shared" ref="J548:K548" si="208">J549</f>
        <v>0</v>
      </c>
      <c r="K548" s="19">
        <f t="shared" si="208"/>
        <v>0</v>
      </c>
    </row>
    <row r="549" spans="1:14" ht="36">
      <c r="A549" s="27" t="s">
        <v>442</v>
      </c>
      <c r="B549" s="24" t="s">
        <v>193</v>
      </c>
      <c r="C549" s="24" t="s">
        <v>676</v>
      </c>
      <c r="D549" s="9" t="s">
        <v>675</v>
      </c>
      <c r="E549" s="24" t="s">
        <v>211</v>
      </c>
      <c r="F549" s="24"/>
      <c r="G549" s="19">
        <f t="shared" si="207"/>
        <v>11958</v>
      </c>
      <c r="H549" s="19">
        <f t="shared" si="207"/>
        <v>3824.96</v>
      </c>
      <c r="I549" s="20">
        <f t="shared" si="196"/>
        <v>15782.96</v>
      </c>
      <c r="J549" s="19">
        <f t="shared" ref="J549:K549" si="209">J550</f>
        <v>0</v>
      </c>
      <c r="K549" s="19">
        <f t="shared" si="209"/>
        <v>0</v>
      </c>
    </row>
    <row r="550" spans="1:14">
      <c r="A550" s="27" t="s">
        <v>212</v>
      </c>
      <c r="B550" s="24" t="s">
        <v>193</v>
      </c>
      <c r="C550" s="24" t="s">
        <v>676</v>
      </c>
      <c r="D550" s="9" t="s">
        <v>675</v>
      </c>
      <c r="E550" s="24" t="s">
        <v>443</v>
      </c>
      <c r="F550" s="24"/>
      <c r="G550" s="19">
        <f t="shared" si="207"/>
        <v>11958</v>
      </c>
      <c r="H550" s="19">
        <f t="shared" si="207"/>
        <v>3824.96</v>
      </c>
      <c r="I550" s="20">
        <f t="shared" si="196"/>
        <v>15782.96</v>
      </c>
      <c r="J550" s="19">
        <f t="shared" ref="J550:K550" si="210">J551</f>
        <v>0</v>
      </c>
      <c r="K550" s="19">
        <f t="shared" si="210"/>
        <v>0</v>
      </c>
    </row>
    <row r="551" spans="1:14">
      <c r="A551" s="66" t="s">
        <v>671</v>
      </c>
      <c r="B551" s="24" t="s">
        <v>193</v>
      </c>
      <c r="C551" s="24" t="s">
        <v>676</v>
      </c>
      <c r="D551" s="9" t="s">
        <v>675</v>
      </c>
      <c r="E551" s="24" t="s">
        <v>213</v>
      </c>
      <c r="F551" s="24" t="s">
        <v>11</v>
      </c>
      <c r="G551" s="190">
        <v>11958</v>
      </c>
      <c r="H551" s="190">
        <v>3824.96</v>
      </c>
      <c r="I551" s="209">
        <f t="shared" si="196"/>
        <v>15782.96</v>
      </c>
      <c r="J551" s="20"/>
      <c r="K551" s="26"/>
    </row>
    <row r="552" spans="1:14" ht="21" hidden="1">
      <c r="A552" s="65" t="s">
        <v>231</v>
      </c>
      <c r="B552" s="24" t="s">
        <v>232</v>
      </c>
      <c r="C552" s="24" t="s">
        <v>233</v>
      </c>
      <c r="D552" s="9" t="s">
        <v>234</v>
      </c>
      <c r="E552" s="24"/>
      <c r="F552" s="24"/>
      <c r="G552" s="16">
        <f t="shared" ref="G552:J555" si="211">G553+G554+G555</f>
        <v>0</v>
      </c>
      <c r="H552" s="16"/>
      <c r="I552" s="20">
        <f t="shared" si="196"/>
        <v>0</v>
      </c>
      <c r="J552" s="16">
        <f t="shared" si="211"/>
        <v>0</v>
      </c>
      <c r="K552" s="26"/>
    </row>
    <row r="553" spans="1:14" ht="83.45" hidden="1" customHeight="1">
      <c r="A553" s="66" t="s">
        <v>653</v>
      </c>
      <c r="B553" s="24" t="s">
        <v>232</v>
      </c>
      <c r="C553" s="24" t="s">
        <v>233</v>
      </c>
      <c r="D553" s="9" t="s">
        <v>235</v>
      </c>
      <c r="E553" s="24"/>
      <c r="F553" s="24"/>
      <c r="G553" s="16">
        <f t="shared" si="211"/>
        <v>0</v>
      </c>
      <c r="H553" s="16"/>
      <c r="I553" s="20">
        <f t="shared" si="196"/>
        <v>0</v>
      </c>
      <c r="J553" s="16">
        <f t="shared" si="211"/>
        <v>0</v>
      </c>
      <c r="K553" s="26"/>
    </row>
    <row r="554" spans="1:14" ht="33.75" hidden="1">
      <c r="A554" s="66" t="s">
        <v>236</v>
      </c>
      <c r="B554" s="24" t="s">
        <v>232</v>
      </c>
      <c r="C554" s="24" t="s">
        <v>233</v>
      </c>
      <c r="D554" s="9" t="s">
        <v>237</v>
      </c>
      <c r="E554" s="24" t="s">
        <v>45</v>
      </c>
      <c r="F554" s="24"/>
      <c r="G554" s="16">
        <f t="shared" si="211"/>
        <v>0</v>
      </c>
      <c r="H554" s="16"/>
      <c r="I554" s="20">
        <f t="shared" si="196"/>
        <v>0</v>
      </c>
      <c r="J554" s="16">
        <f t="shared" si="211"/>
        <v>0</v>
      </c>
      <c r="K554" s="26"/>
    </row>
    <row r="555" spans="1:14" hidden="1">
      <c r="A555" s="66" t="s">
        <v>238</v>
      </c>
      <c r="B555" s="24" t="s">
        <v>232</v>
      </c>
      <c r="C555" s="24" t="s">
        <v>233</v>
      </c>
      <c r="D555" s="9" t="s">
        <v>239</v>
      </c>
      <c r="E555" s="24" t="s">
        <v>53</v>
      </c>
      <c r="F555" s="24"/>
      <c r="G555" s="16">
        <f t="shared" si="211"/>
        <v>0</v>
      </c>
      <c r="H555" s="16"/>
      <c r="I555" s="20">
        <f t="shared" si="196"/>
        <v>0</v>
      </c>
      <c r="J555" s="16">
        <f t="shared" si="211"/>
        <v>0</v>
      </c>
      <c r="K555" s="26"/>
    </row>
    <row r="556" spans="1:14" hidden="1">
      <c r="A556" s="66" t="s">
        <v>16</v>
      </c>
      <c r="B556" s="24" t="s">
        <v>232</v>
      </c>
      <c r="C556" s="24" t="s">
        <v>233</v>
      </c>
      <c r="D556" s="9" t="s">
        <v>240</v>
      </c>
      <c r="E556" s="24" t="s">
        <v>53</v>
      </c>
      <c r="F556" s="24" t="s">
        <v>17</v>
      </c>
      <c r="G556" s="19"/>
      <c r="H556" s="19"/>
      <c r="I556" s="20">
        <f t="shared" si="196"/>
        <v>0</v>
      </c>
      <c r="J556" s="20"/>
      <c r="K556" s="26"/>
    </row>
    <row r="557" spans="1:14" hidden="1">
      <c r="A557" s="66" t="s">
        <v>18</v>
      </c>
      <c r="B557" s="24" t="s">
        <v>232</v>
      </c>
      <c r="C557" s="24" t="s">
        <v>233</v>
      </c>
      <c r="D557" s="9" t="s">
        <v>241</v>
      </c>
      <c r="E557" s="24" t="s">
        <v>53</v>
      </c>
      <c r="F557" s="24" t="s">
        <v>10</v>
      </c>
      <c r="G557" s="19"/>
      <c r="H557" s="19"/>
      <c r="I557" s="20">
        <f t="shared" si="196"/>
        <v>0</v>
      </c>
      <c r="J557" s="20"/>
      <c r="K557" s="26"/>
    </row>
    <row r="558" spans="1:14" hidden="1">
      <c r="A558" s="67" t="s">
        <v>242</v>
      </c>
      <c r="B558" s="24" t="s">
        <v>232</v>
      </c>
      <c r="C558" s="24" t="s">
        <v>233</v>
      </c>
      <c r="D558" s="9" t="s">
        <v>243</v>
      </c>
      <c r="E558" s="24" t="s">
        <v>53</v>
      </c>
      <c r="F558" s="24" t="s">
        <v>11</v>
      </c>
      <c r="G558" s="19"/>
      <c r="H558" s="19"/>
      <c r="I558" s="20">
        <f t="shared" si="196"/>
        <v>0</v>
      </c>
      <c r="J558" s="20"/>
      <c r="K558" s="26"/>
    </row>
    <row r="559" spans="1:14">
      <c r="A559" s="13" t="s">
        <v>244</v>
      </c>
      <c r="B559" s="14" t="s">
        <v>245</v>
      </c>
      <c r="C559" s="14"/>
      <c r="D559" s="14"/>
      <c r="E559" s="14"/>
      <c r="F559" s="14"/>
      <c r="G559" s="15">
        <f>G560+G561+G562+G563</f>
        <v>192237.4</v>
      </c>
      <c r="H559" s="15">
        <f>H560+H561+H562+H563</f>
        <v>1276.5999999999999</v>
      </c>
      <c r="I559" s="12">
        <f t="shared" si="196"/>
        <v>193514</v>
      </c>
      <c r="J559" s="15">
        <f t="shared" ref="J559:K559" si="212">J560+J561+J562+J563</f>
        <v>147025.5</v>
      </c>
      <c r="K559" s="15">
        <f t="shared" si="212"/>
        <v>146984.09999999998</v>
      </c>
      <c r="L559" s="136">
        <f>G564+G619+G811+G893+G955</f>
        <v>192237.4</v>
      </c>
      <c r="M559" s="136">
        <f>J564+J619+J811+J893+J955</f>
        <v>147025.5</v>
      </c>
      <c r="N559" s="136">
        <f>K564+K619+K811+K893+K955</f>
        <v>146984.09999999998</v>
      </c>
    </row>
    <row r="560" spans="1:14">
      <c r="A560" s="13" t="s">
        <v>16</v>
      </c>
      <c r="B560" s="14" t="s">
        <v>245</v>
      </c>
      <c r="C560" s="14"/>
      <c r="D560" s="14"/>
      <c r="E560" s="14"/>
      <c r="F560" s="14" t="s">
        <v>17</v>
      </c>
      <c r="G560" s="15">
        <f>G579++G583+G588+G592+G640+G645+G649+G653+G657+G675+G679+G707+G822+G878+G901+G910+G916+G922+G928+G940+G964+G975+G712+G720+G669+G636+G892+G882+G848+G661+G727+G834+G836+G838+G840+G843+G605+G610+G614+G618+G750+G755+G759+G763+G767+G771+G775+G779+G791+G826+G830+G863+G867+G871+G945+G954</f>
        <v>70936.399999999994</v>
      </c>
      <c r="H560" s="15">
        <f>H579++H583+H588+H592+H640+H645+H649+H653+H657+H675+H679+H707+H822+H878+H901+H910+H916+H922+H928+H940+H964+H975+H712+H720+H669+H636+H892+H882+H848+H661+H727+H834+H836+H838+H840+H843+H605+H610+H614+H618+H750+H755+H759+H763+H767+H771+H775+H779+H791+H826+H830+H863+H867+H871+H945+H954</f>
        <v>37.6</v>
      </c>
      <c r="I560" s="12">
        <f t="shared" si="196"/>
        <v>70974</v>
      </c>
      <c r="J560" s="15">
        <f>J579++J583+J588+J592+J640+J645+J649+J653+J657+J675+J679+J707+J822+J878+J901+J910+J916+J922+J928+J940+J964+J975+J712+J720+J669+J636+J892+J882+J848+J661+J727+J834+J836+J838+J840+J843+J605+J610+J614+J618+J750+J755+J759+J763+J767+J771+J775+J779+J791+J826+J830+J863+J867+J871+J945+J954</f>
        <v>64177.7</v>
      </c>
      <c r="K560" s="15">
        <f>K579++K583+K588+K592+K640+K645+K649+K653+K657+K675+K679+K707+K822+K878+K901+K910+K916+K922+K928+K940+K964+K975+K712+K720+K669+K636+K892+K882+K848+K661+K727+K834+K836+K838+K840+K843+K605+K610+K614+K618+K750+K755+K759+K763+K767+K771+K775+K779+K791+K826+K830+K863+K867+K871+K945+K954</f>
        <v>68359.799999999988</v>
      </c>
    </row>
    <row r="561" spans="1:14">
      <c r="A561" s="13" t="s">
        <v>18</v>
      </c>
      <c r="B561" s="14" t="s">
        <v>245</v>
      </c>
      <c r="C561" s="14"/>
      <c r="D561" s="14"/>
      <c r="E561" s="14"/>
      <c r="F561" s="14" t="s">
        <v>10</v>
      </c>
      <c r="G561" s="15">
        <f>G571+G665+G683+G696+G905+G575+G626+G721+G716+G670+G584+G854+G883+G888+G849+G597+G783+G787+G792++G692+G818+G859+G972+G797+G810+G687+G805+G731</f>
        <v>111790.70000000001</v>
      </c>
      <c r="H561" s="15">
        <f>H571+H665+H683+H696+H905+H575+H626+H721+H716+H670+H584+H854+H883+H888+H849+H597+H783+H787+H792++H692+H818+H859+H972+H797+H810+H687+H805+H731</f>
        <v>12.4</v>
      </c>
      <c r="I561" s="12">
        <f t="shared" si="196"/>
        <v>111803.1</v>
      </c>
      <c r="J561" s="15">
        <f t="shared" ref="J561:K561" si="213">J571+J665+J683+J696+J905+J575+J626+J721+J716+J670+J584+J854+J883+J888+J849+J597+J783+J787+J792++J692+J818+J859+J972+J797+J810+J687+J805</f>
        <v>73341.8</v>
      </c>
      <c r="K561" s="15">
        <f t="shared" si="213"/>
        <v>69151.599999999991</v>
      </c>
    </row>
    <row r="562" spans="1:14">
      <c r="A562" s="13" t="s">
        <v>19</v>
      </c>
      <c r="B562" s="14" t="s">
        <v>245</v>
      </c>
      <c r="C562" s="14"/>
      <c r="D562" s="14"/>
      <c r="E562" s="14"/>
      <c r="F562" s="14" t="s">
        <v>11</v>
      </c>
      <c r="G562" s="15">
        <f>G700+G671+G884+G960+G850+G793+G801+G688+G806</f>
        <v>9510.2999999999993</v>
      </c>
      <c r="H562" s="15">
        <f>H700+H671+H884+H960+H850+H793+H801+H688+H806</f>
        <v>1226.5999999999999</v>
      </c>
      <c r="I562" s="12">
        <f t="shared" si="196"/>
        <v>10736.9</v>
      </c>
      <c r="J562" s="15">
        <f t="shared" ref="J562:K562" si="214">J700+J671+J884+J960+J850+J793+J801+J688+J806</f>
        <v>9506</v>
      </c>
      <c r="K562" s="15">
        <f t="shared" si="214"/>
        <v>9472.6999999999989</v>
      </c>
    </row>
    <row r="563" spans="1:14" hidden="1">
      <c r="A563" s="13" t="s">
        <v>20</v>
      </c>
      <c r="B563" s="14" t="s">
        <v>245</v>
      </c>
      <c r="C563" s="14"/>
      <c r="D563" s="14"/>
      <c r="E563" s="14"/>
      <c r="F563" s="14" t="s">
        <v>12</v>
      </c>
      <c r="G563" s="15">
        <f t="shared" ref="G563:K563" si="215">G722</f>
        <v>0</v>
      </c>
      <c r="H563" s="15"/>
      <c r="I563" s="12">
        <f t="shared" si="196"/>
        <v>0</v>
      </c>
      <c r="J563" s="15">
        <f t="shared" si="215"/>
        <v>0</v>
      </c>
      <c r="K563" s="15">
        <f t="shared" si="215"/>
        <v>0</v>
      </c>
    </row>
    <row r="564" spans="1:14">
      <c r="A564" s="13" t="s">
        <v>246</v>
      </c>
      <c r="B564" s="14" t="s">
        <v>245</v>
      </c>
      <c r="C564" s="14" t="s">
        <v>247</v>
      </c>
      <c r="D564" s="14"/>
      <c r="E564" s="14"/>
      <c r="F564" s="14"/>
      <c r="G564" s="15">
        <f>G565+G593</f>
        <v>15576.1</v>
      </c>
      <c r="H564" s="15"/>
      <c r="I564" s="12">
        <f t="shared" si="196"/>
        <v>15576.1</v>
      </c>
      <c r="J564" s="15">
        <f t="shared" ref="J564:K564" si="216">J565+J593</f>
        <v>13056.2</v>
      </c>
      <c r="K564" s="15">
        <f t="shared" si="216"/>
        <v>13497.1</v>
      </c>
      <c r="N564" s="136">
        <f>K602+K607+K611+K615</f>
        <v>7281</v>
      </c>
    </row>
    <row r="565" spans="1:14" ht="24" customHeight="1">
      <c r="A565" s="13" t="s">
        <v>248</v>
      </c>
      <c r="B565" s="14" t="s">
        <v>245</v>
      </c>
      <c r="C565" s="14" t="s">
        <v>247</v>
      </c>
      <c r="D565" s="14" t="s">
        <v>249</v>
      </c>
      <c r="E565" s="14"/>
      <c r="F565" s="14"/>
      <c r="G565" s="16">
        <f>G566</f>
        <v>15576.1</v>
      </c>
      <c r="H565" s="16"/>
      <c r="I565" s="20">
        <f t="shared" si="196"/>
        <v>15576.1</v>
      </c>
      <c r="J565" s="16">
        <f t="shared" ref="J565:K566" si="217">J566</f>
        <v>0</v>
      </c>
      <c r="K565" s="16">
        <f t="shared" si="217"/>
        <v>0</v>
      </c>
      <c r="L565" s="136">
        <f>G565+G619+G812+G894</f>
        <v>181373.2</v>
      </c>
    </row>
    <row r="566" spans="1:14" ht="37.5" customHeight="1">
      <c r="A566" s="68" t="s">
        <v>250</v>
      </c>
      <c r="B566" s="25" t="s">
        <v>245</v>
      </c>
      <c r="C566" s="25" t="s">
        <v>247</v>
      </c>
      <c r="D566" s="25" t="s">
        <v>251</v>
      </c>
      <c r="E566" s="25"/>
      <c r="F566" s="25"/>
      <c r="G566" s="16">
        <f>G567</f>
        <v>15576.1</v>
      </c>
      <c r="H566" s="16"/>
      <c r="I566" s="20">
        <f t="shared" si="196"/>
        <v>15576.1</v>
      </c>
      <c r="J566" s="16">
        <f t="shared" si="217"/>
        <v>0</v>
      </c>
      <c r="K566" s="16">
        <f t="shared" si="217"/>
        <v>0</v>
      </c>
      <c r="N566" s="136">
        <f>G559+G976+G1113+G1233</f>
        <v>213841.54</v>
      </c>
    </row>
    <row r="567" spans="1:14" ht="36" customHeight="1">
      <c r="A567" s="64" t="s">
        <v>252</v>
      </c>
      <c r="B567" s="18" t="s">
        <v>245</v>
      </c>
      <c r="C567" s="18" t="s">
        <v>247</v>
      </c>
      <c r="D567" s="31" t="s">
        <v>253</v>
      </c>
      <c r="E567" s="18"/>
      <c r="F567" s="18"/>
      <c r="G567" s="16">
        <f>G568+G576+G580+G585+G589+G572</f>
        <v>15576.1</v>
      </c>
      <c r="H567" s="16"/>
      <c r="I567" s="20">
        <f t="shared" si="196"/>
        <v>15576.1</v>
      </c>
      <c r="J567" s="16">
        <f>J568+J576+J580+J585+J589+J572</f>
        <v>0</v>
      </c>
      <c r="K567" s="16">
        <f>K568+K576+K580+K585+K589+K572</f>
        <v>0</v>
      </c>
    </row>
    <row r="568" spans="1:14" ht="63" customHeight="1">
      <c r="A568" s="64" t="s">
        <v>254</v>
      </c>
      <c r="B568" s="18" t="s">
        <v>245</v>
      </c>
      <c r="C568" s="18" t="s">
        <v>247</v>
      </c>
      <c r="D568" s="31" t="s">
        <v>255</v>
      </c>
      <c r="E568" s="18"/>
      <c r="F568" s="18"/>
      <c r="G568" s="16">
        <f t="shared" ref="G568:K570" si="218">G569</f>
        <v>9126.1</v>
      </c>
      <c r="H568" s="16"/>
      <c r="I568" s="20">
        <f t="shared" si="196"/>
        <v>9126.1</v>
      </c>
      <c r="J568" s="16">
        <f t="shared" si="218"/>
        <v>0</v>
      </c>
      <c r="K568" s="16">
        <f t="shared" si="218"/>
        <v>0</v>
      </c>
    </row>
    <row r="569" spans="1:14" ht="36.75" customHeight="1">
      <c r="A569" s="49" t="s">
        <v>388</v>
      </c>
      <c r="B569" s="18" t="s">
        <v>245</v>
      </c>
      <c r="C569" s="18" t="s">
        <v>247</v>
      </c>
      <c r="D569" s="31" t="s">
        <v>255</v>
      </c>
      <c r="E569" s="18" t="s">
        <v>256</v>
      </c>
      <c r="F569" s="18"/>
      <c r="G569" s="16">
        <f t="shared" si="218"/>
        <v>9126.1</v>
      </c>
      <c r="H569" s="16"/>
      <c r="I569" s="20">
        <f t="shared" si="196"/>
        <v>9126.1</v>
      </c>
      <c r="J569" s="16">
        <f t="shared" si="218"/>
        <v>0</v>
      </c>
      <c r="K569" s="16">
        <f t="shared" si="218"/>
        <v>0</v>
      </c>
    </row>
    <row r="570" spans="1:14">
      <c r="A570" s="49" t="s">
        <v>257</v>
      </c>
      <c r="B570" s="18" t="s">
        <v>245</v>
      </c>
      <c r="C570" s="18" t="s">
        <v>247</v>
      </c>
      <c r="D570" s="31" t="s">
        <v>255</v>
      </c>
      <c r="E570" s="18" t="s">
        <v>258</v>
      </c>
      <c r="F570" s="18"/>
      <c r="G570" s="16">
        <f t="shared" si="218"/>
        <v>9126.1</v>
      </c>
      <c r="H570" s="16"/>
      <c r="I570" s="20">
        <f t="shared" si="196"/>
        <v>9126.1</v>
      </c>
      <c r="J570" s="16">
        <f t="shared" si="218"/>
        <v>0</v>
      </c>
      <c r="K570" s="16">
        <f t="shared" si="218"/>
        <v>0</v>
      </c>
    </row>
    <row r="571" spans="1:14">
      <c r="A571" s="49" t="s">
        <v>18</v>
      </c>
      <c r="B571" s="18" t="s">
        <v>245</v>
      </c>
      <c r="C571" s="18" t="s">
        <v>247</v>
      </c>
      <c r="D571" s="31" t="s">
        <v>255</v>
      </c>
      <c r="E571" s="18" t="s">
        <v>258</v>
      </c>
      <c r="F571" s="18" t="s">
        <v>10</v>
      </c>
      <c r="G571" s="182">
        <v>9126.1</v>
      </c>
      <c r="H571" s="182"/>
      <c r="I571" s="20">
        <f t="shared" si="196"/>
        <v>9126.1</v>
      </c>
      <c r="J571" s="20"/>
      <c r="K571" s="26"/>
    </row>
    <row r="572" spans="1:14" ht="59.25" hidden="1" customHeight="1">
      <c r="A572" s="17" t="s">
        <v>259</v>
      </c>
      <c r="B572" s="18" t="s">
        <v>245</v>
      </c>
      <c r="C572" s="18" t="s">
        <v>247</v>
      </c>
      <c r="D572" s="31" t="s">
        <v>260</v>
      </c>
      <c r="E572" s="18"/>
      <c r="F572" s="18"/>
      <c r="G572" s="16">
        <f t="shared" ref="G572:J574" si="219">G573</f>
        <v>0</v>
      </c>
      <c r="H572" s="16"/>
      <c r="I572" s="20">
        <f t="shared" si="196"/>
        <v>0</v>
      </c>
      <c r="J572" s="16">
        <f t="shared" si="219"/>
        <v>0</v>
      </c>
      <c r="K572" s="26"/>
    </row>
    <row r="573" spans="1:14" ht="36" hidden="1">
      <c r="A573" s="49" t="s">
        <v>261</v>
      </c>
      <c r="B573" s="18" t="s">
        <v>245</v>
      </c>
      <c r="C573" s="18" t="s">
        <v>247</v>
      </c>
      <c r="D573" s="31" t="s">
        <v>260</v>
      </c>
      <c r="E573" s="18" t="s">
        <v>256</v>
      </c>
      <c r="F573" s="18"/>
      <c r="G573" s="16">
        <f t="shared" si="219"/>
        <v>0</v>
      </c>
      <c r="H573" s="16"/>
      <c r="I573" s="20">
        <f t="shared" si="196"/>
        <v>0</v>
      </c>
      <c r="J573" s="16">
        <f t="shared" si="219"/>
        <v>0</v>
      </c>
      <c r="K573" s="26"/>
    </row>
    <row r="574" spans="1:14" hidden="1">
      <c r="A574" s="49" t="s">
        <v>257</v>
      </c>
      <c r="B574" s="18" t="s">
        <v>245</v>
      </c>
      <c r="C574" s="18" t="s">
        <v>247</v>
      </c>
      <c r="D574" s="31" t="s">
        <v>260</v>
      </c>
      <c r="E574" s="18" t="s">
        <v>258</v>
      </c>
      <c r="F574" s="18"/>
      <c r="G574" s="16">
        <f t="shared" si="219"/>
        <v>0</v>
      </c>
      <c r="H574" s="16"/>
      <c r="I574" s="20">
        <f t="shared" si="196"/>
        <v>0</v>
      </c>
      <c r="J574" s="16">
        <f t="shared" si="219"/>
        <v>0</v>
      </c>
      <c r="K574" s="26"/>
    </row>
    <row r="575" spans="1:14" hidden="1">
      <c r="A575" s="49" t="s">
        <v>18</v>
      </c>
      <c r="B575" s="18" t="s">
        <v>245</v>
      </c>
      <c r="C575" s="18" t="s">
        <v>247</v>
      </c>
      <c r="D575" s="31" t="s">
        <v>260</v>
      </c>
      <c r="E575" s="18" t="s">
        <v>258</v>
      </c>
      <c r="F575" s="18" t="s">
        <v>10</v>
      </c>
      <c r="G575" s="19"/>
      <c r="H575" s="19"/>
      <c r="I575" s="20">
        <f t="shared" si="196"/>
        <v>0</v>
      </c>
      <c r="J575" s="20"/>
      <c r="K575" s="26"/>
    </row>
    <row r="576" spans="1:14" ht="25.5" customHeight="1">
      <c r="A576" s="49" t="s">
        <v>262</v>
      </c>
      <c r="B576" s="18" t="s">
        <v>245</v>
      </c>
      <c r="C576" s="18" t="s">
        <v>247</v>
      </c>
      <c r="D576" s="31" t="s">
        <v>263</v>
      </c>
      <c r="E576" s="18" t="s">
        <v>64</v>
      </c>
      <c r="F576" s="18"/>
      <c r="G576" s="16">
        <f t="shared" ref="G576:K578" si="220">G577</f>
        <v>600</v>
      </c>
      <c r="H576" s="16"/>
      <c r="I576" s="20">
        <f t="shared" si="196"/>
        <v>600</v>
      </c>
      <c r="J576" s="16">
        <f t="shared" si="220"/>
        <v>0</v>
      </c>
      <c r="K576" s="16">
        <f t="shared" si="220"/>
        <v>0</v>
      </c>
    </row>
    <row r="577" spans="1:11" ht="36">
      <c r="A577" s="49" t="s">
        <v>308</v>
      </c>
      <c r="B577" s="18" t="s">
        <v>245</v>
      </c>
      <c r="C577" s="18" t="s">
        <v>247</v>
      </c>
      <c r="D577" s="31" t="s">
        <v>263</v>
      </c>
      <c r="E577" s="18" t="s">
        <v>264</v>
      </c>
      <c r="F577" s="18"/>
      <c r="G577" s="16">
        <f t="shared" si="220"/>
        <v>600</v>
      </c>
      <c r="H577" s="16"/>
      <c r="I577" s="20">
        <f t="shared" si="196"/>
        <v>600</v>
      </c>
      <c r="J577" s="16">
        <f t="shared" si="220"/>
        <v>0</v>
      </c>
      <c r="K577" s="16">
        <f t="shared" si="220"/>
        <v>0</v>
      </c>
    </row>
    <row r="578" spans="1:11">
      <c r="A578" s="49" t="s">
        <v>257</v>
      </c>
      <c r="B578" s="18" t="s">
        <v>245</v>
      </c>
      <c r="C578" s="18" t="s">
        <v>247</v>
      </c>
      <c r="D578" s="31" t="s">
        <v>263</v>
      </c>
      <c r="E578" s="18" t="s">
        <v>258</v>
      </c>
      <c r="F578" s="18"/>
      <c r="G578" s="16">
        <f t="shared" si="220"/>
        <v>600</v>
      </c>
      <c r="H578" s="16"/>
      <c r="I578" s="20">
        <f t="shared" si="196"/>
        <v>600</v>
      </c>
      <c r="J578" s="16">
        <f t="shared" si="220"/>
        <v>0</v>
      </c>
      <c r="K578" s="16">
        <f t="shared" si="220"/>
        <v>0</v>
      </c>
    </row>
    <row r="579" spans="1:11">
      <c r="A579" s="49" t="s">
        <v>16</v>
      </c>
      <c r="B579" s="18" t="s">
        <v>245</v>
      </c>
      <c r="C579" s="18" t="s">
        <v>247</v>
      </c>
      <c r="D579" s="31" t="s">
        <v>263</v>
      </c>
      <c r="E579" s="18" t="s">
        <v>258</v>
      </c>
      <c r="F579" s="18" t="s">
        <v>17</v>
      </c>
      <c r="G579" s="19">
        <v>600</v>
      </c>
      <c r="H579" s="19"/>
      <c r="I579" s="20">
        <f t="shared" si="196"/>
        <v>600</v>
      </c>
      <c r="J579" s="20"/>
      <c r="K579" s="19"/>
    </row>
    <row r="580" spans="1:11" ht="25.5">
      <c r="A580" s="55" t="s">
        <v>265</v>
      </c>
      <c r="B580" s="18" t="s">
        <v>245</v>
      </c>
      <c r="C580" s="18" t="s">
        <v>247</v>
      </c>
      <c r="D580" s="38" t="s">
        <v>266</v>
      </c>
      <c r="E580" s="18"/>
      <c r="F580" s="18"/>
      <c r="G580" s="16">
        <f t="shared" ref="G580:K581" si="221">G581</f>
        <v>4150</v>
      </c>
      <c r="H580" s="16"/>
      <c r="I580" s="20">
        <f t="shared" si="196"/>
        <v>4150</v>
      </c>
      <c r="J580" s="16">
        <f t="shared" si="221"/>
        <v>0</v>
      </c>
      <c r="K580" s="16">
        <f t="shared" si="221"/>
        <v>0</v>
      </c>
    </row>
    <row r="581" spans="1:11" ht="36.75" customHeight="1">
      <c r="A581" s="55" t="s">
        <v>308</v>
      </c>
      <c r="B581" s="18" t="s">
        <v>245</v>
      </c>
      <c r="C581" s="18" t="s">
        <v>247</v>
      </c>
      <c r="D581" s="38" t="s">
        <v>266</v>
      </c>
      <c r="E581" s="18" t="s">
        <v>256</v>
      </c>
      <c r="F581" s="18"/>
      <c r="G581" s="16">
        <f t="shared" si="221"/>
        <v>4150</v>
      </c>
      <c r="H581" s="16"/>
      <c r="I581" s="20">
        <f t="shared" si="196"/>
        <v>4150</v>
      </c>
      <c r="J581" s="16">
        <f t="shared" si="221"/>
        <v>0</v>
      </c>
      <c r="K581" s="16">
        <f t="shared" si="221"/>
        <v>0</v>
      </c>
    </row>
    <row r="582" spans="1:11" ht="14.25" customHeight="1">
      <c r="A582" s="55" t="s">
        <v>257</v>
      </c>
      <c r="B582" s="18" t="s">
        <v>245</v>
      </c>
      <c r="C582" s="18" t="s">
        <v>247</v>
      </c>
      <c r="D582" s="38" t="s">
        <v>266</v>
      </c>
      <c r="E582" s="18" t="s">
        <v>258</v>
      </c>
      <c r="F582" s="18"/>
      <c r="G582" s="16">
        <f t="shared" ref="G582:K582" si="222">G583+G584</f>
        <v>4150</v>
      </c>
      <c r="H582" s="16"/>
      <c r="I582" s="20">
        <f t="shared" si="196"/>
        <v>4150</v>
      </c>
      <c r="J582" s="16">
        <f t="shared" si="222"/>
        <v>0</v>
      </c>
      <c r="K582" s="16">
        <f t="shared" si="222"/>
        <v>0</v>
      </c>
    </row>
    <row r="583" spans="1:11">
      <c r="A583" s="55" t="s">
        <v>16</v>
      </c>
      <c r="B583" s="18" t="s">
        <v>245</v>
      </c>
      <c r="C583" s="18" t="s">
        <v>247</v>
      </c>
      <c r="D583" s="38" t="s">
        <v>266</v>
      </c>
      <c r="E583" s="18" t="s">
        <v>258</v>
      </c>
      <c r="F583" s="18" t="s">
        <v>17</v>
      </c>
      <c r="G583" s="19">
        <v>4150</v>
      </c>
      <c r="H583" s="19"/>
      <c r="I583" s="20">
        <f t="shared" si="196"/>
        <v>4150</v>
      </c>
      <c r="J583" s="20"/>
      <c r="K583" s="19"/>
    </row>
    <row r="584" spans="1:11" hidden="1">
      <c r="A584" s="55" t="s">
        <v>18</v>
      </c>
      <c r="B584" s="18" t="s">
        <v>245</v>
      </c>
      <c r="C584" s="18" t="s">
        <v>247</v>
      </c>
      <c r="D584" s="38" t="s">
        <v>266</v>
      </c>
      <c r="E584" s="18" t="s">
        <v>258</v>
      </c>
      <c r="F584" s="18" t="s">
        <v>10</v>
      </c>
      <c r="G584" s="19"/>
      <c r="H584" s="19"/>
      <c r="I584" s="20">
        <f t="shared" si="196"/>
        <v>0</v>
      </c>
      <c r="J584" s="20"/>
      <c r="K584" s="26"/>
    </row>
    <row r="585" spans="1:11" ht="12" customHeight="1">
      <c r="A585" s="55" t="s">
        <v>267</v>
      </c>
      <c r="B585" s="18" t="s">
        <v>245</v>
      </c>
      <c r="C585" s="18" t="s">
        <v>247</v>
      </c>
      <c r="D585" s="38" t="s">
        <v>268</v>
      </c>
      <c r="E585" s="18"/>
      <c r="F585" s="18"/>
      <c r="G585" s="16">
        <f t="shared" ref="G585:K587" si="223">G586</f>
        <v>1500</v>
      </c>
      <c r="H585" s="16"/>
      <c r="I585" s="20">
        <f t="shared" si="196"/>
        <v>1500</v>
      </c>
      <c r="J585" s="16">
        <f t="shared" si="223"/>
        <v>0</v>
      </c>
      <c r="K585" s="16">
        <f t="shared" si="223"/>
        <v>0</v>
      </c>
    </row>
    <row r="586" spans="1:11" ht="35.25" customHeight="1">
      <c r="A586" s="55" t="s">
        <v>308</v>
      </c>
      <c r="B586" s="18" t="s">
        <v>245</v>
      </c>
      <c r="C586" s="18" t="s">
        <v>247</v>
      </c>
      <c r="D586" s="38" t="s">
        <v>268</v>
      </c>
      <c r="E586" s="18" t="s">
        <v>256</v>
      </c>
      <c r="F586" s="18"/>
      <c r="G586" s="16">
        <f t="shared" si="223"/>
        <v>1500</v>
      </c>
      <c r="H586" s="16"/>
      <c r="I586" s="20">
        <f t="shared" si="196"/>
        <v>1500</v>
      </c>
      <c r="J586" s="16">
        <f t="shared" si="223"/>
        <v>0</v>
      </c>
      <c r="K586" s="16">
        <f t="shared" si="223"/>
        <v>0</v>
      </c>
    </row>
    <row r="587" spans="1:11">
      <c r="A587" s="55" t="s">
        <v>257</v>
      </c>
      <c r="B587" s="18" t="s">
        <v>245</v>
      </c>
      <c r="C587" s="18" t="s">
        <v>247</v>
      </c>
      <c r="D587" s="38" t="s">
        <v>268</v>
      </c>
      <c r="E587" s="18" t="s">
        <v>258</v>
      </c>
      <c r="F587" s="18"/>
      <c r="G587" s="16">
        <f t="shared" si="223"/>
        <v>1500</v>
      </c>
      <c r="H587" s="16"/>
      <c r="I587" s="20">
        <f t="shared" si="196"/>
        <v>1500</v>
      </c>
      <c r="J587" s="16">
        <f t="shared" si="223"/>
        <v>0</v>
      </c>
      <c r="K587" s="16">
        <f t="shared" si="223"/>
        <v>0</v>
      </c>
    </row>
    <row r="588" spans="1:11">
      <c r="A588" s="55" t="s">
        <v>16</v>
      </c>
      <c r="B588" s="18" t="s">
        <v>245</v>
      </c>
      <c r="C588" s="18" t="s">
        <v>247</v>
      </c>
      <c r="D588" s="38" t="s">
        <v>268</v>
      </c>
      <c r="E588" s="18" t="s">
        <v>258</v>
      </c>
      <c r="F588" s="18" t="s">
        <v>17</v>
      </c>
      <c r="G588" s="19">
        <v>1500</v>
      </c>
      <c r="H588" s="19"/>
      <c r="I588" s="20">
        <f t="shared" si="196"/>
        <v>1500</v>
      </c>
      <c r="J588" s="20"/>
      <c r="K588" s="19"/>
    </row>
    <row r="589" spans="1:11" ht="24">
      <c r="A589" s="69" t="s">
        <v>269</v>
      </c>
      <c r="B589" s="18" t="s">
        <v>245</v>
      </c>
      <c r="C589" s="18" t="s">
        <v>247</v>
      </c>
      <c r="D589" s="31" t="s">
        <v>270</v>
      </c>
      <c r="E589" s="18"/>
      <c r="F589" s="18"/>
      <c r="G589" s="16">
        <f t="shared" ref="G589:K591" si="224">G590</f>
        <v>200</v>
      </c>
      <c r="H589" s="16"/>
      <c r="I589" s="20">
        <f t="shared" si="196"/>
        <v>200</v>
      </c>
      <c r="J589" s="16">
        <f t="shared" si="224"/>
        <v>0</v>
      </c>
      <c r="K589" s="16">
        <f t="shared" si="224"/>
        <v>0</v>
      </c>
    </row>
    <row r="590" spans="1:11" ht="38.25" customHeight="1">
      <c r="A590" s="70" t="s">
        <v>261</v>
      </c>
      <c r="B590" s="18" t="s">
        <v>245</v>
      </c>
      <c r="C590" s="18" t="s">
        <v>247</v>
      </c>
      <c r="D590" s="31" t="s">
        <v>270</v>
      </c>
      <c r="E590" s="18" t="s">
        <v>264</v>
      </c>
      <c r="F590" s="18"/>
      <c r="G590" s="16">
        <f t="shared" si="224"/>
        <v>200</v>
      </c>
      <c r="H590" s="16"/>
      <c r="I590" s="20">
        <f t="shared" si="196"/>
        <v>200</v>
      </c>
      <c r="J590" s="16">
        <f t="shared" si="224"/>
        <v>0</v>
      </c>
      <c r="K590" s="16">
        <f t="shared" si="224"/>
        <v>0</v>
      </c>
    </row>
    <row r="591" spans="1:11" ht="15" customHeight="1">
      <c r="A591" s="70" t="s">
        <v>257</v>
      </c>
      <c r="B591" s="18" t="s">
        <v>245</v>
      </c>
      <c r="C591" s="18" t="s">
        <v>247</v>
      </c>
      <c r="D591" s="31" t="s">
        <v>270</v>
      </c>
      <c r="E591" s="18" t="s">
        <v>258</v>
      </c>
      <c r="F591" s="18"/>
      <c r="G591" s="16">
        <f t="shared" si="224"/>
        <v>200</v>
      </c>
      <c r="H591" s="16"/>
      <c r="I591" s="20">
        <f t="shared" si="196"/>
        <v>200</v>
      </c>
      <c r="J591" s="16">
        <f t="shared" si="224"/>
        <v>0</v>
      </c>
      <c r="K591" s="16">
        <f t="shared" si="224"/>
        <v>0</v>
      </c>
    </row>
    <row r="592" spans="1:11">
      <c r="A592" s="70" t="s">
        <v>16</v>
      </c>
      <c r="B592" s="18" t="s">
        <v>245</v>
      </c>
      <c r="C592" s="18" t="s">
        <v>247</v>
      </c>
      <c r="D592" s="31" t="s">
        <v>270</v>
      </c>
      <c r="E592" s="18" t="s">
        <v>258</v>
      </c>
      <c r="F592" s="18" t="s">
        <v>17</v>
      </c>
      <c r="G592" s="19">
        <v>200</v>
      </c>
      <c r="H592" s="19"/>
      <c r="I592" s="20">
        <f t="shared" si="196"/>
        <v>200</v>
      </c>
      <c r="J592" s="20"/>
      <c r="K592" s="19"/>
    </row>
    <row r="593" spans="1:11" ht="27">
      <c r="A593" s="164" t="s">
        <v>25</v>
      </c>
      <c r="B593" s="166" t="s">
        <v>245</v>
      </c>
      <c r="C593" s="166" t="s">
        <v>247</v>
      </c>
      <c r="D593" s="166" t="s">
        <v>251</v>
      </c>
      <c r="E593" s="166"/>
      <c r="F593" s="166"/>
      <c r="G593" s="79">
        <f>G594+G602+G607+G611+G615</f>
        <v>0</v>
      </c>
      <c r="H593" s="79"/>
      <c r="I593" s="20">
        <f t="shared" si="196"/>
        <v>0</v>
      </c>
      <c r="J593" s="79">
        <f>J594+J602+J607+J611+J615</f>
        <v>13056.2</v>
      </c>
      <c r="K593" s="79">
        <f>K594+K602+K607+K611+K615</f>
        <v>13497.1</v>
      </c>
    </row>
    <row r="594" spans="1:11" ht="76.5">
      <c r="A594" s="165" t="s">
        <v>254</v>
      </c>
      <c r="B594" s="167" t="s">
        <v>245</v>
      </c>
      <c r="C594" s="167" t="s">
        <v>247</v>
      </c>
      <c r="D594" s="144" t="s">
        <v>590</v>
      </c>
      <c r="E594" s="167"/>
      <c r="F594" s="167"/>
      <c r="G594" s="79">
        <f>G595+G603+G608+G612+G616</f>
        <v>0</v>
      </c>
      <c r="H594" s="79"/>
      <c r="I594" s="20">
        <f t="shared" si="196"/>
        <v>0</v>
      </c>
      <c r="J594" s="79">
        <f t="shared" ref="J594:K596" si="225">J595</f>
        <v>6375.2</v>
      </c>
      <c r="K594" s="79">
        <f t="shared" si="225"/>
        <v>6216.1</v>
      </c>
    </row>
    <row r="595" spans="1:11" ht="38.25">
      <c r="A595" s="135" t="s">
        <v>388</v>
      </c>
      <c r="B595" s="167" t="s">
        <v>245</v>
      </c>
      <c r="C595" s="167" t="s">
        <v>247</v>
      </c>
      <c r="D595" s="144" t="s">
        <v>590</v>
      </c>
      <c r="E595" s="167" t="s">
        <v>256</v>
      </c>
      <c r="F595" s="167"/>
      <c r="G595" s="79">
        <f>G596+G604+G609+G613+G617</f>
        <v>0</v>
      </c>
      <c r="H595" s="79"/>
      <c r="I595" s="20">
        <f t="shared" si="196"/>
        <v>0</v>
      </c>
      <c r="J595" s="79">
        <f t="shared" si="225"/>
        <v>6375.2</v>
      </c>
      <c r="K595" s="79">
        <f t="shared" si="225"/>
        <v>6216.1</v>
      </c>
    </row>
    <row r="596" spans="1:11">
      <c r="A596" s="135" t="s">
        <v>257</v>
      </c>
      <c r="B596" s="167" t="s">
        <v>245</v>
      </c>
      <c r="C596" s="167" t="s">
        <v>247</v>
      </c>
      <c r="D596" s="144" t="s">
        <v>590</v>
      </c>
      <c r="E596" s="167" t="s">
        <v>258</v>
      </c>
      <c r="F596" s="167"/>
      <c r="G596" s="79">
        <f>G597+G605+G610+G614+G618</f>
        <v>0</v>
      </c>
      <c r="H596" s="79"/>
      <c r="I596" s="20">
        <f t="shared" si="196"/>
        <v>0</v>
      </c>
      <c r="J596" s="79">
        <f t="shared" si="225"/>
        <v>6375.2</v>
      </c>
      <c r="K596" s="79">
        <f t="shared" si="225"/>
        <v>6216.1</v>
      </c>
    </row>
    <row r="597" spans="1:11">
      <c r="A597" s="135" t="s">
        <v>18</v>
      </c>
      <c r="B597" s="167" t="s">
        <v>245</v>
      </c>
      <c r="C597" s="167" t="s">
        <v>247</v>
      </c>
      <c r="D597" s="144" t="s">
        <v>590</v>
      </c>
      <c r="E597" s="167" t="s">
        <v>258</v>
      </c>
      <c r="F597" s="167" t="s">
        <v>10</v>
      </c>
      <c r="G597" s="79"/>
      <c r="H597" s="79"/>
      <c r="I597" s="20">
        <f t="shared" si="196"/>
        <v>0</v>
      </c>
      <c r="J597" s="184">
        <v>6375.2</v>
      </c>
      <c r="K597" s="184">
        <v>6216.1</v>
      </c>
    </row>
    <row r="598" spans="1:11" ht="63.75" hidden="1">
      <c r="A598" s="157" t="s">
        <v>259</v>
      </c>
      <c r="B598" s="167" t="s">
        <v>245</v>
      </c>
      <c r="C598" s="167" t="s">
        <v>247</v>
      </c>
      <c r="D598" s="144" t="s">
        <v>260</v>
      </c>
      <c r="E598" s="167"/>
      <c r="F598" s="167"/>
      <c r="G598" s="79"/>
      <c r="H598" s="79"/>
      <c r="I598" s="20">
        <f t="shared" si="196"/>
        <v>0</v>
      </c>
      <c r="J598" s="22"/>
      <c r="K598" s="22"/>
    </row>
    <row r="599" spans="1:11" ht="51" hidden="1">
      <c r="A599" s="135" t="s">
        <v>261</v>
      </c>
      <c r="B599" s="167" t="s">
        <v>245</v>
      </c>
      <c r="C599" s="167" t="s">
        <v>247</v>
      </c>
      <c r="D599" s="144" t="s">
        <v>260</v>
      </c>
      <c r="E599" s="167" t="s">
        <v>256</v>
      </c>
      <c r="F599" s="167"/>
      <c r="G599" s="79"/>
      <c r="H599" s="79"/>
      <c r="I599" s="20">
        <f t="shared" si="196"/>
        <v>0</v>
      </c>
      <c r="J599" s="22"/>
      <c r="K599" s="22"/>
    </row>
    <row r="600" spans="1:11" hidden="1">
      <c r="A600" s="135" t="s">
        <v>257</v>
      </c>
      <c r="B600" s="167" t="s">
        <v>245</v>
      </c>
      <c r="C600" s="167" t="s">
        <v>247</v>
      </c>
      <c r="D600" s="144" t="s">
        <v>260</v>
      </c>
      <c r="E600" s="167" t="s">
        <v>258</v>
      </c>
      <c r="F600" s="167"/>
      <c r="G600" s="79"/>
      <c r="H600" s="79"/>
      <c r="I600" s="20">
        <f t="shared" si="196"/>
        <v>0</v>
      </c>
      <c r="J600" s="22"/>
      <c r="K600" s="22"/>
    </row>
    <row r="601" spans="1:11" hidden="1">
      <c r="A601" s="135" t="s">
        <v>18</v>
      </c>
      <c r="B601" s="167" t="s">
        <v>245</v>
      </c>
      <c r="C601" s="167" t="s">
        <v>247</v>
      </c>
      <c r="D601" s="144" t="s">
        <v>260</v>
      </c>
      <c r="E601" s="167" t="s">
        <v>258</v>
      </c>
      <c r="F601" s="167" t="s">
        <v>10</v>
      </c>
      <c r="G601" s="79"/>
      <c r="H601" s="79"/>
      <c r="I601" s="20">
        <f t="shared" si="196"/>
        <v>0</v>
      </c>
      <c r="J601" s="22"/>
      <c r="K601" s="22"/>
    </row>
    <row r="602" spans="1:11" ht="25.5">
      <c r="A602" s="135" t="s">
        <v>265</v>
      </c>
      <c r="B602" s="167" t="s">
        <v>245</v>
      </c>
      <c r="C602" s="167" t="s">
        <v>247</v>
      </c>
      <c r="D602" s="144" t="s">
        <v>591</v>
      </c>
      <c r="E602" s="167"/>
      <c r="F602" s="167"/>
      <c r="G602" s="79">
        <f t="shared" ref="G602:K603" si="226">G603</f>
        <v>0</v>
      </c>
      <c r="H602" s="79"/>
      <c r="I602" s="20">
        <f t="shared" ref="I602:I665" si="227">G602+H602</f>
        <v>0</v>
      </c>
      <c r="J602" s="79">
        <f t="shared" si="226"/>
        <v>4250</v>
      </c>
      <c r="K602" s="79">
        <f t="shared" si="226"/>
        <v>4952</v>
      </c>
    </row>
    <row r="603" spans="1:11" ht="38.25">
      <c r="A603" s="135" t="s">
        <v>308</v>
      </c>
      <c r="B603" s="167" t="s">
        <v>245</v>
      </c>
      <c r="C603" s="167" t="s">
        <v>247</v>
      </c>
      <c r="D603" s="144" t="s">
        <v>591</v>
      </c>
      <c r="E603" s="167" t="s">
        <v>256</v>
      </c>
      <c r="F603" s="167"/>
      <c r="G603" s="79">
        <f t="shared" si="226"/>
        <v>0</v>
      </c>
      <c r="H603" s="79"/>
      <c r="I603" s="20">
        <f t="shared" si="227"/>
        <v>0</v>
      </c>
      <c r="J603" s="79">
        <f t="shared" si="226"/>
        <v>4250</v>
      </c>
      <c r="K603" s="79">
        <f t="shared" si="226"/>
        <v>4952</v>
      </c>
    </row>
    <row r="604" spans="1:11">
      <c r="A604" s="135" t="s">
        <v>257</v>
      </c>
      <c r="B604" s="167" t="s">
        <v>245</v>
      </c>
      <c r="C604" s="167" t="s">
        <v>247</v>
      </c>
      <c r="D604" s="144" t="s">
        <v>591</v>
      </c>
      <c r="E604" s="167" t="s">
        <v>258</v>
      </c>
      <c r="F604" s="167"/>
      <c r="G604" s="79">
        <f>G605</f>
        <v>0</v>
      </c>
      <c r="H604" s="79"/>
      <c r="I604" s="20">
        <f t="shared" si="227"/>
        <v>0</v>
      </c>
      <c r="J604" s="79">
        <f>J605+J606</f>
        <v>4250</v>
      </c>
      <c r="K604" s="79">
        <f>K605+K606</f>
        <v>4952</v>
      </c>
    </row>
    <row r="605" spans="1:11">
      <c r="A605" s="135" t="s">
        <v>16</v>
      </c>
      <c r="B605" s="167" t="s">
        <v>245</v>
      </c>
      <c r="C605" s="167" t="s">
        <v>247</v>
      </c>
      <c r="D605" s="144" t="s">
        <v>591</v>
      </c>
      <c r="E605" s="167" t="s">
        <v>258</v>
      </c>
      <c r="F605" s="167" t="s">
        <v>17</v>
      </c>
      <c r="G605" s="79"/>
      <c r="H605" s="79"/>
      <c r="I605" s="20">
        <f t="shared" si="227"/>
        <v>0</v>
      </c>
      <c r="J605" s="22">
        <v>4250</v>
      </c>
      <c r="K605" s="22">
        <v>4952</v>
      </c>
    </row>
    <row r="606" spans="1:11" hidden="1">
      <c r="A606" s="135" t="s">
        <v>18</v>
      </c>
      <c r="B606" s="167" t="s">
        <v>245</v>
      </c>
      <c r="C606" s="167" t="s">
        <v>247</v>
      </c>
      <c r="D606" s="144" t="s">
        <v>591</v>
      </c>
      <c r="E606" s="167" t="s">
        <v>258</v>
      </c>
      <c r="F606" s="167" t="s">
        <v>10</v>
      </c>
      <c r="G606" s="79"/>
      <c r="H606" s="79"/>
      <c r="I606" s="20">
        <f t="shared" si="227"/>
        <v>0</v>
      </c>
      <c r="J606" s="22"/>
      <c r="K606" s="22"/>
    </row>
    <row r="607" spans="1:11" ht="21.75" customHeight="1">
      <c r="A607" s="135" t="s">
        <v>267</v>
      </c>
      <c r="B607" s="167" t="s">
        <v>245</v>
      </c>
      <c r="C607" s="167" t="s">
        <v>247</v>
      </c>
      <c r="D607" s="144" t="s">
        <v>592</v>
      </c>
      <c r="E607" s="167"/>
      <c r="F607" s="167"/>
      <c r="G607" s="79">
        <f t="shared" ref="G607:K609" si="228">G608</f>
        <v>0</v>
      </c>
      <c r="H607" s="79"/>
      <c r="I607" s="20">
        <f t="shared" si="227"/>
        <v>0</v>
      </c>
      <c r="J607" s="79">
        <f t="shared" si="228"/>
        <v>1445</v>
      </c>
      <c r="K607" s="79">
        <f t="shared" si="228"/>
        <v>1343</v>
      </c>
    </row>
    <row r="608" spans="1:11" ht="38.25">
      <c r="A608" s="135" t="s">
        <v>308</v>
      </c>
      <c r="B608" s="167" t="s">
        <v>245</v>
      </c>
      <c r="C608" s="167" t="s">
        <v>247</v>
      </c>
      <c r="D608" s="144" t="s">
        <v>592</v>
      </c>
      <c r="E608" s="167" t="s">
        <v>256</v>
      </c>
      <c r="F608" s="167"/>
      <c r="G608" s="79">
        <f t="shared" si="228"/>
        <v>0</v>
      </c>
      <c r="H608" s="79"/>
      <c r="I608" s="20">
        <f t="shared" si="227"/>
        <v>0</v>
      </c>
      <c r="J608" s="79">
        <f t="shared" si="228"/>
        <v>1445</v>
      </c>
      <c r="K608" s="79">
        <f t="shared" si="228"/>
        <v>1343</v>
      </c>
    </row>
    <row r="609" spans="1:11">
      <c r="A609" s="135" t="s">
        <v>257</v>
      </c>
      <c r="B609" s="167" t="s">
        <v>245</v>
      </c>
      <c r="C609" s="167" t="s">
        <v>247</v>
      </c>
      <c r="D609" s="144" t="s">
        <v>592</v>
      </c>
      <c r="E609" s="167" t="s">
        <v>258</v>
      </c>
      <c r="F609" s="167"/>
      <c r="G609" s="79">
        <f t="shared" si="228"/>
        <v>0</v>
      </c>
      <c r="H609" s="79"/>
      <c r="I609" s="20">
        <f t="shared" si="227"/>
        <v>0</v>
      </c>
      <c r="J609" s="79">
        <f t="shared" si="228"/>
        <v>1445</v>
      </c>
      <c r="K609" s="79">
        <f t="shared" si="228"/>
        <v>1343</v>
      </c>
    </row>
    <row r="610" spans="1:11">
      <c r="A610" s="135" t="s">
        <v>16</v>
      </c>
      <c r="B610" s="167" t="s">
        <v>245</v>
      </c>
      <c r="C610" s="167" t="s">
        <v>247</v>
      </c>
      <c r="D610" s="144" t="s">
        <v>592</v>
      </c>
      <c r="E610" s="167" t="s">
        <v>258</v>
      </c>
      <c r="F610" s="167" t="s">
        <v>17</v>
      </c>
      <c r="G610" s="79"/>
      <c r="H610" s="79"/>
      <c r="I610" s="20">
        <f t="shared" si="227"/>
        <v>0</v>
      </c>
      <c r="J610" s="22">
        <v>1445</v>
      </c>
      <c r="K610" s="22">
        <v>1343</v>
      </c>
    </row>
    <row r="611" spans="1:11" ht="25.5">
      <c r="A611" s="135" t="s">
        <v>262</v>
      </c>
      <c r="B611" s="167" t="s">
        <v>245</v>
      </c>
      <c r="C611" s="167" t="s">
        <v>247</v>
      </c>
      <c r="D611" s="144" t="s">
        <v>354</v>
      </c>
      <c r="E611" s="167" t="s">
        <v>64</v>
      </c>
      <c r="F611" s="167"/>
      <c r="G611" s="79">
        <f t="shared" ref="G611:K613" si="229">G612</f>
        <v>0</v>
      </c>
      <c r="H611" s="79"/>
      <c r="I611" s="20">
        <f t="shared" si="227"/>
        <v>0</v>
      </c>
      <c r="J611" s="79">
        <f t="shared" si="229"/>
        <v>765</v>
      </c>
      <c r="K611" s="79">
        <f t="shared" si="229"/>
        <v>765</v>
      </c>
    </row>
    <row r="612" spans="1:11" ht="38.25">
      <c r="A612" s="135" t="s">
        <v>308</v>
      </c>
      <c r="B612" s="167" t="s">
        <v>245</v>
      </c>
      <c r="C612" s="167" t="s">
        <v>247</v>
      </c>
      <c r="D612" s="144" t="s">
        <v>354</v>
      </c>
      <c r="E612" s="167" t="s">
        <v>264</v>
      </c>
      <c r="F612" s="167"/>
      <c r="G612" s="79">
        <f t="shared" si="229"/>
        <v>0</v>
      </c>
      <c r="H612" s="79"/>
      <c r="I612" s="20">
        <f t="shared" si="227"/>
        <v>0</v>
      </c>
      <c r="J612" s="79">
        <f t="shared" si="229"/>
        <v>765</v>
      </c>
      <c r="K612" s="79">
        <f t="shared" si="229"/>
        <v>765</v>
      </c>
    </row>
    <row r="613" spans="1:11">
      <c r="A613" s="135" t="s">
        <v>257</v>
      </c>
      <c r="B613" s="167" t="s">
        <v>245</v>
      </c>
      <c r="C613" s="167" t="s">
        <v>247</v>
      </c>
      <c r="D613" s="144" t="s">
        <v>354</v>
      </c>
      <c r="E613" s="167" t="s">
        <v>258</v>
      </c>
      <c r="F613" s="167"/>
      <c r="G613" s="79">
        <f t="shared" si="229"/>
        <v>0</v>
      </c>
      <c r="H613" s="79"/>
      <c r="I613" s="20">
        <f t="shared" si="227"/>
        <v>0</v>
      </c>
      <c r="J613" s="79">
        <f t="shared" si="229"/>
        <v>765</v>
      </c>
      <c r="K613" s="79">
        <f t="shared" si="229"/>
        <v>765</v>
      </c>
    </row>
    <row r="614" spans="1:11">
      <c r="A614" s="135" t="s">
        <v>16</v>
      </c>
      <c r="B614" s="167" t="s">
        <v>245</v>
      </c>
      <c r="C614" s="167" t="s">
        <v>247</v>
      </c>
      <c r="D614" s="144" t="s">
        <v>354</v>
      </c>
      <c r="E614" s="167" t="s">
        <v>258</v>
      </c>
      <c r="F614" s="167" t="s">
        <v>17</v>
      </c>
      <c r="G614" s="79"/>
      <c r="H614" s="79"/>
      <c r="I614" s="20">
        <f t="shared" si="227"/>
        <v>0</v>
      </c>
      <c r="J614" s="22">
        <v>765</v>
      </c>
      <c r="K614" s="22">
        <v>765</v>
      </c>
    </row>
    <row r="615" spans="1:11" ht="25.5">
      <c r="A615" s="163" t="s">
        <v>269</v>
      </c>
      <c r="B615" s="167" t="s">
        <v>245</v>
      </c>
      <c r="C615" s="167" t="s">
        <v>247</v>
      </c>
      <c r="D615" s="144" t="s">
        <v>593</v>
      </c>
      <c r="E615" s="167"/>
      <c r="F615" s="167"/>
      <c r="G615" s="79">
        <f>G616</f>
        <v>0</v>
      </c>
      <c r="H615" s="79"/>
      <c r="I615" s="20">
        <f t="shared" si="227"/>
        <v>0</v>
      </c>
      <c r="J615" s="79">
        <f>J616</f>
        <v>221</v>
      </c>
      <c r="K615" s="79">
        <f>K616</f>
        <v>221</v>
      </c>
    </row>
    <row r="616" spans="1:11" ht="39.75" customHeight="1">
      <c r="A616" s="51" t="s">
        <v>261</v>
      </c>
      <c r="B616" s="167" t="s">
        <v>245</v>
      </c>
      <c r="C616" s="167" t="s">
        <v>247</v>
      </c>
      <c r="D616" s="144" t="s">
        <v>593</v>
      </c>
      <c r="E616" s="167" t="s">
        <v>264</v>
      </c>
      <c r="F616" s="167"/>
      <c r="G616" s="79">
        <f>G617</f>
        <v>0</v>
      </c>
      <c r="H616" s="79"/>
      <c r="I616" s="20">
        <f t="shared" si="227"/>
        <v>0</v>
      </c>
      <c r="J616" s="79">
        <f t="shared" ref="J616:K616" si="230">J617</f>
        <v>221</v>
      </c>
      <c r="K616" s="79">
        <f t="shared" si="230"/>
        <v>221</v>
      </c>
    </row>
    <row r="617" spans="1:11">
      <c r="A617" s="51" t="s">
        <v>257</v>
      </c>
      <c r="B617" s="167" t="s">
        <v>245</v>
      </c>
      <c r="C617" s="167" t="s">
        <v>247</v>
      </c>
      <c r="D617" s="144" t="s">
        <v>593</v>
      </c>
      <c r="E617" s="167" t="s">
        <v>258</v>
      </c>
      <c r="F617" s="167"/>
      <c r="G617" s="79">
        <f>G618</f>
        <v>0</v>
      </c>
      <c r="H617" s="79"/>
      <c r="I617" s="20">
        <f t="shared" si="227"/>
        <v>0</v>
      </c>
      <c r="J617" s="79">
        <f>J618</f>
        <v>221</v>
      </c>
      <c r="K617" s="79">
        <f>K618</f>
        <v>221</v>
      </c>
    </row>
    <row r="618" spans="1:11">
      <c r="A618" s="51" t="s">
        <v>16</v>
      </c>
      <c r="B618" s="167" t="s">
        <v>245</v>
      </c>
      <c r="C618" s="167" t="s">
        <v>247</v>
      </c>
      <c r="D618" s="144" t="s">
        <v>593</v>
      </c>
      <c r="E618" s="167" t="s">
        <v>258</v>
      </c>
      <c r="F618" s="167" t="s">
        <v>17</v>
      </c>
      <c r="G618" s="79"/>
      <c r="H618" s="79"/>
      <c r="I618" s="20">
        <f t="shared" si="227"/>
        <v>0</v>
      </c>
      <c r="J618" s="22">
        <v>221</v>
      </c>
      <c r="K618" s="22">
        <v>221</v>
      </c>
    </row>
    <row r="619" spans="1:11">
      <c r="A619" s="13" t="s">
        <v>271</v>
      </c>
      <c r="B619" s="14" t="s">
        <v>245</v>
      </c>
      <c r="C619" s="14" t="s">
        <v>272</v>
      </c>
      <c r="D619" s="14"/>
      <c r="E619" s="14"/>
      <c r="F619" s="14"/>
      <c r="G619" s="15">
        <f>G620+G708+G723+G732</f>
        <v>159641.1</v>
      </c>
      <c r="H619" s="15">
        <f>H620+H708+H723+H732</f>
        <v>1276.5999999999999</v>
      </c>
      <c r="I619" s="12">
        <f t="shared" si="227"/>
        <v>160917.70000000001</v>
      </c>
      <c r="J619" s="15">
        <f>J620+J708+J723+J732</f>
        <v>116990.5</v>
      </c>
      <c r="K619" s="15">
        <f>K620+K708+K723+K732</f>
        <v>116598.19999999998</v>
      </c>
    </row>
    <row r="620" spans="1:11" ht="27" customHeight="1">
      <c r="A620" s="13" t="s">
        <v>248</v>
      </c>
      <c r="B620" s="14" t="s">
        <v>245</v>
      </c>
      <c r="C620" s="14" t="s">
        <v>272</v>
      </c>
      <c r="D620" s="14" t="s">
        <v>249</v>
      </c>
      <c r="E620" s="14"/>
      <c r="F620" s="25"/>
      <c r="G620" s="16">
        <f t="shared" ref="G620:K621" si="231">G621</f>
        <v>159641.1</v>
      </c>
      <c r="H620" s="16">
        <f t="shared" si="231"/>
        <v>1276.5999999999999</v>
      </c>
      <c r="I620" s="20">
        <f t="shared" si="227"/>
        <v>160917.70000000001</v>
      </c>
      <c r="J620" s="16">
        <f t="shared" si="231"/>
        <v>0</v>
      </c>
      <c r="K620" s="16">
        <f t="shared" si="231"/>
        <v>0</v>
      </c>
    </row>
    <row r="621" spans="1:11" ht="36.75" customHeight="1">
      <c r="A621" s="13" t="s">
        <v>273</v>
      </c>
      <c r="B621" s="14" t="s">
        <v>245</v>
      </c>
      <c r="C621" s="14" t="s">
        <v>272</v>
      </c>
      <c r="D621" s="33" t="s">
        <v>251</v>
      </c>
      <c r="E621" s="14"/>
      <c r="F621" s="25"/>
      <c r="G621" s="16">
        <f>G622</f>
        <v>159641.1</v>
      </c>
      <c r="H621" s="16">
        <f>H622</f>
        <v>1276.5999999999999</v>
      </c>
      <c r="I621" s="20">
        <f t="shared" si="227"/>
        <v>160917.70000000001</v>
      </c>
      <c r="J621" s="16">
        <f t="shared" si="231"/>
        <v>0</v>
      </c>
      <c r="K621" s="16">
        <f t="shared" si="231"/>
        <v>0</v>
      </c>
    </row>
    <row r="622" spans="1:11" ht="48" customHeight="1">
      <c r="A622" s="34" t="s">
        <v>570</v>
      </c>
      <c r="B622" s="35" t="s">
        <v>245</v>
      </c>
      <c r="C622" s="35" t="s">
        <v>272</v>
      </c>
      <c r="D622" s="36" t="s">
        <v>274</v>
      </c>
      <c r="E622" s="35"/>
      <c r="F622" s="35"/>
      <c r="G622" s="16">
        <f>G623+G627+G637+G641+G646+G650+G654+G662+G672+G676+G680+G693+G633+G697+G666+G658+G689+G684+G728</f>
        <v>159641.1</v>
      </c>
      <c r="H622" s="16">
        <f>H623+H627+H637+H641+H646+H650+H654+H662+H672+H676+H680+H693+H633+H697+H666+H658+H689+H684+H728</f>
        <v>1276.5999999999999</v>
      </c>
      <c r="I622" s="20">
        <f t="shared" si="227"/>
        <v>160917.70000000001</v>
      </c>
      <c r="J622" s="16">
        <f t="shared" ref="J622:K622" si="232">J623+J627+J637+J641+J646+J650+J654+J662+J672+J676+J680+J693+J633+J697+J666+J658+J689+J684</f>
        <v>0</v>
      </c>
      <c r="K622" s="16">
        <f t="shared" si="232"/>
        <v>0</v>
      </c>
    </row>
    <row r="623" spans="1:11" ht="50.25" hidden="1" customHeight="1">
      <c r="A623" s="17" t="s">
        <v>259</v>
      </c>
      <c r="B623" s="18" t="s">
        <v>245</v>
      </c>
      <c r="C623" s="18" t="s">
        <v>272</v>
      </c>
      <c r="D623" s="31" t="s">
        <v>275</v>
      </c>
      <c r="E623" s="18"/>
      <c r="F623" s="18"/>
      <c r="G623" s="16">
        <f t="shared" ref="G623:J625" si="233">G624</f>
        <v>0</v>
      </c>
      <c r="H623" s="16"/>
      <c r="I623" s="20">
        <f t="shared" si="227"/>
        <v>0</v>
      </c>
      <c r="J623" s="16">
        <f t="shared" si="233"/>
        <v>0</v>
      </c>
      <c r="K623" s="26"/>
    </row>
    <row r="624" spans="1:11" ht="36" hidden="1" customHeight="1">
      <c r="A624" s="49" t="s">
        <v>261</v>
      </c>
      <c r="B624" s="18" t="s">
        <v>245</v>
      </c>
      <c r="C624" s="18" t="s">
        <v>272</v>
      </c>
      <c r="D624" s="31" t="s">
        <v>275</v>
      </c>
      <c r="E624" s="18" t="s">
        <v>256</v>
      </c>
      <c r="F624" s="18"/>
      <c r="G624" s="16">
        <f t="shared" si="233"/>
        <v>0</v>
      </c>
      <c r="H624" s="16"/>
      <c r="I624" s="20">
        <f t="shared" si="227"/>
        <v>0</v>
      </c>
      <c r="J624" s="16">
        <f t="shared" si="233"/>
        <v>0</v>
      </c>
      <c r="K624" s="26"/>
    </row>
    <row r="625" spans="1:11" hidden="1">
      <c r="A625" s="49" t="s">
        <v>257</v>
      </c>
      <c r="B625" s="18" t="s">
        <v>245</v>
      </c>
      <c r="C625" s="18" t="s">
        <v>272</v>
      </c>
      <c r="D625" s="31" t="s">
        <v>275</v>
      </c>
      <c r="E625" s="18" t="s">
        <v>258</v>
      </c>
      <c r="F625" s="18"/>
      <c r="G625" s="16">
        <f t="shared" si="233"/>
        <v>0</v>
      </c>
      <c r="H625" s="16"/>
      <c r="I625" s="20">
        <f t="shared" si="227"/>
        <v>0</v>
      </c>
      <c r="J625" s="16">
        <f t="shared" si="233"/>
        <v>0</v>
      </c>
      <c r="K625" s="26"/>
    </row>
    <row r="626" spans="1:11" hidden="1">
      <c r="A626" s="49" t="s">
        <v>18</v>
      </c>
      <c r="B626" s="18" t="s">
        <v>245</v>
      </c>
      <c r="C626" s="18" t="s">
        <v>272</v>
      </c>
      <c r="D626" s="31" t="s">
        <v>275</v>
      </c>
      <c r="E626" s="18" t="s">
        <v>258</v>
      </c>
      <c r="F626" s="18" t="s">
        <v>10</v>
      </c>
      <c r="G626" s="19"/>
      <c r="H626" s="19"/>
      <c r="I626" s="20">
        <f t="shared" si="227"/>
        <v>0</v>
      </c>
      <c r="J626" s="20"/>
      <c r="K626" s="26"/>
    </row>
    <row r="627" spans="1:11" s="75" customFormat="1" ht="61.5" hidden="1" customHeight="1">
      <c r="A627" s="71" t="s">
        <v>276</v>
      </c>
      <c r="B627" s="72" t="s">
        <v>245</v>
      </c>
      <c r="C627" s="72" t="s">
        <v>272</v>
      </c>
      <c r="D627" s="73" t="s">
        <v>277</v>
      </c>
      <c r="E627" s="72"/>
      <c r="F627" s="72"/>
      <c r="G627" s="74">
        <f>G628</f>
        <v>0</v>
      </c>
      <c r="H627" s="74"/>
      <c r="I627" s="20">
        <f t="shared" si="227"/>
        <v>0</v>
      </c>
      <c r="J627" s="74">
        <f>J628</f>
        <v>0</v>
      </c>
      <c r="K627" s="128"/>
    </row>
    <row r="628" spans="1:11" ht="36" hidden="1">
      <c r="A628" s="49" t="s">
        <v>261</v>
      </c>
      <c r="B628" s="18" t="s">
        <v>245</v>
      </c>
      <c r="C628" s="18" t="s">
        <v>272</v>
      </c>
      <c r="D628" s="31" t="s">
        <v>277</v>
      </c>
      <c r="E628" s="18" t="s">
        <v>256</v>
      </c>
      <c r="F628" s="18"/>
      <c r="G628" s="16">
        <f>G629</f>
        <v>0</v>
      </c>
      <c r="H628" s="16"/>
      <c r="I628" s="20">
        <f t="shared" si="227"/>
        <v>0</v>
      </c>
      <c r="J628" s="16">
        <f>J629</f>
        <v>0</v>
      </c>
      <c r="K628" s="26"/>
    </row>
    <row r="629" spans="1:11" hidden="1">
      <c r="A629" s="49" t="s">
        <v>257</v>
      </c>
      <c r="B629" s="18" t="s">
        <v>245</v>
      </c>
      <c r="C629" s="18" t="s">
        <v>272</v>
      </c>
      <c r="D629" s="31" t="s">
        <v>277</v>
      </c>
      <c r="E629" s="18" t="s">
        <v>258</v>
      </c>
      <c r="F629" s="18"/>
      <c r="G629" s="16">
        <f>G630+G631+G632</f>
        <v>0</v>
      </c>
      <c r="H629" s="16"/>
      <c r="I629" s="20">
        <f t="shared" si="227"/>
        <v>0</v>
      </c>
      <c r="J629" s="16">
        <f>J630+J631+J632</f>
        <v>0</v>
      </c>
      <c r="K629" s="26"/>
    </row>
    <row r="630" spans="1:11" hidden="1">
      <c r="A630" s="49" t="s">
        <v>16</v>
      </c>
      <c r="B630" s="18" t="s">
        <v>245</v>
      </c>
      <c r="C630" s="18" t="s">
        <v>272</v>
      </c>
      <c r="D630" s="31" t="s">
        <v>277</v>
      </c>
      <c r="E630" s="18" t="s">
        <v>258</v>
      </c>
      <c r="F630" s="18" t="s">
        <v>17</v>
      </c>
      <c r="G630" s="19"/>
      <c r="H630" s="19"/>
      <c r="I630" s="20">
        <f t="shared" si="227"/>
        <v>0</v>
      </c>
      <c r="J630" s="20"/>
      <c r="K630" s="26"/>
    </row>
    <row r="631" spans="1:11" hidden="1">
      <c r="A631" s="49" t="s">
        <v>18</v>
      </c>
      <c r="B631" s="18" t="s">
        <v>245</v>
      </c>
      <c r="C631" s="18" t="s">
        <v>272</v>
      </c>
      <c r="D631" s="31" t="s">
        <v>277</v>
      </c>
      <c r="E631" s="18" t="s">
        <v>258</v>
      </c>
      <c r="F631" s="18" t="s">
        <v>10</v>
      </c>
      <c r="G631" s="19"/>
      <c r="H631" s="19"/>
      <c r="I631" s="20">
        <f t="shared" si="227"/>
        <v>0</v>
      </c>
      <c r="J631" s="20"/>
      <c r="K631" s="26"/>
    </row>
    <row r="632" spans="1:11" hidden="1">
      <c r="A632" s="49" t="s">
        <v>19</v>
      </c>
      <c r="B632" s="18" t="s">
        <v>245</v>
      </c>
      <c r="C632" s="18" t="s">
        <v>272</v>
      </c>
      <c r="D632" s="31" t="s">
        <v>277</v>
      </c>
      <c r="E632" s="18" t="s">
        <v>258</v>
      </c>
      <c r="F632" s="18" t="s">
        <v>11</v>
      </c>
      <c r="G632" s="19"/>
      <c r="H632" s="19"/>
      <c r="I632" s="20">
        <f t="shared" si="227"/>
        <v>0</v>
      </c>
      <c r="J632" s="20"/>
      <c r="K632" s="26"/>
    </row>
    <row r="633" spans="1:11" ht="38.25" hidden="1">
      <c r="A633" s="76" t="s">
        <v>82</v>
      </c>
      <c r="B633" s="18" t="s">
        <v>245</v>
      </c>
      <c r="C633" s="18" t="s">
        <v>272</v>
      </c>
      <c r="D633" s="38" t="s">
        <v>581</v>
      </c>
      <c r="E633" s="18"/>
      <c r="F633" s="18"/>
      <c r="G633" s="16">
        <f t="shared" ref="G633:K635" si="234">G634</f>
        <v>0</v>
      </c>
      <c r="H633" s="16"/>
      <c r="I633" s="20">
        <f t="shared" si="227"/>
        <v>0</v>
      </c>
      <c r="J633" s="16">
        <f t="shared" si="234"/>
        <v>0</v>
      </c>
      <c r="K633" s="16">
        <f t="shared" si="234"/>
        <v>0</v>
      </c>
    </row>
    <row r="634" spans="1:11" ht="38.25" hidden="1">
      <c r="A634" s="55" t="s">
        <v>388</v>
      </c>
      <c r="B634" s="18" t="s">
        <v>245</v>
      </c>
      <c r="C634" s="18" t="s">
        <v>272</v>
      </c>
      <c r="D634" s="38" t="s">
        <v>581</v>
      </c>
      <c r="E634" s="18" t="s">
        <v>256</v>
      </c>
      <c r="F634" s="18"/>
      <c r="G634" s="16">
        <f t="shared" si="234"/>
        <v>0</v>
      </c>
      <c r="H634" s="16"/>
      <c r="I634" s="20">
        <f t="shared" si="227"/>
        <v>0</v>
      </c>
      <c r="J634" s="16">
        <f t="shared" si="234"/>
        <v>0</v>
      </c>
      <c r="K634" s="16">
        <f t="shared" si="234"/>
        <v>0</v>
      </c>
    </row>
    <row r="635" spans="1:11" ht="11.25" hidden="1" customHeight="1">
      <c r="A635" s="55" t="s">
        <v>257</v>
      </c>
      <c r="B635" s="18" t="s">
        <v>245</v>
      </c>
      <c r="C635" s="18" t="s">
        <v>272</v>
      </c>
      <c r="D635" s="38" t="s">
        <v>581</v>
      </c>
      <c r="E635" s="18" t="s">
        <v>258</v>
      </c>
      <c r="F635" s="18"/>
      <c r="G635" s="16">
        <f t="shared" si="234"/>
        <v>0</v>
      </c>
      <c r="H635" s="16"/>
      <c r="I635" s="20">
        <f t="shared" si="227"/>
        <v>0</v>
      </c>
      <c r="J635" s="16">
        <f t="shared" si="234"/>
        <v>0</v>
      </c>
      <c r="K635" s="16">
        <f t="shared" si="234"/>
        <v>0</v>
      </c>
    </row>
    <row r="636" spans="1:11" hidden="1">
      <c r="A636" s="23" t="s">
        <v>278</v>
      </c>
      <c r="B636" s="18" t="s">
        <v>245</v>
      </c>
      <c r="C636" s="18" t="s">
        <v>272</v>
      </c>
      <c r="D636" s="38" t="s">
        <v>581</v>
      </c>
      <c r="E636" s="18" t="s">
        <v>258</v>
      </c>
      <c r="F636" s="18" t="s">
        <v>17</v>
      </c>
      <c r="G636" s="19"/>
      <c r="H636" s="19"/>
      <c r="I636" s="20">
        <f t="shared" si="227"/>
        <v>0</v>
      </c>
      <c r="J636" s="20"/>
      <c r="K636" s="26"/>
    </row>
    <row r="637" spans="1:11" ht="37.5" customHeight="1">
      <c r="A637" s="34" t="s">
        <v>279</v>
      </c>
      <c r="B637" s="35" t="s">
        <v>245</v>
      </c>
      <c r="C637" s="35" t="s">
        <v>272</v>
      </c>
      <c r="D637" s="36" t="s">
        <v>280</v>
      </c>
      <c r="E637" s="35"/>
      <c r="F637" s="35"/>
      <c r="G637" s="16">
        <f t="shared" ref="G637:K639" si="235">G638</f>
        <v>215.3</v>
      </c>
      <c r="H637" s="16">
        <f t="shared" si="235"/>
        <v>0</v>
      </c>
      <c r="I637" s="20">
        <f t="shared" si="227"/>
        <v>215.3</v>
      </c>
      <c r="J637" s="16">
        <f t="shared" si="235"/>
        <v>0</v>
      </c>
      <c r="K637" s="16">
        <f t="shared" si="235"/>
        <v>0</v>
      </c>
    </row>
    <row r="638" spans="1:11" ht="24.75" customHeight="1">
      <c r="A638" s="17" t="s">
        <v>44</v>
      </c>
      <c r="B638" s="18" t="s">
        <v>245</v>
      </c>
      <c r="C638" s="18" t="s">
        <v>272</v>
      </c>
      <c r="D638" s="36" t="s">
        <v>280</v>
      </c>
      <c r="E638" s="18" t="s">
        <v>45</v>
      </c>
      <c r="F638" s="18"/>
      <c r="G638" s="16">
        <f t="shared" si="235"/>
        <v>215.3</v>
      </c>
      <c r="H638" s="16">
        <f t="shared" si="235"/>
        <v>0</v>
      </c>
      <c r="I638" s="20">
        <f t="shared" si="227"/>
        <v>215.3</v>
      </c>
      <c r="J638" s="16">
        <f t="shared" si="235"/>
        <v>0</v>
      </c>
      <c r="K638" s="16">
        <f t="shared" si="235"/>
        <v>0</v>
      </c>
    </row>
    <row r="639" spans="1:11" ht="39.75" customHeight="1">
      <c r="A639" s="17" t="s">
        <v>46</v>
      </c>
      <c r="B639" s="18" t="s">
        <v>245</v>
      </c>
      <c r="C639" s="18" t="s">
        <v>272</v>
      </c>
      <c r="D639" s="36" t="s">
        <v>280</v>
      </c>
      <c r="E639" s="18" t="s">
        <v>53</v>
      </c>
      <c r="F639" s="18"/>
      <c r="G639" s="16">
        <f t="shared" si="235"/>
        <v>215.3</v>
      </c>
      <c r="H639" s="16">
        <f t="shared" si="235"/>
        <v>0</v>
      </c>
      <c r="I639" s="20">
        <f t="shared" si="227"/>
        <v>215.3</v>
      </c>
      <c r="J639" s="16">
        <f t="shared" si="235"/>
        <v>0</v>
      </c>
      <c r="K639" s="16">
        <f t="shared" si="235"/>
        <v>0</v>
      </c>
    </row>
    <row r="640" spans="1:11">
      <c r="A640" s="17" t="s">
        <v>16</v>
      </c>
      <c r="B640" s="18" t="s">
        <v>245</v>
      </c>
      <c r="C640" s="18" t="s">
        <v>272</v>
      </c>
      <c r="D640" s="36" t="s">
        <v>280</v>
      </c>
      <c r="E640" s="18" t="s">
        <v>53</v>
      </c>
      <c r="F640" s="18" t="s">
        <v>17</v>
      </c>
      <c r="G640" s="19">
        <v>215.3</v>
      </c>
      <c r="H640" s="19"/>
      <c r="I640" s="20">
        <f t="shared" si="227"/>
        <v>215.3</v>
      </c>
      <c r="J640" s="20"/>
      <c r="K640" s="19"/>
    </row>
    <row r="641" spans="1:11" ht="38.25" customHeight="1">
      <c r="A641" s="77" t="s">
        <v>571</v>
      </c>
      <c r="B641" s="18" t="s">
        <v>245</v>
      </c>
      <c r="C641" s="18" t="s">
        <v>272</v>
      </c>
      <c r="D641" s="31" t="s">
        <v>281</v>
      </c>
      <c r="E641" s="18"/>
      <c r="F641" s="35"/>
      <c r="G641" s="16">
        <f t="shared" ref="G641:K644" si="236">G642</f>
        <v>5224</v>
      </c>
      <c r="H641" s="16">
        <f t="shared" si="236"/>
        <v>37.6</v>
      </c>
      <c r="I641" s="20">
        <f t="shared" si="227"/>
        <v>5261.6</v>
      </c>
      <c r="J641" s="16">
        <f t="shared" si="236"/>
        <v>0</v>
      </c>
      <c r="K641" s="16">
        <f t="shared" si="236"/>
        <v>0</v>
      </c>
    </row>
    <row r="642" spans="1:11" ht="27" customHeight="1">
      <c r="A642" s="49" t="s">
        <v>282</v>
      </c>
      <c r="B642" s="35" t="s">
        <v>245</v>
      </c>
      <c r="C642" s="35" t="s">
        <v>272</v>
      </c>
      <c r="D642" s="31" t="s">
        <v>281</v>
      </c>
      <c r="E642" s="35"/>
      <c r="F642" s="35"/>
      <c r="G642" s="16">
        <f t="shared" si="236"/>
        <v>5224</v>
      </c>
      <c r="H642" s="16">
        <f t="shared" si="236"/>
        <v>37.6</v>
      </c>
      <c r="I642" s="20">
        <f t="shared" si="227"/>
        <v>5261.6</v>
      </c>
      <c r="J642" s="16">
        <f t="shared" si="236"/>
        <v>0</v>
      </c>
      <c r="K642" s="16">
        <f t="shared" si="236"/>
        <v>0</v>
      </c>
    </row>
    <row r="643" spans="1:11" ht="36.75" customHeight="1">
      <c r="A643" s="49" t="s">
        <v>261</v>
      </c>
      <c r="B643" s="18" t="s">
        <v>245</v>
      </c>
      <c r="C643" s="18" t="s">
        <v>272</v>
      </c>
      <c r="D643" s="31" t="s">
        <v>281</v>
      </c>
      <c r="E643" s="18" t="s">
        <v>256</v>
      </c>
      <c r="F643" s="18"/>
      <c r="G643" s="16">
        <f t="shared" si="236"/>
        <v>5224</v>
      </c>
      <c r="H643" s="16">
        <f t="shared" si="236"/>
        <v>37.6</v>
      </c>
      <c r="I643" s="20">
        <f t="shared" si="227"/>
        <v>5261.6</v>
      </c>
      <c r="J643" s="16">
        <f t="shared" si="236"/>
        <v>0</v>
      </c>
      <c r="K643" s="16">
        <f t="shared" si="236"/>
        <v>0</v>
      </c>
    </row>
    <row r="644" spans="1:11" ht="14.25" customHeight="1">
      <c r="A644" s="49" t="s">
        <v>257</v>
      </c>
      <c r="B644" s="18" t="s">
        <v>245</v>
      </c>
      <c r="C644" s="18" t="s">
        <v>272</v>
      </c>
      <c r="D644" s="31" t="s">
        <v>281</v>
      </c>
      <c r="E644" s="18" t="s">
        <v>258</v>
      </c>
      <c r="F644" s="18"/>
      <c r="G644" s="16">
        <f t="shared" si="236"/>
        <v>5224</v>
      </c>
      <c r="H644" s="16">
        <f t="shared" si="236"/>
        <v>37.6</v>
      </c>
      <c r="I644" s="20">
        <f t="shared" si="227"/>
        <v>5261.6</v>
      </c>
      <c r="J644" s="16">
        <f t="shared" si="236"/>
        <v>0</v>
      </c>
      <c r="K644" s="16">
        <f t="shared" si="236"/>
        <v>0</v>
      </c>
    </row>
    <row r="645" spans="1:11">
      <c r="A645" s="49" t="s">
        <v>16</v>
      </c>
      <c r="B645" s="18" t="s">
        <v>245</v>
      </c>
      <c r="C645" s="18" t="s">
        <v>272</v>
      </c>
      <c r="D645" s="31" t="s">
        <v>281</v>
      </c>
      <c r="E645" s="18" t="s">
        <v>258</v>
      </c>
      <c r="F645" s="18" t="s">
        <v>17</v>
      </c>
      <c r="G645" s="19">
        <v>5224</v>
      </c>
      <c r="H645" s="19">
        <v>37.6</v>
      </c>
      <c r="I645" s="20">
        <f t="shared" si="227"/>
        <v>5261.6</v>
      </c>
      <c r="J645" s="20"/>
      <c r="K645" s="19"/>
    </row>
    <row r="646" spans="1:11" ht="27" customHeight="1">
      <c r="A646" s="55" t="s">
        <v>265</v>
      </c>
      <c r="B646" s="18" t="s">
        <v>245</v>
      </c>
      <c r="C646" s="18" t="s">
        <v>272</v>
      </c>
      <c r="D646" s="38" t="s">
        <v>283</v>
      </c>
      <c r="E646" s="18"/>
      <c r="F646" s="18"/>
      <c r="G646" s="16">
        <f t="shared" ref="G646:K648" si="237">G647</f>
        <v>27064.9</v>
      </c>
      <c r="H646" s="16"/>
      <c r="I646" s="20">
        <f t="shared" si="227"/>
        <v>27064.9</v>
      </c>
      <c r="J646" s="16">
        <f t="shared" si="237"/>
        <v>0</v>
      </c>
      <c r="K646" s="16">
        <f t="shared" si="237"/>
        <v>0</v>
      </c>
    </row>
    <row r="647" spans="1:11" ht="38.25" customHeight="1">
      <c r="A647" s="55" t="s">
        <v>308</v>
      </c>
      <c r="B647" s="18" t="s">
        <v>245</v>
      </c>
      <c r="C647" s="18" t="s">
        <v>272</v>
      </c>
      <c r="D647" s="38" t="s">
        <v>283</v>
      </c>
      <c r="E647" s="18" t="s">
        <v>256</v>
      </c>
      <c r="F647" s="18"/>
      <c r="G647" s="16">
        <f t="shared" si="237"/>
        <v>27064.9</v>
      </c>
      <c r="H647" s="16"/>
      <c r="I647" s="20">
        <f t="shared" si="227"/>
        <v>27064.9</v>
      </c>
      <c r="J647" s="16">
        <f t="shared" si="237"/>
        <v>0</v>
      </c>
      <c r="K647" s="16">
        <f t="shared" si="237"/>
        <v>0</v>
      </c>
    </row>
    <row r="648" spans="1:11" ht="11.25" customHeight="1">
      <c r="A648" s="55" t="s">
        <v>257</v>
      </c>
      <c r="B648" s="18" t="s">
        <v>245</v>
      </c>
      <c r="C648" s="18" t="s">
        <v>272</v>
      </c>
      <c r="D648" s="38" t="s">
        <v>283</v>
      </c>
      <c r="E648" s="18" t="s">
        <v>258</v>
      </c>
      <c r="F648" s="18"/>
      <c r="G648" s="16">
        <f t="shared" si="237"/>
        <v>27064.9</v>
      </c>
      <c r="H648" s="16"/>
      <c r="I648" s="20">
        <f t="shared" si="227"/>
        <v>27064.9</v>
      </c>
      <c r="J648" s="16">
        <f t="shared" si="237"/>
        <v>0</v>
      </c>
      <c r="K648" s="16">
        <f t="shared" si="237"/>
        <v>0</v>
      </c>
    </row>
    <row r="649" spans="1:11">
      <c r="A649" s="55" t="s">
        <v>16</v>
      </c>
      <c r="B649" s="18" t="s">
        <v>245</v>
      </c>
      <c r="C649" s="18" t="s">
        <v>272</v>
      </c>
      <c r="D649" s="38" t="s">
        <v>283</v>
      </c>
      <c r="E649" s="18" t="s">
        <v>258</v>
      </c>
      <c r="F649" s="18" t="s">
        <v>17</v>
      </c>
      <c r="G649" s="20">
        <v>27064.9</v>
      </c>
      <c r="H649" s="20"/>
      <c r="I649" s="20">
        <f t="shared" si="227"/>
        <v>27064.9</v>
      </c>
      <c r="J649" s="21"/>
      <c r="K649" s="19"/>
    </row>
    <row r="650" spans="1:11" ht="16.5" customHeight="1">
      <c r="A650" s="49" t="s">
        <v>267</v>
      </c>
      <c r="B650" s="18" t="s">
        <v>245</v>
      </c>
      <c r="C650" s="18" t="s">
        <v>272</v>
      </c>
      <c r="D650" s="31" t="s">
        <v>284</v>
      </c>
      <c r="E650" s="18"/>
      <c r="F650" s="18"/>
      <c r="G650" s="16">
        <f t="shared" ref="G650:K652" si="238">G651</f>
        <v>11300</v>
      </c>
      <c r="H650" s="16"/>
      <c r="I650" s="20">
        <f t="shared" si="227"/>
        <v>11300</v>
      </c>
      <c r="J650" s="16">
        <f t="shared" si="238"/>
        <v>0</v>
      </c>
      <c r="K650" s="16">
        <f t="shared" si="238"/>
        <v>0</v>
      </c>
    </row>
    <row r="651" spans="1:11" ht="41.25" customHeight="1">
      <c r="A651" s="49" t="s">
        <v>308</v>
      </c>
      <c r="B651" s="18" t="s">
        <v>245</v>
      </c>
      <c r="C651" s="18" t="s">
        <v>272</v>
      </c>
      <c r="D651" s="31" t="s">
        <v>284</v>
      </c>
      <c r="E651" s="18" t="s">
        <v>256</v>
      </c>
      <c r="F651" s="18"/>
      <c r="G651" s="16">
        <f t="shared" si="238"/>
        <v>11300</v>
      </c>
      <c r="H651" s="16"/>
      <c r="I651" s="20">
        <f t="shared" si="227"/>
        <v>11300</v>
      </c>
      <c r="J651" s="16">
        <f t="shared" si="238"/>
        <v>0</v>
      </c>
      <c r="K651" s="16">
        <f t="shared" si="238"/>
        <v>0</v>
      </c>
    </row>
    <row r="652" spans="1:11" ht="17.25" customHeight="1">
      <c r="A652" s="49" t="s">
        <v>257</v>
      </c>
      <c r="B652" s="18" t="s">
        <v>245</v>
      </c>
      <c r="C652" s="18" t="s">
        <v>272</v>
      </c>
      <c r="D652" s="31" t="s">
        <v>284</v>
      </c>
      <c r="E652" s="18" t="s">
        <v>258</v>
      </c>
      <c r="F652" s="18"/>
      <c r="G652" s="16">
        <f t="shared" si="238"/>
        <v>11300</v>
      </c>
      <c r="H652" s="16"/>
      <c r="I652" s="20">
        <f t="shared" si="227"/>
        <v>11300</v>
      </c>
      <c r="J652" s="16">
        <f t="shared" si="238"/>
        <v>0</v>
      </c>
      <c r="K652" s="16">
        <f t="shared" si="238"/>
        <v>0</v>
      </c>
    </row>
    <row r="653" spans="1:11">
      <c r="A653" s="49" t="s">
        <v>16</v>
      </c>
      <c r="B653" s="18" t="s">
        <v>245</v>
      </c>
      <c r="C653" s="18" t="s">
        <v>272</v>
      </c>
      <c r="D653" s="31" t="s">
        <v>284</v>
      </c>
      <c r="E653" s="18" t="s">
        <v>258</v>
      </c>
      <c r="F653" s="18" t="s">
        <v>17</v>
      </c>
      <c r="G653" s="20">
        <v>11300</v>
      </c>
      <c r="H653" s="20"/>
      <c r="I653" s="20">
        <f t="shared" si="227"/>
        <v>11300</v>
      </c>
      <c r="J653" s="19"/>
      <c r="K653" s="19"/>
    </row>
    <row r="654" spans="1:11" ht="25.5" customHeight="1">
      <c r="A654" s="70" t="s">
        <v>285</v>
      </c>
      <c r="B654" s="35" t="s">
        <v>245</v>
      </c>
      <c r="C654" s="35" t="s">
        <v>272</v>
      </c>
      <c r="D654" s="31" t="s">
        <v>286</v>
      </c>
      <c r="E654" s="18" t="s">
        <v>64</v>
      </c>
      <c r="F654" s="18"/>
      <c r="G654" s="16">
        <f t="shared" ref="G654:K656" si="239">G655</f>
        <v>163.4</v>
      </c>
      <c r="H654" s="16"/>
      <c r="I654" s="20">
        <f t="shared" si="227"/>
        <v>163.4</v>
      </c>
      <c r="J654" s="16">
        <f t="shared" si="239"/>
        <v>0</v>
      </c>
      <c r="K654" s="16">
        <f t="shared" si="239"/>
        <v>0</v>
      </c>
    </row>
    <row r="655" spans="1:11" ht="38.25" customHeight="1">
      <c r="A655" s="70" t="s">
        <v>261</v>
      </c>
      <c r="B655" s="18" t="s">
        <v>245</v>
      </c>
      <c r="C655" s="18" t="s">
        <v>272</v>
      </c>
      <c r="D655" s="31" t="s">
        <v>286</v>
      </c>
      <c r="E655" s="18" t="s">
        <v>256</v>
      </c>
      <c r="F655" s="18"/>
      <c r="G655" s="16">
        <f t="shared" si="239"/>
        <v>163.4</v>
      </c>
      <c r="H655" s="16"/>
      <c r="I655" s="20">
        <f t="shared" si="227"/>
        <v>163.4</v>
      </c>
      <c r="J655" s="16">
        <f t="shared" si="239"/>
        <v>0</v>
      </c>
      <c r="K655" s="16">
        <f t="shared" si="239"/>
        <v>0</v>
      </c>
    </row>
    <row r="656" spans="1:11" ht="12" customHeight="1">
      <c r="A656" s="70" t="s">
        <v>257</v>
      </c>
      <c r="B656" s="18" t="s">
        <v>245</v>
      </c>
      <c r="C656" s="18" t="s">
        <v>272</v>
      </c>
      <c r="D656" s="31" t="s">
        <v>286</v>
      </c>
      <c r="E656" s="18" t="s">
        <v>258</v>
      </c>
      <c r="F656" s="18"/>
      <c r="G656" s="16">
        <f t="shared" si="239"/>
        <v>163.4</v>
      </c>
      <c r="H656" s="16"/>
      <c r="I656" s="20">
        <f t="shared" si="227"/>
        <v>163.4</v>
      </c>
      <c r="J656" s="16">
        <f t="shared" si="239"/>
        <v>0</v>
      </c>
      <c r="K656" s="16">
        <f t="shared" si="239"/>
        <v>0</v>
      </c>
    </row>
    <row r="657" spans="1:11">
      <c r="A657" s="70" t="s">
        <v>16</v>
      </c>
      <c r="B657" s="18" t="s">
        <v>245</v>
      </c>
      <c r="C657" s="18" t="s">
        <v>272</v>
      </c>
      <c r="D657" s="31" t="s">
        <v>286</v>
      </c>
      <c r="E657" s="18" t="s">
        <v>258</v>
      </c>
      <c r="F657" s="18" t="s">
        <v>17</v>
      </c>
      <c r="G657" s="19">
        <v>163.4</v>
      </c>
      <c r="H657" s="19"/>
      <c r="I657" s="20">
        <f t="shared" si="227"/>
        <v>163.4</v>
      </c>
      <c r="J657" s="20"/>
      <c r="K657" s="19"/>
    </row>
    <row r="658" spans="1:11" ht="50.25" customHeight="1">
      <c r="A658" s="51" t="s">
        <v>572</v>
      </c>
      <c r="B658" s="134" t="s">
        <v>245</v>
      </c>
      <c r="C658" s="134" t="s">
        <v>272</v>
      </c>
      <c r="D658" s="144" t="s">
        <v>536</v>
      </c>
      <c r="E658" s="134"/>
      <c r="F658" s="134"/>
      <c r="G658" s="19">
        <f>G659</f>
        <v>236.4</v>
      </c>
      <c r="H658" s="19"/>
      <c r="I658" s="20">
        <f t="shared" si="227"/>
        <v>236.4</v>
      </c>
      <c r="J658" s="19">
        <f t="shared" ref="J658:K660" si="240">J659</f>
        <v>0</v>
      </c>
      <c r="K658" s="19">
        <f t="shared" si="240"/>
        <v>0</v>
      </c>
    </row>
    <row r="659" spans="1:11" ht="38.25" customHeight="1">
      <c r="A659" s="51" t="s">
        <v>261</v>
      </c>
      <c r="B659" s="134" t="s">
        <v>245</v>
      </c>
      <c r="C659" s="134" t="s">
        <v>272</v>
      </c>
      <c r="D659" s="144" t="s">
        <v>536</v>
      </c>
      <c r="E659" s="134" t="s">
        <v>256</v>
      </c>
      <c r="F659" s="134"/>
      <c r="G659" s="19">
        <f>G660</f>
        <v>236.4</v>
      </c>
      <c r="H659" s="19"/>
      <c r="I659" s="20">
        <f t="shared" si="227"/>
        <v>236.4</v>
      </c>
      <c r="J659" s="19">
        <f t="shared" si="240"/>
        <v>0</v>
      </c>
      <c r="K659" s="19">
        <f t="shared" si="240"/>
        <v>0</v>
      </c>
    </row>
    <row r="660" spans="1:11">
      <c r="A660" s="51" t="s">
        <v>257</v>
      </c>
      <c r="B660" s="134" t="s">
        <v>245</v>
      </c>
      <c r="C660" s="134" t="s">
        <v>272</v>
      </c>
      <c r="D660" s="144" t="s">
        <v>536</v>
      </c>
      <c r="E660" s="134" t="s">
        <v>258</v>
      </c>
      <c r="F660" s="134"/>
      <c r="G660" s="19">
        <f>G661</f>
        <v>236.4</v>
      </c>
      <c r="H660" s="19"/>
      <c r="I660" s="20">
        <f t="shared" si="227"/>
        <v>236.4</v>
      </c>
      <c r="J660" s="19">
        <f t="shared" si="240"/>
        <v>0</v>
      </c>
      <c r="K660" s="19">
        <f t="shared" si="240"/>
        <v>0</v>
      </c>
    </row>
    <row r="661" spans="1:11">
      <c r="A661" s="51" t="s">
        <v>16</v>
      </c>
      <c r="B661" s="134" t="s">
        <v>245</v>
      </c>
      <c r="C661" s="134" t="s">
        <v>272</v>
      </c>
      <c r="D661" s="144" t="s">
        <v>536</v>
      </c>
      <c r="E661" s="134" t="s">
        <v>258</v>
      </c>
      <c r="F661" s="134" t="s">
        <v>17</v>
      </c>
      <c r="G661" s="19">
        <v>236.4</v>
      </c>
      <c r="H661" s="19"/>
      <c r="I661" s="20">
        <f t="shared" si="227"/>
        <v>236.4</v>
      </c>
      <c r="J661" s="20"/>
      <c r="K661" s="19"/>
    </row>
    <row r="662" spans="1:11" ht="48" customHeight="1">
      <c r="A662" s="27" t="s">
        <v>287</v>
      </c>
      <c r="B662" s="18" t="s">
        <v>245</v>
      </c>
      <c r="C662" s="18" t="s">
        <v>272</v>
      </c>
      <c r="D662" s="31" t="s">
        <v>288</v>
      </c>
      <c r="E662" s="18"/>
      <c r="F662" s="18"/>
      <c r="G662" s="16">
        <f t="shared" ref="G662:K664" si="241">G663</f>
        <v>1741.7</v>
      </c>
      <c r="H662" s="16"/>
      <c r="I662" s="20">
        <f t="shared" si="227"/>
        <v>1741.7</v>
      </c>
      <c r="J662" s="16">
        <f t="shared" si="241"/>
        <v>0</v>
      </c>
      <c r="K662" s="16">
        <f t="shared" si="241"/>
        <v>0</v>
      </c>
    </row>
    <row r="663" spans="1:11" ht="38.25" customHeight="1">
      <c r="A663" s="49" t="s">
        <v>308</v>
      </c>
      <c r="B663" s="18" t="s">
        <v>245</v>
      </c>
      <c r="C663" s="18" t="s">
        <v>272</v>
      </c>
      <c r="D663" s="31" t="s">
        <v>288</v>
      </c>
      <c r="E663" s="18" t="s">
        <v>256</v>
      </c>
      <c r="F663" s="18"/>
      <c r="G663" s="16">
        <f t="shared" si="241"/>
        <v>1741.7</v>
      </c>
      <c r="H663" s="16"/>
      <c r="I663" s="20">
        <f t="shared" si="227"/>
        <v>1741.7</v>
      </c>
      <c r="J663" s="16">
        <f t="shared" si="241"/>
        <v>0</v>
      </c>
      <c r="K663" s="16">
        <f t="shared" si="241"/>
        <v>0</v>
      </c>
    </row>
    <row r="664" spans="1:11" ht="15.75" customHeight="1">
      <c r="A664" s="49" t="s">
        <v>257</v>
      </c>
      <c r="B664" s="18" t="s">
        <v>245</v>
      </c>
      <c r="C664" s="18" t="s">
        <v>272</v>
      </c>
      <c r="D664" s="31" t="s">
        <v>288</v>
      </c>
      <c r="E664" s="18" t="s">
        <v>258</v>
      </c>
      <c r="F664" s="18"/>
      <c r="G664" s="16">
        <f t="shared" si="241"/>
        <v>1741.7</v>
      </c>
      <c r="H664" s="16"/>
      <c r="I664" s="20">
        <f t="shared" si="227"/>
        <v>1741.7</v>
      </c>
      <c r="J664" s="16">
        <f t="shared" si="241"/>
        <v>0</v>
      </c>
      <c r="K664" s="16">
        <f t="shared" si="241"/>
        <v>0</v>
      </c>
    </row>
    <row r="665" spans="1:11">
      <c r="A665" s="49" t="s">
        <v>18</v>
      </c>
      <c r="B665" s="18" t="s">
        <v>245</v>
      </c>
      <c r="C665" s="18" t="s">
        <v>272</v>
      </c>
      <c r="D665" s="31" t="s">
        <v>288</v>
      </c>
      <c r="E665" s="18" t="s">
        <v>258</v>
      </c>
      <c r="F665" s="18" t="s">
        <v>10</v>
      </c>
      <c r="G665" s="20">
        <v>1741.7</v>
      </c>
      <c r="H665" s="20"/>
      <c r="I665" s="20">
        <f t="shared" si="227"/>
        <v>1741.7</v>
      </c>
      <c r="J665" s="19"/>
      <c r="K665" s="26"/>
    </row>
    <row r="666" spans="1:11" ht="50.25" customHeight="1">
      <c r="A666" s="44" t="s">
        <v>289</v>
      </c>
      <c r="B666" s="18" t="s">
        <v>245</v>
      </c>
      <c r="C666" s="18" t="s">
        <v>272</v>
      </c>
      <c r="D666" s="38" t="s">
        <v>290</v>
      </c>
      <c r="E666" s="24"/>
      <c r="F666" s="24"/>
      <c r="G666" s="16">
        <f t="shared" ref="G666:K667" si="242">G667</f>
        <v>2393.1999999999998</v>
      </c>
      <c r="H666" s="16"/>
      <c r="I666" s="20">
        <f t="shared" ref="I666:I733" si="243">G666+H666</f>
        <v>2393.1999999999998</v>
      </c>
      <c r="J666" s="16">
        <f t="shared" si="242"/>
        <v>0</v>
      </c>
      <c r="K666" s="16">
        <f t="shared" si="242"/>
        <v>0</v>
      </c>
    </row>
    <row r="667" spans="1:11" ht="40.5" customHeight="1">
      <c r="A667" s="55" t="s">
        <v>308</v>
      </c>
      <c r="B667" s="18" t="s">
        <v>245</v>
      </c>
      <c r="C667" s="18" t="s">
        <v>272</v>
      </c>
      <c r="D667" s="38" t="s">
        <v>290</v>
      </c>
      <c r="E667" s="24" t="s">
        <v>256</v>
      </c>
      <c r="F667" s="24"/>
      <c r="G667" s="16">
        <f t="shared" si="242"/>
        <v>2393.1999999999998</v>
      </c>
      <c r="H667" s="16"/>
      <c r="I667" s="20">
        <f t="shared" si="243"/>
        <v>2393.1999999999998</v>
      </c>
      <c r="J667" s="16">
        <f t="shared" si="242"/>
        <v>0</v>
      </c>
      <c r="K667" s="16">
        <f t="shared" si="242"/>
        <v>0</v>
      </c>
    </row>
    <row r="668" spans="1:11" ht="12" customHeight="1">
      <c r="A668" s="55" t="s">
        <v>257</v>
      </c>
      <c r="B668" s="18" t="s">
        <v>245</v>
      </c>
      <c r="C668" s="18" t="s">
        <v>272</v>
      </c>
      <c r="D668" s="38" t="s">
        <v>290</v>
      </c>
      <c r="E668" s="24" t="s">
        <v>258</v>
      </c>
      <c r="F668" s="24"/>
      <c r="G668" s="16">
        <f t="shared" ref="G668:K668" si="244">G669+G670+G671</f>
        <v>2393.1999999999998</v>
      </c>
      <c r="H668" s="16"/>
      <c r="I668" s="20">
        <f t="shared" si="243"/>
        <v>2393.1999999999998</v>
      </c>
      <c r="J668" s="16">
        <f t="shared" si="244"/>
        <v>0</v>
      </c>
      <c r="K668" s="16">
        <f t="shared" si="244"/>
        <v>0</v>
      </c>
    </row>
    <row r="669" spans="1:11">
      <c r="A669" s="55" t="s">
        <v>16</v>
      </c>
      <c r="B669" s="18" t="s">
        <v>245</v>
      </c>
      <c r="C669" s="18" t="s">
        <v>272</v>
      </c>
      <c r="D669" s="38" t="s">
        <v>290</v>
      </c>
      <c r="E669" s="24" t="s">
        <v>258</v>
      </c>
      <c r="F669" s="24" t="s">
        <v>17</v>
      </c>
      <c r="G669" s="184">
        <v>23.9</v>
      </c>
      <c r="H669" s="184"/>
      <c r="I669" s="20">
        <f t="shared" si="243"/>
        <v>23.9</v>
      </c>
      <c r="J669" s="26"/>
      <c r="K669" s="26"/>
    </row>
    <row r="670" spans="1:11">
      <c r="A670" s="55" t="s">
        <v>18</v>
      </c>
      <c r="B670" s="18" t="s">
        <v>245</v>
      </c>
      <c r="C670" s="18" t="s">
        <v>272</v>
      </c>
      <c r="D670" s="38" t="s">
        <v>290</v>
      </c>
      <c r="E670" s="24" t="s">
        <v>258</v>
      </c>
      <c r="F670" s="24" t="s">
        <v>10</v>
      </c>
      <c r="G670" s="184">
        <v>213.2</v>
      </c>
      <c r="H670" s="184"/>
      <c r="I670" s="20">
        <f t="shared" si="243"/>
        <v>213.2</v>
      </c>
      <c r="J670" s="26"/>
      <c r="K670" s="26"/>
    </row>
    <row r="671" spans="1:11">
      <c r="A671" s="55" t="s">
        <v>19</v>
      </c>
      <c r="B671" s="18" t="s">
        <v>245</v>
      </c>
      <c r="C671" s="18" t="s">
        <v>272</v>
      </c>
      <c r="D671" s="38" t="s">
        <v>290</v>
      </c>
      <c r="E671" s="24" t="s">
        <v>258</v>
      </c>
      <c r="F671" s="24" t="s">
        <v>11</v>
      </c>
      <c r="G671" s="184">
        <v>2156.1</v>
      </c>
      <c r="H671" s="184"/>
      <c r="I671" s="20">
        <f t="shared" si="243"/>
        <v>2156.1</v>
      </c>
      <c r="J671" s="26"/>
      <c r="K671" s="26"/>
    </row>
    <row r="672" spans="1:11" ht="36">
      <c r="A672" s="80" t="s">
        <v>291</v>
      </c>
      <c r="B672" s="18" t="s">
        <v>245</v>
      </c>
      <c r="C672" s="18" t="s">
        <v>272</v>
      </c>
      <c r="D672" s="31" t="s">
        <v>292</v>
      </c>
      <c r="E672" s="18"/>
      <c r="F672" s="18"/>
      <c r="G672" s="16">
        <f t="shared" ref="G672:K674" si="245">G673</f>
        <v>1741.7</v>
      </c>
      <c r="H672" s="16"/>
      <c r="I672" s="20">
        <f t="shared" si="243"/>
        <v>1741.7</v>
      </c>
      <c r="J672" s="16">
        <f t="shared" si="245"/>
        <v>0</v>
      </c>
      <c r="K672" s="16">
        <f t="shared" si="245"/>
        <v>0</v>
      </c>
    </row>
    <row r="673" spans="1:11" ht="35.25" customHeight="1">
      <c r="A673" s="70" t="s">
        <v>261</v>
      </c>
      <c r="B673" s="18" t="s">
        <v>245</v>
      </c>
      <c r="C673" s="18" t="s">
        <v>272</v>
      </c>
      <c r="D673" s="31" t="s">
        <v>292</v>
      </c>
      <c r="E673" s="18" t="s">
        <v>256</v>
      </c>
      <c r="F673" s="18"/>
      <c r="G673" s="16">
        <f t="shared" si="245"/>
        <v>1741.7</v>
      </c>
      <c r="H673" s="16"/>
      <c r="I673" s="20">
        <f t="shared" si="243"/>
        <v>1741.7</v>
      </c>
      <c r="J673" s="16">
        <f t="shared" si="245"/>
        <v>0</v>
      </c>
      <c r="K673" s="16">
        <f t="shared" si="245"/>
        <v>0</v>
      </c>
    </row>
    <row r="674" spans="1:11" ht="15.75" customHeight="1">
      <c r="A674" s="70" t="s">
        <v>257</v>
      </c>
      <c r="B674" s="18" t="s">
        <v>245</v>
      </c>
      <c r="C674" s="18" t="s">
        <v>272</v>
      </c>
      <c r="D674" s="31" t="s">
        <v>292</v>
      </c>
      <c r="E674" s="18" t="s">
        <v>258</v>
      </c>
      <c r="F674" s="18"/>
      <c r="G674" s="16">
        <f t="shared" si="245"/>
        <v>1741.7</v>
      </c>
      <c r="H674" s="16"/>
      <c r="I674" s="20">
        <f t="shared" si="243"/>
        <v>1741.7</v>
      </c>
      <c r="J674" s="16">
        <f t="shared" si="245"/>
        <v>0</v>
      </c>
      <c r="K674" s="16">
        <f t="shared" si="245"/>
        <v>0</v>
      </c>
    </row>
    <row r="675" spans="1:11">
      <c r="A675" s="70" t="s">
        <v>16</v>
      </c>
      <c r="B675" s="18" t="s">
        <v>245</v>
      </c>
      <c r="C675" s="18" t="s">
        <v>272</v>
      </c>
      <c r="D675" s="31" t="s">
        <v>292</v>
      </c>
      <c r="E675" s="18" t="s">
        <v>258</v>
      </c>
      <c r="F675" s="18" t="s">
        <v>17</v>
      </c>
      <c r="G675" s="182">
        <v>1741.7</v>
      </c>
      <c r="H675" s="182"/>
      <c r="I675" s="20">
        <f t="shared" si="243"/>
        <v>1741.7</v>
      </c>
      <c r="J675" s="19"/>
      <c r="K675" s="19"/>
    </row>
    <row r="676" spans="1:11" ht="22.5" customHeight="1">
      <c r="A676" s="70" t="s">
        <v>293</v>
      </c>
      <c r="B676" s="35" t="s">
        <v>245</v>
      </c>
      <c r="C676" s="35" t="s">
        <v>272</v>
      </c>
      <c r="D676" s="31" t="s">
        <v>294</v>
      </c>
      <c r="E676" s="18" t="s">
        <v>64</v>
      </c>
      <c r="F676" s="35"/>
      <c r="G676" s="16">
        <f t="shared" ref="G676:K678" si="246">G677</f>
        <v>1500</v>
      </c>
      <c r="H676" s="16"/>
      <c r="I676" s="20">
        <f t="shared" si="243"/>
        <v>1500</v>
      </c>
      <c r="J676" s="16">
        <f t="shared" si="246"/>
        <v>0</v>
      </c>
      <c r="K676" s="16">
        <f t="shared" si="246"/>
        <v>0</v>
      </c>
    </row>
    <row r="677" spans="1:11" ht="39" customHeight="1">
      <c r="A677" s="70" t="s">
        <v>261</v>
      </c>
      <c r="B677" s="18" t="s">
        <v>245</v>
      </c>
      <c r="C677" s="18" t="s">
        <v>272</v>
      </c>
      <c r="D677" s="31" t="s">
        <v>294</v>
      </c>
      <c r="E677" s="18" t="s">
        <v>256</v>
      </c>
      <c r="F677" s="18"/>
      <c r="G677" s="16">
        <f t="shared" si="246"/>
        <v>1500</v>
      </c>
      <c r="H677" s="16"/>
      <c r="I677" s="20">
        <f t="shared" si="243"/>
        <v>1500</v>
      </c>
      <c r="J677" s="16">
        <f t="shared" si="246"/>
        <v>0</v>
      </c>
      <c r="K677" s="16">
        <f t="shared" si="246"/>
        <v>0</v>
      </c>
    </row>
    <row r="678" spans="1:11" ht="14.25" customHeight="1">
      <c r="A678" s="70" t="s">
        <v>257</v>
      </c>
      <c r="B678" s="18" t="s">
        <v>245</v>
      </c>
      <c r="C678" s="18" t="s">
        <v>272</v>
      </c>
      <c r="D678" s="31" t="s">
        <v>294</v>
      </c>
      <c r="E678" s="18" t="s">
        <v>258</v>
      </c>
      <c r="F678" s="18"/>
      <c r="G678" s="16">
        <f t="shared" si="246"/>
        <v>1500</v>
      </c>
      <c r="H678" s="16"/>
      <c r="I678" s="20">
        <f t="shared" si="243"/>
        <v>1500</v>
      </c>
      <c r="J678" s="16">
        <f t="shared" si="246"/>
        <v>0</v>
      </c>
      <c r="K678" s="16">
        <f t="shared" si="246"/>
        <v>0</v>
      </c>
    </row>
    <row r="679" spans="1:11">
      <c r="A679" s="70" t="s">
        <v>16</v>
      </c>
      <c r="B679" s="18" t="s">
        <v>245</v>
      </c>
      <c r="C679" s="18" t="s">
        <v>272</v>
      </c>
      <c r="D679" s="31" t="s">
        <v>294</v>
      </c>
      <c r="E679" s="18" t="s">
        <v>258</v>
      </c>
      <c r="F679" s="18" t="s">
        <v>17</v>
      </c>
      <c r="G679" s="20">
        <v>1500</v>
      </c>
      <c r="H679" s="20"/>
      <c r="I679" s="20">
        <f t="shared" si="243"/>
        <v>1500</v>
      </c>
      <c r="J679" s="19"/>
      <c r="K679" s="19"/>
    </row>
    <row r="680" spans="1:11" ht="71.25" customHeight="1">
      <c r="A680" s="64" t="s">
        <v>295</v>
      </c>
      <c r="B680" s="18" t="s">
        <v>245</v>
      </c>
      <c r="C680" s="18" t="s">
        <v>272</v>
      </c>
      <c r="D680" s="31" t="s">
        <v>296</v>
      </c>
      <c r="E680" s="18" t="s">
        <v>64</v>
      </c>
      <c r="F680" s="18"/>
      <c r="G680" s="16">
        <f t="shared" ref="G680:K682" si="247">G681</f>
        <v>98405.1</v>
      </c>
      <c r="H680" s="16"/>
      <c r="I680" s="20">
        <f t="shared" si="243"/>
        <v>98405.1</v>
      </c>
      <c r="J680" s="16">
        <f t="shared" si="247"/>
        <v>0</v>
      </c>
      <c r="K680" s="16">
        <f t="shared" si="247"/>
        <v>0</v>
      </c>
    </row>
    <row r="681" spans="1:11" ht="35.25" customHeight="1">
      <c r="A681" s="49" t="s">
        <v>308</v>
      </c>
      <c r="B681" s="18" t="s">
        <v>245</v>
      </c>
      <c r="C681" s="18" t="s">
        <v>272</v>
      </c>
      <c r="D681" s="31" t="s">
        <v>296</v>
      </c>
      <c r="E681" s="18" t="s">
        <v>256</v>
      </c>
      <c r="F681" s="18"/>
      <c r="G681" s="16">
        <f t="shared" si="247"/>
        <v>98405.1</v>
      </c>
      <c r="H681" s="16"/>
      <c r="I681" s="20">
        <f t="shared" si="243"/>
        <v>98405.1</v>
      </c>
      <c r="J681" s="16">
        <f t="shared" si="247"/>
        <v>0</v>
      </c>
      <c r="K681" s="16">
        <f t="shared" si="247"/>
        <v>0</v>
      </c>
    </row>
    <row r="682" spans="1:11" ht="14.25" customHeight="1">
      <c r="A682" s="49" t="s">
        <v>257</v>
      </c>
      <c r="B682" s="18" t="s">
        <v>245</v>
      </c>
      <c r="C682" s="18" t="s">
        <v>272</v>
      </c>
      <c r="D682" s="31" t="s">
        <v>296</v>
      </c>
      <c r="E682" s="18" t="s">
        <v>258</v>
      </c>
      <c r="F682" s="18"/>
      <c r="G682" s="16">
        <f t="shared" si="247"/>
        <v>98405.1</v>
      </c>
      <c r="H682" s="16"/>
      <c r="I682" s="20">
        <f t="shared" si="243"/>
        <v>98405.1</v>
      </c>
      <c r="J682" s="16">
        <f t="shared" si="247"/>
        <v>0</v>
      </c>
      <c r="K682" s="16">
        <f t="shared" si="247"/>
        <v>0</v>
      </c>
    </row>
    <row r="683" spans="1:11">
      <c r="A683" s="49" t="s">
        <v>18</v>
      </c>
      <c r="B683" s="18" t="s">
        <v>245</v>
      </c>
      <c r="C683" s="18" t="s">
        <v>272</v>
      </c>
      <c r="D683" s="31" t="s">
        <v>296</v>
      </c>
      <c r="E683" s="18" t="s">
        <v>258</v>
      </c>
      <c r="F683" s="18" t="s">
        <v>10</v>
      </c>
      <c r="G683" s="182">
        <v>98405.1</v>
      </c>
      <c r="H683" s="182"/>
      <c r="I683" s="20">
        <f t="shared" si="243"/>
        <v>98405.1</v>
      </c>
      <c r="J683" s="20"/>
      <c r="K683" s="19"/>
    </row>
    <row r="684" spans="1:11" ht="76.5">
      <c r="A684" s="51" t="s">
        <v>660</v>
      </c>
      <c r="B684" s="18" t="s">
        <v>245</v>
      </c>
      <c r="C684" s="18" t="s">
        <v>272</v>
      </c>
      <c r="D684" s="144" t="s">
        <v>661</v>
      </c>
      <c r="E684" s="18"/>
      <c r="F684" s="18"/>
      <c r="G684" s="182">
        <f>G685</f>
        <v>247.8</v>
      </c>
      <c r="H684" s="182">
        <f>H685</f>
        <v>1239</v>
      </c>
      <c r="I684" s="20">
        <f t="shared" si="243"/>
        <v>1486.8</v>
      </c>
      <c r="J684" s="182">
        <f t="shared" ref="J684:K685" si="248">J685</f>
        <v>0</v>
      </c>
      <c r="K684" s="182">
        <f t="shared" si="248"/>
        <v>0</v>
      </c>
    </row>
    <row r="685" spans="1:11" ht="38.25">
      <c r="A685" s="135" t="s">
        <v>308</v>
      </c>
      <c r="B685" s="18" t="s">
        <v>245</v>
      </c>
      <c r="C685" s="18" t="s">
        <v>272</v>
      </c>
      <c r="D685" s="144" t="s">
        <v>661</v>
      </c>
      <c r="E685" s="167" t="s">
        <v>256</v>
      </c>
      <c r="F685" s="167"/>
      <c r="G685" s="182">
        <f>G686</f>
        <v>247.8</v>
      </c>
      <c r="H685" s="182">
        <f>H686</f>
        <v>1239</v>
      </c>
      <c r="I685" s="20">
        <f t="shared" si="243"/>
        <v>1486.8</v>
      </c>
      <c r="J685" s="182">
        <f t="shared" si="248"/>
        <v>0</v>
      </c>
      <c r="K685" s="182">
        <f t="shared" si="248"/>
        <v>0</v>
      </c>
    </row>
    <row r="686" spans="1:11">
      <c r="A686" s="135" t="s">
        <v>257</v>
      </c>
      <c r="B686" s="18" t="s">
        <v>245</v>
      </c>
      <c r="C686" s="18" t="s">
        <v>272</v>
      </c>
      <c r="D686" s="144" t="s">
        <v>661</v>
      </c>
      <c r="E686" s="167" t="s">
        <v>258</v>
      </c>
      <c r="F686" s="167"/>
      <c r="G686" s="182">
        <f>G687+G688</f>
        <v>247.8</v>
      </c>
      <c r="H686" s="182">
        <f>H687+H688</f>
        <v>1239</v>
      </c>
      <c r="I686" s="20">
        <f t="shared" si="243"/>
        <v>1486.8</v>
      </c>
      <c r="J686" s="182">
        <f t="shared" ref="J686:K686" si="249">J687+J688</f>
        <v>0</v>
      </c>
      <c r="K686" s="182">
        <f t="shared" si="249"/>
        <v>0</v>
      </c>
    </row>
    <row r="687" spans="1:11">
      <c r="A687" s="135" t="s">
        <v>18</v>
      </c>
      <c r="B687" s="18" t="s">
        <v>245</v>
      </c>
      <c r="C687" s="18" t="s">
        <v>272</v>
      </c>
      <c r="D687" s="144" t="s">
        <v>661</v>
      </c>
      <c r="E687" s="167" t="s">
        <v>258</v>
      </c>
      <c r="F687" s="167" t="s">
        <v>10</v>
      </c>
      <c r="G687" s="182">
        <v>2.5</v>
      </c>
      <c r="H687" s="182">
        <v>12.4</v>
      </c>
      <c r="I687" s="20">
        <f t="shared" si="243"/>
        <v>14.9</v>
      </c>
      <c r="J687" s="20"/>
      <c r="K687" s="19"/>
    </row>
    <row r="688" spans="1:11">
      <c r="A688" s="135" t="s">
        <v>19</v>
      </c>
      <c r="B688" s="18" t="s">
        <v>245</v>
      </c>
      <c r="C688" s="18" t="s">
        <v>272</v>
      </c>
      <c r="D688" s="144" t="s">
        <v>661</v>
      </c>
      <c r="E688" s="167" t="s">
        <v>258</v>
      </c>
      <c r="F688" s="167" t="s">
        <v>11</v>
      </c>
      <c r="G688" s="182">
        <v>245.3</v>
      </c>
      <c r="H688" s="182">
        <v>1226.5999999999999</v>
      </c>
      <c r="I688" s="20">
        <f t="shared" si="243"/>
        <v>1471.8999999999999</v>
      </c>
      <c r="J688" s="20"/>
      <c r="K688" s="19"/>
    </row>
    <row r="689" spans="1:11" ht="90.75" customHeight="1">
      <c r="A689" s="152" t="s">
        <v>639</v>
      </c>
      <c r="B689" s="18" t="s">
        <v>245</v>
      </c>
      <c r="C689" s="18" t="s">
        <v>272</v>
      </c>
      <c r="D689" s="144" t="s">
        <v>640</v>
      </c>
      <c r="E689" s="167"/>
      <c r="F689" s="167"/>
      <c r="G689" s="79">
        <f t="shared" ref="G689:J691" si="250">G690</f>
        <v>150.6</v>
      </c>
      <c r="H689" s="79"/>
      <c r="I689" s="20">
        <f t="shared" si="243"/>
        <v>150.6</v>
      </c>
      <c r="J689" s="22">
        <f t="shared" si="250"/>
        <v>0</v>
      </c>
      <c r="K689" s="22"/>
    </row>
    <row r="690" spans="1:11" ht="38.25">
      <c r="A690" s="135" t="s">
        <v>308</v>
      </c>
      <c r="B690" s="18" t="s">
        <v>245</v>
      </c>
      <c r="C690" s="18" t="s">
        <v>272</v>
      </c>
      <c r="D690" s="144" t="s">
        <v>640</v>
      </c>
      <c r="E690" s="167" t="s">
        <v>256</v>
      </c>
      <c r="F690" s="167"/>
      <c r="G690" s="79">
        <f t="shared" si="250"/>
        <v>150.6</v>
      </c>
      <c r="H690" s="79"/>
      <c r="I690" s="20">
        <f t="shared" si="243"/>
        <v>150.6</v>
      </c>
      <c r="J690" s="22">
        <f t="shared" si="250"/>
        <v>0</v>
      </c>
      <c r="K690" s="22"/>
    </row>
    <row r="691" spans="1:11">
      <c r="A691" s="135" t="s">
        <v>257</v>
      </c>
      <c r="B691" s="18" t="s">
        <v>245</v>
      </c>
      <c r="C691" s="18" t="s">
        <v>272</v>
      </c>
      <c r="D691" s="144" t="s">
        <v>640</v>
      </c>
      <c r="E691" s="167" t="s">
        <v>258</v>
      </c>
      <c r="F691" s="167"/>
      <c r="G691" s="79">
        <f t="shared" si="250"/>
        <v>150.6</v>
      </c>
      <c r="H691" s="79"/>
      <c r="I691" s="20">
        <f t="shared" si="243"/>
        <v>150.6</v>
      </c>
      <c r="J691" s="22">
        <f t="shared" si="250"/>
        <v>0</v>
      </c>
      <c r="K691" s="22"/>
    </row>
    <row r="692" spans="1:11">
      <c r="A692" s="135" t="s">
        <v>18</v>
      </c>
      <c r="B692" s="18" t="s">
        <v>245</v>
      </c>
      <c r="C692" s="18" t="s">
        <v>272</v>
      </c>
      <c r="D692" s="144" t="s">
        <v>640</v>
      </c>
      <c r="E692" s="167" t="s">
        <v>258</v>
      </c>
      <c r="F692" s="167" t="s">
        <v>10</v>
      </c>
      <c r="G692" s="182">
        <v>150.6</v>
      </c>
      <c r="H692" s="182"/>
      <c r="I692" s="20">
        <f t="shared" si="243"/>
        <v>150.6</v>
      </c>
      <c r="J692" s="22"/>
      <c r="K692" s="22"/>
    </row>
    <row r="693" spans="1:11" ht="24" customHeight="1">
      <c r="A693" s="81" t="s">
        <v>297</v>
      </c>
      <c r="B693" s="18" t="s">
        <v>245</v>
      </c>
      <c r="C693" s="18" t="s">
        <v>272</v>
      </c>
      <c r="D693" s="31" t="s">
        <v>298</v>
      </c>
      <c r="E693" s="35"/>
      <c r="F693" s="35"/>
      <c r="G693" s="16">
        <f t="shared" ref="G693:K695" si="251">G694</f>
        <v>1348.1</v>
      </c>
      <c r="H693" s="16"/>
      <c r="I693" s="20">
        <f t="shared" si="243"/>
        <v>1348.1</v>
      </c>
      <c r="J693" s="16">
        <f t="shared" si="251"/>
        <v>0</v>
      </c>
      <c r="K693" s="16">
        <f t="shared" si="251"/>
        <v>0</v>
      </c>
    </row>
    <row r="694" spans="1:11" ht="36">
      <c r="A694" s="49" t="s">
        <v>308</v>
      </c>
      <c r="B694" s="18" t="s">
        <v>245</v>
      </c>
      <c r="C694" s="18" t="s">
        <v>272</v>
      </c>
      <c r="D694" s="31" t="s">
        <v>298</v>
      </c>
      <c r="E694" s="18" t="s">
        <v>256</v>
      </c>
      <c r="F694" s="18"/>
      <c r="G694" s="16">
        <f t="shared" si="251"/>
        <v>1348.1</v>
      </c>
      <c r="H694" s="16"/>
      <c r="I694" s="20">
        <f t="shared" si="243"/>
        <v>1348.1</v>
      </c>
      <c r="J694" s="16">
        <f t="shared" si="251"/>
        <v>0</v>
      </c>
      <c r="K694" s="16">
        <f t="shared" si="251"/>
        <v>0</v>
      </c>
    </row>
    <row r="695" spans="1:11" ht="15" customHeight="1">
      <c r="A695" s="49" t="s">
        <v>257</v>
      </c>
      <c r="B695" s="18" t="s">
        <v>245</v>
      </c>
      <c r="C695" s="18" t="s">
        <v>272</v>
      </c>
      <c r="D695" s="31" t="s">
        <v>298</v>
      </c>
      <c r="E695" s="18" t="s">
        <v>258</v>
      </c>
      <c r="F695" s="18"/>
      <c r="G695" s="16">
        <f t="shared" si="251"/>
        <v>1348.1</v>
      </c>
      <c r="H695" s="16"/>
      <c r="I695" s="20">
        <f t="shared" si="243"/>
        <v>1348.1</v>
      </c>
      <c r="J695" s="16">
        <f t="shared" si="251"/>
        <v>0</v>
      </c>
      <c r="K695" s="16">
        <f t="shared" si="251"/>
        <v>0</v>
      </c>
    </row>
    <row r="696" spans="1:11">
      <c r="A696" s="49" t="s">
        <v>18</v>
      </c>
      <c r="B696" s="18" t="s">
        <v>245</v>
      </c>
      <c r="C696" s="18" t="s">
        <v>272</v>
      </c>
      <c r="D696" s="31" t="s">
        <v>298</v>
      </c>
      <c r="E696" s="18" t="s">
        <v>258</v>
      </c>
      <c r="F696" s="18" t="s">
        <v>10</v>
      </c>
      <c r="G696" s="182">
        <v>1348.1</v>
      </c>
      <c r="H696" s="182"/>
      <c r="I696" s="20">
        <f t="shared" si="243"/>
        <v>1348.1</v>
      </c>
      <c r="J696" s="20"/>
      <c r="K696" s="19"/>
    </row>
    <row r="697" spans="1:11" ht="64.5" customHeight="1">
      <c r="A697" s="81" t="s">
        <v>654</v>
      </c>
      <c r="B697" s="18" t="s">
        <v>245</v>
      </c>
      <c r="C697" s="18" t="s">
        <v>272</v>
      </c>
      <c r="D697" s="31" t="s">
        <v>299</v>
      </c>
      <c r="E697" s="35"/>
      <c r="F697" s="35"/>
      <c r="G697" s="16">
        <f t="shared" ref="G697:K699" si="252">G698</f>
        <v>7108.9</v>
      </c>
      <c r="H697" s="16"/>
      <c r="I697" s="20">
        <f t="shared" si="243"/>
        <v>7108.9</v>
      </c>
      <c r="J697" s="16">
        <f t="shared" si="252"/>
        <v>0</v>
      </c>
      <c r="K697" s="16">
        <f t="shared" si="252"/>
        <v>0</v>
      </c>
    </row>
    <row r="698" spans="1:11" ht="37.5" customHeight="1">
      <c r="A698" s="49" t="s">
        <v>308</v>
      </c>
      <c r="B698" s="18" t="s">
        <v>245</v>
      </c>
      <c r="C698" s="18" t="s">
        <v>272</v>
      </c>
      <c r="D698" s="31" t="s">
        <v>299</v>
      </c>
      <c r="E698" s="18" t="s">
        <v>256</v>
      </c>
      <c r="F698" s="18"/>
      <c r="G698" s="16">
        <f t="shared" si="252"/>
        <v>7108.9</v>
      </c>
      <c r="H698" s="16"/>
      <c r="I698" s="20">
        <f t="shared" si="243"/>
        <v>7108.9</v>
      </c>
      <c r="J698" s="16">
        <f t="shared" si="252"/>
        <v>0</v>
      </c>
      <c r="K698" s="16">
        <f t="shared" si="252"/>
        <v>0</v>
      </c>
    </row>
    <row r="699" spans="1:11" ht="15" customHeight="1">
      <c r="A699" s="49" t="s">
        <v>257</v>
      </c>
      <c r="B699" s="18" t="s">
        <v>245</v>
      </c>
      <c r="C699" s="18" t="s">
        <v>272</v>
      </c>
      <c r="D699" s="31" t="s">
        <v>299</v>
      </c>
      <c r="E699" s="18" t="s">
        <v>258</v>
      </c>
      <c r="F699" s="18"/>
      <c r="G699" s="16">
        <f t="shared" si="252"/>
        <v>7108.9</v>
      </c>
      <c r="H699" s="16"/>
      <c r="I699" s="20">
        <f t="shared" si="243"/>
        <v>7108.9</v>
      </c>
      <c r="J699" s="16">
        <f t="shared" si="252"/>
        <v>0</v>
      </c>
      <c r="K699" s="16">
        <f t="shared" si="252"/>
        <v>0</v>
      </c>
    </row>
    <row r="700" spans="1:11">
      <c r="A700" s="49" t="s">
        <v>19</v>
      </c>
      <c r="B700" s="18" t="s">
        <v>245</v>
      </c>
      <c r="C700" s="18" t="s">
        <v>272</v>
      </c>
      <c r="D700" s="31" t="s">
        <v>299</v>
      </c>
      <c r="E700" s="18" t="s">
        <v>258</v>
      </c>
      <c r="F700" s="18" t="s">
        <v>11</v>
      </c>
      <c r="G700" s="185">
        <v>7108.9</v>
      </c>
      <c r="H700" s="185"/>
      <c r="I700" s="20">
        <f t="shared" si="243"/>
        <v>7108.9</v>
      </c>
      <c r="J700" s="20"/>
      <c r="K700" s="20"/>
    </row>
    <row r="701" spans="1:11" s="57" customFormat="1" ht="38.25" hidden="1">
      <c r="A701" s="23" t="s">
        <v>202</v>
      </c>
      <c r="B701" s="18" t="s">
        <v>245</v>
      </c>
      <c r="C701" s="18" t="s">
        <v>272</v>
      </c>
      <c r="D701" s="24" t="s">
        <v>203</v>
      </c>
      <c r="E701" s="18"/>
      <c r="F701" s="18"/>
      <c r="G701" s="16">
        <f t="shared" ref="G701:J706" si="253">G702</f>
        <v>0</v>
      </c>
      <c r="H701" s="16"/>
      <c r="I701" s="20">
        <f t="shared" si="243"/>
        <v>0</v>
      </c>
      <c r="J701" s="16">
        <f t="shared" si="253"/>
        <v>0</v>
      </c>
      <c r="K701" s="26"/>
    </row>
    <row r="702" spans="1:11" ht="38.25" hidden="1" customHeight="1">
      <c r="A702" s="55" t="s">
        <v>300</v>
      </c>
      <c r="B702" s="18" t="s">
        <v>245</v>
      </c>
      <c r="C702" s="18" t="s">
        <v>272</v>
      </c>
      <c r="D702" s="24" t="s">
        <v>301</v>
      </c>
      <c r="E702" s="25"/>
      <c r="F702" s="25"/>
      <c r="G702" s="16">
        <f t="shared" si="253"/>
        <v>0</v>
      </c>
      <c r="H702" s="16"/>
      <c r="I702" s="20">
        <f t="shared" si="243"/>
        <v>0</v>
      </c>
      <c r="J702" s="16">
        <f t="shared" si="253"/>
        <v>0</v>
      </c>
      <c r="K702" s="26"/>
    </row>
    <row r="703" spans="1:11" ht="38.25" hidden="1">
      <c r="A703" s="82" t="s">
        <v>302</v>
      </c>
      <c r="B703" s="18" t="s">
        <v>245</v>
      </c>
      <c r="C703" s="18" t="s">
        <v>272</v>
      </c>
      <c r="D703" s="24" t="s">
        <v>303</v>
      </c>
      <c r="E703" s="18"/>
      <c r="F703" s="18"/>
      <c r="G703" s="16">
        <f t="shared" si="253"/>
        <v>0</v>
      </c>
      <c r="H703" s="16"/>
      <c r="I703" s="20">
        <f t="shared" si="243"/>
        <v>0</v>
      </c>
      <c r="J703" s="16">
        <f t="shared" si="253"/>
        <v>0</v>
      </c>
      <c r="K703" s="26"/>
    </row>
    <row r="704" spans="1:11" hidden="1">
      <c r="A704" s="23" t="s">
        <v>133</v>
      </c>
      <c r="B704" s="18" t="s">
        <v>245</v>
      </c>
      <c r="C704" s="18" t="s">
        <v>272</v>
      </c>
      <c r="D704" s="24" t="s">
        <v>304</v>
      </c>
      <c r="E704" s="18" t="s">
        <v>256</v>
      </c>
      <c r="F704" s="18"/>
      <c r="G704" s="16">
        <f t="shared" si="253"/>
        <v>0</v>
      </c>
      <c r="H704" s="16"/>
      <c r="I704" s="20">
        <f t="shared" si="243"/>
        <v>0</v>
      </c>
      <c r="J704" s="16">
        <f t="shared" si="253"/>
        <v>0</v>
      </c>
      <c r="K704" s="26"/>
    </row>
    <row r="705" spans="1:11" ht="38.25" hidden="1">
      <c r="A705" s="55" t="s">
        <v>308</v>
      </c>
      <c r="B705" s="18" t="s">
        <v>245</v>
      </c>
      <c r="C705" s="18" t="s">
        <v>272</v>
      </c>
      <c r="D705" s="62" t="s">
        <v>304</v>
      </c>
      <c r="E705" s="18" t="s">
        <v>258</v>
      </c>
      <c r="F705" s="18"/>
      <c r="G705" s="16">
        <f t="shared" si="253"/>
        <v>0</v>
      </c>
      <c r="H705" s="16"/>
      <c r="I705" s="20">
        <f t="shared" si="243"/>
        <v>0</v>
      </c>
      <c r="J705" s="16">
        <f t="shared" si="253"/>
        <v>0</v>
      </c>
      <c r="K705" s="26"/>
    </row>
    <row r="706" spans="1:11" hidden="1">
      <c r="A706" s="55" t="s">
        <v>257</v>
      </c>
      <c r="B706" s="18" t="s">
        <v>245</v>
      </c>
      <c r="C706" s="18" t="s">
        <v>272</v>
      </c>
      <c r="D706" s="62" t="s">
        <v>304</v>
      </c>
      <c r="E706" s="18" t="s">
        <v>258</v>
      </c>
      <c r="F706" s="18"/>
      <c r="G706" s="16">
        <f t="shared" si="253"/>
        <v>0</v>
      </c>
      <c r="H706" s="16"/>
      <c r="I706" s="20">
        <f t="shared" si="243"/>
        <v>0</v>
      </c>
      <c r="J706" s="16">
        <f t="shared" si="253"/>
        <v>0</v>
      </c>
      <c r="K706" s="26"/>
    </row>
    <row r="707" spans="1:11" s="57" customFormat="1" hidden="1">
      <c r="A707" s="55" t="s">
        <v>16</v>
      </c>
      <c r="B707" s="24" t="s">
        <v>245</v>
      </c>
      <c r="C707" s="24" t="s">
        <v>272</v>
      </c>
      <c r="D707" s="62" t="s">
        <v>304</v>
      </c>
      <c r="E707" s="24" t="s">
        <v>258</v>
      </c>
      <c r="F707" s="24" t="s">
        <v>17</v>
      </c>
      <c r="G707" s="78"/>
      <c r="H707" s="78"/>
      <c r="I707" s="20">
        <f t="shared" si="243"/>
        <v>0</v>
      </c>
      <c r="J707" s="78"/>
      <c r="K707" s="26"/>
    </row>
    <row r="708" spans="1:11" s="57" customFormat="1" ht="30" hidden="1">
      <c r="A708" s="145" t="s">
        <v>25</v>
      </c>
      <c r="B708" s="24" t="s">
        <v>245</v>
      </c>
      <c r="C708" s="24" t="s">
        <v>272</v>
      </c>
      <c r="D708" s="62" t="s">
        <v>230</v>
      </c>
      <c r="E708" s="24"/>
      <c r="F708" s="24"/>
      <c r="G708" s="78">
        <f>G709+G713+G717</f>
        <v>0</v>
      </c>
      <c r="H708" s="78"/>
      <c r="I708" s="20">
        <f t="shared" si="243"/>
        <v>0</v>
      </c>
      <c r="J708" s="78">
        <f>J709+J713+J717</f>
        <v>0</v>
      </c>
      <c r="K708" s="26"/>
    </row>
    <row r="709" spans="1:11" s="57" customFormat="1" ht="38.25" hidden="1">
      <c r="A709" s="157" t="s">
        <v>82</v>
      </c>
      <c r="B709" s="24" t="s">
        <v>245</v>
      </c>
      <c r="C709" s="24" t="s">
        <v>272</v>
      </c>
      <c r="D709" s="62" t="s">
        <v>305</v>
      </c>
      <c r="E709" s="24"/>
      <c r="F709" s="24"/>
      <c r="G709" s="78">
        <f t="shared" ref="G709:J711" si="254">G710</f>
        <v>0</v>
      </c>
      <c r="H709" s="78"/>
      <c r="I709" s="20">
        <f t="shared" si="243"/>
        <v>0</v>
      </c>
      <c r="J709" s="78">
        <f t="shared" si="254"/>
        <v>0</v>
      </c>
      <c r="K709" s="26"/>
    </row>
    <row r="710" spans="1:11" s="57" customFormat="1" ht="51" hidden="1">
      <c r="A710" s="135" t="s">
        <v>261</v>
      </c>
      <c r="B710" s="24" t="s">
        <v>245</v>
      </c>
      <c r="C710" s="24" t="s">
        <v>272</v>
      </c>
      <c r="D710" s="62" t="s">
        <v>305</v>
      </c>
      <c r="E710" s="24" t="s">
        <v>256</v>
      </c>
      <c r="F710" s="24"/>
      <c r="G710" s="78">
        <f t="shared" si="254"/>
        <v>0</v>
      </c>
      <c r="H710" s="78"/>
      <c r="I710" s="20">
        <f t="shared" si="243"/>
        <v>0</v>
      </c>
      <c r="J710" s="78">
        <f t="shared" si="254"/>
        <v>0</v>
      </c>
      <c r="K710" s="26"/>
    </row>
    <row r="711" spans="1:11" s="57" customFormat="1" hidden="1">
      <c r="A711" s="135" t="s">
        <v>257</v>
      </c>
      <c r="B711" s="24" t="s">
        <v>245</v>
      </c>
      <c r="C711" s="24" t="s">
        <v>272</v>
      </c>
      <c r="D711" s="62" t="s">
        <v>305</v>
      </c>
      <c r="E711" s="24" t="s">
        <v>258</v>
      </c>
      <c r="F711" s="24"/>
      <c r="G711" s="78">
        <f t="shared" si="254"/>
        <v>0</v>
      </c>
      <c r="H711" s="78"/>
      <c r="I711" s="20">
        <f t="shared" si="243"/>
        <v>0</v>
      </c>
      <c r="J711" s="78">
        <f t="shared" si="254"/>
        <v>0</v>
      </c>
      <c r="K711" s="26"/>
    </row>
    <row r="712" spans="1:11" s="57" customFormat="1" hidden="1">
      <c r="A712" s="135" t="s">
        <v>16</v>
      </c>
      <c r="B712" s="24" t="s">
        <v>245</v>
      </c>
      <c r="C712" s="24" t="s">
        <v>272</v>
      </c>
      <c r="D712" s="62" t="s">
        <v>305</v>
      </c>
      <c r="E712" s="24" t="s">
        <v>258</v>
      </c>
      <c r="F712" s="24" t="s">
        <v>17</v>
      </c>
      <c r="G712" s="78"/>
      <c r="H712" s="78"/>
      <c r="I712" s="20">
        <f t="shared" si="243"/>
        <v>0</v>
      </c>
      <c r="J712" s="78"/>
      <c r="K712" s="26"/>
    </row>
    <row r="713" spans="1:11" s="57" customFormat="1" ht="90" hidden="1" customHeight="1">
      <c r="A713" s="55" t="s">
        <v>306</v>
      </c>
      <c r="B713" s="24" t="s">
        <v>245</v>
      </c>
      <c r="C713" s="24" t="s">
        <v>272</v>
      </c>
      <c r="D713" s="62" t="s">
        <v>307</v>
      </c>
      <c r="E713" s="24"/>
      <c r="F713" s="24"/>
      <c r="G713" s="78">
        <f t="shared" ref="G713:J715" si="255">G714</f>
        <v>0</v>
      </c>
      <c r="H713" s="78"/>
      <c r="I713" s="20">
        <f t="shared" si="243"/>
        <v>0</v>
      </c>
      <c r="J713" s="78">
        <f t="shared" si="255"/>
        <v>0</v>
      </c>
      <c r="K713" s="26"/>
    </row>
    <row r="714" spans="1:11" s="57" customFormat="1" ht="41.25" hidden="1" customHeight="1">
      <c r="A714" s="55" t="s">
        <v>308</v>
      </c>
      <c r="B714" s="24" t="s">
        <v>245</v>
      </c>
      <c r="C714" s="24" t="s">
        <v>272</v>
      </c>
      <c r="D714" s="62" t="s">
        <v>307</v>
      </c>
      <c r="E714" s="24" t="s">
        <v>256</v>
      </c>
      <c r="F714" s="24"/>
      <c r="G714" s="78">
        <f t="shared" si="255"/>
        <v>0</v>
      </c>
      <c r="H714" s="78"/>
      <c r="I714" s="20">
        <f t="shared" si="243"/>
        <v>0</v>
      </c>
      <c r="J714" s="78">
        <f t="shared" si="255"/>
        <v>0</v>
      </c>
      <c r="K714" s="26"/>
    </row>
    <row r="715" spans="1:11" s="57" customFormat="1" hidden="1">
      <c r="A715" s="55" t="s">
        <v>257</v>
      </c>
      <c r="B715" s="24" t="s">
        <v>245</v>
      </c>
      <c r="C715" s="24" t="s">
        <v>272</v>
      </c>
      <c r="D715" s="62" t="s">
        <v>307</v>
      </c>
      <c r="E715" s="24" t="s">
        <v>258</v>
      </c>
      <c r="F715" s="24"/>
      <c r="G715" s="78">
        <f t="shared" si="255"/>
        <v>0</v>
      </c>
      <c r="H715" s="78"/>
      <c r="I715" s="20">
        <f t="shared" si="243"/>
        <v>0</v>
      </c>
      <c r="J715" s="78">
        <f t="shared" si="255"/>
        <v>0</v>
      </c>
      <c r="K715" s="26"/>
    </row>
    <row r="716" spans="1:11" s="57" customFormat="1" hidden="1">
      <c r="A716" s="55" t="s">
        <v>18</v>
      </c>
      <c r="B716" s="24" t="s">
        <v>245</v>
      </c>
      <c r="C716" s="24" t="s">
        <v>272</v>
      </c>
      <c r="D716" s="62" t="s">
        <v>307</v>
      </c>
      <c r="E716" s="24" t="s">
        <v>258</v>
      </c>
      <c r="F716" s="24" t="s">
        <v>10</v>
      </c>
      <c r="G716" s="78"/>
      <c r="H716" s="78"/>
      <c r="I716" s="20">
        <f t="shared" si="243"/>
        <v>0</v>
      </c>
      <c r="J716" s="78"/>
      <c r="K716" s="26"/>
    </row>
    <row r="717" spans="1:11" s="57" customFormat="1" ht="74.25" hidden="1" customHeight="1">
      <c r="A717" s="55" t="s">
        <v>309</v>
      </c>
      <c r="B717" s="24" t="s">
        <v>245</v>
      </c>
      <c r="C717" s="24" t="s">
        <v>272</v>
      </c>
      <c r="D717" s="62" t="s">
        <v>310</v>
      </c>
      <c r="E717" s="24"/>
      <c r="F717" s="24"/>
      <c r="G717" s="78">
        <f>G718</f>
        <v>0</v>
      </c>
      <c r="H717" s="78"/>
      <c r="I717" s="20">
        <f t="shared" si="243"/>
        <v>0</v>
      </c>
      <c r="J717" s="78">
        <f>J718</f>
        <v>0</v>
      </c>
      <c r="K717" s="26"/>
    </row>
    <row r="718" spans="1:11" s="57" customFormat="1" ht="36.75" hidden="1" customHeight="1">
      <c r="A718" s="55" t="s">
        <v>308</v>
      </c>
      <c r="B718" s="24" t="s">
        <v>245</v>
      </c>
      <c r="C718" s="24" t="s">
        <v>272</v>
      </c>
      <c r="D718" s="62" t="s">
        <v>310</v>
      </c>
      <c r="E718" s="24" t="s">
        <v>256</v>
      </c>
      <c r="F718" s="24"/>
      <c r="G718" s="78">
        <f>G719</f>
        <v>0</v>
      </c>
      <c r="H718" s="78"/>
      <c r="I718" s="20">
        <f t="shared" si="243"/>
        <v>0</v>
      </c>
      <c r="J718" s="78">
        <f>J719</f>
        <v>0</v>
      </c>
      <c r="K718" s="26"/>
    </row>
    <row r="719" spans="1:11" s="57" customFormat="1" hidden="1">
      <c r="A719" s="55" t="s">
        <v>257</v>
      </c>
      <c r="B719" s="24" t="s">
        <v>245</v>
      </c>
      <c r="C719" s="24" t="s">
        <v>272</v>
      </c>
      <c r="D719" s="62" t="s">
        <v>310</v>
      </c>
      <c r="E719" s="24" t="s">
        <v>258</v>
      </c>
      <c r="F719" s="24"/>
      <c r="G719" s="78">
        <f>G720+G721+G722</f>
        <v>0</v>
      </c>
      <c r="H719" s="78"/>
      <c r="I719" s="20">
        <f t="shared" si="243"/>
        <v>0</v>
      </c>
      <c r="J719" s="78">
        <f>J720+J721+J722</f>
        <v>0</v>
      </c>
      <c r="K719" s="26"/>
    </row>
    <row r="720" spans="1:11" s="57" customFormat="1" hidden="1">
      <c r="A720" s="55" t="s">
        <v>16</v>
      </c>
      <c r="B720" s="24" t="s">
        <v>245</v>
      </c>
      <c r="C720" s="24" t="s">
        <v>272</v>
      </c>
      <c r="D720" s="62" t="s">
        <v>310</v>
      </c>
      <c r="E720" s="24" t="s">
        <v>258</v>
      </c>
      <c r="F720" s="24" t="s">
        <v>17</v>
      </c>
      <c r="G720" s="78"/>
      <c r="H720" s="78"/>
      <c r="I720" s="20">
        <f t="shared" si="243"/>
        <v>0</v>
      </c>
      <c r="J720" s="78"/>
      <c r="K720" s="26"/>
    </row>
    <row r="721" spans="1:11" s="57" customFormat="1" hidden="1">
      <c r="A721" s="55" t="s">
        <v>18</v>
      </c>
      <c r="B721" s="24" t="s">
        <v>245</v>
      </c>
      <c r="C721" s="24" t="s">
        <v>272</v>
      </c>
      <c r="D721" s="62" t="s">
        <v>310</v>
      </c>
      <c r="E721" s="24" t="s">
        <v>258</v>
      </c>
      <c r="F721" s="24" t="s">
        <v>10</v>
      </c>
      <c r="G721" s="78"/>
      <c r="H721" s="78"/>
      <c r="I721" s="20">
        <f t="shared" si="243"/>
        <v>0</v>
      </c>
      <c r="J721" s="78"/>
      <c r="K721" s="26"/>
    </row>
    <row r="722" spans="1:11" s="57" customFormat="1" hidden="1">
      <c r="A722" s="55" t="s">
        <v>20</v>
      </c>
      <c r="B722" s="24" t="s">
        <v>245</v>
      </c>
      <c r="C722" s="24" t="s">
        <v>272</v>
      </c>
      <c r="D722" s="62" t="s">
        <v>310</v>
      </c>
      <c r="E722" s="24" t="s">
        <v>258</v>
      </c>
      <c r="F722" s="24" t="s">
        <v>12</v>
      </c>
      <c r="G722" s="78"/>
      <c r="H722" s="78"/>
      <c r="I722" s="20">
        <f t="shared" si="243"/>
        <v>0</v>
      </c>
      <c r="J722" s="78"/>
      <c r="K722" s="26"/>
    </row>
    <row r="723" spans="1:11" s="57" customFormat="1" ht="30" hidden="1">
      <c r="A723" s="145" t="s">
        <v>25</v>
      </c>
      <c r="B723" s="18" t="s">
        <v>245</v>
      </c>
      <c r="C723" s="18" t="s">
        <v>272</v>
      </c>
      <c r="D723" s="62" t="s">
        <v>538</v>
      </c>
      <c r="E723" s="24"/>
      <c r="F723" s="24"/>
      <c r="G723" s="78">
        <f>G724</f>
        <v>0</v>
      </c>
      <c r="H723" s="78"/>
      <c r="I723" s="20">
        <f t="shared" si="243"/>
        <v>0</v>
      </c>
      <c r="J723" s="78">
        <f t="shared" ref="J723:K726" si="256">J724</f>
        <v>0</v>
      </c>
      <c r="K723" s="78">
        <f t="shared" si="256"/>
        <v>0</v>
      </c>
    </row>
    <row r="724" spans="1:11" s="57" customFormat="1" ht="38.25" hidden="1">
      <c r="A724" s="55" t="s">
        <v>537</v>
      </c>
      <c r="B724" s="18" t="s">
        <v>245</v>
      </c>
      <c r="C724" s="18" t="s">
        <v>272</v>
      </c>
      <c r="D724" s="62" t="s">
        <v>538</v>
      </c>
      <c r="E724" s="24"/>
      <c r="F724" s="24"/>
      <c r="G724" s="78">
        <f>G725</f>
        <v>0</v>
      </c>
      <c r="H724" s="78"/>
      <c r="I724" s="20">
        <f t="shared" si="243"/>
        <v>0</v>
      </c>
      <c r="J724" s="78">
        <f t="shared" si="256"/>
        <v>0</v>
      </c>
      <c r="K724" s="78">
        <f t="shared" si="256"/>
        <v>0</v>
      </c>
    </row>
    <row r="725" spans="1:11" s="57" customFormat="1" ht="36" hidden="1">
      <c r="A725" s="49" t="s">
        <v>308</v>
      </c>
      <c r="B725" s="18" t="s">
        <v>245</v>
      </c>
      <c r="C725" s="18" t="s">
        <v>272</v>
      </c>
      <c r="D725" s="62" t="s">
        <v>538</v>
      </c>
      <c r="E725" s="24" t="s">
        <v>256</v>
      </c>
      <c r="F725" s="24"/>
      <c r="G725" s="78">
        <f>G726</f>
        <v>0</v>
      </c>
      <c r="H725" s="78"/>
      <c r="I725" s="20">
        <f t="shared" si="243"/>
        <v>0</v>
      </c>
      <c r="J725" s="78">
        <f t="shared" si="256"/>
        <v>0</v>
      </c>
      <c r="K725" s="78">
        <f t="shared" si="256"/>
        <v>0</v>
      </c>
    </row>
    <row r="726" spans="1:11" s="57" customFormat="1" hidden="1">
      <c r="A726" s="49" t="s">
        <v>257</v>
      </c>
      <c r="B726" s="18" t="s">
        <v>245</v>
      </c>
      <c r="C726" s="18" t="s">
        <v>272</v>
      </c>
      <c r="D726" s="62" t="s">
        <v>538</v>
      </c>
      <c r="E726" s="24" t="s">
        <v>258</v>
      </c>
      <c r="F726" s="24"/>
      <c r="G726" s="78">
        <f>G727</f>
        <v>0</v>
      </c>
      <c r="H726" s="78"/>
      <c r="I726" s="20">
        <f t="shared" si="243"/>
        <v>0</v>
      </c>
      <c r="J726" s="78">
        <f t="shared" si="256"/>
        <v>0</v>
      </c>
      <c r="K726" s="78">
        <f t="shared" si="256"/>
        <v>0</v>
      </c>
    </row>
    <row r="727" spans="1:11" s="57" customFormat="1" hidden="1">
      <c r="A727" s="49" t="s">
        <v>16</v>
      </c>
      <c r="B727" s="18" t="s">
        <v>245</v>
      </c>
      <c r="C727" s="18" t="s">
        <v>272</v>
      </c>
      <c r="D727" s="62" t="s">
        <v>538</v>
      </c>
      <c r="E727" s="24" t="s">
        <v>258</v>
      </c>
      <c r="F727" s="24" t="s">
        <v>17</v>
      </c>
      <c r="G727" s="78"/>
      <c r="H727" s="78"/>
      <c r="I727" s="20">
        <f t="shared" si="243"/>
        <v>0</v>
      </c>
      <c r="J727" s="78"/>
      <c r="K727" s="26"/>
    </row>
    <row r="728" spans="1:11" s="57" customFormat="1" ht="38.25">
      <c r="A728" s="152" t="s">
        <v>618</v>
      </c>
      <c r="B728" s="18" t="s">
        <v>245</v>
      </c>
      <c r="C728" s="18" t="s">
        <v>272</v>
      </c>
      <c r="D728" s="203" t="s">
        <v>640</v>
      </c>
      <c r="E728" s="204"/>
      <c r="F728" s="167"/>
      <c r="G728" s="79">
        <f t="shared" ref="G728:H730" si="257">G729</f>
        <v>800</v>
      </c>
      <c r="H728" s="79">
        <f t="shared" si="257"/>
        <v>0</v>
      </c>
      <c r="I728" s="20">
        <f t="shared" si="243"/>
        <v>800</v>
      </c>
      <c r="J728" s="78"/>
      <c r="K728" s="26"/>
    </row>
    <row r="729" spans="1:11" s="57" customFormat="1" ht="38.25">
      <c r="A729" s="135" t="s">
        <v>308</v>
      </c>
      <c r="B729" s="18" t="s">
        <v>245</v>
      </c>
      <c r="C729" s="18" t="s">
        <v>272</v>
      </c>
      <c r="D729" s="203" t="s">
        <v>275</v>
      </c>
      <c r="E729" s="204" t="s">
        <v>256</v>
      </c>
      <c r="F729" s="167"/>
      <c r="G729" s="79">
        <f t="shared" si="257"/>
        <v>800</v>
      </c>
      <c r="H729" s="79">
        <f t="shared" si="257"/>
        <v>0</v>
      </c>
      <c r="I729" s="20">
        <f t="shared" si="243"/>
        <v>800</v>
      </c>
      <c r="J729" s="78"/>
      <c r="K729" s="26"/>
    </row>
    <row r="730" spans="1:11" s="57" customFormat="1">
      <c r="A730" s="135" t="s">
        <v>257</v>
      </c>
      <c r="B730" s="18" t="s">
        <v>245</v>
      </c>
      <c r="C730" s="18" t="s">
        <v>272</v>
      </c>
      <c r="D730" s="203" t="s">
        <v>275</v>
      </c>
      <c r="E730" s="204" t="s">
        <v>258</v>
      </c>
      <c r="F730" s="167"/>
      <c r="G730" s="79">
        <f t="shared" si="257"/>
        <v>800</v>
      </c>
      <c r="H730" s="79">
        <f t="shared" si="257"/>
        <v>0</v>
      </c>
      <c r="I730" s="20">
        <f t="shared" si="243"/>
        <v>800</v>
      </c>
      <c r="J730" s="78"/>
      <c r="K730" s="26"/>
    </row>
    <row r="731" spans="1:11" s="57" customFormat="1">
      <c r="A731" s="135" t="s">
        <v>18</v>
      </c>
      <c r="B731" s="18" t="s">
        <v>245</v>
      </c>
      <c r="C731" s="18" t="s">
        <v>272</v>
      </c>
      <c r="D731" s="203" t="s">
        <v>275</v>
      </c>
      <c r="E731" s="204" t="s">
        <v>258</v>
      </c>
      <c r="F731" s="167" t="s">
        <v>10</v>
      </c>
      <c r="G731" s="182">
        <v>800</v>
      </c>
      <c r="H731" s="78"/>
      <c r="I731" s="20">
        <f t="shared" si="243"/>
        <v>800</v>
      </c>
      <c r="J731" s="78"/>
      <c r="K731" s="26"/>
    </row>
    <row r="732" spans="1:11" s="57" customFormat="1" ht="25.5">
      <c r="A732" s="132" t="s">
        <v>25</v>
      </c>
      <c r="B732" s="171" t="s">
        <v>245</v>
      </c>
      <c r="C732" s="171" t="s">
        <v>272</v>
      </c>
      <c r="D732" s="171" t="s">
        <v>26</v>
      </c>
      <c r="E732" s="171"/>
      <c r="F732" s="166"/>
      <c r="G732" s="79">
        <f>G747+G751+G756+G760+G764+G768+G772+G776+G780+G784+G788+G794+G798+G807+G802</f>
        <v>0</v>
      </c>
      <c r="H732" s="79">
        <f>H747+H751+H756+H760+H764+H768+H772+H776+H780+H784+H788+H794+H798+H807+H802</f>
        <v>0</v>
      </c>
      <c r="I732" s="20">
        <f t="shared" si="243"/>
        <v>0</v>
      </c>
      <c r="J732" s="79">
        <f>J747+J751+J756+J760+J764+J768+J772+J776+J780+J784+J788+J794+J798+J807+J802</f>
        <v>116990.5</v>
      </c>
      <c r="K732" s="79">
        <f t="shared" ref="K732" si="258">K747+K751+K756+K760+K764+K768+K772+K776+K780+K784+K788+K794+K798+K807+K802</f>
        <v>116598.19999999998</v>
      </c>
    </row>
    <row r="733" spans="1:11" s="57" customFormat="1" ht="38.25" hidden="1">
      <c r="A733" s="168" t="s">
        <v>82</v>
      </c>
      <c r="B733" s="171" t="s">
        <v>245</v>
      </c>
      <c r="C733" s="171" t="s">
        <v>272</v>
      </c>
      <c r="D733" s="144" t="s">
        <v>581</v>
      </c>
      <c r="E733" s="167"/>
      <c r="F733" s="167"/>
      <c r="G733" s="79"/>
      <c r="H733" s="79"/>
      <c r="I733" s="20">
        <f t="shared" si="243"/>
        <v>0</v>
      </c>
      <c r="J733" s="79"/>
      <c r="K733" s="79"/>
    </row>
    <row r="734" spans="1:11" s="57" customFormat="1" ht="38.25" hidden="1">
      <c r="A734" s="135" t="s">
        <v>388</v>
      </c>
      <c r="B734" s="167" t="s">
        <v>245</v>
      </c>
      <c r="C734" s="167" t="s">
        <v>272</v>
      </c>
      <c r="D734" s="144" t="s">
        <v>581</v>
      </c>
      <c r="E734" s="167" t="s">
        <v>256</v>
      </c>
      <c r="F734" s="167"/>
      <c r="G734" s="79"/>
      <c r="H734" s="79"/>
      <c r="I734" s="20">
        <f t="shared" ref="I734:I797" si="259">G734+H734</f>
        <v>0</v>
      </c>
      <c r="J734" s="79"/>
      <c r="K734" s="79"/>
    </row>
    <row r="735" spans="1:11" s="57" customFormat="1" hidden="1">
      <c r="A735" s="135" t="s">
        <v>257</v>
      </c>
      <c r="B735" s="167" t="s">
        <v>245</v>
      </c>
      <c r="C735" s="167" t="s">
        <v>272</v>
      </c>
      <c r="D735" s="144" t="s">
        <v>581</v>
      </c>
      <c r="E735" s="167" t="s">
        <v>258</v>
      </c>
      <c r="F735" s="167"/>
      <c r="G735" s="79"/>
      <c r="H735" s="79"/>
      <c r="I735" s="20">
        <f t="shared" si="259"/>
        <v>0</v>
      </c>
      <c r="J735" s="79"/>
      <c r="K735" s="79"/>
    </row>
    <row r="736" spans="1:11" s="57" customFormat="1" hidden="1">
      <c r="A736" s="133" t="s">
        <v>278</v>
      </c>
      <c r="B736" s="167" t="s">
        <v>245</v>
      </c>
      <c r="C736" s="167" t="s">
        <v>272</v>
      </c>
      <c r="D736" s="144" t="s">
        <v>581</v>
      </c>
      <c r="E736" s="167" t="s">
        <v>258</v>
      </c>
      <c r="F736" s="167" t="s">
        <v>17</v>
      </c>
      <c r="G736" s="79"/>
      <c r="H736" s="79"/>
      <c r="I736" s="20">
        <f t="shared" si="259"/>
        <v>0</v>
      </c>
      <c r="J736" s="79"/>
      <c r="K736" s="79"/>
    </row>
    <row r="737" spans="1:11" s="57" customFormat="1" ht="63.75" hidden="1">
      <c r="A737" s="133" t="s">
        <v>259</v>
      </c>
      <c r="B737" s="167" t="s">
        <v>245</v>
      </c>
      <c r="C737" s="167" t="s">
        <v>272</v>
      </c>
      <c r="D737" s="144" t="s">
        <v>596</v>
      </c>
      <c r="E737" s="167"/>
      <c r="F737" s="167"/>
      <c r="G737" s="79"/>
      <c r="H737" s="79"/>
      <c r="I737" s="20">
        <f t="shared" si="259"/>
        <v>0</v>
      </c>
      <c r="J737" s="79"/>
      <c r="K737" s="79"/>
    </row>
    <row r="738" spans="1:11" s="57" customFormat="1" ht="51" hidden="1">
      <c r="A738" s="135" t="s">
        <v>261</v>
      </c>
      <c r="B738" s="167" t="s">
        <v>245</v>
      </c>
      <c r="C738" s="167" t="s">
        <v>272</v>
      </c>
      <c r="D738" s="144" t="s">
        <v>596</v>
      </c>
      <c r="E738" s="167" t="s">
        <v>256</v>
      </c>
      <c r="F738" s="167"/>
      <c r="G738" s="79"/>
      <c r="H738" s="79"/>
      <c r="I738" s="20">
        <f t="shared" si="259"/>
        <v>0</v>
      </c>
      <c r="J738" s="79"/>
      <c r="K738" s="79"/>
    </row>
    <row r="739" spans="1:11" s="57" customFormat="1" hidden="1">
      <c r="A739" s="135" t="s">
        <v>257</v>
      </c>
      <c r="B739" s="167" t="s">
        <v>245</v>
      </c>
      <c r="C739" s="167" t="s">
        <v>272</v>
      </c>
      <c r="D739" s="144" t="s">
        <v>596</v>
      </c>
      <c r="E739" s="167" t="s">
        <v>258</v>
      </c>
      <c r="F739" s="167"/>
      <c r="G739" s="79"/>
      <c r="H739" s="79"/>
      <c r="I739" s="20">
        <f t="shared" si="259"/>
        <v>0</v>
      </c>
      <c r="J739" s="79"/>
      <c r="K739" s="79"/>
    </row>
    <row r="740" spans="1:11" s="57" customFormat="1" hidden="1">
      <c r="A740" s="135" t="s">
        <v>18</v>
      </c>
      <c r="B740" s="167" t="s">
        <v>245</v>
      </c>
      <c r="C740" s="167" t="s">
        <v>272</v>
      </c>
      <c r="D740" s="144" t="s">
        <v>596</v>
      </c>
      <c r="E740" s="167" t="s">
        <v>258</v>
      </c>
      <c r="F740" s="167" t="s">
        <v>10</v>
      </c>
      <c r="G740" s="79"/>
      <c r="H740" s="79"/>
      <c r="I740" s="20">
        <f t="shared" si="259"/>
        <v>0</v>
      </c>
      <c r="J740" s="79"/>
      <c r="K740" s="79"/>
    </row>
    <row r="741" spans="1:11" s="57" customFormat="1" ht="63.75" hidden="1">
      <c r="A741" s="135" t="s">
        <v>276</v>
      </c>
      <c r="B741" s="167" t="s">
        <v>245</v>
      </c>
      <c r="C741" s="167" t="s">
        <v>272</v>
      </c>
      <c r="D741" s="144" t="s">
        <v>597</v>
      </c>
      <c r="E741" s="167"/>
      <c r="F741" s="167"/>
      <c r="G741" s="79"/>
      <c r="H741" s="79"/>
      <c r="I741" s="20">
        <f t="shared" si="259"/>
        <v>0</v>
      </c>
      <c r="J741" s="79"/>
      <c r="K741" s="79"/>
    </row>
    <row r="742" spans="1:11" s="57" customFormat="1" ht="51" hidden="1">
      <c r="A742" s="135" t="s">
        <v>261</v>
      </c>
      <c r="B742" s="167" t="s">
        <v>245</v>
      </c>
      <c r="C742" s="167" t="s">
        <v>272</v>
      </c>
      <c r="D742" s="144" t="s">
        <v>277</v>
      </c>
      <c r="E742" s="167" t="s">
        <v>256</v>
      </c>
      <c r="F742" s="167"/>
      <c r="G742" s="79"/>
      <c r="H742" s="79"/>
      <c r="I742" s="20">
        <f t="shared" si="259"/>
        <v>0</v>
      </c>
      <c r="J742" s="79"/>
      <c r="K742" s="79"/>
    </row>
    <row r="743" spans="1:11" s="57" customFormat="1" hidden="1">
      <c r="A743" s="135" t="s">
        <v>257</v>
      </c>
      <c r="B743" s="167" t="s">
        <v>245</v>
      </c>
      <c r="C743" s="167" t="s">
        <v>272</v>
      </c>
      <c r="D743" s="144" t="s">
        <v>277</v>
      </c>
      <c r="E743" s="167" t="s">
        <v>258</v>
      </c>
      <c r="F743" s="167"/>
      <c r="G743" s="79"/>
      <c r="H743" s="79"/>
      <c r="I743" s="20">
        <f t="shared" si="259"/>
        <v>0</v>
      </c>
      <c r="J743" s="79"/>
      <c r="K743" s="79"/>
    </row>
    <row r="744" spans="1:11" s="57" customFormat="1" hidden="1">
      <c r="A744" s="135" t="s">
        <v>16</v>
      </c>
      <c r="B744" s="167" t="s">
        <v>245</v>
      </c>
      <c r="C744" s="167" t="s">
        <v>272</v>
      </c>
      <c r="D744" s="144" t="s">
        <v>277</v>
      </c>
      <c r="E744" s="167" t="s">
        <v>258</v>
      </c>
      <c r="F744" s="167" t="s">
        <v>17</v>
      </c>
      <c r="G744" s="79"/>
      <c r="H744" s="79"/>
      <c r="I744" s="20">
        <f t="shared" si="259"/>
        <v>0</v>
      </c>
      <c r="J744" s="79"/>
      <c r="K744" s="79"/>
    </row>
    <row r="745" spans="1:11" s="57" customFormat="1" hidden="1">
      <c r="A745" s="135" t="s">
        <v>18</v>
      </c>
      <c r="B745" s="167" t="s">
        <v>245</v>
      </c>
      <c r="C745" s="167" t="s">
        <v>272</v>
      </c>
      <c r="D745" s="144" t="s">
        <v>277</v>
      </c>
      <c r="E745" s="167" t="s">
        <v>258</v>
      </c>
      <c r="F745" s="167" t="s">
        <v>10</v>
      </c>
      <c r="G745" s="79"/>
      <c r="H745" s="79"/>
      <c r="I745" s="20">
        <f t="shared" si="259"/>
        <v>0</v>
      </c>
      <c r="J745" s="79"/>
      <c r="K745" s="79"/>
    </row>
    <row r="746" spans="1:11" s="57" customFormat="1" hidden="1">
      <c r="A746" s="135" t="s">
        <v>19</v>
      </c>
      <c r="B746" s="167" t="s">
        <v>245</v>
      </c>
      <c r="C746" s="167" t="s">
        <v>272</v>
      </c>
      <c r="D746" s="144" t="s">
        <v>277</v>
      </c>
      <c r="E746" s="167" t="s">
        <v>258</v>
      </c>
      <c r="F746" s="167" t="s">
        <v>11</v>
      </c>
      <c r="G746" s="79"/>
      <c r="H746" s="79"/>
      <c r="I746" s="20">
        <f t="shared" si="259"/>
        <v>0</v>
      </c>
      <c r="J746" s="79"/>
      <c r="K746" s="79"/>
    </row>
    <row r="747" spans="1:11" s="57" customFormat="1" ht="38.25">
      <c r="A747" s="141" t="s">
        <v>279</v>
      </c>
      <c r="B747" s="134" t="s">
        <v>245</v>
      </c>
      <c r="C747" s="134" t="s">
        <v>272</v>
      </c>
      <c r="D747" s="144" t="s">
        <v>598</v>
      </c>
      <c r="E747" s="172"/>
      <c r="F747" s="172"/>
      <c r="G747" s="79">
        <f t="shared" ref="G747:K749" si="260">G748</f>
        <v>0</v>
      </c>
      <c r="H747" s="79">
        <f t="shared" si="260"/>
        <v>0</v>
      </c>
      <c r="I747" s="20">
        <f t="shared" si="259"/>
        <v>0</v>
      </c>
      <c r="J747" s="79">
        <f t="shared" si="260"/>
        <v>100</v>
      </c>
      <c r="K747" s="79">
        <f t="shared" si="260"/>
        <v>100</v>
      </c>
    </row>
    <row r="748" spans="1:11" s="57" customFormat="1" ht="25.5">
      <c r="A748" s="133" t="s">
        <v>44</v>
      </c>
      <c r="B748" s="167" t="s">
        <v>245</v>
      </c>
      <c r="C748" s="167" t="s">
        <v>272</v>
      </c>
      <c r="D748" s="144" t="s">
        <v>598</v>
      </c>
      <c r="E748" s="167" t="s">
        <v>45</v>
      </c>
      <c r="F748" s="172"/>
      <c r="G748" s="79">
        <f t="shared" si="260"/>
        <v>0</v>
      </c>
      <c r="H748" s="79">
        <f t="shared" si="260"/>
        <v>0</v>
      </c>
      <c r="I748" s="20">
        <f t="shared" si="259"/>
        <v>0</v>
      </c>
      <c r="J748" s="79">
        <f t="shared" si="260"/>
        <v>100</v>
      </c>
      <c r="K748" s="79">
        <f t="shared" si="260"/>
        <v>100</v>
      </c>
    </row>
    <row r="749" spans="1:11" s="57" customFormat="1" ht="38.25">
      <c r="A749" s="133" t="s">
        <v>46</v>
      </c>
      <c r="B749" s="167" t="s">
        <v>245</v>
      </c>
      <c r="C749" s="167" t="s">
        <v>272</v>
      </c>
      <c r="D749" s="144" t="s">
        <v>598</v>
      </c>
      <c r="E749" s="167" t="s">
        <v>53</v>
      </c>
      <c r="F749" s="172"/>
      <c r="G749" s="79">
        <f t="shared" si="260"/>
        <v>0</v>
      </c>
      <c r="H749" s="79">
        <f t="shared" si="260"/>
        <v>0</v>
      </c>
      <c r="I749" s="20">
        <f t="shared" si="259"/>
        <v>0</v>
      </c>
      <c r="J749" s="79">
        <f t="shared" si="260"/>
        <v>100</v>
      </c>
      <c r="K749" s="79">
        <f t="shared" si="260"/>
        <v>100</v>
      </c>
    </row>
    <row r="750" spans="1:11" s="57" customFormat="1">
      <c r="A750" s="133" t="s">
        <v>16</v>
      </c>
      <c r="B750" s="167" t="s">
        <v>245</v>
      </c>
      <c r="C750" s="167" t="s">
        <v>272</v>
      </c>
      <c r="D750" s="144" t="s">
        <v>598</v>
      </c>
      <c r="E750" s="167" t="s">
        <v>53</v>
      </c>
      <c r="F750" s="167" t="s">
        <v>17</v>
      </c>
      <c r="G750" s="79"/>
      <c r="H750" s="79"/>
      <c r="I750" s="20">
        <f t="shared" si="259"/>
        <v>0</v>
      </c>
      <c r="J750" s="79">
        <v>100</v>
      </c>
      <c r="K750" s="22">
        <v>100</v>
      </c>
    </row>
    <row r="751" spans="1:11" s="57" customFormat="1" ht="38.25">
      <c r="A751" s="161" t="s">
        <v>571</v>
      </c>
      <c r="B751" s="167" t="s">
        <v>245</v>
      </c>
      <c r="C751" s="167" t="s">
        <v>272</v>
      </c>
      <c r="D751" s="144" t="s">
        <v>354</v>
      </c>
      <c r="E751" s="167"/>
      <c r="F751" s="172"/>
      <c r="G751" s="79">
        <f>G752</f>
        <v>0</v>
      </c>
      <c r="H751" s="79"/>
      <c r="I751" s="20">
        <f t="shared" si="259"/>
        <v>0</v>
      </c>
      <c r="J751" s="79">
        <f t="shared" ref="J751:K754" si="261">J752</f>
        <v>2265</v>
      </c>
      <c r="K751" s="79">
        <f t="shared" si="261"/>
        <v>2265</v>
      </c>
    </row>
    <row r="752" spans="1:11" s="57" customFormat="1" ht="25.5">
      <c r="A752" s="135" t="s">
        <v>282</v>
      </c>
      <c r="B752" s="134" t="s">
        <v>245</v>
      </c>
      <c r="C752" s="134" t="s">
        <v>272</v>
      </c>
      <c r="D752" s="144" t="s">
        <v>354</v>
      </c>
      <c r="E752" s="172"/>
      <c r="F752" s="172"/>
      <c r="G752" s="79">
        <f>G753</f>
        <v>0</v>
      </c>
      <c r="H752" s="79"/>
      <c r="I752" s="20">
        <f t="shared" si="259"/>
        <v>0</v>
      </c>
      <c r="J752" s="79">
        <f t="shared" si="261"/>
        <v>2265</v>
      </c>
      <c r="K752" s="79">
        <f t="shared" si="261"/>
        <v>2265</v>
      </c>
    </row>
    <row r="753" spans="1:11" s="57" customFormat="1" ht="51.75" customHeight="1">
      <c r="A753" s="135" t="s">
        <v>261</v>
      </c>
      <c r="B753" s="167" t="s">
        <v>245</v>
      </c>
      <c r="C753" s="167" t="s">
        <v>272</v>
      </c>
      <c r="D753" s="144" t="s">
        <v>354</v>
      </c>
      <c r="E753" s="167" t="s">
        <v>256</v>
      </c>
      <c r="F753" s="167"/>
      <c r="G753" s="79">
        <f>G754</f>
        <v>0</v>
      </c>
      <c r="H753" s="79"/>
      <c r="I753" s="20">
        <f t="shared" si="259"/>
        <v>0</v>
      </c>
      <c r="J753" s="79">
        <f t="shared" si="261"/>
        <v>2265</v>
      </c>
      <c r="K753" s="79">
        <f t="shared" si="261"/>
        <v>2265</v>
      </c>
    </row>
    <row r="754" spans="1:11" s="57" customFormat="1">
      <c r="A754" s="135" t="s">
        <v>257</v>
      </c>
      <c r="B754" s="167" t="s">
        <v>245</v>
      </c>
      <c r="C754" s="167" t="s">
        <v>272</v>
      </c>
      <c r="D754" s="144" t="s">
        <v>354</v>
      </c>
      <c r="E754" s="167" t="s">
        <v>258</v>
      </c>
      <c r="F754" s="167"/>
      <c r="G754" s="79">
        <f>G755</f>
        <v>0</v>
      </c>
      <c r="H754" s="79"/>
      <c r="I754" s="20">
        <f t="shared" si="259"/>
        <v>0</v>
      </c>
      <c r="J754" s="79">
        <f t="shared" si="261"/>
        <v>2265</v>
      </c>
      <c r="K754" s="79">
        <f t="shared" si="261"/>
        <v>2265</v>
      </c>
    </row>
    <row r="755" spans="1:11" s="57" customFormat="1">
      <c r="A755" s="135" t="s">
        <v>16</v>
      </c>
      <c r="B755" s="167" t="s">
        <v>245</v>
      </c>
      <c r="C755" s="167" t="s">
        <v>272</v>
      </c>
      <c r="D755" s="144" t="s">
        <v>354</v>
      </c>
      <c r="E755" s="167" t="s">
        <v>258</v>
      </c>
      <c r="F755" s="167" t="s">
        <v>17</v>
      </c>
      <c r="G755" s="79"/>
      <c r="H755" s="79"/>
      <c r="I755" s="20">
        <f t="shared" si="259"/>
        <v>0</v>
      </c>
      <c r="J755" s="79">
        <v>2265</v>
      </c>
      <c r="K755" s="79">
        <v>2265</v>
      </c>
    </row>
    <row r="756" spans="1:11" s="57" customFormat="1" ht="25.5">
      <c r="A756" s="135" t="s">
        <v>265</v>
      </c>
      <c r="B756" s="167" t="s">
        <v>245</v>
      </c>
      <c r="C756" s="167" t="s">
        <v>272</v>
      </c>
      <c r="D756" s="144" t="s">
        <v>591</v>
      </c>
      <c r="E756" s="167"/>
      <c r="F756" s="167"/>
      <c r="G756" s="79">
        <f t="shared" ref="G756:K758" si="262">G757</f>
        <v>0</v>
      </c>
      <c r="H756" s="79"/>
      <c r="I756" s="20">
        <f t="shared" si="259"/>
        <v>0</v>
      </c>
      <c r="J756" s="79">
        <f t="shared" si="262"/>
        <v>25909.9</v>
      </c>
      <c r="K756" s="79">
        <f t="shared" si="262"/>
        <v>27706.3</v>
      </c>
    </row>
    <row r="757" spans="1:11" s="57" customFormat="1" ht="38.25">
      <c r="A757" s="135" t="s">
        <v>308</v>
      </c>
      <c r="B757" s="167" t="s">
        <v>245</v>
      </c>
      <c r="C757" s="167" t="s">
        <v>272</v>
      </c>
      <c r="D757" s="144" t="s">
        <v>591</v>
      </c>
      <c r="E757" s="167" t="s">
        <v>256</v>
      </c>
      <c r="F757" s="167"/>
      <c r="G757" s="79">
        <f t="shared" si="262"/>
        <v>0</v>
      </c>
      <c r="H757" s="79"/>
      <c r="I757" s="20">
        <f t="shared" si="259"/>
        <v>0</v>
      </c>
      <c r="J757" s="79">
        <f t="shared" si="262"/>
        <v>25909.9</v>
      </c>
      <c r="K757" s="79">
        <f t="shared" si="262"/>
        <v>27706.3</v>
      </c>
    </row>
    <row r="758" spans="1:11" s="57" customFormat="1">
      <c r="A758" s="135" t="s">
        <v>257</v>
      </c>
      <c r="B758" s="167" t="s">
        <v>245</v>
      </c>
      <c r="C758" s="167" t="s">
        <v>272</v>
      </c>
      <c r="D758" s="144" t="s">
        <v>591</v>
      </c>
      <c r="E758" s="167" t="s">
        <v>258</v>
      </c>
      <c r="F758" s="167"/>
      <c r="G758" s="79">
        <f t="shared" si="262"/>
        <v>0</v>
      </c>
      <c r="H758" s="79"/>
      <c r="I758" s="20">
        <f t="shared" si="259"/>
        <v>0</v>
      </c>
      <c r="J758" s="79">
        <f t="shared" si="262"/>
        <v>25909.9</v>
      </c>
      <c r="K758" s="79">
        <f t="shared" si="262"/>
        <v>27706.3</v>
      </c>
    </row>
    <row r="759" spans="1:11" s="57" customFormat="1">
      <c r="A759" s="135" t="s">
        <v>16</v>
      </c>
      <c r="B759" s="167" t="s">
        <v>245</v>
      </c>
      <c r="C759" s="167" t="s">
        <v>272</v>
      </c>
      <c r="D759" s="144" t="s">
        <v>591</v>
      </c>
      <c r="E759" s="167" t="s">
        <v>258</v>
      </c>
      <c r="F759" s="167" t="s">
        <v>17</v>
      </c>
      <c r="G759" s="79"/>
      <c r="H759" s="79"/>
      <c r="I759" s="20">
        <f t="shared" si="259"/>
        <v>0</v>
      </c>
      <c r="J759" s="79">
        <v>25909.9</v>
      </c>
      <c r="K759" s="79">
        <v>27706.3</v>
      </c>
    </row>
    <row r="760" spans="1:11" s="57" customFormat="1" ht="21.75" customHeight="1">
      <c r="A760" s="135" t="s">
        <v>267</v>
      </c>
      <c r="B760" s="167" t="s">
        <v>245</v>
      </c>
      <c r="C760" s="167" t="s">
        <v>272</v>
      </c>
      <c r="D760" s="144" t="s">
        <v>592</v>
      </c>
      <c r="E760" s="167"/>
      <c r="F760" s="167"/>
      <c r="G760" s="79">
        <f t="shared" ref="G760:K762" si="263">G761</f>
        <v>0</v>
      </c>
      <c r="H760" s="79"/>
      <c r="I760" s="20">
        <f t="shared" si="259"/>
        <v>0</v>
      </c>
      <c r="J760" s="79">
        <f t="shared" si="263"/>
        <v>8741.1</v>
      </c>
      <c r="K760" s="79">
        <f t="shared" si="263"/>
        <v>10617.2</v>
      </c>
    </row>
    <row r="761" spans="1:11" s="57" customFormat="1" ht="38.25">
      <c r="A761" s="135" t="s">
        <v>308</v>
      </c>
      <c r="B761" s="167" t="s">
        <v>245</v>
      </c>
      <c r="C761" s="167" t="s">
        <v>272</v>
      </c>
      <c r="D761" s="144" t="s">
        <v>592</v>
      </c>
      <c r="E761" s="167" t="s">
        <v>256</v>
      </c>
      <c r="F761" s="167"/>
      <c r="G761" s="79">
        <f t="shared" si="263"/>
        <v>0</v>
      </c>
      <c r="H761" s="79"/>
      <c r="I761" s="20">
        <f t="shared" si="259"/>
        <v>0</v>
      </c>
      <c r="J761" s="79">
        <f t="shared" si="263"/>
        <v>8741.1</v>
      </c>
      <c r="K761" s="79">
        <f t="shared" si="263"/>
        <v>10617.2</v>
      </c>
    </row>
    <row r="762" spans="1:11" s="57" customFormat="1">
      <c r="A762" s="135" t="s">
        <v>257</v>
      </c>
      <c r="B762" s="167" t="s">
        <v>245</v>
      </c>
      <c r="C762" s="167" t="s">
        <v>272</v>
      </c>
      <c r="D762" s="144" t="s">
        <v>592</v>
      </c>
      <c r="E762" s="167" t="s">
        <v>258</v>
      </c>
      <c r="F762" s="167"/>
      <c r="G762" s="79">
        <f t="shared" si="263"/>
        <v>0</v>
      </c>
      <c r="H762" s="79"/>
      <c r="I762" s="20">
        <f t="shared" si="259"/>
        <v>0</v>
      </c>
      <c r="J762" s="79">
        <f t="shared" si="263"/>
        <v>8741.1</v>
      </c>
      <c r="K762" s="79">
        <f t="shared" si="263"/>
        <v>10617.2</v>
      </c>
    </row>
    <row r="763" spans="1:11" s="57" customFormat="1">
      <c r="A763" s="135" t="s">
        <v>16</v>
      </c>
      <c r="B763" s="167" t="s">
        <v>245</v>
      </c>
      <c r="C763" s="167" t="s">
        <v>272</v>
      </c>
      <c r="D763" s="144" t="s">
        <v>592</v>
      </c>
      <c r="E763" s="167" t="s">
        <v>258</v>
      </c>
      <c r="F763" s="167" t="s">
        <v>17</v>
      </c>
      <c r="G763" s="79"/>
      <c r="H763" s="79"/>
      <c r="I763" s="20">
        <f t="shared" si="259"/>
        <v>0</v>
      </c>
      <c r="J763" s="79">
        <v>8741.1</v>
      </c>
      <c r="K763" s="79">
        <v>10617.2</v>
      </c>
    </row>
    <row r="764" spans="1:11" s="57" customFormat="1" ht="48.75" customHeight="1">
      <c r="A764" s="51" t="s">
        <v>594</v>
      </c>
      <c r="B764" s="134" t="s">
        <v>245</v>
      </c>
      <c r="C764" s="134" t="s">
        <v>272</v>
      </c>
      <c r="D764" s="144" t="s">
        <v>593</v>
      </c>
      <c r="E764" s="172" t="s">
        <v>64</v>
      </c>
      <c r="F764" s="172"/>
      <c r="G764" s="79">
        <f t="shared" ref="G764:K766" si="264">G765</f>
        <v>0</v>
      </c>
      <c r="H764" s="79"/>
      <c r="I764" s="20">
        <f t="shared" si="259"/>
        <v>0</v>
      </c>
      <c r="J764" s="79">
        <f t="shared" si="264"/>
        <v>100</v>
      </c>
      <c r="K764" s="79">
        <f t="shared" si="264"/>
        <v>100</v>
      </c>
    </row>
    <row r="765" spans="1:11" s="57" customFormat="1" ht="51">
      <c r="A765" s="51" t="s">
        <v>261</v>
      </c>
      <c r="B765" s="167" t="s">
        <v>245</v>
      </c>
      <c r="C765" s="167" t="s">
        <v>272</v>
      </c>
      <c r="D765" s="144" t="s">
        <v>593</v>
      </c>
      <c r="E765" s="167" t="s">
        <v>256</v>
      </c>
      <c r="F765" s="167"/>
      <c r="G765" s="79">
        <f t="shared" si="264"/>
        <v>0</v>
      </c>
      <c r="H765" s="79"/>
      <c r="I765" s="20">
        <f t="shared" si="259"/>
        <v>0</v>
      </c>
      <c r="J765" s="79">
        <f t="shared" si="264"/>
        <v>100</v>
      </c>
      <c r="K765" s="79">
        <f t="shared" si="264"/>
        <v>100</v>
      </c>
    </row>
    <row r="766" spans="1:11" s="57" customFormat="1">
      <c r="A766" s="51" t="s">
        <v>257</v>
      </c>
      <c r="B766" s="167" t="s">
        <v>245</v>
      </c>
      <c r="C766" s="167" t="s">
        <v>272</v>
      </c>
      <c r="D766" s="144" t="s">
        <v>593</v>
      </c>
      <c r="E766" s="167" t="s">
        <v>258</v>
      </c>
      <c r="F766" s="167"/>
      <c r="G766" s="79">
        <f t="shared" si="264"/>
        <v>0</v>
      </c>
      <c r="H766" s="79"/>
      <c r="I766" s="20">
        <f t="shared" si="259"/>
        <v>0</v>
      </c>
      <c r="J766" s="79">
        <f t="shared" si="264"/>
        <v>100</v>
      </c>
      <c r="K766" s="79">
        <f t="shared" si="264"/>
        <v>100</v>
      </c>
    </row>
    <row r="767" spans="1:11" s="57" customFormat="1">
      <c r="A767" s="51" t="s">
        <v>16</v>
      </c>
      <c r="B767" s="167" t="s">
        <v>245</v>
      </c>
      <c r="C767" s="167" t="s">
        <v>272</v>
      </c>
      <c r="D767" s="144" t="s">
        <v>593</v>
      </c>
      <c r="E767" s="167" t="s">
        <v>258</v>
      </c>
      <c r="F767" s="167" t="s">
        <v>17</v>
      </c>
      <c r="G767" s="79"/>
      <c r="H767" s="79"/>
      <c r="I767" s="20">
        <f t="shared" si="259"/>
        <v>0</v>
      </c>
      <c r="J767" s="79">
        <v>100</v>
      </c>
      <c r="K767" s="79">
        <v>100</v>
      </c>
    </row>
    <row r="768" spans="1:11" s="57" customFormat="1" ht="51">
      <c r="A768" s="51" t="s">
        <v>572</v>
      </c>
      <c r="B768" s="167" t="s">
        <v>245</v>
      </c>
      <c r="C768" s="167" t="s">
        <v>272</v>
      </c>
      <c r="D768" s="144" t="s">
        <v>599</v>
      </c>
      <c r="E768" s="167"/>
      <c r="F768" s="167"/>
      <c r="G768" s="79">
        <f t="shared" ref="G768:K770" si="265">G769</f>
        <v>0</v>
      </c>
      <c r="H768" s="79"/>
      <c r="I768" s="20">
        <f t="shared" si="259"/>
        <v>0</v>
      </c>
      <c r="J768" s="79">
        <f t="shared" si="265"/>
        <v>270</v>
      </c>
      <c r="K768" s="79">
        <f t="shared" si="265"/>
        <v>270</v>
      </c>
    </row>
    <row r="769" spans="1:11" s="57" customFormat="1" ht="38.25" customHeight="1">
      <c r="A769" s="51" t="s">
        <v>261</v>
      </c>
      <c r="B769" s="167" t="s">
        <v>245</v>
      </c>
      <c r="C769" s="167" t="s">
        <v>272</v>
      </c>
      <c r="D769" s="144" t="s">
        <v>599</v>
      </c>
      <c r="E769" s="167" t="s">
        <v>256</v>
      </c>
      <c r="F769" s="167"/>
      <c r="G769" s="79">
        <f t="shared" si="265"/>
        <v>0</v>
      </c>
      <c r="H769" s="79"/>
      <c r="I769" s="20">
        <f t="shared" si="259"/>
        <v>0</v>
      </c>
      <c r="J769" s="79">
        <f t="shared" si="265"/>
        <v>270</v>
      </c>
      <c r="K769" s="79">
        <f t="shared" si="265"/>
        <v>270</v>
      </c>
    </row>
    <row r="770" spans="1:11" s="57" customFormat="1">
      <c r="A770" s="51" t="s">
        <v>257</v>
      </c>
      <c r="B770" s="167" t="s">
        <v>245</v>
      </c>
      <c r="C770" s="167" t="s">
        <v>272</v>
      </c>
      <c r="D770" s="144" t="s">
        <v>599</v>
      </c>
      <c r="E770" s="167" t="s">
        <v>258</v>
      </c>
      <c r="F770" s="167"/>
      <c r="G770" s="79">
        <f t="shared" si="265"/>
        <v>0</v>
      </c>
      <c r="H770" s="79"/>
      <c r="I770" s="20">
        <f t="shared" si="259"/>
        <v>0</v>
      </c>
      <c r="J770" s="79">
        <f t="shared" si="265"/>
        <v>270</v>
      </c>
      <c r="K770" s="79">
        <f t="shared" si="265"/>
        <v>270</v>
      </c>
    </row>
    <row r="771" spans="1:11" s="57" customFormat="1">
      <c r="A771" s="51" t="s">
        <v>16</v>
      </c>
      <c r="B771" s="167" t="s">
        <v>245</v>
      </c>
      <c r="C771" s="167" t="s">
        <v>272</v>
      </c>
      <c r="D771" s="144" t="s">
        <v>599</v>
      </c>
      <c r="E771" s="167" t="s">
        <v>258</v>
      </c>
      <c r="F771" s="167" t="s">
        <v>17</v>
      </c>
      <c r="G771" s="79"/>
      <c r="H771" s="79"/>
      <c r="I771" s="20">
        <f t="shared" si="259"/>
        <v>0</v>
      </c>
      <c r="J771" s="79">
        <v>270</v>
      </c>
      <c r="K771" s="79">
        <v>270</v>
      </c>
    </row>
    <row r="772" spans="1:11" s="57" customFormat="1" ht="38.25">
      <c r="A772" s="169" t="s">
        <v>595</v>
      </c>
      <c r="B772" s="167" t="s">
        <v>245</v>
      </c>
      <c r="C772" s="167" t="s">
        <v>272</v>
      </c>
      <c r="D772" s="144" t="s">
        <v>600</v>
      </c>
      <c r="E772" s="167"/>
      <c r="F772" s="167"/>
      <c r="G772" s="79">
        <f t="shared" ref="G772:K774" si="266">G773</f>
        <v>0</v>
      </c>
      <c r="H772" s="79"/>
      <c r="I772" s="20">
        <f t="shared" si="259"/>
        <v>0</v>
      </c>
      <c r="J772" s="79">
        <f t="shared" si="266"/>
        <v>1741.7</v>
      </c>
      <c r="K772" s="79">
        <f t="shared" si="266"/>
        <v>1741.7</v>
      </c>
    </row>
    <row r="773" spans="1:11" s="57" customFormat="1" ht="37.5" customHeight="1">
      <c r="A773" s="51" t="s">
        <v>261</v>
      </c>
      <c r="B773" s="167" t="s">
        <v>245</v>
      </c>
      <c r="C773" s="167" t="s">
        <v>272</v>
      </c>
      <c r="D773" s="144" t="s">
        <v>600</v>
      </c>
      <c r="E773" s="167" t="s">
        <v>256</v>
      </c>
      <c r="F773" s="167"/>
      <c r="G773" s="79">
        <f t="shared" si="266"/>
        <v>0</v>
      </c>
      <c r="H773" s="79"/>
      <c r="I773" s="20">
        <f t="shared" si="259"/>
        <v>0</v>
      </c>
      <c r="J773" s="79">
        <f t="shared" si="266"/>
        <v>1741.7</v>
      </c>
      <c r="K773" s="79">
        <f t="shared" si="266"/>
        <v>1741.7</v>
      </c>
    </row>
    <row r="774" spans="1:11" s="57" customFormat="1">
      <c r="A774" s="51" t="s">
        <v>257</v>
      </c>
      <c r="B774" s="167" t="s">
        <v>245</v>
      </c>
      <c r="C774" s="167" t="s">
        <v>272</v>
      </c>
      <c r="D774" s="144" t="s">
        <v>600</v>
      </c>
      <c r="E774" s="167" t="s">
        <v>258</v>
      </c>
      <c r="F774" s="167"/>
      <c r="G774" s="79">
        <f t="shared" si="266"/>
        <v>0</v>
      </c>
      <c r="H774" s="79"/>
      <c r="I774" s="20">
        <f t="shared" si="259"/>
        <v>0</v>
      </c>
      <c r="J774" s="79">
        <f t="shared" si="266"/>
        <v>1741.7</v>
      </c>
      <c r="K774" s="79">
        <f t="shared" si="266"/>
        <v>1741.7</v>
      </c>
    </row>
    <row r="775" spans="1:11" s="57" customFormat="1">
      <c r="A775" s="51" t="s">
        <v>16</v>
      </c>
      <c r="B775" s="167" t="s">
        <v>245</v>
      </c>
      <c r="C775" s="167" t="s">
        <v>272</v>
      </c>
      <c r="D775" s="144" t="s">
        <v>600</v>
      </c>
      <c r="E775" s="167" t="s">
        <v>258</v>
      </c>
      <c r="F775" s="167" t="s">
        <v>17</v>
      </c>
      <c r="G775" s="79"/>
      <c r="H775" s="79"/>
      <c r="I775" s="20">
        <f t="shared" si="259"/>
        <v>0</v>
      </c>
      <c r="J775" s="182">
        <v>1741.7</v>
      </c>
      <c r="K775" s="182">
        <v>1741.7</v>
      </c>
    </row>
    <row r="776" spans="1:11" s="57" customFormat="1" ht="21.75" customHeight="1">
      <c r="A776" s="51" t="s">
        <v>293</v>
      </c>
      <c r="B776" s="134" t="s">
        <v>245</v>
      </c>
      <c r="C776" s="134" t="s">
        <v>272</v>
      </c>
      <c r="D776" s="144" t="s">
        <v>601</v>
      </c>
      <c r="E776" s="172" t="s">
        <v>64</v>
      </c>
      <c r="F776" s="172"/>
      <c r="G776" s="79">
        <f t="shared" ref="G776:K778" si="267">G777</f>
        <v>0</v>
      </c>
      <c r="H776" s="79"/>
      <c r="I776" s="20">
        <f t="shared" si="259"/>
        <v>0</v>
      </c>
      <c r="J776" s="79">
        <f t="shared" si="267"/>
        <v>1370</v>
      </c>
      <c r="K776" s="79">
        <f t="shared" si="267"/>
        <v>1370</v>
      </c>
    </row>
    <row r="777" spans="1:11" s="57" customFormat="1" ht="40.5" customHeight="1">
      <c r="A777" s="51" t="s">
        <v>261</v>
      </c>
      <c r="B777" s="167" t="s">
        <v>245</v>
      </c>
      <c r="C777" s="167" t="s">
        <v>272</v>
      </c>
      <c r="D777" s="144" t="s">
        <v>601</v>
      </c>
      <c r="E777" s="167" t="s">
        <v>256</v>
      </c>
      <c r="F777" s="167"/>
      <c r="G777" s="79">
        <f t="shared" si="267"/>
        <v>0</v>
      </c>
      <c r="H777" s="79"/>
      <c r="I777" s="20">
        <f t="shared" si="259"/>
        <v>0</v>
      </c>
      <c r="J777" s="79">
        <f t="shared" si="267"/>
        <v>1370</v>
      </c>
      <c r="K777" s="79">
        <f t="shared" si="267"/>
        <v>1370</v>
      </c>
    </row>
    <row r="778" spans="1:11" s="57" customFormat="1">
      <c r="A778" s="51" t="s">
        <v>257</v>
      </c>
      <c r="B778" s="167" t="s">
        <v>245</v>
      </c>
      <c r="C778" s="167" t="s">
        <v>272</v>
      </c>
      <c r="D778" s="144" t="s">
        <v>601</v>
      </c>
      <c r="E778" s="167" t="s">
        <v>258</v>
      </c>
      <c r="F778" s="167"/>
      <c r="G778" s="79">
        <f t="shared" si="267"/>
        <v>0</v>
      </c>
      <c r="H778" s="79"/>
      <c r="I778" s="20">
        <f t="shared" si="259"/>
        <v>0</v>
      </c>
      <c r="J778" s="79">
        <f t="shared" si="267"/>
        <v>1370</v>
      </c>
      <c r="K778" s="79">
        <f t="shared" si="267"/>
        <v>1370</v>
      </c>
    </row>
    <row r="779" spans="1:11" s="57" customFormat="1">
      <c r="A779" s="51" t="s">
        <v>16</v>
      </c>
      <c r="B779" s="167" t="s">
        <v>245</v>
      </c>
      <c r="C779" s="167" t="s">
        <v>272</v>
      </c>
      <c r="D779" s="144" t="s">
        <v>601</v>
      </c>
      <c r="E779" s="167" t="s">
        <v>258</v>
      </c>
      <c r="F779" s="167" t="s">
        <v>17</v>
      </c>
      <c r="G779" s="79"/>
      <c r="H779" s="79"/>
      <c r="I779" s="20">
        <f t="shared" si="259"/>
        <v>0</v>
      </c>
      <c r="J779" s="79">
        <v>1370</v>
      </c>
      <c r="K779" s="79">
        <v>1370</v>
      </c>
    </row>
    <row r="780" spans="1:11" s="57" customFormat="1" ht="89.25">
      <c r="A780" s="161" t="s">
        <v>295</v>
      </c>
      <c r="B780" s="167" t="s">
        <v>245</v>
      </c>
      <c r="C780" s="167" t="s">
        <v>272</v>
      </c>
      <c r="D780" s="144" t="s">
        <v>590</v>
      </c>
      <c r="E780" s="167" t="s">
        <v>64</v>
      </c>
      <c r="F780" s="167"/>
      <c r="G780" s="79">
        <f t="shared" ref="G780:K782" si="268">G781</f>
        <v>0</v>
      </c>
      <c r="H780" s="79"/>
      <c r="I780" s="20">
        <f t="shared" si="259"/>
        <v>0</v>
      </c>
      <c r="J780" s="79">
        <f t="shared" si="268"/>
        <v>63381.4</v>
      </c>
      <c r="K780" s="79">
        <f t="shared" si="268"/>
        <v>59280.6</v>
      </c>
    </row>
    <row r="781" spans="1:11" s="57" customFormat="1" ht="38.25">
      <c r="A781" s="135" t="s">
        <v>308</v>
      </c>
      <c r="B781" s="167" t="s">
        <v>245</v>
      </c>
      <c r="C781" s="167" t="s">
        <v>272</v>
      </c>
      <c r="D781" s="144" t="s">
        <v>590</v>
      </c>
      <c r="E781" s="167" t="s">
        <v>256</v>
      </c>
      <c r="F781" s="167"/>
      <c r="G781" s="79">
        <f t="shared" si="268"/>
        <v>0</v>
      </c>
      <c r="H781" s="79"/>
      <c r="I781" s="20">
        <f t="shared" si="259"/>
        <v>0</v>
      </c>
      <c r="J781" s="79">
        <f t="shared" si="268"/>
        <v>63381.4</v>
      </c>
      <c r="K781" s="79">
        <f t="shared" si="268"/>
        <v>59280.6</v>
      </c>
    </row>
    <row r="782" spans="1:11" s="57" customFormat="1">
      <c r="A782" s="135" t="s">
        <v>257</v>
      </c>
      <c r="B782" s="167" t="s">
        <v>245</v>
      </c>
      <c r="C782" s="167" t="s">
        <v>272</v>
      </c>
      <c r="D782" s="144" t="s">
        <v>590</v>
      </c>
      <c r="E782" s="167" t="s">
        <v>258</v>
      </c>
      <c r="F782" s="167"/>
      <c r="G782" s="79">
        <f t="shared" si="268"/>
        <v>0</v>
      </c>
      <c r="H782" s="79"/>
      <c r="I782" s="20">
        <f t="shared" si="259"/>
        <v>0</v>
      </c>
      <c r="J782" s="79">
        <f t="shared" si="268"/>
        <v>63381.4</v>
      </c>
      <c r="K782" s="79">
        <f t="shared" si="268"/>
        <v>59280.6</v>
      </c>
    </row>
    <row r="783" spans="1:11" s="57" customFormat="1">
      <c r="A783" s="135" t="s">
        <v>18</v>
      </c>
      <c r="B783" s="167" t="s">
        <v>245</v>
      </c>
      <c r="C783" s="167" t="s">
        <v>272</v>
      </c>
      <c r="D783" s="144" t="s">
        <v>590</v>
      </c>
      <c r="E783" s="167" t="s">
        <v>258</v>
      </c>
      <c r="F783" s="167" t="s">
        <v>10</v>
      </c>
      <c r="G783" s="79"/>
      <c r="H783" s="79"/>
      <c r="I783" s="20">
        <f t="shared" si="259"/>
        <v>0</v>
      </c>
      <c r="J783" s="182">
        <v>63381.4</v>
      </c>
      <c r="K783" s="182">
        <v>59280.6</v>
      </c>
    </row>
    <row r="784" spans="1:11" s="57" customFormat="1" ht="63.75">
      <c r="A784" s="152" t="s">
        <v>287</v>
      </c>
      <c r="B784" s="167" t="s">
        <v>245</v>
      </c>
      <c r="C784" s="167" t="s">
        <v>272</v>
      </c>
      <c r="D784" s="144" t="s">
        <v>602</v>
      </c>
      <c r="E784" s="167"/>
      <c r="F784" s="167"/>
      <c r="G784" s="79">
        <f t="shared" ref="G784:K786" si="269">G785</f>
        <v>0</v>
      </c>
      <c r="H784" s="79"/>
      <c r="I784" s="20">
        <f t="shared" si="259"/>
        <v>0</v>
      </c>
      <c r="J784" s="79">
        <f t="shared" si="269"/>
        <v>1741.7</v>
      </c>
      <c r="K784" s="79">
        <f t="shared" si="269"/>
        <v>1741.7</v>
      </c>
    </row>
    <row r="785" spans="1:11" s="57" customFormat="1" ht="38.25">
      <c r="A785" s="135" t="s">
        <v>308</v>
      </c>
      <c r="B785" s="167" t="s">
        <v>245</v>
      </c>
      <c r="C785" s="167" t="s">
        <v>272</v>
      </c>
      <c r="D785" s="144" t="s">
        <v>602</v>
      </c>
      <c r="E785" s="167" t="s">
        <v>256</v>
      </c>
      <c r="F785" s="167"/>
      <c r="G785" s="79">
        <f t="shared" si="269"/>
        <v>0</v>
      </c>
      <c r="H785" s="79"/>
      <c r="I785" s="20">
        <f t="shared" si="259"/>
        <v>0</v>
      </c>
      <c r="J785" s="79">
        <f t="shared" si="269"/>
        <v>1741.7</v>
      </c>
      <c r="K785" s="79">
        <f t="shared" si="269"/>
        <v>1741.7</v>
      </c>
    </row>
    <row r="786" spans="1:11" s="57" customFormat="1">
      <c r="A786" s="135" t="s">
        <v>257</v>
      </c>
      <c r="B786" s="167" t="s">
        <v>245</v>
      </c>
      <c r="C786" s="167" t="s">
        <v>272</v>
      </c>
      <c r="D786" s="144" t="s">
        <v>602</v>
      </c>
      <c r="E786" s="167" t="s">
        <v>258</v>
      </c>
      <c r="F786" s="167"/>
      <c r="G786" s="79">
        <f t="shared" si="269"/>
        <v>0</v>
      </c>
      <c r="H786" s="79"/>
      <c r="I786" s="20">
        <f t="shared" si="259"/>
        <v>0</v>
      </c>
      <c r="J786" s="79">
        <f t="shared" si="269"/>
        <v>1741.7</v>
      </c>
      <c r="K786" s="79">
        <f t="shared" si="269"/>
        <v>1741.7</v>
      </c>
    </row>
    <row r="787" spans="1:11" s="57" customFormat="1">
      <c r="A787" s="135" t="s">
        <v>18</v>
      </c>
      <c r="B787" s="167" t="s">
        <v>245</v>
      </c>
      <c r="C787" s="167" t="s">
        <v>272</v>
      </c>
      <c r="D787" s="144" t="s">
        <v>602</v>
      </c>
      <c r="E787" s="167" t="s">
        <v>258</v>
      </c>
      <c r="F787" s="167" t="s">
        <v>10</v>
      </c>
      <c r="G787" s="79"/>
      <c r="H787" s="79"/>
      <c r="I787" s="20">
        <f t="shared" si="259"/>
        <v>0</v>
      </c>
      <c r="J787" s="182">
        <v>1741.7</v>
      </c>
      <c r="K787" s="182">
        <v>1741.7</v>
      </c>
    </row>
    <row r="788" spans="1:11" s="57" customFormat="1" ht="54.75" customHeight="1">
      <c r="A788" s="152" t="s">
        <v>289</v>
      </c>
      <c r="B788" s="167" t="s">
        <v>245</v>
      </c>
      <c r="C788" s="167" t="s">
        <v>272</v>
      </c>
      <c r="D788" s="144" t="s">
        <v>603</v>
      </c>
      <c r="E788" s="167"/>
      <c r="F788" s="167"/>
      <c r="G788" s="79">
        <f t="shared" ref="G788:K789" si="270">G789</f>
        <v>0</v>
      </c>
      <c r="H788" s="79"/>
      <c r="I788" s="20">
        <f t="shared" si="259"/>
        <v>0</v>
      </c>
      <c r="J788" s="79">
        <f t="shared" si="270"/>
        <v>2362.5</v>
      </c>
      <c r="K788" s="79">
        <f t="shared" si="270"/>
        <v>2320</v>
      </c>
    </row>
    <row r="789" spans="1:11" s="57" customFormat="1" ht="38.25">
      <c r="A789" s="135" t="s">
        <v>308</v>
      </c>
      <c r="B789" s="167" t="s">
        <v>245</v>
      </c>
      <c r="C789" s="167" t="s">
        <v>272</v>
      </c>
      <c r="D789" s="144" t="s">
        <v>603</v>
      </c>
      <c r="E789" s="167" t="s">
        <v>256</v>
      </c>
      <c r="F789" s="167"/>
      <c r="G789" s="79">
        <f t="shared" si="270"/>
        <v>0</v>
      </c>
      <c r="H789" s="79"/>
      <c r="I789" s="20">
        <f t="shared" si="259"/>
        <v>0</v>
      </c>
      <c r="J789" s="79">
        <f t="shared" si="270"/>
        <v>2362.5</v>
      </c>
      <c r="K789" s="79">
        <f t="shared" si="270"/>
        <v>2320</v>
      </c>
    </row>
    <row r="790" spans="1:11" s="57" customFormat="1">
      <c r="A790" s="135" t="s">
        <v>257</v>
      </c>
      <c r="B790" s="167" t="s">
        <v>245</v>
      </c>
      <c r="C790" s="167" t="s">
        <v>272</v>
      </c>
      <c r="D790" s="144" t="s">
        <v>603</v>
      </c>
      <c r="E790" s="167" t="s">
        <v>258</v>
      </c>
      <c r="F790" s="167"/>
      <c r="G790" s="79">
        <f>G791</f>
        <v>0</v>
      </c>
      <c r="H790" s="79"/>
      <c r="I790" s="20">
        <f t="shared" si="259"/>
        <v>0</v>
      </c>
      <c r="J790" s="79">
        <f>J791+J792+J793</f>
        <v>2362.5</v>
      </c>
      <c r="K790" s="79">
        <f>K791+K792+K793</f>
        <v>2320</v>
      </c>
    </row>
    <row r="791" spans="1:11" s="57" customFormat="1">
      <c r="A791" s="135" t="s">
        <v>16</v>
      </c>
      <c r="B791" s="167" t="s">
        <v>245</v>
      </c>
      <c r="C791" s="167" t="s">
        <v>272</v>
      </c>
      <c r="D791" s="144" t="s">
        <v>603</v>
      </c>
      <c r="E791" s="167" t="s">
        <v>258</v>
      </c>
      <c r="F791" s="167" t="s">
        <v>17</v>
      </c>
      <c r="G791" s="79"/>
      <c r="H791" s="79"/>
      <c r="I791" s="20">
        <f t="shared" si="259"/>
        <v>0</v>
      </c>
      <c r="J791" s="182">
        <v>23.6</v>
      </c>
      <c r="K791" s="182">
        <v>23.2</v>
      </c>
    </row>
    <row r="792" spans="1:11" s="57" customFormat="1">
      <c r="A792" s="135" t="s">
        <v>18</v>
      </c>
      <c r="B792" s="167" t="s">
        <v>245</v>
      </c>
      <c r="C792" s="167" t="s">
        <v>272</v>
      </c>
      <c r="D792" s="144" t="s">
        <v>603</v>
      </c>
      <c r="E792" s="167" t="s">
        <v>258</v>
      </c>
      <c r="F792" s="167" t="s">
        <v>10</v>
      </c>
      <c r="G792" s="79"/>
      <c r="H792" s="79"/>
      <c r="I792" s="20">
        <f t="shared" si="259"/>
        <v>0</v>
      </c>
      <c r="J792" s="182">
        <v>187.1</v>
      </c>
      <c r="K792" s="182">
        <v>229.6</v>
      </c>
    </row>
    <row r="793" spans="1:11" s="57" customFormat="1">
      <c r="A793" s="135" t="s">
        <v>19</v>
      </c>
      <c r="B793" s="167" t="s">
        <v>245</v>
      </c>
      <c r="C793" s="167" t="s">
        <v>272</v>
      </c>
      <c r="D793" s="144" t="s">
        <v>603</v>
      </c>
      <c r="E793" s="167" t="s">
        <v>258</v>
      </c>
      <c r="F793" s="167" t="s">
        <v>11</v>
      </c>
      <c r="G793" s="79"/>
      <c r="H793" s="79"/>
      <c r="I793" s="20">
        <f t="shared" si="259"/>
        <v>0</v>
      </c>
      <c r="J793" s="182">
        <v>2151.8000000000002</v>
      </c>
      <c r="K793" s="182">
        <v>2067.1999999999998</v>
      </c>
    </row>
    <row r="794" spans="1:11" s="57" customFormat="1" ht="27" customHeight="1">
      <c r="A794" s="170" t="s">
        <v>297</v>
      </c>
      <c r="B794" s="134" t="s">
        <v>245</v>
      </c>
      <c r="C794" s="134" t="s">
        <v>272</v>
      </c>
      <c r="D794" s="144" t="s">
        <v>604</v>
      </c>
      <c r="E794" s="172"/>
      <c r="F794" s="172"/>
      <c r="G794" s="79">
        <f t="shared" ref="G794:K796" si="271">G795</f>
        <v>0</v>
      </c>
      <c r="H794" s="79"/>
      <c r="I794" s="20">
        <f t="shared" si="259"/>
        <v>0</v>
      </c>
      <c r="J794" s="79">
        <f t="shared" si="271"/>
        <v>1499.9</v>
      </c>
      <c r="K794" s="79">
        <f t="shared" si="271"/>
        <v>1526.7</v>
      </c>
    </row>
    <row r="795" spans="1:11" s="57" customFormat="1" ht="38.25">
      <c r="A795" s="135" t="s">
        <v>308</v>
      </c>
      <c r="B795" s="167" t="s">
        <v>245</v>
      </c>
      <c r="C795" s="167" t="s">
        <v>272</v>
      </c>
      <c r="D795" s="144" t="s">
        <v>604</v>
      </c>
      <c r="E795" s="167" t="s">
        <v>256</v>
      </c>
      <c r="F795" s="167"/>
      <c r="G795" s="79">
        <f t="shared" si="271"/>
        <v>0</v>
      </c>
      <c r="H795" s="79"/>
      <c r="I795" s="20">
        <f t="shared" si="259"/>
        <v>0</v>
      </c>
      <c r="J795" s="79">
        <f t="shared" si="271"/>
        <v>1499.9</v>
      </c>
      <c r="K795" s="79">
        <f t="shared" si="271"/>
        <v>1526.7</v>
      </c>
    </row>
    <row r="796" spans="1:11" s="57" customFormat="1">
      <c r="A796" s="135" t="s">
        <v>257</v>
      </c>
      <c r="B796" s="167" t="s">
        <v>245</v>
      </c>
      <c r="C796" s="167" t="s">
        <v>272</v>
      </c>
      <c r="D796" s="144" t="s">
        <v>604</v>
      </c>
      <c r="E796" s="167" t="s">
        <v>258</v>
      </c>
      <c r="F796" s="167"/>
      <c r="G796" s="79">
        <f t="shared" si="271"/>
        <v>0</v>
      </c>
      <c r="H796" s="79"/>
      <c r="I796" s="20">
        <f t="shared" si="259"/>
        <v>0</v>
      </c>
      <c r="J796" s="79">
        <f t="shared" si="271"/>
        <v>1499.9</v>
      </c>
      <c r="K796" s="79">
        <f t="shared" si="271"/>
        <v>1526.7</v>
      </c>
    </row>
    <row r="797" spans="1:11" s="57" customFormat="1">
      <c r="A797" s="135" t="s">
        <v>18</v>
      </c>
      <c r="B797" s="167" t="s">
        <v>245</v>
      </c>
      <c r="C797" s="167" t="s">
        <v>272</v>
      </c>
      <c r="D797" s="144" t="s">
        <v>604</v>
      </c>
      <c r="E797" s="167" t="s">
        <v>258</v>
      </c>
      <c r="F797" s="167" t="s">
        <v>10</v>
      </c>
      <c r="G797" s="79"/>
      <c r="H797" s="79"/>
      <c r="I797" s="20">
        <f t="shared" si="259"/>
        <v>0</v>
      </c>
      <c r="J797" s="182">
        <v>1499.9</v>
      </c>
      <c r="K797" s="182">
        <v>1526.7</v>
      </c>
    </row>
    <row r="798" spans="1:11" s="57" customFormat="1" ht="63" customHeight="1">
      <c r="A798" s="170" t="s">
        <v>654</v>
      </c>
      <c r="B798" s="134" t="s">
        <v>245</v>
      </c>
      <c r="C798" s="134" t="s">
        <v>272</v>
      </c>
      <c r="D798" s="144" t="s">
        <v>605</v>
      </c>
      <c r="E798" s="172"/>
      <c r="F798" s="172"/>
      <c r="G798" s="79">
        <f t="shared" ref="G798:K800" si="272">G799</f>
        <v>0</v>
      </c>
      <c r="H798" s="79"/>
      <c r="I798" s="20">
        <f t="shared" ref="I798:I861" si="273">G798+H798</f>
        <v>0</v>
      </c>
      <c r="J798" s="79">
        <f t="shared" si="272"/>
        <v>7108.9</v>
      </c>
      <c r="K798" s="79">
        <f t="shared" si="272"/>
        <v>7108.9</v>
      </c>
    </row>
    <row r="799" spans="1:11" s="57" customFormat="1" ht="38.25">
      <c r="A799" s="135" t="s">
        <v>308</v>
      </c>
      <c r="B799" s="167" t="s">
        <v>245</v>
      </c>
      <c r="C799" s="167" t="s">
        <v>272</v>
      </c>
      <c r="D799" s="144" t="s">
        <v>605</v>
      </c>
      <c r="E799" s="167" t="s">
        <v>256</v>
      </c>
      <c r="F799" s="167"/>
      <c r="G799" s="79">
        <f t="shared" si="272"/>
        <v>0</v>
      </c>
      <c r="H799" s="79"/>
      <c r="I799" s="20">
        <f t="shared" si="273"/>
        <v>0</v>
      </c>
      <c r="J799" s="79">
        <f t="shared" si="272"/>
        <v>7108.9</v>
      </c>
      <c r="K799" s="79">
        <f t="shared" si="272"/>
        <v>7108.9</v>
      </c>
    </row>
    <row r="800" spans="1:11" s="57" customFormat="1">
      <c r="A800" s="135" t="s">
        <v>257</v>
      </c>
      <c r="B800" s="167" t="s">
        <v>245</v>
      </c>
      <c r="C800" s="167" t="s">
        <v>272</v>
      </c>
      <c r="D800" s="144" t="s">
        <v>605</v>
      </c>
      <c r="E800" s="167" t="s">
        <v>258</v>
      </c>
      <c r="F800" s="167"/>
      <c r="G800" s="79">
        <f t="shared" si="272"/>
        <v>0</v>
      </c>
      <c r="H800" s="79"/>
      <c r="I800" s="20">
        <f t="shared" si="273"/>
        <v>0</v>
      </c>
      <c r="J800" s="79">
        <f t="shared" si="272"/>
        <v>7108.9</v>
      </c>
      <c r="K800" s="79">
        <f t="shared" si="272"/>
        <v>7108.9</v>
      </c>
    </row>
    <row r="801" spans="1:11" s="57" customFormat="1">
      <c r="A801" s="135" t="s">
        <v>19</v>
      </c>
      <c r="B801" s="167" t="s">
        <v>245</v>
      </c>
      <c r="C801" s="167" t="s">
        <v>272</v>
      </c>
      <c r="D801" s="144" t="s">
        <v>605</v>
      </c>
      <c r="E801" s="167" t="s">
        <v>258</v>
      </c>
      <c r="F801" s="167" t="s">
        <v>11</v>
      </c>
      <c r="G801" s="79"/>
      <c r="H801" s="79"/>
      <c r="I801" s="20">
        <f t="shared" si="273"/>
        <v>0</v>
      </c>
      <c r="J801" s="186">
        <v>7108.9</v>
      </c>
      <c r="K801" s="186">
        <v>7108.9</v>
      </c>
    </row>
    <row r="802" spans="1:11" s="57" customFormat="1" ht="61.5" customHeight="1">
      <c r="A802" s="51" t="s">
        <v>660</v>
      </c>
      <c r="B802" s="18" t="s">
        <v>245</v>
      </c>
      <c r="C802" s="18" t="s">
        <v>272</v>
      </c>
      <c r="D802" s="144" t="s">
        <v>662</v>
      </c>
      <c r="E802" s="18"/>
      <c r="F802" s="18"/>
      <c r="G802" s="79">
        <f>G803</f>
        <v>0</v>
      </c>
      <c r="H802" s="79"/>
      <c r="I802" s="20">
        <f t="shared" si="273"/>
        <v>0</v>
      </c>
      <c r="J802" s="79">
        <f t="shared" ref="J802:K802" si="274">J803</f>
        <v>247.8</v>
      </c>
      <c r="K802" s="79">
        <f t="shared" si="274"/>
        <v>299.5</v>
      </c>
    </row>
    <row r="803" spans="1:11" s="57" customFormat="1" ht="38.25">
      <c r="A803" s="135" t="s">
        <v>308</v>
      </c>
      <c r="B803" s="18" t="s">
        <v>245</v>
      </c>
      <c r="C803" s="18" t="s">
        <v>272</v>
      </c>
      <c r="D803" s="144" t="s">
        <v>662</v>
      </c>
      <c r="E803" s="167" t="s">
        <v>256</v>
      </c>
      <c r="F803" s="167"/>
      <c r="G803" s="79">
        <f>G804</f>
        <v>0</v>
      </c>
      <c r="H803" s="79"/>
      <c r="I803" s="20">
        <f t="shared" si="273"/>
        <v>0</v>
      </c>
      <c r="J803" s="79">
        <f t="shared" ref="J803:K803" si="275">J804</f>
        <v>247.8</v>
      </c>
      <c r="K803" s="79">
        <f t="shared" si="275"/>
        <v>299.5</v>
      </c>
    </row>
    <row r="804" spans="1:11" s="57" customFormat="1">
      <c r="A804" s="135" t="s">
        <v>257</v>
      </c>
      <c r="B804" s="18" t="s">
        <v>245</v>
      </c>
      <c r="C804" s="18" t="s">
        <v>272</v>
      </c>
      <c r="D804" s="144" t="s">
        <v>662</v>
      </c>
      <c r="E804" s="167" t="s">
        <v>258</v>
      </c>
      <c r="F804" s="167"/>
      <c r="G804" s="79">
        <f>G805+G806</f>
        <v>0</v>
      </c>
      <c r="H804" s="79"/>
      <c r="I804" s="20">
        <f t="shared" si="273"/>
        <v>0</v>
      </c>
      <c r="J804" s="79">
        <f t="shared" ref="J804:K804" si="276">J805+J806</f>
        <v>247.8</v>
      </c>
      <c r="K804" s="79">
        <f t="shared" si="276"/>
        <v>299.5</v>
      </c>
    </row>
    <row r="805" spans="1:11" s="57" customFormat="1">
      <c r="A805" s="135" t="s">
        <v>18</v>
      </c>
      <c r="B805" s="18" t="s">
        <v>245</v>
      </c>
      <c r="C805" s="18" t="s">
        <v>272</v>
      </c>
      <c r="D805" s="144" t="s">
        <v>662</v>
      </c>
      <c r="E805" s="167" t="s">
        <v>258</v>
      </c>
      <c r="F805" s="167" t="s">
        <v>10</v>
      </c>
      <c r="G805" s="79"/>
      <c r="H805" s="79"/>
      <c r="I805" s="20">
        <f t="shared" si="273"/>
        <v>0</v>
      </c>
      <c r="J805" s="184">
        <v>2.5</v>
      </c>
      <c r="K805" s="184">
        <v>2.9</v>
      </c>
    </row>
    <row r="806" spans="1:11" s="57" customFormat="1">
      <c r="A806" s="135" t="s">
        <v>19</v>
      </c>
      <c r="B806" s="18" t="s">
        <v>245</v>
      </c>
      <c r="C806" s="18" t="s">
        <v>272</v>
      </c>
      <c r="D806" s="144" t="s">
        <v>662</v>
      </c>
      <c r="E806" s="167" t="s">
        <v>258</v>
      </c>
      <c r="F806" s="167" t="s">
        <v>11</v>
      </c>
      <c r="G806" s="79"/>
      <c r="H806" s="79"/>
      <c r="I806" s="20">
        <f t="shared" si="273"/>
        <v>0</v>
      </c>
      <c r="J806" s="184">
        <v>245.3</v>
      </c>
      <c r="K806" s="184">
        <v>296.60000000000002</v>
      </c>
    </row>
    <row r="807" spans="1:11" s="57" customFormat="1" ht="90" customHeight="1">
      <c r="A807" s="152" t="s">
        <v>639</v>
      </c>
      <c r="B807" s="18" t="s">
        <v>245</v>
      </c>
      <c r="C807" s="18" t="s">
        <v>272</v>
      </c>
      <c r="D807" s="144" t="s">
        <v>642</v>
      </c>
      <c r="E807" s="167"/>
      <c r="F807" s="167"/>
      <c r="G807" s="79">
        <f t="shared" ref="G807:K809" si="277">G808</f>
        <v>0</v>
      </c>
      <c r="H807" s="79"/>
      <c r="I807" s="20">
        <f t="shared" si="273"/>
        <v>0</v>
      </c>
      <c r="J807" s="79">
        <f t="shared" si="277"/>
        <v>150.6</v>
      </c>
      <c r="K807" s="79">
        <f t="shared" si="277"/>
        <v>150.6</v>
      </c>
    </row>
    <row r="808" spans="1:11" s="57" customFormat="1" ht="38.25">
      <c r="A808" s="135" t="s">
        <v>308</v>
      </c>
      <c r="B808" s="18" t="s">
        <v>245</v>
      </c>
      <c r="C808" s="18" t="s">
        <v>272</v>
      </c>
      <c r="D808" s="144" t="s">
        <v>642</v>
      </c>
      <c r="E808" s="167" t="s">
        <v>256</v>
      </c>
      <c r="F808" s="167"/>
      <c r="G808" s="79">
        <f t="shared" si="277"/>
        <v>0</v>
      </c>
      <c r="H808" s="79"/>
      <c r="I808" s="20">
        <f t="shared" si="273"/>
        <v>0</v>
      </c>
      <c r="J808" s="79">
        <f t="shared" si="277"/>
        <v>150.6</v>
      </c>
      <c r="K808" s="79">
        <f t="shared" si="277"/>
        <v>150.6</v>
      </c>
    </row>
    <row r="809" spans="1:11" s="57" customFormat="1">
      <c r="A809" s="135" t="s">
        <v>257</v>
      </c>
      <c r="B809" s="18" t="s">
        <v>245</v>
      </c>
      <c r="C809" s="18" t="s">
        <v>272</v>
      </c>
      <c r="D809" s="144" t="s">
        <v>642</v>
      </c>
      <c r="E809" s="167" t="s">
        <v>258</v>
      </c>
      <c r="F809" s="167"/>
      <c r="G809" s="79">
        <f t="shared" si="277"/>
        <v>0</v>
      </c>
      <c r="H809" s="79"/>
      <c r="I809" s="20">
        <f t="shared" si="273"/>
        <v>0</v>
      </c>
      <c r="J809" s="79">
        <f t="shared" si="277"/>
        <v>150.6</v>
      </c>
      <c r="K809" s="79">
        <f t="shared" si="277"/>
        <v>150.6</v>
      </c>
    </row>
    <row r="810" spans="1:11" s="57" customFormat="1">
      <c r="A810" s="135" t="s">
        <v>18</v>
      </c>
      <c r="B810" s="18" t="s">
        <v>245</v>
      </c>
      <c r="C810" s="18" t="s">
        <v>272</v>
      </c>
      <c r="D810" s="144" t="s">
        <v>642</v>
      </c>
      <c r="E810" s="167" t="s">
        <v>258</v>
      </c>
      <c r="F810" s="167" t="s">
        <v>10</v>
      </c>
      <c r="G810" s="79"/>
      <c r="H810" s="79"/>
      <c r="I810" s="20">
        <f t="shared" si="273"/>
        <v>0</v>
      </c>
      <c r="J810" s="22">
        <v>150.6</v>
      </c>
      <c r="K810" s="22">
        <v>150.6</v>
      </c>
    </row>
    <row r="811" spans="1:11" ht="15" customHeight="1">
      <c r="A811" s="32" t="s">
        <v>311</v>
      </c>
      <c r="B811" s="14" t="s">
        <v>245</v>
      </c>
      <c r="C811" s="14" t="s">
        <v>312</v>
      </c>
      <c r="D811" s="31"/>
      <c r="E811" s="18"/>
      <c r="F811" s="18"/>
      <c r="G811" s="15">
        <f>G812+G872+G855</f>
        <v>11024</v>
      </c>
      <c r="H811" s="15"/>
      <c r="I811" s="12">
        <f t="shared" si="273"/>
        <v>11024</v>
      </c>
      <c r="J811" s="15">
        <f>J812+J872+J855</f>
        <v>11200</v>
      </c>
      <c r="K811" s="15">
        <f>K812+K872+K855</f>
        <v>11200</v>
      </c>
    </row>
    <row r="812" spans="1:11" ht="26.25" customHeight="1">
      <c r="A812" s="13" t="s">
        <v>248</v>
      </c>
      <c r="B812" s="14" t="s">
        <v>245</v>
      </c>
      <c r="C812" s="14" t="s">
        <v>312</v>
      </c>
      <c r="D812" s="33" t="s">
        <v>249</v>
      </c>
      <c r="E812" s="14"/>
      <c r="F812" s="14"/>
      <c r="G812" s="16">
        <f>G813</f>
        <v>4980</v>
      </c>
      <c r="H812" s="16"/>
      <c r="I812" s="20">
        <f t="shared" si="273"/>
        <v>4980</v>
      </c>
      <c r="J812" s="16">
        <f t="shared" ref="J812:K812" si="278">J813</f>
        <v>0</v>
      </c>
      <c r="K812" s="16">
        <f t="shared" si="278"/>
        <v>0</v>
      </c>
    </row>
    <row r="813" spans="1:11" ht="36" customHeight="1">
      <c r="A813" s="13" t="s">
        <v>250</v>
      </c>
      <c r="B813" s="14" t="s">
        <v>245</v>
      </c>
      <c r="C813" s="14" t="s">
        <v>312</v>
      </c>
      <c r="D813" s="33" t="s">
        <v>251</v>
      </c>
      <c r="E813" s="14"/>
      <c r="F813" s="14"/>
      <c r="G813" s="16">
        <f>G814</f>
        <v>4980</v>
      </c>
      <c r="H813" s="16"/>
      <c r="I813" s="20">
        <f t="shared" si="273"/>
        <v>4980</v>
      </c>
      <c r="J813" s="16">
        <f>J814</f>
        <v>0</v>
      </c>
      <c r="K813" s="16">
        <f>K814</f>
        <v>0</v>
      </c>
    </row>
    <row r="814" spans="1:11" ht="48" customHeight="1">
      <c r="A814" s="60" t="s">
        <v>573</v>
      </c>
      <c r="B814" s="35" t="s">
        <v>245</v>
      </c>
      <c r="C814" s="35" t="s">
        <v>312</v>
      </c>
      <c r="D814" s="36" t="s">
        <v>313</v>
      </c>
      <c r="E814" s="25"/>
      <c r="F814" s="25"/>
      <c r="G814" s="16">
        <f>G819+G851+G844+G831+G823+G827+G815</f>
        <v>4980</v>
      </c>
      <c r="H814" s="16"/>
      <c r="I814" s="20">
        <f t="shared" si="273"/>
        <v>4980</v>
      </c>
      <c r="J814" s="16">
        <f t="shared" ref="J814:K814" si="279">J819+J851+J844+J831+J823+J827+J815</f>
        <v>0</v>
      </c>
      <c r="K814" s="16">
        <f t="shared" si="279"/>
        <v>0</v>
      </c>
    </row>
    <row r="815" spans="1:11" ht="48" hidden="1" customHeight="1">
      <c r="A815" s="135" t="s">
        <v>655</v>
      </c>
      <c r="B815" s="18" t="s">
        <v>245</v>
      </c>
      <c r="C815" s="18" t="s">
        <v>312</v>
      </c>
      <c r="D815" s="144" t="s">
        <v>641</v>
      </c>
      <c r="E815" s="167"/>
      <c r="F815" s="167"/>
      <c r="G815" s="160">
        <f>G816</f>
        <v>0</v>
      </c>
      <c r="H815" s="160"/>
      <c r="I815" s="20">
        <f t="shared" si="273"/>
        <v>0</v>
      </c>
      <c r="J815" s="160">
        <f>J816</f>
        <v>0</v>
      </c>
      <c r="K815" s="160">
        <f>K816</f>
        <v>0</v>
      </c>
    </row>
    <row r="816" spans="1:11" ht="36.75" hidden="1" customHeight="1">
      <c r="A816" s="135" t="s">
        <v>308</v>
      </c>
      <c r="B816" s="18" t="s">
        <v>245</v>
      </c>
      <c r="C816" s="18" t="s">
        <v>312</v>
      </c>
      <c r="D816" s="144" t="s">
        <v>641</v>
      </c>
      <c r="E816" s="167" t="s">
        <v>256</v>
      </c>
      <c r="F816" s="167"/>
      <c r="G816" s="160">
        <f>G817</f>
        <v>0</v>
      </c>
      <c r="H816" s="160"/>
      <c r="I816" s="20">
        <f t="shared" si="273"/>
        <v>0</v>
      </c>
      <c r="J816" s="160">
        <f>J817</f>
        <v>0</v>
      </c>
      <c r="K816" s="160"/>
    </row>
    <row r="817" spans="1:11" hidden="1">
      <c r="A817" s="135" t="s">
        <v>257</v>
      </c>
      <c r="B817" s="18" t="s">
        <v>245</v>
      </c>
      <c r="C817" s="18" t="s">
        <v>312</v>
      </c>
      <c r="D817" s="144" t="s">
        <v>641</v>
      </c>
      <c r="E817" s="167" t="s">
        <v>258</v>
      </c>
      <c r="F817" s="167"/>
      <c r="G817" s="160">
        <f>G818</f>
        <v>0</v>
      </c>
      <c r="H817" s="160"/>
      <c r="I817" s="20">
        <f t="shared" si="273"/>
        <v>0</v>
      </c>
      <c r="J817" s="160">
        <f>J818</f>
        <v>0</v>
      </c>
      <c r="K817" s="160"/>
    </row>
    <row r="818" spans="1:11" ht="14.25" hidden="1" customHeight="1">
      <c r="A818" s="135" t="s">
        <v>18</v>
      </c>
      <c r="B818" s="18" t="s">
        <v>245</v>
      </c>
      <c r="C818" s="18" t="s">
        <v>312</v>
      </c>
      <c r="D818" s="144" t="s">
        <v>641</v>
      </c>
      <c r="E818" s="167" t="s">
        <v>258</v>
      </c>
      <c r="F818" s="167" t="s">
        <v>10</v>
      </c>
      <c r="G818" s="160"/>
      <c r="H818" s="160"/>
      <c r="I818" s="20">
        <f t="shared" si="273"/>
        <v>0</v>
      </c>
      <c r="J818" s="160"/>
      <c r="K818" s="160"/>
    </row>
    <row r="819" spans="1:11" ht="24">
      <c r="A819" s="49" t="s">
        <v>314</v>
      </c>
      <c r="B819" s="18" t="s">
        <v>245</v>
      </c>
      <c r="C819" s="18" t="s">
        <v>312</v>
      </c>
      <c r="D819" s="31" t="s">
        <v>315</v>
      </c>
      <c r="E819" s="18"/>
      <c r="F819" s="18"/>
      <c r="G819" s="16">
        <f t="shared" ref="G819:K821" si="280">G820</f>
        <v>498</v>
      </c>
      <c r="H819" s="16"/>
      <c r="I819" s="20">
        <f t="shared" si="273"/>
        <v>498</v>
      </c>
      <c r="J819" s="16">
        <f t="shared" si="280"/>
        <v>0</v>
      </c>
      <c r="K819" s="16">
        <f t="shared" si="280"/>
        <v>0</v>
      </c>
    </row>
    <row r="820" spans="1:11" ht="35.25" customHeight="1">
      <c r="A820" s="49" t="s">
        <v>308</v>
      </c>
      <c r="B820" s="18" t="s">
        <v>245</v>
      </c>
      <c r="C820" s="18" t="s">
        <v>312</v>
      </c>
      <c r="D820" s="31" t="s">
        <v>315</v>
      </c>
      <c r="E820" s="18" t="s">
        <v>256</v>
      </c>
      <c r="F820" s="18"/>
      <c r="G820" s="16">
        <f t="shared" si="280"/>
        <v>498</v>
      </c>
      <c r="H820" s="16"/>
      <c r="I820" s="20">
        <f t="shared" si="273"/>
        <v>498</v>
      </c>
      <c r="J820" s="16">
        <f t="shared" si="280"/>
        <v>0</v>
      </c>
      <c r="K820" s="16">
        <f t="shared" si="280"/>
        <v>0</v>
      </c>
    </row>
    <row r="821" spans="1:11">
      <c r="A821" s="49" t="s">
        <v>257</v>
      </c>
      <c r="B821" s="18" t="s">
        <v>245</v>
      </c>
      <c r="C821" s="18" t="s">
        <v>312</v>
      </c>
      <c r="D821" s="31" t="s">
        <v>315</v>
      </c>
      <c r="E821" s="18" t="s">
        <v>258</v>
      </c>
      <c r="F821" s="18"/>
      <c r="G821" s="16">
        <f t="shared" si="280"/>
        <v>498</v>
      </c>
      <c r="H821" s="16"/>
      <c r="I821" s="20">
        <f t="shared" si="273"/>
        <v>498</v>
      </c>
      <c r="J821" s="16">
        <f t="shared" si="280"/>
        <v>0</v>
      </c>
      <c r="K821" s="16">
        <f t="shared" si="280"/>
        <v>0</v>
      </c>
    </row>
    <row r="822" spans="1:11">
      <c r="A822" s="49" t="s">
        <v>16</v>
      </c>
      <c r="B822" s="18" t="s">
        <v>245</v>
      </c>
      <c r="C822" s="18" t="s">
        <v>312</v>
      </c>
      <c r="D822" s="31" t="s">
        <v>315</v>
      </c>
      <c r="E822" s="18" t="s">
        <v>258</v>
      </c>
      <c r="F822" s="18" t="s">
        <v>17</v>
      </c>
      <c r="G822" s="79">
        <f>498</f>
        <v>498</v>
      </c>
      <c r="H822" s="79"/>
      <c r="I822" s="20">
        <f t="shared" si="273"/>
        <v>498</v>
      </c>
      <c r="J822" s="22"/>
      <c r="K822" s="22"/>
    </row>
    <row r="823" spans="1:11" ht="25.5">
      <c r="A823" s="135" t="s">
        <v>265</v>
      </c>
      <c r="B823" s="167" t="s">
        <v>245</v>
      </c>
      <c r="C823" s="167" t="s">
        <v>312</v>
      </c>
      <c r="D823" s="144" t="s">
        <v>283</v>
      </c>
      <c r="E823" s="167"/>
      <c r="F823" s="167"/>
      <c r="G823" s="79">
        <f>G824</f>
        <v>2889.8</v>
      </c>
      <c r="H823" s="79"/>
      <c r="I823" s="20">
        <f t="shared" si="273"/>
        <v>2889.8</v>
      </c>
      <c r="J823" s="79">
        <f t="shared" ref="J823:K825" si="281">J824</f>
        <v>0</v>
      </c>
      <c r="K823" s="79">
        <f t="shared" si="281"/>
        <v>0</v>
      </c>
    </row>
    <row r="824" spans="1:11" ht="38.25">
      <c r="A824" s="135" t="s">
        <v>308</v>
      </c>
      <c r="B824" s="167" t="s">
        <v>245</v>
      </c>
      <c r="C824" s="167" t="s">
        <v>312</v>
      </c>
      <c r="D824" s="144" t="s">
        <v>283</v>
      </c>
      <c r="E824" s="167" t="s">
        <v>256</v>
      </c>
      <c r="F824" s="167"/>
      <c r="G824" s="79">
        <f>G825</f>
        <v>2889.8</v>
      </c>
      <c r="H824" s="79"/>
      <c r="I824" s="20">
        <f t="shared" si="273"/>
        <v>2889.8</v>
      </c>
      <c r="J824" s="79">
        <f t="shared" si="281"/>
        <v>0</v>
      </c>
      <c r="K824" s="79">
        <f t="shared" si="281"/>
        <v>0</v>
      </c>
    </row>
    <row r="825" spans="1:11">
      <c r="A825" s="135" t="s">
        <v>257</v>
      </c>
      <c r="B825" s="167" t="s">
        <v>245</v>
      </c>
      <c r="C825" s="167" t="s">
        <v>312</v>
      </c>
      <c r="D825" s="144" t="s">
        <v>283</v>
      </c>
      <c r="E825" s="167" t="s">
        <v>258</v>
      </c>
      <c r="F825" s="167"/>
      <c r="G825" s="79">
        <f>G826</f>
        <v>2889.8</v>
      </c>
      <c r="H825" s="79"/>
      <c r="I825" s="20">
        <f t="shared" si="273"/>
        <v>2889.8</v>
      </c>
      <c r="J825" s="79">
        <f t="shared" si="281"/>
        <v>0</v>
      </c>
      <c r="K825" s="79">
        <f t="shared" si="281"/>
        <v>0</v>
      </c>
    </row>
    <row r="826" spans="1:11">
      <c r="A826" s="135" t="s">
        <v>16</v>
      </c>
      <c r="B826" s="167" t="s">
        <v>245</v>
      </c>
      <c r="C826" s="167" t="s">
        <v>312</v>
      </c>
      <c r="D826" s="144" t="s">
        <v>283</v>
      </c>
      <c r="E826" s="167" t="s">
        <v>258</v>
      </c>
      <c r="F826" s="167" t="s">
        <v>17</v>
      </c>
      <c r="G826" s="79">
        <f>3735-845.2</f>
        <v>2889.8</v>
      </c>
      <c r="H826" s="79"/>
      <c r="I826" s="20">
        <f t="shared" si="273"/>
        <v>2889.8</v>
      </c>
      <c r="J826" s="22"/>
      <c r="K826" s="22"/>
    </row>
    <row r="827" spans="1:11" ht="15" customHeight="1">
      <c r="A827" s="135" t="s">
        <v>267</v>
      </c>
      <c r="B827" s="167" t="s">
        <v>245</v>
      </c>
      <c r="C827" s="167" t="s">
        <v>312</v>
      </c>
      <c r="D827" s="144" t="s">
        <v>284</v>
      </c>
      <c r="E827" s="167"/>
      <c r="F827" s="167"/>
      <c r="G827" s="79">
        <f>G828</f>
        <v>747</v>
      </c>
      <c r="H827" s="79"/>
      <c r="I827" s="20">
        <f t="shared" si="273"/>
        <v>747</v>
      </c>
      <c r="J827" s="79">
        <f t="shared" ref="J827:K829" si="282">J828</f>
        <v>0</v>
      </c>
      <c r="K827" s="79">
        <f t="shared" si="282"/>
        <v>0</v>
      </c>
    </row>
    <row r="828" spans="1:11" ht="38.25">
      <c r="A828" s="135" t="s">
        <v>308</v>
      </c>
      <c r="B828" s="167" t="s">
        <v>245</v>
      </c>
      <c r="C828" s="167" t="s">
        <v>312</v>
      </c>
      <c r="D828" s="144" t="s">
        <v>284</v>
      </c>
      <c r="E828" s="167" t="s">
        <v>256</v>
      </c>
      <c r="F828" s="167"/>
      <c r="G828" s="79">
        <f>G829</f>
        <v>747</v>
      </c>
      <c r="H828" s="79"/>
      <c r="I828" s="20">
        <f t="shared" si="273"/>
        <v>747</v>
      </c>
      <c r="J828" s="79">
        <f t="shared" si="282"/>
        <v>0</v>
      </c>
      <c r="K828" s="79">
        <f t="shared" si="282"/>
        <v>0</v>
      </c>
    </row>
    <row r="829" spans="1:11">
      <c r="A829" s="135" t="s">
        <v>257</v>
      </c>
      <c r="B829" s="167" t="s">
        <v>245</v>
      </c>
      <c r="C829" s="167" t="s">
        <v>312</v>
      </c>
      <c r="D829" s="144" t="s">
        <v>284</v>
      </c>
      <c r="E829" s="167" t="s">
        <v>258</v>
      </c>
      <c r="F829" s="167"/>
      <c r="G829" s="79">
        <f>G830</f>
        <v>747</v>
      </c>
      <c r="H829" s="79"/>
      <c r="I829" s="20">
        <f t="shared" si="273"/>
        <v>747</v>
      </c>
      <c r="J829" s="79">
        <f t="shared" si="282"/>
        <v>0</v>
      </c>
      <c r="K829" s="79">
        <f t="shared" si="282"/>
        <v>0</v>
      </c>
    </row>
    <row r="830" spans="1:11">
      <c r="A830" s="135" t="s">
        <v>16</v>
      </c>
      <c r="B830" s="167" t="s">
        <v>245</v>
      </c>
      <c r="C830" s="167" t="s">
        <v>312</v>
      </c>
      <c r="D830" s="144" t="s">
        <v>284</v>
      </c>
      <c r="E830" s="167" t="s">
        <v>258</v>
      </c>
      <c r="F830" s="167" t="s">
        <v>17</v>
      </c>
      <c r="G830" s="79">
        <v>747</v>
      </c>
      <c r="H830" s="79"/>
      <c r="I830" s="20">
        <f t="shared" si="273"/>
        <v>747</v>
      </c>
      <c r="J830" s="22"/>
      <c r="K830" s="22"/>
    </row>
    <row r="831" spans="1:11" ht="29.25" customHeight="1">
      <c r="A831" s="192" t="s">
        <v>678</v>
      </c>
      <c r="B831" s="167" t="s">
        <v>245</v>
      </c>
      <c r="C831" s="167" t="s">
        <v>312</v>
      </c>
      <c r="D831" s="144" t="s">
        <v>679</v>
      </c>
      <c r="E831" s="167"/>
      <c r="F831" s="167"/>
      <c r="G831" s="79">
        <f>G832+G841</f>
        <v>845.2</v>
      </c>
      <c r="H831" s="79"/>
      <c r="I831" s="20">
        <f t="shared" si="273"/>
        <v>845.2</v>
      </c>
      <c r="J831" s="79">
        <f t="shared" ref="J831:K831" si="283">J832+J841</f>
        <v>0</v>
      </c>
      <c r="K831" s="79">
        <f t="shared" si="283"/>
        <v>0</v>
      </c>
    </row>
    <row r="832" spans="1:11" ht="38.25">
      <c r="A832" s="135" t="s">
        <v>308</v>
      </c>
      <c r="B832" s="167" t="s">
        <v>245</v>
      </c>
      <c r="C832" s="167" t="s">
        <v>312</v>
      </c>
      <c r="D832" s="144" t="s">
        <v>679</v>
      </c>
      <c r="E832" s="167" t="s">
        <v>256</v>
      </c>
      <c r="F832" s="167"/>
      <c r="G832" s="79">
        <f>G833+G835+G837+G839</f>
        <v>845.2</v>
      </c>
      <c r="H832" s="79"/>
      <c r="I832" s="20">
        <f t="shared" si="273"/>
        <v>845.2</v>
      </c>
      <c r="J832" s="79">
        <f t="shared" ref="J832:K832" si="284">J833+J835+J837+J839</f>
        <v>0</v>
      </c>
      <c r="K832" s="79">
        <f t="shared" si="284"/>
        <v>0</v>
      </c>
    </row>
    <row r="833" spans="1:11">
      <c r="A833" s="135" t="s">
        <v>257</v>
      </c>
      <c r="B833" s="167" t="s">
        <v>245</v>
      </c>
      <c r="C833" s="167" t="s">
        <v>312</v>
      </c>
      <c r="D833" s="144" t="s">
        <v>679</v>
      </c>
      <c r="E833" s="167" t="s">
        <v>258</v>
      </c>
      <c r="F833" s="167"/>
      <c r="G833" s="79">
        <f>G834</f>
        <v>845.2</v>
      </c>
      <c r="H833" s="79"/>
      <c r="I833" s="20">
        <f t="shared" si="273"/>
        <v>845.2</v>
      </c>
      <c r="J833" s="79">
        <f t="shared" ref="J833:K833" si="285">J834</f>
        <v>0</v>
      </c>
      <c r="K833" s="79">
        <f t="shared" si="285"/>
        <v>0</v>
      </c>
    </row>
    <row r="834" spans="1:11">
      <c r="A834" s="135" t="s">
        <v>16</v>
      </c>
      <c r="B834" s="167" t="s">
        <v>245</v>
      </c>
      <c r="C834" s="167" t="s">
        <v>312</v>
      </c>
      <c r="D834" s="144" t="s">
        <v>679</v>
      </c>
      <c r="E834" s="167" t="s">
        <v>258</v>
      </c>
      <c r="F834" s="167" t="s">
        <v>17</v>
      </c>
      <c r="G834" s="79">
        <v>845.2</v>
      </c>
      <c r="H834" s="79"/>
      <c r="I834" s="20">
        <f t="shared" si="273"/>
        <v>845.2</v>
      </c>
      <c r="J834" s="22"/>
      <c r="K834" s="22"/>
    </row>
    <row r="835" spans="1:11" hidden="1">
      <c r="A835" s="154" t="s">
        <v>557</v>
      </c>
      <c r="B835" s="18" t="s">
        <v>245</v>
      </c>
      <c r="C835" s="18" t="s">
        <v>312</v>
      </c>
      <c r="D835" s="155" t="s">
        <v>561</v>
      </c>
      <c r="E835" s="156" t="s">
        <v>258</v>
      </c>
      <c r="F835" s="18"/>
      <c r="G835" s="79">
        <f>G836</f>
        <v>0</v>
      </c>
      <c r="H835" s="79"/>
      <c r="I835" s="20">
        <f t="shared" si="273"/>
        <v>0</v>
      </c>
      <c r="J835" s="22"/>
      <c r="K835" s="22"/>
    </row>
    <row r="836" spans="1:11" hidden="1">
      <c r="A836" s="153" t="s">
        <v>16</v>
      </c>
      <c r="B836" s="35" t="s">
        <v>245</v>
      </c>
      <c r="C836" s="35" t="s">
        <v>312</v>
      </c>
      <c r="D836" s="155" t="s">
        <v>561</v>
      </c>
      <c r="E836" s="156" t="s">
        <v>562</v>
      </c>
      <c r="F836" s="18" t="s">
        <v>17</v>
      </c>
      <c r="G836" s="79"/>
      <c r="H836" s="79"/>
      <c r="I836" s="20">
        <f t="shared" si="273"/>
        <v>0</v>
      </c>
      <c r="J836" s="22"/>
      <c r="K836" s="22"/>
    </row>
    <row r="837" spans="1:11" hidden="1">
      <c r="A837" s="154" t="s">
        <v>558</v>
      </c>
      <c r="B837" s="18" t="s">
        <v>245</v>
      </c>
      <c r="C837" s="18" t="s">
        <v>312</v>
      </c>
      <c r="D837" s="155" t="s">
        <v>561</v>
      </c>
      <c r="E837" s="156" t="s">
        <v>563</v>
      </c>
      <c r="F837" s="18"/>
      <c r="G837" s="79">
        <f>G838</f>
        <v>0</v>
      </c>
      <c r="H837" s="79"/>
      <c r="I837" s="20">
        <f t="shared" si="273"/>
        <v>0</v>
      </c>
      <c r="J837" s="22"/>
      <c r="K837" s="22"/>
    </row>
    <row r="838" spans="1:11" hidden="1">
      <c r="A838" s="153" t="s">
        <v>16</v>
      </c>
      <c r="B838" s="18" t="s">
        <v>245</v>
      </c>
      <c r="C838" s="18" t="s">
        <v>312</v>
      </c>
      <c r="D838" s="155" t="s">
        <v>561</v>
      </c>
      <c r="E838" s="156" t="s">
        <v>564</v>
      </c>
      <c r="F838" s="18" t="s">
        <v>17</v>
      </c>
      <c r="G838" s="79"/>
      <c r="H838" s="79"/>
      <c r="I838" s="20">
        <f t="shared" si="273"/>
        <v>0</v>
      </c>
      <c r="J838" s="22"/>
      <c r="K838" s="22"/>
    </row>
    <row r="839" spans="1:11" ht="76.5" hidden="1">
      <c r="A839" s="152" t="s">
        <v>559</v>
      </c>
      <c r="B839" s="18" t="s">
        <v>245</v>
      </c>
      <c r="C839" s="18" t="s">
        <v>312</v>
      </c>
      <c r="D839" s="155" t="s">
        <v>561</v>
      </c>
      <c r="E839" s="156" t="s">
        <v>565</v>
      </c>
      <c r="F839" s="18"/>
      <c r="G839" s="79">
        <f>G840</f>
        <v>0</v>
      </c>
      <c r="H839" s="79"/>
      <c r="I839" s="20">
        <f t="shared" si="273"/>
        <v>0</v>
      </c>
      <c r="J839" s="22"/>
      <c r="K839" s="22"/>
    </row>
    <row r="840" spans="1:11" hidden="1">
      <c r="A840" s="153" t="s">
        <v>16</v>
      </c>
      <c r="B840" s="18" t="s">
        <v>245</v>
      </c>
      <c r="C840" s="18" t="s">
        <v>312</v>
      </c>
      <c r="D840" s="155" t="s">
        <v>315</v>
      </c>
      <c r="E840" s="156" t="s">
        <v>566</v>
      </c>
      <c r="F840" s="18" t="s">
        <v>17</v>
      </c>
      <c r="G840" s="79"/>
      <c r="H840" s="79"/>
      <c r="I840" s="20">
        <f t="shared" si="273"/>
        <v>0</v>
      </c>
      <c r="J840" s="22"/>
      <c r="K840" s="22"/>
    </row>
    <row r="841" spans="1:11" hidden="1">
      <c r="A841" s="152" t="s">
        <v>56</v>
      </c>
      <c r="B841" s="18" t="s">
        <v>245</v>
      </c>
      <c r="C841" s="18" t="s">
        <v>312</v>
      </c>
      <c r="D841" s="155" t="s">
        <v>561</v>
      </c>
      <c r="E841" s="156" t="s">
        <v>57</v>
      </c>
      <c r="F841" s="18"/>
      <c r="G841" s="79">
        <f>G842</f>
        <v>0</v>
      </c>
      <c r="H841" s="79"/>
      <c r="I841" s="20">
        <f t="shared" si="273"/>
        <v>0</v>
      </c>
      <c r="J841" s="22"/>
      <c r="K841" s="22"/>
    </row>
    <row r="842" spans="1:11" ht="63.75" hidden="1">
      <c r="A842" s="152" t="s">
        <v>560</v>
      </c>
      <c r="B842" s="18" t="s">
        <v>245</v>
      </c>
      <c r="C842" s="18" t="s">
        <v>312</v>
      </c>
      <c r="D842" s="155" t="s">
        <v>561</v>
      </c>
      <c r="E842" s="156" t="s">
        <v>567</v>
      </c>
      <c r="F842" s="18"/>
      <c r="G842" s="79">
        <f>G843</f>
        <v>0</v>
      </c>
      <c r="H842" s="79"/>
      <c r="I842" s="20">
        <f t="shared" si="273"/>
        <v>0</v>
      </c>
      <c r="J842" s="22"/>
      <c r="K842" s="22"/>
    </row>
    <row r="843" spans="1:11" hidden="1">
      <c r="A843" s="153" t="s">
        <v>16</v>
      </c>
      <c r="B843" s="18" t="s">
        <v>245</v>
      </c>
      <c r="C843" s="18" t="s">
        <v>312</v>
      </c>
      <c r="D843" s="155" t="s">
        <v>561</v>
      </c>
      <c r="E843" s="156" t="s">
        <v>567</v>
      </c>
      <c r="F843" s="18" t="s">
        <v>17</v>
      </c>
      <c r="G843" s="79"/>
      <c r="H843" s="79"/>
      <c r="I843" s="20">
        <f t="shared" si="273"/>
        <v>0</v>
      </c>
      <c r="J843" s="22"/>
      <c r="K843" s="22"/>
    </row>
    <row r="844" spans="1:11" ht="38.25" hidden="1">
      <c r="A844" s="135" t="s">
        <v>529</v>
      </c>
      <c r="B844" s="18" t="s">
        <v>245</v>
      </c>
      <c r="C844" s="18" t="s">
        <v>312</v>
      </c>
      <c r="D844" s="31" t="s">
        <v>530</v>
      </c>
      <c r="E844" s="18"/>
      <c r="F844" s="18"/>
      <c r="G844" s="79">
        <f t="shared" ref="G844:K846" si="286">G845</f>
        <v>0</v>
      </c>
      <c r="H844" s="79"/>
      <c r="I844" s="20">
        <f t="shared" si="273"/>
        <v>0</v>
      </c>
      <c r="J844" s="79">
        <f t="shared" si="286"/>
        <v>0</v>
      </c>
      <c r="K844" s="79">
        <f t="shared" si="286"/>
        <v>0</v>
      </c>
    </row>
    <row r="845" spans="1:11" ht="51.75" hidden="1" customHeight="1">
      <c r="A845" s="49" t="s">
        <v>574</v>
      </c>
      <c r="B845" s="18" t="s">
        <v>245</v>
      </c>
      <c r="C845" s="18" t="s">
        <v>312</v>
      </c>
      <c r="D845" s="36" t="s">
        <v>519</v>
      </c>
      <c r="E845" s="18"/>
      <c r="F845" s="18"/>
      <c r="G845" s="19">
        <f t="shared" si="286"/>
        <v>0</v>
      </c>
      <c r="H845" s="19"/>
      <c r="I845" s="20">
        <f t="shared" si="273"/>
        <v>0</v>
      </c>
      <c r="J845" s="19">
        <f t="shared" si="286"/>
        <v>0</v>
      </c>
      <c r="K845" s="19">
        <f t="shared" si="286"/>
        <v>0</v>
      </c>
    </row>
    <row r="846" spans="1:11" ht="36" hidden="1">
      <c r="A846" s="49" t="s">
        <v>308</v>
      </c>
      <c r="B846" s="18" t="s">
        <v>245</v>
      </c>
      <c r="C846" s="18" t="s">
        <v>312</v>
      </c>
      <c r="D846" s="36" t="s">
        <v>519</v>
      </c>
      <c r="E846" s="18" t="s">
        <v>256</v>
      </c>
      <c r="F846" s="18"/>
      <c r="G846" s="19">
        <f t="shared" si="286"/>
        <v>0</v>
      </c>
      <c r="H846" s="19"/>
      <c r="I846" s="20">
        <f t="shared" si="273"/>
        <v>0</v>
      </c>
      <c r="J846" s="19">
        <f t="shared" si="286"/>
        <v>0</v>
      </c>
      <c r="K846" s="19">
        <f t="shared" si="286"/>
        <v>0</v>
      </c>
    </row>
    <row r="847" spans="1:11" hidden="1">
      <c r="A847" s="49" t="s">
        <v>257</v>
      </c>
      <c r="B847" s="18" t="s">
        <v>245</v>
      </c>
      <c r="C847" s="18" t="s">
        <v>312</v>
      </c>
      <c r="D847" s="36" t="s">
        <v>519</v>
      </c>
      <c r="E847" s="18" t="s">
        <v>258</v>
      </c>
      <c r="F847" s="18"/>
      <c r="G847" s="19">
        <f>G850+G848+G849</f>
        <v>0</v>
      </c>
      <c r="H847" s="19"/>
      <c r="I847" s="20">
        <f t="shared" si="273"/>
        <v>0</v>
      </c>
      <c r="J847" s="19">
        <f t="shared" ref="J847:K847" si="287">J850+J848+J849</f>
        <v>0</v>
      </c>
      <c r="K847" s="19">
        <f t="shared" si="287"/>
        <v>0</v>
      </c>
    </row>
    <row r="848" spans="1:11" hidden="1">
      <c r="A848" s="49" t="s">
        <v>278</v>
      </c>
      <c r="B848" s="18" t="s">
        <v>245</v>
      </c>
      <c r="C848" s="18" t="s">
        <v>312</v>
      </c>
      <c r="D848" s="36" t="s">
        <v>519</v>
      </c>
      <c r="E848" s="18" t="s">
        <v>258</v>
      </c>
      <c r="F848" s="18" t="s">
        <v>17</v>
      </c>
      <c r="G848" s="19"/>
      <c r="H848" s="19"/>
      <c r="I848" s="20">
        <f t="shared" si="273"/>
        <v>0</v>
      </c>
      <c r="J848" s="19"/>
      <c r="K848" s="19"/>
    </row>
    <row r="849" spans="1:11" hidden="1">
      <c r="A849" s="49" t="s">
        <v>18</v>
      </c>
      <c r="B849" s="18" t="s">
        <v>245</v>
      </c>
      <c r="C849" s="18" t="s">
        <v>312</v>
      </c>
      <c r="D849" s="36" t="s">
        <v>519</v>
      </c>
      <c r="E849" s="18" t="s">
        <v>258</v>
      </c>
      <c r="F849" s="18" t="s">
        <v>10</v>
      </c>
      <c r="G849" s="19"/>
      <c r="H849" s="19"/>
      <c r="I849" s="20">
        <f t="shared" si="273"/>
        <v>0</v>
      </c>
      <c r="J849" s="19"/>
      <c r="K849" s="19"/>
    </row>
    <row r="850" spans="1:11" hidden="1">
      <c r="A850" s="49" t="s">
        <v>19</v>
      </c>
      <c r="B850" s="18" t="s">
        <v>245</v>
      </c>
      <c r="C850" s="18" t="s">
        <v>312</v>
      </c>
      <c r="D850" s="36" t="s">
        <v>519</v>
      </c>
      <c r="E850" s="18" t="s">
        <v>258</v>
      </c>
      <c r="F850" s="18" t="s">
        <v>11</v>
      </c>
      <c r="G850" s="20"/>
      <c r="H850" s="20"/>
      <c r="I850" s="20">
        <f t="shared" si="273"/>
        <v>0</v>
      </c>
      <c r="J850" s="20"/>
      <c r="K850" s="26"/>
    </row>
    <row r="851" spans="1:11" ht="46.5" hidden="1" customHeight="1">
      <c r="A851" s="157" t="s">
        <v>618</v>
      </c>
      <c r="B851" s="18" t="s">
        <v>245</v>
      </c>
      <c r="C851" s="18" t="s">
        <v>312</v>
      </c>
      <c r="D851" s="31" t="s">
        <v>316</v>
      </c>
      <c r="E851" s="18"/>
      <c r="F851" s="18"/>
      <c r="G851" s="16">
        <f t="shared" ref="G851:J853" si="288">G852</f>
        <v>0</v>
      </c>
      <c r="H851" s="16"/>
      <c r="I851" s="20">
        <f t="shared" si="273"/>
        <v>0</v>
      </c>
      <c r="J851" s="16">
        <f t="shared" si="288"/>
        <v>0</v>
      </c>
      <c r="K851" s="26"/>
    </row>
    <row r="852" spans="1:11" ht="48" hidden="1" customHeight="1">
      <c r="A852" s="55" t="s">
        <v>261</v>
      </c>
      <c r="B852" s="18" t="s">
        <v>245</v>
      </c>
      <c r="C852" s="18" t="s">
        <v>312</v>
      </c>
      <c r="D852" s="31" t="s">
        <v>316</v>
      </c>
      <c r="E852" s="18" t="s">
        <v>256</v>
      </c>
      <c r="F852" s="18"/>
      <c r="G852" s="16">
        <f t="shared" si="288"/>
        <v>0</v>
      </c>
      <c r="H852" s="16"/>
      <c r="I852" s="20">
        <f t="shared" si="273"/>
        <v>0</v>
      </c>
      <c r="J852" s="16">
        <f t="shared" si="288"/>
        <v>0</v>
      </c>
      <c r="K852" s="26"/>
    </row>
    <row r="853" spans="1:11" hidden="1">
      <c r="A853" s="55" t="s">
        <v>257</v>
      </c>
      <c r="B853" s="18" t="s">
        <v>245</v>
      </c>
      <c r="C853" s="18" t="s">
        <v>312</v>
      </c>
      <c r="D853" s="31" t="s">
        <v>316</v>
      </c>
      <c r="E853" s="18" t="s">
        <v>258</v>
      </c>
      <c r="F853" s="18"/>
      <c r="G853" s="16">
        <f t="shared" si="288"/>
        <v>0</v>
      </c>
      <c r="H853" s="16"/>
      <c r="I853" s="20">
        <f t="shared" si="273"/>
        <v>0</v>
      </c>
      <c r="J853" s="16">
        <f t="shared" si="288"/>
        <v>0</v>
      </c>
      <c r="K853" s="26"/>
    </row>
    <row r="854" spans="1:11" hidden="1">
      <c r="A854" s="55" t="s">
        <v>18</v>
      </c>
      <c r="B854" s="18" t="s">
        <v>245</v>
      </c>
      <c r="C854" s="18" t="s">
        <v>312</v>
      </c>
      <c r="D854" s="31" t="s">
        <v>316</v>
      </c>
      <c r="E854" s="18" t="s">
        <v>258</v>
      </c>
      <c r="F854" s="18" t="s">
        <v>10</v>
      </c>
      <c r="G854" s="19"/>
      <c r="H854" s="19"/>
      <c r="I854" s="20">
        <f t="shared" si="273"/>
        <v>0</v>
      </c>
      <c r="J854" s="20"/>
      <c r="K854" s="26"/>
    </row>
    <row r="855" spans="1:11" ht="25.5">
      <c r="A855" s="132" t="s">
        <v>25</v>
      </c>
      <c r="B855" s="171" t="s">
        <v>245</v>
      </c>
      <c r="C855" s="171" t="s">
        <v>312</v>
      </c>
      <c r="D855" s="173" t="s">
        <v>26</v>
      </c>
      <c r="E855" s="171"/>
      <c r="F855" s="171"/>
      <c r="G855" s="79">
        <f>G860+G864+G868+G856</f>
        <v>0</v>
      </c>
      <c r="H855" s="79"/>
      <c r="I855" s="20">
        <f t="shared" si="273"/>
        <v>0</v>
      </c>
      <c r="J855" s="79">
        <f t="shared" ref="J855:K855" si="289">J860+J864+J868+J856</f>
        <v>11200</v>
      </c>
      <c r="K855" s="79">
        <f t="shared" si="289"/>
        <v>11200</v>
      </c>
    </row>
    <row r="856" spans="1:11" ht="77.25" hidden="1" customHeight="1">
      <c r="A856" s="135" t="s">
        <v>656</v>
      </c>
      <c r="B856" s="167" t="s">
        <v>245</v>
      </c>
      <c r="C856" s="167" t="s">
        <v>312</v>
      </c>
      <c r="D856" s="144" t="s">
        <v>642</v>
      </c>
      <c r="E856" s="167"/>
      <c r="F856" s="167"/>
      <c r="G856" s="79">
        <f t="shared" ref="G856:K858" si="290">G857</f>
        <v>0</v>
      </c>
      <c r="H856" s="79"/>
      <c r="I856" s="20">
        <f t="shared" si="273"/>
        <v>0</v>
      </c>
      <c r="J856" s="79">
        <f t="shared" si="290"/>
        <v>0</v>
      </c>
      <c r="K856" s="79">
        <f t="shared" si="290"/>
        <v>0</v>
      </c>
    </row>
    <row r="857" spans="1:11" ht="38.25" hidden="1">
      <c r="A857" s="135" t="s">
        <v>308</v>
      </c>
      <c r="B857" s="167" t="s">
        <v>245</v>
      </c>
      <c r="C857" s="167" t="s">
        <v>312</v>
      </c>
      <c r="D857" s="144" t="s">
        <v>642</v>
      </c>
      <c r="E857" s="167" t="s">
        <v>256</v>
      </c>
      <c r="F857" s="167"/>
      <c r="G857" s="79">
        <f t="shared" si="290"/>
        <v>0</v>
      </c>
      <c r="H857" s="79"/>
      <c r="I857" s="20">
        <f t="shared" si="273"/>
        <v>0</v>
      </c>
      <c r="J857" s="79">
        <f t="shared" si="290"/>
        <v>0</v>
      </c>
      <c r="K857" s="79">
        <f t="shared" si="290"/>
        <v>0</v>
      </c>
    </row>
    <row r="858" spans="1:11" hidden="1">
      <c r="A858" s="135" t="s">
        <v>257</v>
      </c>
      <c r="B858" s="167" t="s">
        <v>245</v>
      </c>
      <c r="C858" s="167" t="s">
        <v>312</v>
      </c>
      <c r="D858" s="144" t="s">
        <v>642</v>
      </c>
      <c r="E858" s="167" t="s">
        <v>258</v>
      </c>
      <c r="F858" s="167"/>
      <c r="G858" s="79">
        <f t="shared" si="290"/>
        <v>0</v>
      </c>
      <c r="H858" s="79"/>
      <c r="I858" s="20">
        <f t="shared" si="273"/>
        <v>0</v>
      </c>
      <c r="J858" s="79">
        <f t="shared" si="290"/>
        <v>0</v>
      </c>
      <c r="K858" s="79">
        <f t="shared" si="290"/>
        <v>0</v>
      </c>
    </row>
    <row r="859" spans="1:11" hidden="1">
      <c r="A859" s="135" t="s">
        <v>18</v>
      </c>
      <c r="B859" s="167" t="s">
        <v>245</v>
      </c>
      <c r="C859" s="167" t="s">
        <v>312</v>
      </c>
      <c r="D859" s="144" t="s">
        <v>642</v>
      </c>
      <c r="E859" s="167" t="s">
        <v>258</v>
      </c>
      <c r="F859" s="167" t="s">
        <v>10</v>
      </c>
      <c r="G859" s="79"/>
      <c r="H859" s="79"/>
      <c r="I859" s="20">
        <f t="shared" si="273"/>
        <v>0</v>
      </c>
      <c r="J859" s="22"/>
      <c r="K859" s="22"/>
    </row>
    <row r="860" spans="1:11" ht="25.5">
      <c r="A860" s="135" t="s">
        <v>314</v>
      </c>
      <c r="B860" s="167" t="s">
        <v>245</v>
      </c>
      <c r="C860" s="167" t="s">
        <v>312</v>
      </c>
      <c r="D860" s="144" t="s">
        <v>354</v>
      </c>
      <c r="E860" s="167"/>
      <c r="F860" s="167"/>
      <c r="G860" s="79">
        <f t="shared" ref="G860:K862" si="291">G861</f>
        <v>0</v>
      </c>
      <c r="H860" s="79"/>
      <c r="I860" s="20">
        <f t="shared" si="273"/>
        <v>0</v>
      </c>
      <c r="J860" s="79">
        <f t="shared" si="291"/>
        <v>6400</v>
      </c>
      <c r="K860" s="79">
        <f t="shared" si="291"/>
        <v>6400</v>
      </c>
    </row>
    <row r="861" spans="1:11" ht="38.25">
      <c r="A861" s="135" t="s">
        <v>308</v>
      </c>
      <c r="B861" s="167" t="s">
        <v>245</v>
      </c>
      <c r="C861" s="167" t="s">
        <v>312</v>
      </c>
      <c r="D861" s="144" t="s">
        <v>354</v>
      </c>
      <c r="E861" s="167" t="s">
        <v>256</v>
      </c>
      <c r="F861" s="167"/>
      <c r="G861" s="79">
        <f t="shared" si="291"/>
        <v>0</v>
      </c>
      <c r="H861" s="79"/>
      <c r="I861" s="20">
        <f t="shared" si="273"/>
        <v>0</v>
      </c>
      <c r="J861" s="79">
        <f t="shared" si="291"/>
        <v>6400</v>
      </c>
      <c r="K861" s="79">
        <f t="shared" si="291"/>
        <v>6400</v>
      </c>
    </row>
    <row r="862" spans="1:11">
      <c r="A862" s="135" t="s">
        <v>257</v>
      </c>
      <c r="B862" s="167" t="s">
        <v>245</v>
      </c>
      <c r="C862" s="167" t="s">
        <v>312</v>
      </c>
      <c r="D862" s="144" t="s">
        <v>354</v>
      </c>
      <c r="E862" s="167" t="s">
        <v>258</v>
      </c>
      <c r="F862" s="167"/>
      <c r="G862" s="79">
        <f t="shared" si="291"/>
        <v>0</v>
      </c>
      <c r="H862" s="79"/>
      <c r="I862" s="20">
        <f t="shared" ref="I862:I925" si="292">G862+H862</f>
        <v>0</v>
      </c>
      <c r="J862" s="79">
        <f t="shared" si="291"/>
        <v>6400</v>
      </c>
      <c r="K862" s="79">
        <f t="shared" si="291"/>
        <v>6400</v>
      </c>
    </row>
    <row r="863" spans="1:11">
      <c r="A863" s="135" t="s">
        <v>16</v>
      </c>
      <c r="B863" s="167" t="s">
        <v>245</v>
      </c>
      <c r="C863" s="167" t="s">
        <v>312</v>
      </c>
      <c r="D863" s="144" t="s">
        <v>354</v>
      </c>
      <c r="E863" s="167" t="s">
        <v>258</v>
      </c>
      <c r="F863" s="167" t="s">
        <v>17</v>
      </c>
      <c r="G863" s="79"/>
      <c r="H863" s="79"/>
      <c r="I863" s="20">
        <f t="shared" si="292"/>
        <v>0</v>
      </c>
      <c r="J863" s="22">
        <v>6400</v>
      </c>
      <c r="K863" s="22">
        <v>6400</v>
      </c>
    </row>
    <row r="864" spans="1:11" ht="25.5">
      <c r="A864" s="135" t="s">
        <v>265</v>
      </c>
      <c r="B864" s="167" t="s">
        <v>245</v>
      </c>
      <c r="C864" s="167" t="s">
        <v>312</v>
      </c>
      <c r="D864" s="144" t="s">
        <v>591</v>
      </c>
      <c r="E864" s="167"/>
      <c r="F864" s="167"/>
      <c r="G864" s="79">
        <f>G865</f>
        <v>0</v>
      </c>
      <c r="H864" s="79"/>
      <c r="I864" s="20">
        <f t="shared" si="292"/>
        <v>0</v>
      </c>
      <c r="J864" s="79">
        <f t="shared" ref="J864:K866" si="293">J865</f>
        <v>4000</v>
      </c>
      <c r="K864" s="79">
        <f t="shared" si="293"/>
        <v>4000</v>
      </c>
    </row>
    <row r="865" spans="1:11" ht="38.25">
      <c r="A865" s="135" t="s">
        <v>308</v>
      </c>
      <c r="B865" s="167" t="s">
        <v>245</v>
      </c>
      <c r="C865" s="167" t="s">
        <v>312</v>
      </c>
      <c r="D865" s="144" t="s">
        <v>591</v>
      </c>
      <c r="E865" s="167" t="s">
        <v>256</v>
      </c>
      <c r="F865" s="167"/>
      <c r="G865" s="79">
        <f>G866</f>
        <v>0</v>
      </c>
      <c r="H865" s="79"/>
      <c r="I865" s="20">
        <f t="shared" si="292"/>
        <v>0</v>
      </c>
      <c r="J865" s="79">
        <f t="shared" si="293"/>
        <v>4000</v>
      </c>
      <c r="K865" s="79">
        <f t="shared" si="293"/>
        <v>4000</v>
      </c>
    </row>
    <row r="866" spans="1:11">
      <c r="A866" s="135" t="s">
        <v>257</v>
      </c>
      <c r="B866" s="167" t="s">
        <v>245</v>
      </c>
      <c r="C866" s="167" t="s">
        <v>312</v>
      </c>
      <c r="D866" s="144" t="s">
        <v>591</v>
      </c>
      <c r="E866" s="167" t="s">
        <v>258</v>
      </c>
      <c r="F866" s="167"/>
      <c r="G866" s="79">
        <f>G867</f>
        <v>0</v>
      </c>
      <c r="H866" s="79"/>
      <c r="I866" s="20">
        <f t="shared" si="292"/>
        <v>0</v>
      </c>
      <c r="J866" s="79">
        <f t="shared" si="293"/>
        <v>4000</v>
      </c>
      <c r="K866" s="79">
        <f t="shared" si="293"/>
        <v>4000</v>
      </c>
    </row>
    <row r="867" spans="1:11">
      <c r="A867" s="135" t="s">
        <v>16</v>
      </c>
      <c r="B867" s="167" t="s">
        <v>245</v>
      </c>
      <c r="C867" s="167" t="s">
        <v>312</v>
      </c>
      <c r="D867" s="144" t="s">
        <v>591</v>
      </c>
      <c r="E867" s="167" t="s">
        <v>258</v>
      </c>
      <c r="F867" s="167" t="s">
        <v>17</v>
      </c>
      <c r="G867" s="79"/>
      <c r="H867" s="79"/>
      <c r="I867" s="20">
        <f t="shared" si="292"/>
        <v>0</v>
      </c>
      <c r="J867" s="22">
        <v>4000</v>
      </c>
      <c r="K867" s="22">
        <v>4000</v>
      </c>
    </row>
    <row r="868" spans="1:11" ht="13.5" customHeight="1">
      <c r="A868" s="135" t="s">
        <v>267</v>
      </c>
      <c r="B868" s="167" t="s">
        <v>245</v>
      </c>
      <c r="C868" s="167" t="s">
        <v>312</v>
      </c>
      <c r="D868" s="144" t="s">
        <v>592</v>
      </c>
      <c r="E868" s="167"/>
      <c r="F868" s="167"/>
      <c r="G868" s="79">
        <f t="shared" ref="G868:K870" si="294">G869</f>
        <v>0</v>
      </c>
      <c r="H868" s="79"/>
      <c r="I868" s="20">
        <f t="shared" si="292"/>
        <v>0</v>
      </c>
      <c r="J868" s="79">
        <f t="shared" si="294"/>
        <v>800</v>
      </c>
      <c r="K868" s="79">
        <f t="shared" si="294"/>
        <v>800</v>
      </c>
    </row>
    <row r="869" spans="1:11" ht="38.25">
      <c r="A869" s="135" t="s">
        <v>308</v>
      </c>
      <c r="B869" s="167" t="s">
        <v>245</v>
      </c>
      <c r="C869" s="167" t="s">
        <v>312</v>
      </c>
      <c r="D869" s="144" t="s">
        <v>592</v>
      </c>
      <c r="E869" s="167" t="s">
        <v>256</v>
      </c>
      <c r="F869" s="167"/>
      <c r="G869" s="79">
        <f t="shared" si="294"/>
        <v>0</v>
      </c>
      <c r="H869" s="79"/>
      <c r="I869" s="20">
        <f t="shared" si="292"/>
        <v>0</v>
      </c>
      <c r="J869" s="79">
        <f t="shared" si="294"/>
        <v>800</v>
      </c>
      <c r="K869" s="79">
        <f t="shared" si="294"/>
        <v>800</v>
      </c>
    </row>
    <row r="870" spans="1:11">
      <c r="A870" s="135" t="s">
        <v>257</v>
      </c>
      <c r="B870" s="167" t="s">
        <v>245</v>
      </c>
      <c r="C870" s="167" t="s">
        <v>312</v>
      </c>
      <c r="D870" s="144" t="s">
        <v>592</v>
      </c>
      <c r="E870" s="167" t="s">
        <v>258</v>
      </c>
      <c r="F870" s="167"/>
      <c r="G870" s="79">
        <f t="shared" si="294"/>
        <v>0</v>
      </c>
      <c r="H870" s="79"/>
      <c r="I870" s="20">
        <f t="shared" si="292"/>
        <v>0</v>
      </c>
      <c r="J870" s="79">
        <f t="shared" si="294"/>
        <v>800</v>
      </c>
      <c r="K870" s="79">
        <f t="shared" si="294"/>
        <v>800</v>
      </c>
    </row>
    <row r="871" spans="1:11">
      <c r="A871" s="135" t="s">
        <v>16</v>
      </c>
      <c r="B871" s="167" t="s">
        <v>245</v>
      </c>
      <c r="C871" s="167" t="s">
        <v>312</v>
      </c>
      <c r="D871" s="144" t="s">
        <v>592</v>
      </c>
      <c r="E871" s="167" t="s">
        <v>258</v>
      </c>
      <c r="F871" s="167" t="s">
        <v>17</v>
      </c>
      <c r="G871" s="79"/>
      <c r="H871" s="79"/>
      <c r="I871" s="20">
        <f t="shared" si="292"/>
        <v>0</v>
      </c>
      <c r="J871" s="22">
        <v>800</v>
      </c>
      <c r="K871" s="22">
        <v>800</v>
      </c>
    </row>
    <row r="872" spans="1:11" ht="59.25" customHeight="1">
      <c r="A872" s="32" t="s">
        <v>317</v>
      </c>
      <c r="B872" s="14" t="s">
        <v>245</v>
      </c>
      <c r="C872" s="14" t="s">
        <v>312</v>
      </c>
      <c r="D872" s="33" t="s">
        <v>318</v>
      </c>
      <c r="E872" s="14"/>
      <c r="F872" s="14"/>
      <c r="G872" s="15">
        <f t="shared" ref="G872:K873" si="295">G873</f>
        <v>6044</v>
      </c>
      <c r="H872" s="15"/>
      <c r="I872" s="12">
        <f t="shared" si="292"/>
        <v>6044</v>
      </c>
      <c r="J872" s="15">
        <f t="shared" si="295"/>
        <v>0</v>
      </c>
      <c r="K872" s="15">
        <f t="shared" si="295"/>
        <v>0</v>
      </c>
    </row>
    <row r="873" spans="1:11" ht="36.75" customHeight="1">
      <c r="A873" s="131" t="s">
        <v>319</v>
      </c>
      <c r="B873" s="35" t="s">
        <v>245</v>
      </c>
      <c r="C873" s="35" t="s">
        <v>312</v>
      </c>
      <c r="D873" s="36" t="s">
        <v>320</v>
      </c>
      <c r="E873" s="35"/>
      <c r="F873" s="35"/>
      <c r="G873" s="37">
        <f t="shared" si="295"/>
        <v>6044</v>
      </c>
      <c r="H873" s="37"/>
      <c r="I873" s="20">
        <f t="shared" si="292"/>
        <v>6044</v>
      </c>
      <c r="J873" s="37">
        <f t="shared" si="295"/>
        <v>0</v>
      </c>
      <c r="K873" s="37">
        <f t="shared" si="295"/>
        <v>0</v>
      </c>
    </row>
    <row r="874" spans="1:11" ht="36">
      <c r="A874" s="131" t="s">
        <v>321</v>
      </c>
      <c r="B874" s="35" t="s">
        <v>245</v>
      </c>
      <c r="C874" s="35" t="s">
        <v>312</v>
      </c>
      <c r="D874" s="36" t="s">
        <v>322</v>
      </c>
      <c r="E874" s="35"/>
      <c r="F874" s="35"/>
      <c r="G874" s="37">
        <f t="shared" ref="G874:K874" si="296">G875+G879+G885</f>
        <v>6044</v>
      </c>
      <c r="H874" s="37"/>
      <c r="I874" s="20">
        <f t="shared" si="292"/>
        <v>6044</v>
      </c>
      <c r="J874" s="37">
        <f t="shared" si="296"/>
        <v>0</v>
      </c>
      <c r="K874" s="37">
        <f t="shared" si="296"/>
        <v>0</v>
      </c>
    </row>
    <row r="875" spans="1:11" ht="23.25" customHeight="1">
      <c r="A875" s="49" t="s">
        <v>323</v>
      </c>
      <c r="B875" s="18" t="s">
        <v>245</v>
      </c>
      <c r="C875" s="18" t="s">
        <v>312</v>
      </c>
      <c r="D875" s="31" t="s">
        <v>324</v>
      </c>
      <c r="E875" s="18"/>
      <c r="F875" s="18"/>
      <c r="G875" s="16">
        <f t="shared" ref="G875:K877" si="297">G876</f>
        <v>6044</v>
      </c>
      <c r="H875" s="16"/>
      <c r="I875" s="20">
        <f t="shared" si="292"/>
        <v>6044</v>
      </c>
      <c r="J875" s="16">
        <f t="shared" si="297"/>
        <v>0</v>
      </c>
      <c r="K875" s="16">
        <f t="shared" si="297"/>
        <v>0</v>
      </c>
    </row>
    <row r="876" spans="1:11" ht="36" customHeight="1">
      <c r="A876" s="49" t="s">
        <v>308</v>
      </c>
      <c r="B876" s="18" t="s">
        <v>245</v>
      </c>
      <c r="C876" s="18" t="s">
        <v>312</v>
      </c>
      <c r="D876" s="31" t="s">
        <v>324</v>
      </c>
      <c r="E876" s="18" t="s">
        <v>256</v>
      </c>
      <c r="F876" s="18"/>
      <c r="G876" s="16">
        <f t="shared" si="297"/>
        <v>6044</v>
      </c>
      <c r="H876" s="16"/>
      <c r="I876" s="20">
        <f t="shared" si="292"/>
        <v>6044</v>
      </c>
      <c r="J876" s="16">
        <f t="shared" si="297"/>
        <v>0</v>
      </c>
      <c r="K876" s="16">
        <f t="shared" si="297"/>
        <v>0</v>
      </c>
    </row>
    <row r="877" spans="1:11" ht="13.5" customHeight="1">
      <c r="A877" s="49" t="s">
        <v>257</v>
      </c>
      <c r="B877" s="18" t="s">
        <v>245</v>
      </c>
      <c r="C877" s="18" t="s">
        <v>312</v>
      </c>
      <c r="D877" s="31" t="s">
        <v>324</v>
      </c>
      <c r="E877" s="18" t="s">
        <v>258</v>
      </c>
      <c r="F877" s="18"/>
      <c r="G877" s="16">
        <f t="shared" si="297"/>
        <v>6044</v>
      </c>
      <c r="H877" s="16"/>
      <c r="I877" s="20">
        <f t="shared" si="292"/>
        <v>6044</v>
      </c>
      <c r="J877" s="16">
        <f t="shared" si="297"/>
        <v>0</v>
      </c>
      <c r="K877" s="16">
        <f t="shared" si="297"/>
        <v>0</v>
      </c>
    </row>
    <row r="878" spans="1:11">
      <c r="A878" s="49" t="s">
        <v>16</v>
      </c>
      <c r="B878" s="18" t="s">
        <v>245</v>
      </c>
      <c r="C878" s="18" t="s">
        <v>312</v>
      </c>
      <c r="D878" s="31" t="s">
        <v>324</v>
      </c>
      <c r="E878" s="18" t="s">
        <v>258</v>
      </c>
      <c r="F878" s="18" t="s">
        <v>17</v>
      </c>
      <c r="G878" s="79">
        <v>6044</v>
      </c>
      <c r="H878" s="79"/>
      <c r="I878" s="20">
        <f t="shared" si="292"/>
        <v>6044</v>
      </c>
      <c r="J878" s="20"/>
      <c r="K878" s="19"/>
    </row>
    <row r="879" spans="1:11" ht="66.75" hidden="1" customHeight="1">
      <c r="A879" s="55" t="s">
        <v>575</v>
      </c>
      <c r="B879" s="24" t="s">
        <v>245</v>
      </c>
      <c r="C879" s="24" t="s">
        <v>312</v>
      </c>
      <c r="D879" s="38" t="s">
        <v>325</v>
      </c>
      <c r="E879" s="24"/>
      <c r="F879" s="24"/>
      <c r="G879" s="16">
        <f t="shared" ref="G879:K880" si="298">G880</f>
        <v>0</v>
      </c>
      <c r="H879" s="16"/>
      <c r="I879" s="20">
        <f t="shared" si="292"/>
        <v>0</v>
      </c>
      <c r="J879" s="16">
        <f t="shared" si="298"/>
        <v>0</v>
      </c>
      <c r="K879" s="16">
        <f t="shared" si="298"/>
        <v>0</v>
      </c>
    </row>
    <row r="880" spans="1:11" ht="38.25" hidden="1">
      <c r="A880" s="55" t="s">
        <v>308</v>
      </c>
      <c r="B880" s="24" t="s">
        <v>245</v>
      </c>
      <c r="C880" s="24" t="s">
        <v>312</v>
      </c>
      <c r="D880" s="38" t="s">
        <v>325</v>
      </c>
      <c r="E880" s="24" t="s">
        <v>256</v>
      </c>
      <c r="F880" s="24"/>
      <c r="G880" s="16">
        <f t="shared" si="298"/>
        <v>0</v>
      </c>
      <c r="H880" s="16"/>
      <c r="I880" s="20">
        <f t="shared" si="292"/>
        <v>0</v>
      </c>
      <c r="J880" s="16">
        <f t="shared" si="298"/>
        <v>0</v>
      </c>
      <c r="K880" s="26"/>
    </row>
    <row r="881" spans="1:11" hidden="1">
      <c r="A881" s="55" t="s">
        <v>257</v>
      </c>
      <c r="B881" s="24" t="s">
        <v>245</v>
      </c>
      <c r="C881" s="24" t="s">
        <v>312</v>
      </c>
      <c r="D881" s="38" t="s">
        <v>325</v>
      </c>
      <c r="E881" s="24" t="s">
        <v>258</v>
      </c>
      <c r="F881" s="24"/>
      <c r="G881" s="16">
        <f t="shared" ref="G881:J881" si="299">G882+G883+G884</f>
        <v>0</v>
      </c>
      <c r="H881" s="16"/>
      <c r="I881" s="20">
        <f t="shared" si="292"/>
        <v>0</v>
      </c>
      <c r="J881" s="16">
        <f t="shared" si="299"/>
        <v>0</v>
      </c>
      <c r="K881" s="26"/>
    </row>
    <row r="882" spans="1:11" hidden="1">
      <c r="A882" s="55" t="s">
        <v>16</v>
      </c>
      <c r="B882" s="24" t="s">
        <v>245</v>
      </c>
      <c r="C882" s="24" t="s">
        <v>312</v>
      </c>
      <c r="D882" s="38" t="s">
        <v>325</v>
      </c>
      <c r="E882" s="24" t="s">
        <v>258</v>
      </c>
      <c r="F882" s="24" t="s">
        <v>17</v>
      </c>
      <c r="G882" s="19"/>
      <c r="H882" s="19"/>
      <c r="I882" s="20">
        <f t="shared" si="292"/>
        <v>0</v>
      </c>
      <c r="J882" s="20"/>
      <c r="K882" s="26"/>
    </row>
    <row r="883" spans="1:11" hidden="1">
      <c r="A883" s="55" t="s">
        <v>18</v>
      </c>
      <c r="B883" s="24" t="s">
        <v>245</v>
      </c>
      <c r="C883" s="24" t="s">
        <v>312</v>
      </c>
      <c r="D883" s="38" t="s">
        <v>325</v>
      </c>
      <c r="E883" s="24" t="s">
        <v>258</v>
      </c>
      <c r="F883" s="24" t="s">
        <v>10</v>
      </c>
      <c r="G883" s="19"/>
      <c r="H883" s="19"/>
      <c r="I883" s="20">
        <f t="shared" si="292"/>
        <v>0</v>
      </c>
      <c r="J883" s="20"/>
      <c r="K883" s="26"/>
    </row>
    <row r="884" spans="1:11" hidden="1">
      <c r="A884" s="55" t="s">
        <v>19</v>
      </c>
      <c r="B884" s="24" t="s">
        <v>245</v>
      </c>
      <c r="C884" s="24" t="s">
        <v>312</v>
      </c>
      <c r="D884" s="38" t="s">
        <v>325</v>
      </c>
      <c r="E884" s="24" t="s">
        <v>258</v>
      </c>
      <c r="F884" s="24" t="s">
        <v>11</v>
      </c>
      <c r="G884" s="19"/>
      <c r="H884" s="19"/>
      <c r="I884" s="20">
        <f t="shared" si="292"/>
        <v>0</v>
      </c>
      <c r="J884" s="20"/>
      <c r="K884" s="26"/>
    </row>
    <row r="885" spans="1:11" ht="39" hidden="1" customHeight="1">
      <c r="A885" s="157" t="s">
        <v>618</v>
      </c>
      <c r="B885" s="24" t="s">
        <v>245</v>
      </c>
      <c r="C885" s="24" t="s">
        <v>312</v>
      </c>
      <c r="D885" s="38" t="s">
        <v>326</v>
      </c>
      <c r="E885" s="24"/>
      <c r="F885" s="24"/>
      <c r="G885" s="16">
        <f t="shared" ref="G885:J887" si="300">G886</f>
        <v>0</v>
      </c>
      <c r="H885" s="16"/>
      <c r="I885" s="20">
        <f t="shared" si="292"/>
        <v>0</v>
      </c>
      <c r="J885" s="16">
        <f t="shared" si="300"/>
        <v>0</v>
      </c>
      <c r="K885" s="26"/>
    </row>
    <row r="886" spans="1:11" ht="39.75" hidden="1" customHeight="1">
      <c r="A886" s="55" t="s">
        <v>261</v>
      </c>
      <c r="B886" s="24" t="s">
        <v>245</v>
      </c>
      <c r="C886" s="24" t="s">
        <v>312</v>
      </c>
      <c r="D886" s="38" t="s">
        <v>326</v>
      </c>
      <c r="E886" s="24" t="s">
        <v>256</v>
      </c>
      <c r="F886" s="24"/>
      <c r="G886" s="16">
        <f t="shared" si="300"/>
        <v>0</v>
      </c>
      <c r="H886" s="16"/>
      <c r="I886" s="20">
        <f t="shared" si="292"/>
        <v>0</v>
      </c>
      <c r="J886" s="16">
        <f t="shared" si="300"/>
        <v>0</v>
      </c>
      <c r="K886" s="26"/>
    </row>
    <row r="887" spans="1:11" hidden="1">
      <c r="A887" s="55" t="s">
        <v>257</v>
      </c>
      <c r="B887" s="24" t="s">
        <v>245</v>
      </c>
      <c r="C887" s="24" t="s">
        <v>312</v>
      </c>
      <c r="D887" s="38" t="s">
        <v>326</v>
      </c>
      <c r="E887" s="24" t="s">
        <v>258</v>
      </c>
      <c r="F887" s="24"/>
      <c r="G887" s="16">
        <f t="shared" si="300"/>
        <v>0</v>
      </c>
      <c r="H887" s="16"/>
      <c r="I887" s="20">
        <f t="shared" si="292"/>
        <v>0</v>
      </c>
      <c r="J887" s="16">
        <f t="shared" si="300"/>
        <v>0</v>
      </c>
      <c r="K887" s="26"/>
    </row>
    <row r="888" spans="1:11" hidden="1">
      <c r="A888" s="55" t="s">
        <v>18</v>
      </c>
      <c r="B888" s="24" t="s">
        <v>245</v>
      </c>
      <c r="C888" s="24" t="s">
        <v>312</v>
      </c>
      <c r="D888" s="38" t="s">
        <v>326</v>
      </c>
      <c r="E888" s="24" t="s">
        <v>258</v>
      </c>
      <c r="F888" s="24" t="s">
        <v>10</v>
      </c>
      <c r="G888" s="19"/>
      <c r="H888" s="19"/>
      <c r="I888" s="20">
        <f t="shared" si="292"/>
        <v>0</v>
      </c>
      <c r="J888" s="20"/>
      <c r="K888" s="26"/>
    </row>
    <row r="889" spans="1:11" ht="48.75" hidden="1" customHeight="1">
      <c r="A889" s="55" t="s">
        <v>327</v>
      </c>
      <c r="B889" s="18" t="s">
        <v>245</v>
      </c>
      <c r="C889" s="18" t="s">
        <v>312</v>
      </c>
      <c r="D889" s="38" t="s">
        <v>328</v>
      </c>
      <c r="E889" s="18"/>
      <c r="F889" s="18"/>
      <c r="G889" s="16">
        <f t="shared" ref="G889:J891" si="301">G890</f>
        <v>0</v>
      </c>
      <c r="H889" s="16"/>
      <c r="I889" s="20">
        <f t="shared" si="292"/>
        <v>0</v>
      </c>
      <c r="J889" s="16">
        <f t="shared" si="301"/>
        <v>0</v>
      </c>
      <c r="K889" s="26"/>
    </row>
    <row r="890" spans="1:11" ht="39.75" hidden="1" customHeight="1">
      <c r="A890" s="55" t="s">
        <v>261</v>
      </c>
      <c r="B890" s="18" t="s">
        <v>245</v>
      </c>
      <c r="C890" s="18" t="s">
        <v>312</v>
      </c>
      <c r="D890" s="38" t="s">
        <v>328</v>
      </c>
      <c r="E890" s="18" t="s">
        <v>256</v>
      </c>
      <c r="F890" s="18"/>
      <c r="G890" s="16">
        <f t="shared" si="301"/>
        <v>0</v>
      </c>
      <c r="H890" s="16"/>
      <c r="I890" s="20">
        <f t="shared" si="292"/>
        <v>0</v>
      </c>
      <c r="J890" s="16">
        <f t="shared" si="301"/>
        <v>0</v>
      </c>
      <c r="K890" s="26"/>
    </row>
    <row r="891" spans="1:11" hidden="1">
      <c r="A891" s="55" t="s">
        <v>257</v>
      </c>
      <c r="B891" s="18" t="s">
        <v>245</v>
      </c>
      <c r="C891" s="18" t="s">
        <v>312</v>
      </c>
      <c r="D891" s="38" t="s">
        <v>328</v>
      </c>
      <c r="E891" s="18" t="s">
        <v>258</v>
      </c>
      <c r="F891" s="18"/>
      <c r="G891" s="16">
        <f t="shared" si="301"/>
        <v>0</v>
      </c>
      <c r="H891" s="16"/>
      <c r="I891" s="20">
        <f t="shared" si="292"/>
        <v>0</v>
      </c>
      <c r="J891" s="16">
        <f t="shared" si="301"/>
        <v>0</v>
      </c>
      <c r="K891" s="26"/>
    </row>
    <row r="892" spans="1:11" hidden="1">
      <c r="A892" s="55" t="s">
        <v>18</v>
      </c>
      <c r="B892" s="18" t="s">
        <v>245</v>
      </c>
      <c r="C892" s="18" t="s">
        <v>312</v>
      </c>
      <c r="D892" s="38" t="s">
        <v>328</v>
      </c>
      <c r="E892" s="18" t="s">
        <v>258</v>
      </c>
      <c r="F892" s="18" t="s">
        <v>17</v>
      </c>
      <c r="G892" s="19"/>
      <c r="H892" s="19"/>
      <c r="I892" s="20">
        <f t="shared" si="292"/>
        <v>0</v>
      </c>
      <c r="J892" s="20"/>
      <c r="K892" s="26"/>
    </row>
    <row r="893" spans="1:11">
      <c r="A893" s="32" t="s">
        <v>691</v>
      </c>
      <c r="B893" s="14" t="s">
        <v>245</v>
      </c>
      <c r="C893" s="14" t="s">
        <v>329</v>
      </c>
      <c r="D893" s="14"/>
      <c r="E893" s="14"/>
      <c r="F893" s="14"/>
      <c r="G893" s="15">
        <f>G894+G911+G935+G941</f>
        <v>1319.8</v>
      </c>
      <c r="H893" s="15">
        <f>H894+H911+H935+H941</f>
        <v>0</v>
      </c>
      <c r="I893" s="12">
        <f t="shared" si="292"/>
        <v>1319.8</v>
      </c>
      <c r="J893" s="15">
        <f t="shared" ref="J893:K893" si="302">J894+J911+J935+J941</f>
        <v>1102.4000000000001</v>
      </c>
      <c r="K893" s="15">
        <f t="shared" si="302"/>
        <v>1012.4</v>
      </c>
    </row>
    <row r="894" spans="1:11" ht="26.25" customHeight="1">
      <c r="A894" s="13" t="s">
        <v>330</v>
      </c>
      <c r="B894" s="14" t="s">
        <v>245</v>
      </c>
      <c r="C894" s="14" t="s">
        <v>329</v>
      </c>
      <c r="D894" s="14" t="s">
        <v>249</v>
      </c>
      <c r="E894" s="14"/>
      <c r="F894" s="14"/>
      <c r="G894" s="16">
        <f t="shared" ref="G894:K895" si="303">G895</f>
        <v>1176</v>
      </c>
      <c r="H894" s="16">
        <f t="shared" si="303"/>
        <v>0</v>
      </c>
      <c r="I894" s="20">
        <f t="shared" si="292"/>
        <v>1176</v>
      </c>
      <c r="J894" s="16">
        <f t="shared" si="303"/>
        <v>0</v>
      </c>
      <c r="K894" s="16">
        <f t="shared" si="303"/>
        <v>0</v>
      </c>
    </row>
    <row r="895" spans="1:11" ht="43.5" customHeight="1">
      <c r="A895" s="83" t="s">
        <v>331</v>
      </c>
      <c r="B895" s="14" t="s">
        <v>245</v>
      </c>
      <c r="C895" s="14" t="s">
        <v>329</v>
      </c>
      <c r="D895" s="14" t="s">
        <v>251</v>
      </c>
      <c r="E895" s="14"/>
      <c r="F895" s="14"/>
      <c r="G895" s="16">
        <f t="shared" si="303"/>
        <v>1176</v>
      </c>
      <c r="H895" s="16">
        <f t="shared" si="303"/>
        <v>0</v>
      </c>
      <c r="I895" s="20">
        <f t="shared" si="292"/>
        <v>1176</v>
      </c>
      <c r="J895" s="16">
        <f t="shared" si="303"/>
        <v>0</v>
      </c>
      <c r="K895" s="16">
        <f t="shared" si="303"/>
        <v>0</v>
      </c>
    </row>
    <row r="896" spans="1:11" ht="37.5" customHeight="1">
      <c r="A896" s="84" t="s">
        <v>332</v>
      </c>
      <c r="B896" s="14" t="s">
        <v>245</v>
      </c>
      <c r="C896" s="14" t="s">
        <v>329</v>
      </c>
      <c r="D896" s="14" t="s">
        <v>333</v>
      </c>
      <c r="E896" s="14"/>
      <c r="F896" s="14"/>
      <c r="G896" s="16">
        <f>G897+G906</f>
        <v>1176</v>
      </c>
      <c r="H896" s="16">
        <f t="shared" ref="H896" si="304">H897+H906</f>
        <v>0</v>
      </c>
      <c r="I896" s="20">
        <f t="shared" si="292"/>
        <v>1176</v>
      </c>
      <c r="J896" s="16">
        <f t="shared" ref="J896:K896" si="305">J897+J906</f>
        <v>0</v>
      </c>
      <c r="K896" s="16">
        <f t="shared" si="305"/>
        <v>0</v>
      </c>
    </row>
    <row r="897" spans="1:11">
      <c r="A897" s="85" t="s">
        <v>334</v>
      </c>
      <c r="B897" s="18" t="s">
        <v>245</v>
      </c>
      <c r="C897" s="18" t="s">
        <v>329</v>
      </c>
      <c r="D897" s="31" t="s">
        <v>333</v>
      </c>
      <c r="E897" s="14"/>
      <c r="F897" s="14"/>
      <c r="G897" s="16">
        <f>G898+G902</f>
        <v>150</v>
      </c>
      <c r="H897" s="16"/>
      <c r="I897" s="20">
        <f t="shared" si="292"/>
        <v>150</v>
      </c>
      <c r="J897" s="16">
        <f t="shared" ref="J897:K897" si="306">J898+J902</f>
        <v>0</v>
      </c>
      <c r="K897" s="16">
        <f t="shared" si="306"/>
        <v>0</v>
      </c>
    </row>
    <row r="898" spans="1:11">
      <c r="A898" s="17" t="s">
        <v>335</v>
      </c>
      <c r="B898" s="18" t="s">
        <v>245</v>
      </c>
      <c r="C898" s="18" t="s">
        <v>329</v>
      </c>
      <c r="D898" s="36" t="s">
        <v>550</v>
      </c>
      <c r="E898" s="14"/>
      <c r="F898" s="14"/>
      <c r="G898" s="16">
        <f t="shared" ref="G898:K900" si="307">G899</f>
        <v>150</v>
      </c>
      <c r="H898" s="16"/>
      <c r="I898" s="20">
        <f t="shared" si="292"/>
        <v>150</v>
      </c>
      <c r="J898" s="16">
        <f t="shared" si="307"/>
        <v>0</v>
      </c>
      <c r="K898" s="16">
        <f t="shared" si="307"/>
        <v>0</v>
      </c>
    </row>
    <row r="899" spans="1:11" ht="24">
      <c r="A899" s="27" t="s">
        <v>73</v>
      </c>
      <c r="B899" s="18" t="s">
        <v>245</v>
      </c>
      <c r="C899" s="18" t="s">
        <v>329</v>
      </c>
      <c r="D899" s="36" t="s">
        <v>550</v>
      </c>
      <c r="E899" s="18" t="s">
        <v>74</v>
      </c>
      <c r="F899" s="18"/>
      <c r="G899" s="16">
        <f t="shared" si="307"/>
        <v>150</v>
      </c>
      <c r="H899" s="16"/>
      <c r="I899" s="20">
        <f t="shared" si="292"/>
        <v>150</v>
      </c>
      <c r="J899" s="16">
        <f t="shared" si="307"/>
        <v>0</v>
      </c>
      <c r="K899" s="16">
        <f t="shared" si="307"/>
        <v>0</v>
      </c>
    </row>
    <row r="900" spans="1:11" ht="24">
      <c r="A900" s="27" t="s">
        <v>75</v>
      </c>
      <c r="B900" s="18" t="s">
        <v>245</v>
      </c>
      <c r="C900" s="18" t="s">
        <v>329</v>
      </c>
      <c r="D900" s="36" t="s">
        <v>550</v>
      </c>
      <c r="E900" s="18" t="s">
        <v>76</v>
      </c>
      <c r="F900" s="18"/>
      <c r="G900" s="16">
        <f t="shared" si="307"/>
        <v>150</v>
      </c>
      <c r="H900" s="16"/>
      <c r="I900" s="20">
        <f t="shared" si="292"/>
        <v>150</v>
      </c>
      <c r="J900" s="16">
        <f t="shared" si="307"/>
        <v>0</v>
      </c>
      <c r="K900" s="16">
        <f t="shared" si="307"/>
        <v>0</v>
      </c>
    </row>
    <row r="901" spans="1:11">
      <c r="A901" s="27" t="s">
        <v>16</v>
      </c>
      <c r="B901" s="18" t="s">
        <v>245</v>
      </c>
      <c r="C901" s="18" t="s">
        <v>329</v>
      </c>
      <c r="D901" s="36" t="s">
        <v>550</v>
      </c>
      <c r="E901" s="18" t="s">
        <v>76</v>
      </c>
      <c r="F901" s="18" t="s">
        <v>17</v>
      </c>
      <c r="G901" s="160">
        <v>150</v>
      </c>
      <c r="H901" s="160"/>
      <c r="I901" s="20">
        <f t="shared" si="292"/>
        <v>150</v>
      </c>
      <c r="J901" s="22"/>
      <c r="K901" s="22"/>
    </row>
    <row r="902" spans="1:11" ht="36" hidden="1">
      <c r="A902" s="17" t="s">
        <v>336</v>
      </c>
      <c r="B902" s="18" t="s">
        <v>245</v>
      </c>
      <c r="C902" s="18" t="s">
        <v>329</v>
      </c>
      <c r="D902" s="36" t="s">
        <v>337</v>
      </c>
      <c r="E902" s="14"/>
      <c r="F902" s="14"/>
      <c r="G902" s="16">
        <f t="shared" ref="G902:J904" si="308">G903</f>
        <v>0</v>
      </c>
      <c r="H902" s="16"/>
      <c r="I902" s="20">
        <f t="shared" si="292"/>
        <v>0</v>
      </c>
      <c r="J902" s="16">
        <f t="shared" si="308"/>
        <v>0</v>
      </c>
      <c r="K902" s="26"/>
    </row>
    <row r="903" spans="1:11" ht="24" hidden="1">
      <c r="A903" s="27" t="s">
        <v>73</v>
      </c>
      <c r="B903" s="18" t="s">
        <v>245</v>
      </c>
      <c r="C903" s="18" t="s">
        <v>329</v>
      </c>
      <c r="D903" s="36" t="s">
        <v>337</v>
      </c>
      <c r="E903" s="18" t="s">
        <v>74</v>
      </c>
      <c r="F903" s="18"/>
      <c r="G903" s="16">
        <f t="shared" si="308"/>
        <v>0</v>
      </c>
      <c r="H903" s="16"/>
      <c r="I903" s="20">
        <f t="shared" si="292"/>
        <v>0</v>
      </c>
      <c r="J903" s="16">
        <f t="shared" si="308"/>
        <v>0</v>
      </c>
      <c r="K903" s="26"/>
    </row>
    <row r="904" spans="1:11" ht="24" hidden="1">
      <c r="A904" s="27" t="s">
        <v>75</v>
      </c>
      <c r="B904" s="18" t="s">
        <v>245</v>
      </c>
      <c r="C904" s="18" t="s">
        <v>329</v>
      </c>
      <c r="D904" s="36" t="s">
        <v>337</v>
      </c>
      <c r="E904" s="18" t="s">
        <v>76</v>
      </c>
      <c r="F904" s="18"/>
      <c r="G904" s="16">
        <f t="shared" si="308"/>
        <v>0</v>
      </c>
      <c r="H904" s="16"/>
      <c r="I904" s="20">
        <f t="shared" si="292"/>
        <v>0</v>
      </c>
      <c r="J904" s="16">
        <f t="shared" si="308"/>
        <v>0</v>
      </c>
      <c r="K904" s="26"/>
    </row>
    <row r="905" spans="1:11" hidden="1">
      <c r="A905" s="27" t="s">
        <v>18</v>
      </c>
      <c r="B905" s="18" t="s">
        <v>245</v>
      </c>
      <c r="C905" s="18" t="s">
        <v>329</v>
      </c>
      <c r="D905" s="36" t="s">
        <v>337</v>
      </c>
      <c r="E905" s="18" t="s">
        <v>76</v>
      </c>
      <c r="F905" s="18" t="s">
        <v>10</v>
      </c>
      <c r="G905" s="19"/>
      <c r="H905" s="19"/>
      <c r="I905" s="20">
        <f t="shared" si="292"/>
        <v>0</v>
      </c>
      <c r="J905" s="20"/>
      <c r="K905" s="26"/>
    </row>
    <row r="906" spans="1:11" ht="12" customHeight="1">
      <c r="A906" s="34" t="s">
        <v>338</v>
      </c>
      <c r="B906" s="18" t="s">
        <v>245</v>
      </c>
      <c r="C906" s="18" t="s">
        <v>329</v>
      </c>
      <c r="D906" s="31" t="s">
        <v>339</v>
      </c>
      <c r="E906" s="18"/>
      <c r="F906" s="18"/>
      <c r="G906" s="16">
        <f>G908</f>
        <v>1026</v>
      </c>
      <c r="H906" s="16">
        <f>H908</f>
        <v>0</v>
      </c>
      <c r="I906" s="20">
        <f t="shared" si="292"/>
        <v>1026</v>
      </c>
      <c r="J906" s="16">
        <f t="shared" ref="G906:K909" si="309">J907</f>
        <v>0</v>
      </c>
      <c r="K906" s="16">
        <f t="shared" si="309"/>
        <v>0</v>
      </c>
    </row>
    <row r="907" spans="1:11" ht="23.25" customHeight="1">
      <c r="A907" s="17" t="s">
        <v>44</v>
      </c>
      <c r="B907" s="18" t="s">
        <v>245</v>
      </c>
      <c r="C907" s="18" t="s">
        <v>329</v>
      </c>
      <c r="D907" s="31" t="s">
        <v>339</v>
      </c>
      <c r="E907" s="18" t="s">
        <v>45</v>
      </c>
      <c r="F907" s="18"/>
      <c r="G907" s="16"/>
      <c r="H907" s="16"/>
      <c r="I907" s="20">
        <f t="shared" si="292"/>
        <v>0</v>
      </c>
      <c r="J907" s="16">
        <f t="shared" si="309"/>
        <v>0</v>
      </c>
      <c r="K907" s="16">
        <f t="shared" si="309"/>
        <v>0</v>
      </c>
    </row>
    <row r="908" spans="1:11" ht="36.75" customHeight="1">
      <c r="A908" s="49" t="s">
        <v>308</v>
      </c>
      <c r="B908" s="18" t="s">
        <v>245</v>
      </c>
      <c r="C908" s="18" t="s">
        <v>329</v>
      </c>
      <c r="D908" s="31" t="s">
        <v>339</v>
      </c>
      <c r="E908" s="18" t="s">
        <v>256</v>
      </c>
      <c r="F908" s="18"/>
      <c r="G908" s="16">
        <f t="shared" si="309"/>
        <v>1026</v>
      </c>
      <c r="H908" s="16">
        <f t="shared" si="309"/>
        <v>0</v>
      </c>
      <c r="I908" s="20">
        <f t="shared" si="292"/>
        <v>1026</v>
      </c>
      <c r="J908" s="16">
        <f t="shared" si="309"/>
        <v>0</v>
      </c>
      <c r="K908" s="16">
        <f t="shared" si="309"/>
        <v>0</v>
      </c>
    </row>
    <row r="909" spans="1:11" ht="15.75" customHeight="1">
      <c r="A909" s="49" t="s">
        <v>257</v>
      </c>
      <c r="B909" s="18" t="s">
        <v>245</v>
      </c>
      <c r="C909" s="18" t="s">
        <v>329</v>
      </c>
      <c r="D909" s="31" t="s">
        <v>339</v>
      </c>
      <c r="E909" s="18" t="s">
        <v>258</v>
      </c>
      <c r="F909" s="18"/>
      <c r="G909" s="16">
        <f t="shared" si="309"/>
        <v>1026</v>
      </c>
      <c r="H909" s="16">
        <f t="shared" si="309"/>
        <v>0</v>
      </c>
      <c r="I909" s="20">
        <f t="shared" si="292"/>
        <v>1026</v>
      </c>
      <c r="J909" s="16">
        <f t="shared" si="309"/>
        <v>0</v>
      </c>
      <c r="K909" s="16">
        <f t="shared" si="309"/>
        <v>0</v>
      </c>
    </row>
    <row r="910" spans="1:11">
      <c r="A910" s="49" t="s">
        <v>16</v>
      </c>
      <c r="B910" s="18" t="s">
        <v>245</v>
      </c>
      <c r="C910" s="18" t="s">
        <v>329</v>
      </c>
      <c r="D910" s="31" t="s">
        <v>339</v>
      </c>
      <c r="E910" s="18" t="s">
        <v>258</v>
      </c>
      <c r="F910" s="18" t="s">
        <v>17</v>
      </c>
      <c r="G910" s="79">
        <v>1026</v>
      </c>
      <c r="H910" s="79"/>
      <c r="I910" s="20">
        <f t="shared" si="292"/>
        <v>1026</v>
      </c>
      <c r="J910" s="20"/>
      <c r="K910" s="19"/>
    </row>
    <row r="911" spans="1:11" ht="38.25" customHeight="1">
      <c r="A911" s="149" t="s">
        <v>542</v>
      </c>
      <c r="B911" s="14" t="s">
        <v>245</v>
      </c>
      <c r="C911" s="14" t="s">
        <v>329</v>
      </c>
      <c r="D911" s="150" t="s">
        <v>544</v>
      </c>
      <c r="E911" s="14"/>
      <c r="F911" s="14"/>
      <c r="G911" s="15">
        <f>G912+G917+G923</f>
        <v>84</v>
      </c>
      <c r="H911" s="15"/>
      <c r="I911" s="12">
        <f t="shared" si="292"/>
        <v>84</v>
      </c>
      <c r="J911" s="15">
        <f t="shared" ref="J911:K911" si="310">J912+J917+J923</f>
        <v>90</v>
      </c>
      <c r="K911" s="15">
        <f t="shared" si="310"/>
        <v>0</v>
      </c>
    </row>
    <row r="912" spans="1:11" ht="38.25">
      <c r="A912" s="51" t="s">
        <v>543</v>
      </c>
      <c r="B912" s="14" t="s">
        <v>245</v>
      </c>
      <c r="C912" s="14" t="s">
        <v>329</v>
      </c>
      <c r="D912" s="150" t="s">
        <v>545</v>
      </c>
      <c r="E912" s="14"/>
      <c r="F912" s="14"/>
      <c r="G912" s="15">
        <f>G913</f>
        <v>10</v>
      </c>
      <c r="H912" s="15"/>
      <c r="I912" s="12">
        <f t="shared" si="292"/>
        <v>10</v>
      </c>
      <c r="J912" s="15">
        <f t="shared" ref="J912:K912" si="311">J913</f>
        <v>12</v>
      </c>
      <c r="K912" s="15">
        <f t="shared" si="311"/>
        <v>0</v>
      </c>
    </row>
    <row r="913" spans="1:11">
      <c r="A913" s="87" t="s">
        <v>133</v>
      </c>
      <c r="B913" s="18" t="s">
        <v>245</v>
      </c>
      <c r="C913" s="18" t="s">
        <v>329</v>
      </c>
      <c r="D913" s="45" t="s">
        <v>551</v>
      </c>
      <c r="E913" s="18"/>
      <c r="F913" s="18"/>
      <c r="G913" s="16">
        <f t="shared" ref="G913:K915" si="312">G914</f>
        <v>10</v>
      </c>
      <c r="H913" s="16"/>
      <c r="I913" s="20">
        <f t="shared" si="292"/>
        <v>10</v>
      </c>
      <c r="J913" s="16">
        <f t="shared" si="312"/>
        <v>12</v>
      </c>
      <c r="K913" s="16">
        <f t="shared" si="312"/>
        <v>0</v>
      </c>
    </row>
    <row r="914" spans="1:11" ht="24">
      <c r="A914" s="17" t="s">
        <v>44</v>
      </c>
      <c r="B914" s="18" t="s">
        <v>245</v>
      </c>
      <c r="C914" s="18" t="s">
        <v>329</v>
      </c>
      <c r="D914" s="45" t="s">
        <v>551</v>
      </c>
      <c r="E914" s="18" t="s">
        <v>45</v>
      </c>
      <c r="F914" s="18"/>
      <c r="G914" s="16">
        <f t="shared" si="312"/>
        <v>10</v>
      </c>
      <c r="H914" s="16"/>
      <c r="I914" s="20">
        <f t="shared" si="292"/>
        <v>10</v>
      </c>
      <c r="J914" s="16">
        <f t="shared" si="312"/>
        <v>12</v>
      </c>
      <c r="K914" s="16">
        <f t="shared" si="312"/>
        <v>0</v>
      </c>
    </row>
    <row r="915" spans="1:11" ht="36">
      <c r="A915" s="17" t="s">
        <v>46</v>
      </c>
      <c r="B915" s="18" t="s">
        <v>245</v>
      </c>
      <c r="C915" s="18" t="s">
        <v>329</v>
      </c>
      <c r="D915" s="45" t="s">
        <v>551</v>
      </c>
      <c r="E915" s="18" t="s">
        <v>53</v>
      </c>
      <c r="F915" s="18"/>
      <c r="G915" s="16">
        <f t="shared" si="312"/>
        <v>10</v>
      </c>
      <c r="H915" s="16"/>
      <c r="I915" s="20">
        <f t="shared" si="292"/>
        <v>10</v>
      </c>
      <c r="J915" s="16">
        <f t="shared" si="312"/>
        <v>12</v>
      </c>
      <c r="K915" s="16">
        <f t="shared" si="312"/>
        <v>0</v>
      </c>
    </row>
    <row r="916" spans="1:11">
      <c r="A916" s="17" t="s">
        <v>16</v>
      </c>
      <c r="B916" s="18" t="s">
        <v>245</v>
      </c>
      <c r="C916" s="18" t="s">
        <v>329</v>
      </c>
      <c r="D916" s="45" t="s">
        <v>551</v>
      </c>
      <c r="E916" s="18" t="s">
        <v>53</v>
      </c>
      <c r="F916" s="18" t="s">
        <v>17</v>
      </c>
      <c r="G916" s="16">
        <v>10</v>
      </c>
      <c r="H916" s="16"/>
      <c r="I916" s="20">
        <f t="shared" si="292"/>
        <v>10</v>
      </c>
      <c r="J916" s="16">
        <v>12</v>
      </c>
      <c r="K916" s="19"/>
    </row>
    <row r="917" spans="1:11" ht="38.25">
      <c r="A917" s="51" t="s">
        <v>546</v>
      </c>
      <c r="B917" s="18" t="s">
        <v>245</v>
      </c>
      <c r="C917" s="18" t="s">
        <v>329</v>
      </c>
      <c r="D917" s="45" t="s">
        <v>547</v>
      </c>
      <c r="E917" s="14"/>
      <c r="F917" s="14"/>
      <c r="G917" s="15">
        <f t="shared" ref="G917:K921" si="313">G918</f>
        <v>64</v>
      </c>
      <c r="H917" s="15"/>
      <c r="I917" s="12">
        <f t="shared" si="292"/>
        <v>64</v>
      </c>
      <c r="J917" s="15">
        <f t="shared" si="313"/>
        <v>66</v>
      </c>
      <c r="K917" s="15">
        <f t="shared" si="313"/>
        <v>0</v>
      </c>
    </row>
    <row r="918" spans="1:11" ht="23.25" customHeight="1">
      <c r="A918" s="87" t="s">
        <v>340</v>
      </c>
      <c r="B918" s="18" t="s">
        <v>245</v>
      </c>
      <c r="C918" s="18" t="s">
        <v>329</v>
      </c>
      <c r="D918" s="45" t="s">
        <v>553</v>
      </c>
      <c r="E918" s="18"/>
      <c r="F918" s="18"/>
      <c r="G918" s="16">
        <f t="shared" si="313"/>
        <v>64</v>
      </c>
      <c r="H918" s="16"/>
      <c r="I918" s="20">
        <f t="shared" si="292"/>
        <v>64</v>
      </c>
      <c r="J918" s="16">
        <f t="shared" si="313"/>
        <v>66</v>
      </c>
      <c r="K918" s="16">
        <f t="shared" si="313"/>
        <v>0</v>
      </c>
    </row>
    <row r="919" spans="1:11">
      <c r="A919" s="87" t="s">
        <v>133</v>
      </c>
      <c r="B919" s="18" t="s">
        <v>245</v>
      </c>
      <c r="C919" s="18" t="s">
        <v>329</v>
      </c>
      <c r="D919" s="45" t="s">
        <v>552</v>
      </c>
      <c r="E919" s="18"/>
      <c r="F919" s="18"/>
      <c r="G919" s="16">
        <f t="shared" si="313"/>
        <v>64</v>
      </c>
      <c r="H919" s="16"/>
      <c r="I919" s="20">
        <f t="shared" si="292"/>
        <v>64</v>
      </c>
      <c r="J919" s="16">
        <f t="shared" si="313"/>
        <v>66</v>
      </c>
      <c r="K919" s="16">
        <f t="shared" si="313"/>
        <v>0</v>
      </c>
    </row>
    <row r="920" spans="1:11" ht="28.5" customHeight="1">
      <c r="A920" s="17" t="s">
        <v>44</v>
      </c>
      <c r="B920" s="18" t="s">
        <v>245</v>
      </c>
      <c r="C920" s="18" t="s">
        <v>329</v>
      </c>
      <c r="D920" s="45" t="s">
        <v>552</v>
      </c>
      <c r="E920" s="18" t="s">
        <v>45</v>
      </c>
      <c r="F920" s="18"/>
      <c r="G920" s="16">
        <f t="shared" si="313"/>
        <v>64</v>
      </c>
      <c r="H920" s="16"/>
      <c r="I920" s="20">
        <f t="shared" si="292"/>
        <v>64</v>
      </c>
      <c r="J920" s="16">
        <f t="shared" si="313"/>
        <v>66</v>
      </c>
      <c r="K920" s="16">
        <f t="shared" si="313"/>
        <v>0</v>
      </c>
    </row>
    <row r="921" spans="1:11" ht="36">
      <c r="A921" s="17" t="s">
        <v>46</v>
      </c>
      <c r="B921" s="18" t="s">
        <v>245</v>
      </c>
      <c r="C921" s="18" t="s">
        <v>329</v>
      </c>
      <c r="D921" s="45" t="s">
        <v>552</v>
      </c>
      <c r="E921" s="18" t="s">
        <v>53</v>
      </c>
      <c r="F921" s="18"/>
      <c r="G921" s="16">
        <f t="shared" si="313"/>
        <v>64</v>
      </c>
      <c r="H921" s="16"/>
      <c r="I921" s="20">
        <f t="shared" si="292"/>
        <v>64</v>
      </c>
      <c r="J921" s="16">
        <f t="shared" si="313"/>
        <v>66</v>
      </c>
      <c r="K921" s="16">
        <f t="shared" si="313"/>
        <v>0</v>
      </c>
    </row>
    <row r="922" spans="1:11">
      <c r="A922" s="17" t="s">
        <v>16</v>
      </c>
      <c r="B922" s="18" t="s">
        <v>245</v>
      </c>
      <c r="C922" s="18" t="s">
        <v>329</v>
      </c>
      <c r="D922" s="45" t="s">
        <v>552</v>
      </c>
      <c r="E922" s="18" t="s">
        <v>53</v>
      </c>
      <c r="F922" s="18" t="s">
        <v>17</v>
      </c>
      <c r="G922" s="16">
        <v>64</v>
      </c>
      <c r="H922" s="16"/>
      <c r="I922" s="20">
        <f t="shared" si="292"/>
        <v>64</v>
      </c>
      <c r="J922" s="16">
        <v>66</v>
      </c>
      <c r="K922" s="19"/>
    </row>
    <row r="923" spans="1:11" ht="47.25" customHeight="1">
      <c r="A923" s="51" t="s">
        <v>576</v>
      </c>
      <c r="B923" s="18" t="s">
        <v>245</v>
      </c>
      <c r="C923" s="18" t="s">
        <v>329</v>
      </c>
      <c r="D923" s="45" t="s">
        <v>548</v>
      </c>
      <c r="E923" s="14"/>
      <c r="F923" s="14"/>
      <c r="G923" s="15">
        <f t="shared" ref="G923:K927" si="314">G924</f>
        <v>10</v>
      </c>
      <c r="H923" s="15"/>
      <c r="I923" s="12">
        <f t="shared" si="292"/>
        <v>10</v>
      </c>
      <c r="J923" s="15">
        <f t="shared" si="314"/>
        <v>12</v>
      </c>
      <c r="K923" s="15">
        <f t="shared" si="314"/>
        <v>0</v>
      </c>
    </row>
    <row r="924" spans="1:11" ht="40.5" customHeight="1">
      <c r="A924" s="103" t="s">
        <v>341</v>
      </c>
      <c r="B924" s="18" t="s">
        <v>245</v>
      </c>
      <c r="C924" s="18" t="s">
        <v>329</v>
      </c>
      <c r="D924" s="45" t="s">
        <v>549</v>
      </c>
      <c r="E924" s="18"/>
      <c r="F924" s="18"/>
      <c r="G924" s="16">
        <f t="shared" si="314"/>
        <v>10</v>
      </c>
      <c r="H924" s="16"/>
      <c r="I924" s="20">
        <f t="shared" si="292"/>
        <v>10</v>
      </c>
      <c r="J924" s="16">
        <f t="shared" si="314"/>
        <v>12</v>
      </c>
      <c r="K924" s="16">
        <f t="shared" si="314"/>
        <v>0</v>
      </c>
    </row>
    <row r="925" spans="1:11">
      <c r="A925" s="87" t="s">
        <v>133</v>
      </c>
      <c r="B925" s="18" t="s">
        <v>245</v>
      </c>
      <c r="C925" s="18" t="s">
        <v>329</v>
      </c>
      <c r="D925" s="45" t="s">
        <v>554</v>
      </c>
      <c r="E925" s="18"/>
      <c r="F925" s="18"/>
      <c r="G925" s="16">
        <f t="shared" si="314"/>
        <v>10</v>
      </c>
      <c r="H925" s="16"/>
      <c r="I925" s="20">
        <f t="shared" si="292"/>
        <v>10</v>
      </c>
      <c r="J925" s="16">
        <f t="shared" si="314"/>
        <v>12</v>
      </c>
      <c r="K925" s="16">
        <f t="shared" si="314"/>
        <v>0</v>
      </c>
    </row>
    <row r="926" spans="1:11" ht="24">
      <c r="A926" s="17" t="s">
        <v>44</v>
      </c>
      <c r="B926" s="18" t="s">
        <v>245</v>
      </c>
      <c r="C926" s="18" t="s">
        <v>329</v>
      </c>
      <c r="D926" s="45" t="s">
        <v>554</v>
      </c>
      <c r="E926" s="18" t="s">
        <v>45</v>
      </c>
      <c r="F926" s="18"/>
      <c r="G926" s="16">
        <f t="shared" si="314"/>
        <v>10</v>
      </c>
      <c r="H926" s="16"/>
      <c r="I926" s="20">
        <f t="shared" ref="I926:I989" si="315">G926+H926</f>
        <v>10</v>
      </c>
      <c r="J926" s="16">
        <f t="shared" si="314"/>
        <v>12</v>
      </c>
      <c r="K926" s="16">
        <f t="shared" si="314"/>
        <v>0</v>
      </c>
    </row>
    <row r="927" spans="1:11" ht="36">
      <c r="A927" s="17" t="s">
        <v>46</v>
      </c>
      <c r="B927" s="18" t="s">
        <v>245</v>
      </c>
      <c r="C927" s="18" t="s">
        <v>329</v>
      </c>
      <c r="D927" s="45" t="s">
        <v>554</v>
      </c>
      <c r="E927" s="18" t="s">
        <v>53</v>
      </c>
      <c r="F927" s="18"/>
      <c r="G927" s="16">
        <f t="shared" si="314"/>
        <v>10</v>
      </c>
      <c r="H927" s="16"/>
      <c r="I927" s="20">
        <f t="shared" si="315"/>
        <v>10</v>
      </c>
      <c r="J927" s="16">
        <f t="shared" si="314"/>
        <v>12</v>
      </c>
      <c r="K927" s="16">
        <f t="shared" si="314"/>
        <v>0</v>
      </c>
    </row>
    <row r="928" spans="1:11">
      <c r="A928" s="17" t="s">
        <v>16</v>
      </c>
      <c r="B928" s="18" t="s">
        <v>245</v>
      </c>
      <c r="C928" s="18" t="s">
        <v>329</v>
      </c>
      <c r="D928" s="45" t="s">
        <v>554</v>
      </c>
      <c r="E928" s="18" t="s">
        <v>53</v>
      </c>
      <c r="F928" s="18" t="s">
        <v>17</v>
      </c>
      <c r="G928" s="16">
        <v>10</v>
      </c>
      <c r="H928" s="16"/>
      <c r="I928" s="20">
        <f t="shared" si="315"/>
        <v>10</v>
      </c>
      <c r="J928" s="16">
        <v>12</v>
      </c>
      <c r="K928" s="19"/>
    </row>
    <row r="929" spans="1:11" ht="36" hidden="1">
      <c r="A929" s="86" t="s">
        <v>342</v>
      </c>
      <c r="B929" s="14" t="s">
        <v>245</v>
      </c>
      <c r="C929" s="14" t="s">
        <v>329</v>
      </c>
      <c r="D929" s="40" t="s">
        <v>343</v>
      </c>
      <c r="E929" s="14"/>
      <c r="F929" s="14"/>
      <c r="G929" s="16">
        <f t="shared" ref="G929:J933" si="316">G930</f>
        <v>0</v>
      </c>
      <c r="H929" s="16"/>
      <c r="I929" s="20">
        <f t="shared" si="315"/>
        <v>0</v>
      </c>
      <c r="J929" s="16">
        <f t="shared" si="316"/>
        <v>0</v>
      </c>
      <c r="K929" s="26"/>
    </row>
    <row r="930" spans="1:11" ht="48" hidden="1">
      <c r="A930" s="70" t="s">
        <v>344</v>
      </c>
      <c r="B930" s="18" t="s">
        <v>245</v>
      </c>
      <c r="C930" s="18" t="s">
        <v>329</v>
      </c>
      <c r="D930" s="42" t="s">
        <v>345</v>
      </c>
      <c r="E930" s="18"/>
      <c r="F930" s="18"/>
      <c r="G930" s="16">
        <f t="shared" si="316"/>
        <v>0</v>
      </c>
      <c r="H930" s="16"/>
      <c r="I930" s="20">
        <f t="shared" si="315"/>
        <v>0</v>
      </c>
      <c r="J930" s="16">
        <f t="shared" si="316"/>
        <v>0</v>
      </c>
      <c r="K930" s="26"/>
    </row>
    <row r="931" spans="1:11" hidden="1">
      <c r="A931" s="70" t="s">
        <v>133</v>
      </c>
      <c r="B931" s="18" t="s">
        <v>245</v>
      </c>
      <c r="C931" s="18" t="s">
        <v>329</v>
      </c>
      <c r="D931" s="42" t="s">
        <v>346</v>
      </c>
      <c r="E931" s="18"/>
      <c r="F931" s="18"/>
      <c r="G931" s="16">
        <f t="shared" si="316"/>
        <v>0</v>
      </c>
      <c r="H931" s="16"/>
      <c r="I931" s="20">
        <f t="shared" si="315"/>
        <v>0</v>
      </c>
      <c r="J931" s="16">
        <f t="shared" si="316"/>
        <v>0</v>
      </c>
      <c r="K931" s="26"/>
    </row>
    <row r="932" spans="1:11" ht="36" hidden="1">
      <c r="A932" s="49" t="s">
        <v>308</v>
      </c>
      <c r="B932" s="18" t="s">
        <v>245</v>
      </c>
      <c r="C932" s="18" t="s">
        <v>329</v>
      </c>
      <c r="D932" s="42" t="s">
        <v>346</v>
      </c>
      <c r="E932" s="18" t="s">
        <v>256</v>
      </c>
      <c r="F932" s="18"/>
      <c r="G932" s="16">
        <f t="shared" si="316"/>
        <v>0</v>
      </c>
      <c r="H932" s="16"/>
      <c r="I932" s="20">
        <f t="shared" si="315"/>
        <v>0</v>
      </c>
      <c r="J932" s="16">
        <f t="shared" si="316"/>
        <v>0</v>
      </c>
      <c r="K932" s="26"/>
    </row>
    <row r="933" spans="1:11" hidden="1">
      <c r="A933" s="49" t="s">
        <v>257</v>
      </c>
      <c r="B933" s="18" t="s">
        <v>245</v>
      </c>
      <c r="C933" s="18" t="s">
        <v>329</v>
      </c>
      <c r="D933" s="42" t="s">
        <v>346</v>
      </c>
      <c r="E933" s="18" t="s">
        <v>258</v>
      </c>
      <c r="F933" s="18"/>
      <c r="G933" s="16">
        <f t="shared" si="316"/>
        <v>0</v>
      </c>
      <c r="H933" s="16"/>
      <c r="I933" s="20">
        <f t="shared" si="315"/>
        <v>0</v>
      </c>
      <c r="J933" s="16">
        <f t="shared" si="316"/>
        <v>0</v>
      </c>
      <c r="K933" s="26"/>
    </row>
    <row r="934" spans="1:11" hidden="1">
      <c r="A934" s="49" t="s">
        <v>577</v>
      </c>
      <c r="B934" s="18" t="s">
        <v>245</v>
      </c>
      <c r="C934" s="18" t="s">
        <v>329</v>
      </c>
      <c r="D934" s="42" t="s">
        <v>346</v>
      </c>
      <c r="E934" s="18" t="s">
        <v>258</v>
      </c>
      <c r="F934" s="18" t="s">
        <v>17</v>
      </c>
      <c r="G934" s="16"/>
      <c r="H934" s="16"/>
      <c r="I934" s="20">
        <f t="shared" si="315"/>
        <v>0</v>
      </c>
      <c r="J934" s="16"/>
      <c r="K934" s="26"/>
    </row>
    <row r="935" spans="1:11" ht="33.75" customHeight="1">
      <c r="A935" s="86" t="s">
        <v>342</v>
      </c>
      <c r="B935" s="14" t="s">
        <v>245</v>
      </c>
      <c r="C935" s="14" t="s">
        <v>329</v>
      </c>
      <c r="D935" s="40" t="s">
        <v>347</v>
      </c>
      <c r="E935" s="14"/>
      <c r="F935" s="14"/>
      <c r="G935" s="16">
        <f t="shared" ref="G935:K939" si="317">G936</f>
        <v>59.8</v>
      </c>
      <c r="H935" s="16"/>
      <c r="I935" s="20">
        <f t="shared" si="315"/>
        <v>59.8</v>
      </c>
      <c r="J935" s="16">
        <f t="shared" si="317"/>
        <v>0</v>
      </c>
      <c r="K935" s="16">
        <f t="shared" si="317"/>
        <v>0</v>
      </c>
    </row>
    <row r="936" spans="1:11" ht="47.25" customHeight="1">
      <c r="A936" s="70" t="s">
        <v>348</v>
      </c>
      <c r="B936" s="18" t="s">
        <v>245</v>
      </c>
      <c r="C936" s="18" t="s">
        <v>329</v>
      </c>
      <c r="D936" s="42" t="s">
        <v>349</v>
      </c>
      <c r="E936" s="18"/>
      <c r="F936" s="18"/>
      <c r="G936" s="16">
        <f t="shared" si="317"/>
        <v>59.8</v>
      </c>
      <c r="H936" s="16"/>
      <c r="I936" s="20">
        <f t="shared" si="315"/>
        <v>59.8</v>
      </c>
      <c r="J936" s="16">
        <f t="shared" si="317"/>
        <v>0</v>
      </c>
      <c r="K936" s="16">
        <f t="shared" si="317"/>
        <v>0</v>
      </c>
    </row>
    <row r="937" spans="1:11" ht="13.5" customHeight="1">
      <c r="A937" s="70" t="s">
        <v>133</v>
      </c>
      <c r="B937" s="18" t="s">
        <v>245</v>
      </c>
      <c r="C937" s="18" t="s">
        <v>329</v>
      </c>
      <c r="D937" s="42" t="s">
        <v>350</v>
      </c>
      <c r="E937" s="18"/>
      <c r="F937" s="18"/>
      <c r="G937" s="16">
        <f t="shared" si="317"/>
        <v>59.8</v>
      </c>
      <c r="H937" s="16"/>
      <c r="I937" s="20">
        <f t="shared" si="315"/>
        <v>59.8</v>
      </c>
      <c r="J937" s="16">
        <f t="shared" si="317"/>
        <v>0</v>
      </c>
      <c r="K937" s="16">
        <f t="shared" si="317"/>
        <v>0</v>
      </c>
    </row>
    <row r="938" spans="1:11" ht="33.75" customHeight="1">
      <c r="A938" s="49" t="s">
        <v>308</v>
      </c>
      <c r="B938" s="18" t="s">
        <v>245</v>
      </c>
      <c r="C938" s="18" t="s">
        <v>329</v>
      </c>
      <c r="D938" s="42" t="s">
        <v>350</v>
      </c>
      <c r="E938" s="18" t="s">
        <v>256</v>
      </c>
      <c r="F938" s="18"/>
      <c r="G938" s="16">
        <f t="shared" si="317"/>
        <v>59.8</v>
      </c>
      <c r="H938" s="16"/>
      <c r="I938" s="20">
        <f t="shared" si="315"/>
        <v>59.8</v>
      </c>
      <c r="J938" s="16">
        <f t="shared" si="317"/>
        <v>0</v>
      </c>
      <c r="K938" s="16">
        <f t="shared" si="317"/>
        <v>0</v>
      </c>
    </row>
    <row r="939" spans="1:11" ht="16.5" customHeight="1">
      <c r="A939" s="49" t="s">
        <v>257</v>
      </c>
      <c r="B939" s="18" t="s">
        <v>245</v>
      </c>
      <c r="C939" s="18" t="s">
        <v>329</v>
      </c>
      <c r="D939" s="42" t="s">
        <v>350</v>
      </c>
      <c r="E939" s="18" t="s">
        <v>258</v>
      </c>
      <c r="F939" s="18"/>
      <c r="G939" s="16">
        <f t="shared" si="317"/>
        <v>59.8</v>
      </c>
      <c r="H939" s="16"/>
      <c r="I939" s="20">
        <f t="shared" si="315"/>
        <v>59.8</v>
      </c>
      <c r="J939" s="16">
        <f t="shared" si="317"/>
        <v>0</v>
      </c>
      <c r="K939" s="16">
        <f t="shared" si="317"/>
        <v>0</v>
      </c>
    </row>
    <row r="940" spans="1:11">
      <c r="A940" s="49" t="s">
        <v>577</v>
      </c>
      <c r="B940" s="18" t="s">
        <v>245</v>
      </c>
      <c r="C940" s="18" t="s">
        <v>329</v>
      </c>
      <c r="D940" s="42" t="s">
        <v>350</v>
      </c>
      <c r="E940" s="18" t="s">
        <v>258</v>
      </c>
      <c r="F940" s="18" t="s">
        <v>17</v>
      </c>
      <c r="G940" s="129">
        <v>59.8</v>
      </c>
      <c r="H940" s="129"/>
      <c r="I940" s="20">
        <f t="shared" si="315"/>
        <v>59.8</v>
      </c>
      <c r="J940" s="22"/>
      <c r="K940" s="22"/>
    </row>
    <row r="941" spans="1:11" ht="25.5">
      <c r="A941" s="55" t="s">
        <v>25</v>
      </c>
      <c r="B941" s="24" t="s">
        <v>245</v>
      </c>
      <c r="C941" s="24" t="s">
        <v>329</v>
      </c>
      <c r="D941" s="45" t="s">
        <v>26</v>
      </c>
      <c r="E941" s="24"/>
      <c r="F941" s="24"/>
      <c r="G941" s="129">
        <f>G942+G950</f>
        <v>0</v>
      </c>
      <c r="H941" s="129"/>
      <c r="I941" s="20">
        <f t="shared" si="315"/>
        <v>0</v>
      </c>
      <c r="J941" s="129">
        <f t="shared" ref="J941:K941" si="318">J942+J950</f>
        <v>1012.4</v>
      </c>
      <c r="K941" s="129">
        <f t="shared" si="318"/>
        <v>1012.4</v>
      </c>
    </row>
    <row r="942" spans="1:11">
      <c r="A942" s="23" t="s">
        <v>335</v>
      </c>
      <c r="B942" s="18" t="s">
        <v>245</v>
      </c>
      <c r="C942" s="18" t="s">
        <v>329</v>
      </c>
      <c r="D942" s="36" t="s">
        <v>606</v>
      </c>
      <c r="E942" s="14"/>
      <c r="F942" s="14"/>
      <c r="G942" s="129">
        <f>G943</f>
        <v>0</v>
      </c>
      <c r="H942" s="129"/>
      <c r="I942" s="20">
        <f t="shared" si="315"/>
        <v>0</v>
      </c>
      <c r="J942" s="129">
        <f t="shared" ref="J942:K944" si="319">J943</f>
        <v>150</v>
      </c>
      <c r="K942" s="129">
        <f t="shared" si="319"/>
        <v>150</v>
      </c>
    </row>
    <row r="943" spans="1:11" ht="24">
      <c r="A943" s="27" t="s">
        <v>73</v>
      </c>
      <c r="B943" s="18" t="s">
        <v>245</v>
      </c>
      <c r="C943" s="18" t="s">
        <v>329</v>
      </c>
      <c r="D943" s="36" t="s">
        <v>606</v>
      </c>
      <c r="E943" s="18" t="s">
        <v>74</v>
      </c>
      <c r="F943" s="18"/>
      <c r="G943" s="129">
        <f>G944</f>
        <v>0</v>
      </c>
      <c r="H943" s="129"/>
      <c r="I943" s="20">
        <f t="shared" si="315"/>
        <v>0</v>
      </c>
      <c r="J943" s="129">
        <f t="shared" si="319"/>
        <v>150</v>
      </c>
      <c r="K943" s="129">
        <f t="shared" si="319"/>
        <v>150</v>
      </c>
    </row>
    <row r="944" spans="1:11" ht="24">
      <c r="A944" s="27" t="s">
        <v>75</v>
      </c>
      <c r="B944" s="18" t="s">
        <v>245</v>
      </c>
      <c r="C944" s="18" t="s">
        <v>329</v>
      </c>
      <c r="D944" s="36" t="s">
        <v>606</v>
      </c>
      <c r="E944" s="18" t="s">
        <v>76</v>
      </c>
      <c r="F944" s="18"/>
      <c r="G944" s="129">
        <f>G945</f>
        <v>0</v>
      </c>
      <c r="H944" s="129"/>
      <c r="I944" s="20">
        <f t="shared" si="315"/>
        <v>0</v>
      </c>
      <c r="J944" s="129">
        <f t="shared" si="319"/>
        <v>150</v>
      </c>
      <c r="K944" s="129">
        <f t="shared" si="319"/>
        <v>150</v>
      </c>
    </row>
    <row r="945" spans="1:11">
      <c r="A945" s="27" t="s">
        <v>16</v>
      </c>
      <c r="B945" s="18" t="s">
        <v>245</v>
      </c>
      <c r="C945" s="18" t="s">
        <v>329</v>
      </c>
      <c r="D945" s="36" t="s">
        <v>606</v>
      </c>
      <c r="E945" s="18" t="s">
        <v>76</v>
      </c>
      <c r="F945" s="18" t="s">
        <v>17</v>
      </c>
      <c r="G945" s="129"/>
      <c r="H945" s="129"/>
      <c r="I945" s="20">
        <f t="shared" si="315"/>
        <v>0</v>
      </c>
      <c r="J945" s="22">
        <v>150</v>
      </c>
      <c r="K945" s="22">
        <v>150</v>
      </c>
    </row>
    <row r="946" spans="1:11" ht="36" hidden="1">
      <c r="A946" s="17" t="s">
        <v>336</v>
      </c>
      <c r="B946" s="18" t="s">
        <v>245</v>
      </c>
      <c r="C946" s="18" t="s">
        <v>329</v>
      </c>
      <c r="D946" s="36" t="s">
        <v>337</v>
      </c>
      <c r="E946" s="14"/>
      <c r="F946" s="14"/>
      <c r="G946" s="129"/>
      <c r="H946" s="129"/>
      <c r="I946" s="20">
        <f t="shared" si="315"/>
        <v>0</v>
      </c>
      <c r="J946" s="22"/>
      <c r="K946" s="22"/>
    </row>
    <row r="947" spans="1:11" ht="24" hidden="1">
      <c r="A947" s="27" t="s">
        <v>73</v>
      </c>
      <c r="B947" s="18" t="s">
        <v>245</v>
      </c>
      <c r="C947" s="18" t="s">
        <v>329</v>
      </c>
      <c r="D947" s="36" t="s">
        <v>337</v>
      </c>
      <c r="E947" s="18" t="s">
        <v>74</v>
      </c>
      <c r="F947" s="18"/>
      <c r="G947" s="129"/>
      <c r="H947" s="129"/>
      <c r="I947" s="20">
        <f t="shared" si="315"/>
        <v>0</v>
      </c>
      <c r="J947" s="22"/>
      <c r="K947" s="22"/>
    </row>
    <row r="948" spans="1:11" ht="24" hidden="1">
      <c r="A948" s="27" t="s">
        <v>75</v>
      </c>
      <c r="B948" s="18" t="s">
        <v>245</v>
      </c>
      <c r="C948" s="18" t="s">
        <v>329</v>
      </c>
      <c r="D948" s="36" t="s">
        <v>337</v>
      </c>
      <c r="E948" s="18" t="s">
        <v>76</v>
      </c>
      <c r="F948" s="18"/>
      <c r="G948" s="129"/>
      <c r="H948" s="129"/>
      <c r="I948" s="20">
        <f t="shared" si="315"/>
        <v>0</v>
      </c>
      <c r="J948" s="22"/>
      <c r="K948" s="22"/>
    </row>
    <row r="949" spans="1:11" hidden="1">
      <c r="A949" s="27" t="s">
        <v>18</v>
      </c>
      <c r="B949" s="18" t="s">
        <v>245</v>
      </c>
      <c r="C949" s="18" t="s">
        <v>329</v>
      </c>
      <c r="D949" s="36" t="s">
        <v>337</v>
      </c>
      <c r="E949" s="18" t="s">
        <v>76</v>
      </c>
      <c r="F949" s="18" t="s">
        <v>10</v>
      </c>
      <c r="G949" s="129"/>
      <c r="H949" s="129"/>
      <c r="I949" s="20">
        <f t="shared" si="315"/>
        <v>0</v>
      </c>
      <c r="J949" s="22"/>
      <c r="K949" s="22"/>
    </row>
    <row r="950" spans="1:11">
      <c r="A950" s="34" t="s">
        <v>338</v>
      </c>
      <c r="B950" s="18" t="s">
        <v>245</v>
      </c>
      <c r="C950" s="18" t="s">
        <v>329</v>
      </c>
      <c r="D950" s="31" t="s">
        <v>354</v>
      </c>
      <c r="E950" s="18"/>
      <c r="F950" s="18"/>
      <c r="G950" s="129">
        <f>G951</f>
        <v>0</v>
      </c>
      <c r="H950" s="129"/>
      <c r="I950" s="20">
        <f t="shared" si="315"/>
        <v>0</v>
      </c>
      <c r="J950" s="129">
        <f t="shared" ref="J950:K953" si="320">J951</f>
        <v>862.4</v>
      </c>
      <c r="K950" s="129">
        <f t="shared" si="320"/>
        <v>862.4</v>
      </c>
    </row>
    <row r="951" spans="1:11" ht="24">
      <c r="A951" s="17" t="s">
        <v>44</v>
      </c>
      <c r="B951" s="18" t="s">
        <v>245</v>
      </c>
      <c r="C951" s="18" t="s">
        <v>329</v>
      </c>
      <c r="D951" s="31" t="s">
        <v>354</v>
      </c>
      <c r="E951" s="18" t="s">
        <v>45</v>
      </c>
      <c r="F951" s="18"/>
      <c r="G951" s="129">
        <f>G952</f>
        <v>0</v>
      </c>
      <c r="H951" s="129"/>
      <c r="I951" s="20">
        <f t="shared" si="315"/>
        <v>0</v>
      </c>
      <c r="J951" s="129">
        <f t="shared" si="320"/>
        <v>862.4</v>
      </c>
      <c r="K951" s="129">
        <f t="shared" si="320"/>
        <v>862.4</v>
      </c>
    </row>
    <row r="952" spans="1:11" ht="36">
      <c r="A952" s="49" t="s">
        <v>308</v>
      </c>
      <c r="B952" s="18" t="s">
        <v>245</v>
      </c>
      <c r="C952" s="18" t="s">
        <v>329</v>
      </c>
      <c r="D952" s="31" t="s">
        <v>354</v>
      </c>
      <c r="E952" s="18" t="s">
        <v>256</v>
      </c>
      <c r="F952" s="18"/>
      <c r="G952" s="129">
        <f>G953</f>
        <v>0</v>
      </c>
      <c r="H952" s="129"/>
      <c r="I952" s="20">
        <f t="shared" si="315"/>
        <v>0</v>
      </c>
      <c r="J952" s="129">
        <f t="shared" si="320"/>
        <v>862.4</v>
      </c>
      <c r="K952" s="129">
        <f t="shared" si="320"/>
        <v>862.4</v>
      </c>
    </row>
    <row r="953" spans="1:11">
      <c r="A953" s="49" t="s">
        <v>257</v>
      </c>
      <c r="B953" s="18" t="s">
        <v>245</v>
      </c>
      <c r="C953" s="18" t="s">
        <v>329</v>
      </c>
      <c r="D953" s="31" t="s">
        <v>354</v>
      </c>
      <c r="E953" s="18" t="s">
        <v>258</v>
      </c>
      <c r="F953" s="18"/>
      <c r="G953" s="129">
        <f>G954</f>
        <v>0</v>
      </c>
      <c r="H953" s="129"/>
      <c r="I953" s="20">
        <f t="shared" si="315"/>
        <v>0</v>
      </c>
      <c r="J953" s="129">
        <f t="shared" si="320"/>
        <v>862.4</v>
      </c>
      <c r="K953" s="129">
        <f t="shared" si="320"/>
        <v>862.4</v>
      </c>
    </row>
    <row r="954" spans="1:11">
      <c r="A954" s="49" t="s">
        <v>16</v>
      </c>
      <c r="B954" s="18" t="s">
        <v>245</v>
      </c>
      <c r="C954" s="18" t="s">
        <v>329</v>
      </c>
      <c r="D954" s="31" t="s">
        <v>354</v>
      </c>
      <c r="E954" s="18" t="s">
        <v>258</v>
      </c>
      <c r="F954" s="18" t="s">
        <v>17</v>
      </c>
      <c r="G954" s="129"/>
      <c r="H954" s="129"/>
      <c r="I954" s="20">
        <f t="shared" si="315"/>
        <v>0</v>
      </c>
      <c r="J954" s="22">
        <v>862.4</v>
      </c>
      <c r="K954" s="22">
        <v>862.4</v>
      </c>
    </row>
    <row r="955" spans="1:11" ht="14.25" customHeight="1">
      <c r="A955" s="13" t="s">
        <v>351</v>
      </c>
      <c r="B955" s="14" t="s">
        <v>245</v>
      </c>
      <c r="C955" s="14" t="s">
        <v>352</v>
      </c>
      <c r="D955" s="14"/>
      <c r="E955" s="14"/>
      <c r="F955" s="14"/>
      <c r="G955" s="15">
        <f t="shared" ref="G955:K955" si="321">G956</f>
        <v>4676.3999999999996</v>
      </c>
      <c r="H955" s="15"/>
      <c r="I955" s="12">
        <f t="shared" si="315"/>
        <v>4676.3999999999996</v>
      </c>
      <c r="J955" s="15">
        <f t="shared" si="321"/>
        <v>4676.3999999999996</v>
      </c>
      <c r="K955" s="15">
        <f t="shared" si="321"/>
        <v>4676.3999999999996</v>
      </c>
    </row>
    <row r="956" spans="1:11" ht="27" customHeight="1">
      <c r="A956" s="13" t="s">
        <v>25</v>
      </c>
      <c r="B956" s="14" t="s">
        <v>245</v>
      </c>
      <c r="C956" s="14" t="s">
        <v>352</v>
      </c>
      <c r="D956" s="14" t="s">
        <v>26</v>
      </c>
      <c r="E956" s="14"/>
      <c r="F956" s="14"/>
      <c r="G956" s="16">
        <f t="shared" ref="G956:J956" si="322">G961+G968+G957</f>
        <v>4676.3999999999996</v>
      </c>
      <c r="H956" s="16"/>
      <c r="I956" s="20">
        <f t="shared" si="315"/>
        <v>4676.3999999999996</v>
      </c>
      <c r="J956" s="16">
        <f t="shared" si="322"/>
        <v>4676.3999999999996</v>
      </c>
      <c r="K956" s="16">
        <f>K961+K968+K957</f>
        <v>4676.3999999999996</v>
      </c>
    </row>
    <row r="957" spans="1:11" ht="38.25" hidden="1">
      <c r="A957" s="23" t="s">
        <v>33</v>
      </c>
      <c r="B957" s="18" t="s">
        <v>245</v>
      </c>
      <c r="C957" s="18" t="s">
        <v>352</v>
      </c>
      <c r="D957" s="24" t="s">
        <v>34</v>
      </c>
      <c r="E957" s="24"/>
      <c r="F957" s="24"/>
      <c r="G957" s="16">
        <f t="shared" ref="G957:J959" si="323">G958</f>
        <v>0</v>
      </c>
      <c r="H957" s="16"/>
      <c r="I957" s="20">
        <f t="shared" si="315"/>
        <v>0</v>
      </c>
      <c r="J957" s="16">
        <f t="shared" si="323"/>
        <v>0</v>
      </c>
      <c r="K957" s="26"/>
    </row>
    <row r="958" spans="1:11" ht="76.5" hidden="1">
      <c r="A958" s="23" t="s">
        <v>29</v>
      </c>
      <c r="B958" s="18" t="s">
        <v>245</v>
      </c>
      <c r="C958" s="18" t="s">
        <v>352</v>
      </c>
      <c r="D958" s="24" t="s">
        <v>34</v>
      </c>
      <c r="E958" s="24" t="s">
        <v>30</v>
      </c>
      <c r="F958" s="24"/>
      <c r="G958" s="16">
        <f t="shared" si="323"/>
        <v>0</v>
      </c>
      <c r="H958" s="16"/>
      <c r="I958" s="20">
        <f t="shared" si="315"/>
        <v>0</v>
      </c>
      <c r="J958" s="16">
        <f t="shared" si="323"/>
        <v>0</v>
      </c>
      <c r="K958" s="26"/>
    </row>
    <row r="959" spans="1:11" ht="29.25" hidden="1" customHeight="1">
      <c r="A959" s="23" t="s">
        <v>31</v>
      </c>
      <c r="B959" s="18" t="s">
        <v>245</v>
      </c>
      <c r="C959" s="18" t="s">
        <v>352</v>
      </c>
      <c r="D959" s="24" t="s">
        <v>34</v>
      </c>
      <c r="E959" s="24" t="s">
        <v>32</v>
      </c>
      <c r="F959" s="24"/>
      <c r="G959" s="16">
        <f t="shared" si="323"/>
        <v>0</v>
      </c>
      <c r="H959" s="16"/>
      <c r="I959" s="20">
        <f t="shared" si="315"/>
        <v>0</v>
      </c>
      <c r="J959" s="16">
        <f t="shared" si="323"/>
        <v>0</v>
      </c>
      <c r="K959" s="26"/>
    </row>
    <row r="960" spans="1:11" hidden="1">
      <c r="A960" s="23" t="s">
        <v>19</v>
      </c>
      <c r="B960" s="18" t="s">
        <v>245</v>
      </c>
      <c r="C960" s="18" t="s">
        <v>352</v>
      </c>
      <c r="D960" s="24" t="s">
        <v>34</v>
      </c>
      <c r="E960" s="24" t="s">
        <v>32</v>
      </c>
      <c r="F960" s="24" t="s">
        <v>11</v>
      </c>
      <c r="G960" s="16"/>
      <c r="H960" s="16"/>
      <c r="I960" s="20">
        <f t="shared" si="315"/>
        <v>0</v>
      </c>
      <c r="J960" s="16"/>
      <c r="K960" s="26"/>
    </row>
    <row r="961" spans="1:14">
      <c r="A961" s="13" t="s">
        <v>37</v>
      </c>
      <c r="B961" s="14" t="s">
        <v>245</v>
      </c>
      <c r="C961" s="14" t="s">
        <v>352</v>
      </c>
      <c r="D961" s="14" t="s">
        <v>38</v>
      </c>
      <c r="E961" s="14"/>
      <c r="F961" s="14"/>
      <c r="G961" s="16">
        <f t="shared" ref="G961:K963" si="324">G962</f>
        <v>2673</v>
      </c>
      <c r="H961" s="16"/>
      <c r="I961" s="20">
        <f t="shared" si="315"/>
        <v>2673</v>
      </c>
      <c r="J961" s="16">
        <f t="shared" si="324"/>
        <v>2673</v>
      </c>
      <c r="K961" s="16">
        <f t="shared" si="324"/>
        <v>2673</v>
      </c>
    </row>
    <row r="962" spans="1:14" ht="72.75" customHeight="1">
      <c r="A962" s="17" t="s">
        <v>29</v>
      </c>
      <c r="B962" s="18" t="s">
        <v>245</v>
      </c>
      <c r="C962" s="18" t="s">
        <v>352</v>
      </c>
      <c r="D962" s="18" t="s">
        <v>38</v>
      </c>
      <c r="E962" s="18" t="s">
        <v>30</v>
      </c>
      <c r="F962" s="18"/>
      <c r="G962" s="16">
        <f t="shared" si="324"/>
        <v>2673</v>
      </c>
      <c r="H962" s="16"/>
      <c r="I962" s="20">
        <f t="shared" si="315"/>
        <v>2673</v>
      </c>
      <c r="J962" s="16">
        <f t="shared" si="324"/>
        <v>2673</v>
      </c>
      <c r="K962" s="16">
        <f t="shared" si="324"/>
        <v>2673</v>
      </c>
    </row>
    <row r="963" spans="1:14" ht="26.25" customHeight="1">
      <c r="A963" s="17" t="s">
        <v>31</v>
      </c>
      <c r="B963" s="18" t="s">
        <v>245</v>
      </c>
      <c r="C963" s="18" t="s">
        <v>352</v>
      </c>
      <c r="D963" s="18" t="s">
        <v>38</v>
      </c>
      <c r="E963" s="18" t="s">
        <v>32</v>
      </c>
      <c r="F963" s="18"/>
      <c r="G963" s="16">
        <f t="shared" si="324"/>
        <v>2673</v>
      </c>
      <c r="H963" s="16"/>
      <c r="I963" s="20">
        <f t="shared" si="315"/>
        <v>2673</v>
      </c>
      <c r="J963" s="16">
        <f t="shared" si="324"/>
        <v>2673</v>
      </c>
      <c r="K963" s="16">
        <f t="shared" si="324"/>
        <v>2673</v>
      </c>
    </row>
    <row r="964" spans="1:14">
      <c r="A964" s="17" t="s">
        <v>16</v>
      </c>
      <c r="B964" s="18" t="s">
        <v>245</v>
      </c>
      <c r="C964" s="18" t="s">
        <v>352</v>
      </c>
      <c r="D964" s="18" t="s">
        <v>38</v>
      </c>
      <c r="E964" s="18" t="s">
        <v>32</v>
      </c>
      <c r="F964" s="18" t="s">
        <v>17</v>
      </c>
      <c r="G964" s="79">
        <v>2673</v>
      </c>
      <c r="H964" s="79"/>
      <c r="I964" s="20">
        <f t="shared" si="315"/>
        <v>2673</v>
      </c>
      <c r="J964" s="22">
        <v>2673</v>
      </c>
      <c r="K964" s="22">
        <v>2673</v>
      </c>
    </row>
    <row r="965" spans="1:14" hidden="1">
      <c r="A965" s="23" t="s">
        <v>56</v>
      </c>
      <c r="B965" s="18" t="s">
        <v>245</v>
      </c>
      <c r="C965" s="18" t="s">
        <v>352</v>
      </c>
      <c r="D965" s="18" t="s">
        <v>353</v>
      </c>
      <c r="E965" s="18"/>
      <c r="F965" s="18"/>
      <c r="G965" s="19"/>
      <c r="H965" s="19"/>
      <c r="I965" s="20">
        <f t="shared" si="315"/>
        <v>0</v>
      </c>
      <c r="J965" s="20"/>
      <c r="K965" s="26"/>
    </row>
    <row r="966" spans="1:14" hidden="1">
      <c r="A966" s="23" t="s">
        <v>79</v>
      </c>
      <c r="B966" s="18" t="s">
        <v>245</v>
      </c>
      <c r="C966" s="18" t="s">
        <v>352</v>
      </c>
      <c r="D966" s="18" t="s">
        <v>353</v>
      </c>
      <c r="E966" s="18" t="s">
        <v>80</v>
      </c>
      <c r="F966" s="18"/>
      <c r="G966" s="19"/>
      <c r="H966" s="19"/>
      <c r="I966" s="20">
        <f t="shared" si="315"/>
        <v>0</v>
      </c>
      <c r="J966" s="20"/>
      <c r="K966" s="26"/>
    </row>
    <row r="967" spans="1:14" hidden="1">
      <c r="A967" s="23" t="s">
        <v>81</v>
      </c>
      <c r="B967" s="18" t="s">
        <v>245</v>
      </c>
      <c r="C967" s="18" t="s">
        <v>352</v>
      </c>
      <c r="D967" s="18" t="s">
        <v>353</v>
      </c>
      <c r="E967" s="18" t="s">
        <v>80</v>
      </c>
      <c r="F967" s="18" t="s">
        <v>17</v>
      </c>
      <c r="G967" s="19"/>
      <c r="H967" s="19"/>
      <c r="I967" s="20">
        <f t="shared" si="315"/>
        <v>0</v>
      </c>
      <c r="J967" s="20"/>
      <c r="K967" s="26"/>
    </row>
    <row r="968" spans="1:14" ht="27" customHeight="1">
      <c r="A968" s="32" t="s">
        <v>314</v>
      </c>
      <c r="B968" s="14" t="s">
        <v>245</v>
      </c>
      <c r="C968" s="14" t="s">
        <v>352</v>
      </c>
      <c r="D968" s="33" t="s">
        <v>354</v>
      </c>
      <c r="E968" s="25"/>
      <c r="F968" s="25"/>
      <c r="G968" s="16">
        <f>G973+G969</f>
        <v>2003.4</v>
      </c>
      <c r="H968" s="16"/>
      <c r="I968" s="20">
        <f t="shared" si="315"/>
        <v>2003.4</v>
      </c>
      <c r="J968" s="16">
        <f t="shared" ref="J968:K968" si="325">J973+J969</f>
        <v>2003.4</v>
      </c>
      <c r="K968" s="16">
        <f t="shared" si="325"/>
        <v>2003.4</v>
      </c>
    </row>
    <row r="969" spans="1:14" ht="78.75" customHeight="1">
      <c r="A969" s="135" t="s">
        <v>656</v>
      </c>
      <c r="B969" s="18" t="s">
        <v>245</v>
      </c>
      <c r="C969" s="18" t="s">
        <v>352</v>
      </c>
      <c r="D969" s="144" t="s">
        <v>642</v>
      </c>
      <c r="E969" s="167"/>
      <c r="F969" s="167"/>
      <c r="G969" s="160">
        <f t="shared" ref="G969:K971" si="326">G970</f>
        <v>3.4</v>
      </c>
      <c r="H969" s="160"/>
      <c r="I969" s="20">
        <f t="shared" si="315"/>
        <v>3.4</v>
      </c>
      <c r="J969" s="160">
        <f t="shared" si="326"/>
        <v>3.4</v>
      </c>
      <c r="K969" s="160">
        <f t="shared" si="326"/>
        <v>3.4</v>
      </c>
    </row>
    <row r="970" spans="1:14" ht="38.25">
      <c r="A970" s="135" t="s">
        <v>308</v>
      </c>
      <c r="B970" s="18" t="s">
        <v>245</v>
      </c>
      <c r="C970" s="18" t="s">
        <v>352</v>
      </c>
      <c r="D970" s="144" t="s">
        <v>642</v>
      </c>
      <c r="E970" s="167" t="s">
        <v>256</v>
      </c>
      <c r="F970" s="167"/>
      <c r="G970" s="160">
        <f t="shared" si="326"/>
        <v>3.4</v>
      </c>
      <c r="H970" s="160"/>
      <c r="I970" s="20">
        <f t="shared" si="315"/>
        <v>3.4</v>
      </c>
      <c r="J970" s="160">
        <f t="shared" si="326"/>
        <v>3.4</v>
      </c>
      <c r="K970" s="160">
        <f t="shared" si="326"/>
        <v>3.4</v>
      </c>
    </row>
    <row r="971" spans="1:14">
      <c r="A971" s="135" t="s">
        <v>257</v>
      </c>
      <c r="B971" s="18" t="s">
        <v>245</v>
      </c>
      <c r="C971" s="18" t="s">
        <v>352</v>
      </c>
      <c r="D971" s="144" t="s">
        <v>642</v>
      </c>
      <c r="E971" s="167" t="s">
        <v>258</v>
      </c>
      <c r="F971" s="167"/>
      <c r="G971" s="160">
        <f t="shared" si="326"/>
        <v>3.4</v>
      </c>
      <c r="H971" s="160"/>
      <c r="I971" s="20">
        <f t="shared" si="315"/>
        <v>3.4</v>
      </c>
      <c r="J971" s="160">
        <f t="shared" si="326"/>
        <v>3.4</v>
      </c>
      <c r="K971" s="160">
        <f t="shared" si="326"/>
        <v>3.4</v>
      </c>
    </row>
    <row r="972" spans="1:14" ht="10.5" customHeight="1">
      <c r="A972" s="135" t="s">
        <v>18</v>
      </c>
      <c r="B972" s="18" t="s">
        <v>245</v>
      </c>
      <c r="C972" s="18" t="s">
        <v>352</v>
      </c>
      <c r="D972" s="144" t="s">
        <v>642</v>
      </c>
      <c r="E972" s="167" t="s">
        <v>258</v>
      </c>
      <c r="F972" s="167" t="s">
        <v>10</v>
      </c>
      <c r="G972" s="187">
        <v>3.4</v>
      </c>
      <c r="H972" s="187"/>
      <c r="I972" s="20">
        <f t="shared" si="315"/>
        <v>3.4</v>
      </c>
      <c r="J972" s="187">
        <v>3.4</v>
      </c>
      <c r="K972" s="187">
        <v>3.4</v>
      </c>
    </row>
    <row r="973" spans="1:14" ht="36.75" customHeight="1">
      <c r="A973" s="49" t="s">
        <v>308</v>
      </c>
      <c r="B973" s="18" t="s">
        <v>245</v>
      </c>
      <c r="C973" s="18" t="s">
        <v>352</v>
      </c>
      <c r="D973" s="31" t="s">
        <v>354</v>
      </c>
      <c r="E973" s="18" t="s">
        <v>256</v>
      </c>
      <c r="F973" s="18"/>
      <c r="G973" s="16">
        <f t="shared" ref="G973:K974" si="327">G974</f>
        <v>2000</v>
      </c>
      <c r="H973" s="16"/>
      <c r="I973" s="20">
        <f t="shared" si="315"/>
        <v>2000</v>
      </c>
      <c r="J973" s="16">
        <f t="shared" si="327"/>
        <v>2000</v>
      </c>
      <c r="K973" s="16">
        <f t="shared" si="327"/>
        <v>2000</v>
      </c>
    </row>
    <row r="974" spans="1:14" ht="15.75" customHeight="1">
      <c r="A974" s="49" t="s">
        <v>257</v>
      </c>
      <c r="B974" s="18" t="s">
        <v>245</v>
      </c>
      <c r="C974" s="18" t="s">
        <v>352</v>
      </c>
      <c r="D974" s="31" t="s">
        <v>354</v>
      </c>
      <c r="E974" s="18" t="s">
        <v>258</v>
      </c>
      <c r="F974" s="18"/>
      <c r="G974" s="16">
        <f t="shared" si="327"/>
        <v>2000</v>
      </c>
      <c r="H974" s="16"/>
      <c r="I974" s="20">
        <f t="shared" si="315"/>
        <v>2000</v>
      </c>
      <c r="J974" s="16">
        <f t="shared" si="327"/>
        <v>2000</v>
      </c>
      <c r="K974" s="16">
        <f t="shared" si="327"/>
        <v>2000</v>
      </c>
    </row>
    <row r="975" spans="1:14">
      <c r="A975" s="17" t="s">
        <v>578</v>
      </c>
      <c r="B975" s="18" t="s">
        <v>245</v>
      </c>
      <c r="C975" s="18" t="s">
        <v>352</v>
      </c>
      <c r="D975" s="31" t="s">
        <v>354</v>
      </c>
      <c r="E975" s="18" t="s">
        <v>258</v>
      </c>
      <c r="F975" s="18" t="s">
        <v>17</v>
      </c>
      <c r="G975" s="79">
        <v>2000</v>
      </c>
      <c r="H975" s="79"/>
      <c r="I975" s="20">
        <f t="shared" si="315"/>
        <v>2000</v>
      </c>
      <c r="J975" s="22">
        <v>2000</v>
      </c>
      <c r="K975" s="22">
        <v>2000</v>
      </c>
    </row>
    <row r="976" spans="1:14" ht="16.5" customHeight="1">
      <c r="A976" s="13" t="s">
        <v>355</v>
      </c>
      <c r="B976" s="14" t="s">
        <v>356</v>
      </c>
      <c r="C976" s="35"/>
      <c r="D976" s="35"/>
      <c r="E976" s="14"/>
      <c r="F976" s="14"/>
      <c r="G976" s="15">
        <f>G977+G978+G979+G980</f>
        <v>10598.039999999999</v>
      </c>
      <c r="H976" s="15">
        <f>H977+H978+H979+H980</f>
        <v>0</v>
      </c>
      <c r="I976" s="12">
        <f t="shared" si="315"/>
        <v>10598.039999999999</v>
      </c>
      <c r="J976" s="15">
        <f t="shared" ref="J976:K976" si="328">J977+J978+J979+J980</f>
        <v>9460.3000000000011</v>
      </c>
      <c r="K976" s="15">
        <f t="shared" si="328"/>
        <v>9455.9000000000015</v>
      </c>
      <c r="L976" s="136">
        <f>G982+G1070+G1098+G1103</f>
        <v>10598.04</v>
      </c>
      <c r="M976" s="136">
        <f>J982+J1070+J1098+J1103</f>
        <v>9460.2999999999993</v>
      </c>
      <c r="N976" s="136">
        <f>K982+K1070+K1098+K1103</f>
        <v>9455.9</v>
      </c>
    </row>
    <row r="977" spans="1:11">
      <c r="A977" s="13" t="s">
        <v>278</v>
      </c>
      <c r="B977" s="14" t="s">
        <v>356</v>
      </c>
      <c r="C977" s="35"/>
      <c r="D977" s="35"/>
      <c r="E977" s="14"/>
      <c r="F977" s="14" t="s">
        <v>17</v>
      </c>
      <c r="G977" s="15">
        <f>G1012+G1018+G1029+G1039+G1054+G1102+G1112+G1059+G1004+G1034+G988+G994+G1079+G1083+G1086+G1067</f>
        <v>8868.4</v>
      </c>
      <c r="H977" s="15">
        <f>H1012+H1018+H1029+H1039+H1054+H1102+H1112+H1059+H1004+H1034+H988+H994+H1079+H1083+H1086+H1067+H1000</f>
        <v>0</v>
      </c>
      <c r="I977" s="12">
        <f t="shared" si="315"/>
        <v>8868.4</v>
      </c>
      <c r="J977" s="15">
        <f>J1012+J1018+J1029+J1039+J1054+J1102+J1112+J1059+J1004+J1034+J988+J994+J1079+J1083+J1086</f>
        <v>8445.2000000000007</v>
      </c>
      <c r="K977" s="15">
        <f>K1012+K1018+K1029+K1039+K1054+K1102+K1112+K1059+K1004+K1034+K988+K994+K1079+K1083+K1086</f>
        <v>8418.2000000000007</v>
      </c>
    </row>
    <row r="978" spans="1:11">
      <c r="A978" s="13" t="s">
        <v>18</v>
      </c>
      <c r="B978" s="14" t="s">
        <v>356</v>
      </c>
      <c r="C978" s="35"/>
      <c r="D978" s="35"/>
      <c r="E978" s="14"/>
      <c r="F978" s="14" t="s">
        <v>10</v>
      </c>
      <c r="G978" s="15">
        <f>G1030+G1010+G1049+G1005+G1022+G1025+G1035+G992+G999+G1075+G1063+G1068</f>
        <v>701.74</v>
      </c>
      <c r="H978" s="15">
        <f>H1030+H1010+H1049+H1005+H1022+H1025+H1035+H992+H999+H1075+H1063+H1068</f>
        <v>0</v>
      </c>
      <c r="I978" s="12">
        <f t="shared" si="315"/>
        <v>701.74</v>
      </c>
      <c r="J978" s="15">
        <f t="shared" ref="J978:K978" si="329">J1030+J1010+J1049+J1005+J1022+J1025+J1035+J992+J999+J1075</f>
        <v>1015.1</v>
      </c>
      <c r="K978" s="15">
        <f t="shared" si="329"/>
        <v>1037.7</v>
      </c>
    </row>
    <row r="979" spans="1:11">
      <c r="A979" s="13" t="s">
        <v>19</v>
      </c>
      <c r="B979" s="14" t="s">
        <v>356</v>
      </c>
      <c r="C979" s="35"/>
      <c r="D979" s="35"/>
      <c r="E979" s="14"/>
      <c r="F979" s="14" t="s">
        <v>11</v>
      </c>
      <c r="G979" s="15">
        <f>G1006+G1108+G1069</f>
        <v>1027.9000000000001</v>
      </c>
      <c r="H979" s="15">
        <f>H1006+H1108+H1069</f>
        <v>0</v>
      </c>
      <c r="I979" s="12">
        <f t="shared" si="315"/>
        <v>1027.9000000000001</v>
      </c>
      <c r="J979" s="15">
        <f>J1006+J1108</f>
        <v>0</v>
      </c>
      <c r="K979" s="15">
        <f>K1006+K1108</f>
        <v>0</v>
      </c>
    </row>
    <row r="980" spans="1:11" hidden="1">
      <c r="A980" s="13" t="s">
        <v>20</v>
      </c>
      <c r="B980" s="14" t="s">
        <v>357</v>
      </c>
      <c r="C980" s="35"/>
      <c r="D980" s="35"/>
      <c r="E980" s="14"/>
      <c r="F980" s="14" t="s">
        <v>12</v>
      </c>
      <c r="G980" s="15">
        <f t="shared" ref="G980:K980" si="330">G989+G995</f>
        <v>0</v>
      </c>
      <c r="H980" s="15"/>
      <c r="I980" s="12">
        <f t="shared" si="315"/>
        <v>0</v>
      </c>
      <c r="J980" s="15">
        <f t="shared" si="330"/>
        <v>0</v>
      </c>
      <c r="K980" s="15">
        <f t="shared" si="330"/>
        <v>0</v>
      </c>
    </row>
    <row r="981" spans="1:11" ht="13.5" customHeight="1">
      <c r="A981" s="13" t="s">
        <v>358</v>
      </c>
      <c r="B981" s="14" t="s">
        <v>356</v>
      </c>
      <c r="C981" s="14" t="s">
        <v>357</v>
      </c>
      <c r="D981" s="14"/>
      <c r="E981" s="14"/>
      <c r="F981" s="14"/>
      <c r="G981" s="15">
        <f>G982+G1098+G1055+G1070</f>
        <v>9498.0400000000009</v>
      </c>
      <c r="H981" s="15">
        <f>H982+H1098+H1055+H1070</f>
        <v>0</v>
      </c>
      <c r="I981" s="12">
        <f t="shared" si="315"/>
        <v>9498.0400000000009</v>
      </c>
      <c r="J981" s="15">
        <f>J982+J1098+J1055+J1070</f>
        <v>8360.2999999999993</v>
      </c>
      <c r="K981" s="15">
        <f>K982+K1098+K1055+K1070</f>
        <v>8355.9</v>
      </c>
    </row>
    <row r="982" spans="1:11" ht="71.25" customHeight="1">
      <c r="A982" s="63" t="s">
        <v>359</v>
      </c>
      <c r="B982" s="14" t="s">
        <v>356</v>
      </c>
      <c r="C982" s="14" t="s">
        <v>357</v>
      </c>
      <c r="D982" s="14" t="s">
        <v>318</v>
      </c>
      <c r="E982" s="14"/>
      <c r="F982" s="14"/>
      <c r="G982" s="15">
        <f>G983+G1013+G1060</f>
        <v>9452.0400000000009</v>
      </c>
      <c r="H982" s="15">
        <f>H983+H1013+H1060</f>
        <v>0</v>
      </c>
      <c r="I982" s="12">
        <f t="shared" si="315"/>
        <v>9452.0400000000009</v>
      </c>
      <c r="J982" s="15">
        <f t="shared" ref="J982:K982" si="331">J983+J1013</f>
        <v>0</v>
      </c>
      <c r="K982" s="15">
        <f t="shared" si="331"/>
        <v>0</v>
      </c>
    </row>
    <row r="983" spans="1:11" ht="60.75" customHeight="1">
      <c r="A983" s="88" t="s">
        <v>360</v>
      </c>
      <c r="B983" s="18" t="s">
        <v>356</v>
      </c>
      <c r="C983" s="18" t="s">
        <v>357</v>
      </c>
      <c r="D983" s="18" t="s">
        <v>361</v>
      </c>
      <c r="E983" s="18"/>
      <c r="F983" s="18"/>
      <c r="G983" s="16">
        <f>G984</f>
        <v>1113.24</v>
      </c>
      <c r="H983" s="16">
        <f>H984</f>
        <v>0</v>
      </c>
      <c r="I983" s="20">
        <f t="shared" si="315"/>
        <v>1113.24</v>
      </c>
      <c r="J983" s="16">
        <f>J984</f>
        <v>0</v>
      </c>
      <c r="K983" s="16">
        <f t="shared" ref="K983" si="332">K984</f>
        <v>0</v>
      </c>
    </row>
    <row r="984" spans="1:11" ht="27" customHeight="1">
      <c r="A984" s="17" t="s">
        <v>657</v>
      </c>
      <c r="B984" s="18" t="s">
        <v>356</v>
      </c>
      <c r="C984" s="18" t="s">
        <v>357</v>
      </c>
      <c r="D984" s="18" t="s">
        <v>362</v>
      </c>
      <c r="E984" s="18"/>
      <c r="F984" s="18"/>
      <c r="G984" s="16">
        <f>G1007+G1001+G985+G996</f>
        <v>1113.24</v>
      </c>
      <c r="H984" s="16">
        <f>H1007+H1001+H985+H996</f>
        <v>0</v>
      </c>
      <c r="I984" s="20">
        <f t="shared" si="315"/>
        <v>1113.24</v>
      </c>
      <c r="J984" s="16">
        <f t="shared" ref="J984:K984" si="333">J1007+J1001+J985+J996</f>
        <v>0</v>
      </c>
      <c r="K984" s="16">
        <f t="shared" si="333"/>
        <v>0</v>
      </c>
    </row>
    <row r="985" spans="1:11" ht="48.75" customHeight="1">
      <c r="A985" s="23" t="s">
        <v>363</v>
      </c>
      <c r="B985" s="18" t="s">
        <v>356</v>
      </c>
      <c r="C985" s="18" t="s">
        <v>357</v>
      </c>
      <c r="D985" s="24" t="s">
        <v>364</v>
      </c>
      <c r="E985" s="24"/>
      <c r="F985" s="24"/>
      <c r="G985" s="78">
        <f>G986+G990+G993</f>
        <v>383.2</v>
      </c>
      <c r="H985" s="78">
        <f>H986+H990+H993</f>
        <v>-92.4</v>
      </c>
      <c r="I985" s="20">
        <f t="shared" si="315"/>
        <v>290.79999999999995</v>
      </c>
      <c r="J985" s="78">
        <f t="shared" ref="J985:K985" si="334">J986+J990+J993</f>
        <v>0</v>
      </c>
      <c r="K985" s="78">
        <f t="shared" si="334"/>
        <v>0</v>
      </c>
    </row>
    <row r="986" spans="1:11" ht="27" customHeight="1">
      <c r="A986" s="23" t="s">
        <v>44</v>
      </c>
      <c r="B986" s="18" t="s">
        <v>356</v>
      </c>
      <c r="C986" s="18" t="s">
        <v>357</v>
      </c>
      <c r="D986" s="24" t="s">
        <v>364</v>
      </c>
      <c r="E986" s="24" t="s">
        <v>45</v>
      </c>
      <c r="F986" s="24"/>
      <c r="G986" s="78">
        <f t="shared" ref="G986:K987" si="335">G987</f>
        <v>218</v>
      </c>
      <c r="H986" s="78">
        <f t="shared" si="335"/>
        <v>-92.4</v>
      </c>
      <c r="I986" s="20">
        <f t="shared" si="315"/>
        <v>125.6</v>
      </c>
      <c r="J986" s="78">
        <f t="shared" si="335"/>
        <v>0</v>
      </c>
      <c r="K986" s="78">
        <f t="shared" si="335"/>
        <v>0</v>
      </c>
    </row>
    <row r="987" spans="1:11" ht="25.5" customHeight="1">
      <c r="A987" s="23" t="s">
        <v>365</v>
      </c>
      <c r="B987" s="18" t="s">
        <v>356</v>
      </c>
      <c r="C987" s="18" t="s">
        <v>357</v>
      </c>
      <c r="D987" s="24" t="s">
        <v>364</v>
      </c>
      <c r="E987" s="24" t="s">
        <v>53</v>
      </c>
      <c r="F987" s="24"/>
      <c r="G987" s="78">
        <f t="shared" si="335"/>
        <v>218</v>
      </c>
      <c r="H987" s="78">
        <f t="shared" si="335"/>
        <v>-92.4</v>
      </c>
      <c r="I987" s="20">
        <f t="shared" si="315"/>
        <v>125.6</v>
      </c>
      <c r="J987" s="78">
        <f t="shared" si="335"/>
        <v>0</v>
      </c>
      <c r="K987" s="78">
        <f t="shared" si="335"/>
        <v>0</v>
      </c>
    </row>
    <row r="988" spans="1:11" ht="15.75" customHeight="1">
      <c r="A988" s="23" t="s">
        <v>16</v>
      </c>
      <c r="B988" s="18" t="s">
        <v>356</v>
      </c>
      <c r="C988" s="18" t="s">
        <v>357</v>
      </c>
      <c r="D988" s="24" t="s">
        <v>364</v>
      </c>
      <c r="E988" s="24" t="s">
        <v>53</v>
      </c>
      <c r="F988" s="24" t="s">
        <v>17</v>
      </c>
      <c r="G988" s="78">
        <v>218</v>
      </c>
      <c r="H988" s="78">
        <v>-92.4</v>
      </c>
      <c r="I988" s="20">
        <f t="shared" si="315"/>
        <v>125.6</v>
      </c>
      <c r="J988" s="78"/>
      <c r="K988" s="16"/>
    </row>
    <row r="989" spans="1:11" ht="15.75" hidden="1" customHeight="1">
      <c r="A989" s="23" t="s">
        <v>20</v>
      </c>
      <c r="B989" s="18" t="s">
        <v>356</v>
      </c>
      <c r="C989" s="18" t="s">
        <v>357</v>
      </c>
      <c r="D989" s="24" t="s">
        <v>364</v>
      </c>
      <c r="E989" s="24" t="s">
        <v>53</v>
      </c>
      <c r="F989" s="24" t="s">
        <v>12</v>
      </c>
      <c r="G989" s="78"/>
      <c r="H989" s="78"/>
      <c r="I989" s="20">
        <f t="shared" si="315"/>
        <v>0</v>
      </c>
      <c r="J989" s="78"/>
      <c r="K989" s="26"/>
    </row>
    <row r="990" spans="1:11" ht="41.25" hidden="1" customHeight="1">
      <c r="A990" s="23" t="s">
        <v>44</v>
      </c>
      <c r="B990" s="18" t="s">
        <v>356</v>
      </c>
      <c r="C990" s="18" t="s">
        <v>357</v>
      </c>
      <c r="D990" s="24" t="s">
        <v>366</v>
      </c>
      <c r="E990" s="24" t="s">
        <v>45</v>
      </c>
      <c r="F990" s="24"/>
      <c r="G990" s="78">
        <f>G991</f>
        <v>0</v>
      </c>
      <c r="H990" s="78"/>
      <c r="I990" s="20">
        <f t="shared" ref="I990:I1054" si="336">G990+H990</f>
        <v>0</v>
      </c>
      <c r="J990" s="78">
        <f>J991</f>
        <v>0</v>
      </c>
      <c r="K990" s="26"/>
    </row>
    <row r="991" spans="1:11" ht="24" hidden="1" customHeight="1">
      <c r="A991" s="23" t="s">
        <v>365</v>
      </c>
      <c r="B991" s="18" t="s">
        <v>356</v>
      </c>
      <c r="C991" s="18" t="s">
        <v>357</v>
      </c>
      <c r="D991" s="24" t="s">
        <v>366</v>
      </c>
      <c r="E991" s="24" t="s">
        <v>53</v>
      </c>
      <c r="F991" s="24"/>
      <c r="G991" s="78">
        <f>G992</f>
        <v>0</v>
      </c>
      <c r="H991" s="78"/>
      <c r="I991" s="20">
        <f t="shared" si="336"/>
        <v>0</v>
      </c>
      <c r="J991" s="78">
        <f>J992</f>
        <v>0</v>
      </c>
      <c r="K991" s="26"/>
    </row>
    <row r="992" spans="1:11" ht="17.25" hidden="1" customHeight="1">
      <c r="A992" s="23" t="s">
        <v>18</v>
      </c>
      <c r="B992" s="18" t="s">
        <v>356</v>
      </c>
      <c r="C992" s="18" t="s">
        <v>357</v>
      </c>
      <c r="D992" s="24" t="s">
        <v>366</v>
      </c>
      <c r="E992" s="24" t="s">
        <v>53</v>
      </c>
      <c r="F992" s="24" t="s">
        <v>10</v>
      </c>
      <c r="G992" s="78"/>
      <c r="H992" s="78"/>
      <c r="I992" s="20">
        <f t="shared" si="336"/>
        <v>0</v>
      </c>
      <c r="J992" s="78"/>
      <c r="K992" s="26"/>
    </row>
    <row r="993" spans="1:11" ht="12" customHeight="1">
      <c r="A993" s="41" t="s">
        <v>161</v>
      </c>
      <c r="B993" s="18" t="s">
        <v>356</v>
      </c>
      <c r="C993" s="18" t="s">
        <v>357</v>
      </c>
      <c r="D993" s="24" t="s">
        <v>364</v>
      </c>
      <c r="E993" s="18" t="s">
        <v>162</v>
      </c>
      <c r="F993" s="18"/>
      <c r="G993" s="16">
        <f t="shared" ref="G993:K993" si="337">G994</f>
        <v>165.2</v>
      </c>
      <c r="H993" s="16"/>
      <c r="I993" s="20">
        <f t="shared" si="336"/>
        <v>165.2</v>
      </c>
      <c r="J993" s="16">
        <f t="shared" si="337"/>
        <v>0</v>
      </c>
      <c r="K993" s="16">
        <f t="shared" si="337"/>
        <v>0</v>
      </c>
    </row>
    <row r="994" spans="1:11" ht="15" customHeight="1">
      <c r="A994" s="17" t="s">
        <v>16</v>
      </c>
      <c r="B994" s="18" t="s">
        <v>356</v>
      </c>
      <c r="C994" s="18" t="s">
        <v>357</v>
      </c>
      <c r="D994" s="24" t="s">
        <v>364</v>
      </c>
      <c r="E994" s="18" t="s">
        <v>162</v>
      </c>
      <c r="F994" s="18" t="s">
        <v>17</v>
      </c>
      <c r="G994" s="79">
        <v>165.2</v>
      </c>
      <c r="H994" s="79"/>
      <c r="I994" s="20">
        <f t="shared" si="336"/>
        <v>165.2</v>
      </c>
      <c r="J994" s="20"/>
      <c r="K994" s="19"/>
    </row>
    <row r="995" spans="1:11" ht="15" hidden="1" customHeight="1">
      <c r="A995" s="23" t="s">
        <v>20</v>
      </c>
      <c r="B995" s="18" t="s">
        <v>356</v>
      </c>
      <c r="C995" s="18" t="s">
        <v>357</v>
      </c>
      <c r="D995" s="24" t="s">
        <v>364</v>
      </c>
      <c r="E995" s="18" t="s">
        <v>162</v>
      </c>
      <c r="F995" s="18" t="s">
        <v>12</v>
      </c>
      <c r="G995" s="19"/>
      <c r="H995" s="19"/>
      <c r="I995" s="20">
        <f t="shared" si="336"/>
        <v>0</v>
      </c>
      <c r="J995" s="20"/>
      <c r="K995" s="26"/>
    </row>
    <row r="996" spans="1:11" ht="25.5">
      <c r="A996" s="174" t="s">
        <v>607</v>
      </c>
      <c r="B996" s="18" t="s">
        <v>356</v>
      </c>
      <c r="C996" s="18" t="s">
        <v>357</v>
      </c>
      <c r="D996" s="24" t="s">
        <v>366</v>
      </c>
      <c r="E996" s="18"/>
      <c r="F996" s="18"/>
      <c r="G996" s="19">
        <f t="shared" ref="G996:H997" si="338">G997</f>
        <v>400</v>
      </c>
      <c r="H996" s="19">
        <f t="shared" si="338"/>
        <v>92.4</v>
      </c>
      <c r="I996" s="20">
        <f t="shared" si="336"/>
        <v>492.4</v>
      </c>
      <c r="J996" s="19">
        <f t="shared" ref="J996:K998" si="339">J997</f>
        <v>0</v>
      </c>
      <c r="K996" s="19">
        <f t="shared" si="339"/>
        <v>0</v>
      </c>
    </row>
    <row r="997" spans="1:11" ht="15" customHeight="1">
      <c r="A997" s="23" t="s">
        <v>44</v>
      </c>
      <c r="B997" s="18" t="s">
        <v>356</v>
      </c>
      <c r="C997" s="18" t="s">
        <v>357</v>
      </c>
      <c r="D997" s="24" t="s">
        <v>366</v>
      </c>
      <c r="E997" s="24" t="s">
        <v>45</v>
      </c>
      <c r="F997" s="24"/>
      <c r="G997" s="78">
        <f t="shared" si="338"/>
        <v>400</v>
      </c>
      <c r="H997" s="78">
        <f t="shared" si="338"/>
        <v>92.4</v>
      </c>
      <c r="I997" s="20">
        <f t="shared" si="336"/>
        <v>492.4</v>
      </c>
      <c r="J997" s="78">
        <f t="shared" si="339"/>
        <v>0</v>
      </c>
      <c r="K997" s="78">
        <f t="shared" si="339"/>
        <v>0</v>
      </c>
    </row>
    <row r="998" spans="1:11" ht="15" customHeight="1">
      <c r="A998" s="23" t="s">
        <v>365</v>
      </c>
      <c r="B998" s="18" t="s">
        <v>356</v>
      </c>
      <c r="C998" s="18" t="s">
        <v>357</v>
      </c>
      <c r="D998" s="24" t="s">
        <v>366</v>
      </c>
      <c r="E998" s="24" t="s">
        <v>53</v>
      </c>
      <c r="F998" s="24"/>
      <c r="G998" s="78">
        <f>G999+G1000</f>
        <v>400</v>
      </c>
      <c r="H998" s="78">
        <f>H999+H1000</f>
        <v>92.4</v>
      </c>
      <c r="I998" s="20">
        <f t="shared" si="336"/>
        <v>492.4</v>
      </c>
      <c r="J998" s="78">
        <f t="shared" si="339"/>
        <v>0</v>
      </c>
      <c r="K998" s="78">
        <f t="shared" si="339"/>
        <v>0</v>
      </c>
    </row>
    <row r="999" spans="1:11" ht="15" customHeight="1">
      <c r="A999" s="23" t="s">
        <v>18</v>
      </c>
      <c r="B999" s="18" t="s">
        <v>356</v>
      </c>
      <c r="C999" s="18" t="s">
        <v>357</v>
      </c>
      <c r="D999" s="24" t="s">
        <v>366</v>
      </c>
      <c r="E999" s="24" t="s">
        <v>53</v>
      </c>
      <c r="F999" s="24" t="s">
        <v>10</v>
      </c>
      <c r="G999" s="78">
        <v>400</v>
      </c>
      <c r="H999" s="78"/>
      <c r="I999" s="20">
        <f t="shared" si="336"/>
        <v>400</v>
      </c>
      <c r="J999" s="78"/>
      <c r="K999" s="26"/>
    </row>
    <row r="1000" spans="1:11" ht="15" customHeight="1">
      <c r="A1000" s="17" t="s">
        <v>16</v>
      </c>
      <c r="B1000" s="18" t="s">
        <v>356</v>
      </c>
      <c r="C1000" s="18" t="s">
        <v>357</v>
      </c>
      <c r="D1000" s="24" t="s">
        <v>366</v>
      </c>
      <c r="E1000" s="24" t="s">
        <v>53</v>
      </c>
      <c r="F1000" s="24" t="s">
        <v>17</v>
      </c>
      <c r="G1000" s="78"/>
      <c r="H1000" s="78">
        <v>92.4</v>
      </c>
      <c r="I1000" s="20">
        <f t="shared" si="336"/>
        <v>92.4</v>
      </c>
      <c r="J1000" s="78"/>
      <c r="K1000" s="26"/>
    </row>
    <row r="1001" spans="1:11" ht="28.5" customHeight="1">
      <c r="A1001" s="23" t="s">
        <v>367</v>
      </c>
      <c r="B1001" s="18" t="s">
        <v>356</v>
      </c>
      <c r="C1001" s="18" t="s">
        <v>357</v>
      </c>
      <c r="D1001" s="24" t="s">
        <v>368</v>
      </c>
      <c r="E1001" s="18"/>
      <c r="F1001" s="18"/>
      <c r="G1001" s="16">
        <f t="shared" ref="G1001:K1002" si="340">G1002</f>
        <v>330.04</v>
      </c>
      <c r="H1001" s="16"/>
      <c r="I1001" s="20">
        <f t="shared" si="336"/>
        <v>330.04</v>
      </c>
      <c r="J1001" s="16">
        <f t="shared" si="340"/>
        <v>0</v>
      </c>
      <c r="K1001" s="16">
        <f t="shared" si="340"/>
        <v>0</v>
      </c>
    </row>
    <row r="1002" spans="1:11" ht="27" customHeight="1">
      <c r="A1002" s="23" t="s">
        <v>44</v>
      </c>
      <c r="B1002" s="18" t="s">
        <v>356</v>
      </c>
      <c r="C1002" s="18" t="s">
        <v>357</v>
      </c>
      <c r="D1002" s="24" t="s">
        <v>368</v>
      </c>
      <c r="E1002" s="18" t="s">
        <v>45</v>
      </c>
      <c r="F1002" s="18"/>
      <c r="G1002" s="16">
        <f t="shared" si="340"/>
        <v>330.04</v>
      </c>
      <c r="H1002" s="16"/>
      <c r="I1002" s="20">
        <f t="shared" si="336"/>
        <v>330.04</v>
      </c>
      <c r="J1002" s="16">
        <f t="shared" si="340"/>
        <v>0</v>
      </c>
      <c r="K1002" s="16">
        <f t="shared" si="340"/>
        <v>0</v>
      </c>
    </row>
    <row r="1003" spans="1:11" ht="41.25" customHeight="1">
      <c r="A1003" s="23" t="s">
        <v>365</v>
      </c>
      <c r="B1003" s="18" t="s">
        <v>356</v>
      </c>
      <c r="C1003" s="18" t="s">
        <v>357</v>
      </c>
      <c r="D1003" s="24" t="s">
        <v>368</v>
      </c>
      <c r="E1003" s="18" t="s">
        <v>53</v>
      </c>
      <c r="F1003" s="18"/>
      <c r="G1003" s="16">
        <f t="shared" ref="G1003:K1003" si="341">G1004+G1005+G1006</f>
        <v>330.04</v>
      </c>
      <c r="H1003" s="16"/>
      <c r="I1003" s="20">
        <f t="shared" si="336"/>
        <v>330.04</v>
      </c>
      <c r="J1003" s="16">
        <f t="shared" si="341"/>
        <v>0</v>
      </c>
      <c r="K1003" s="16">
        <f t="shared" si="341"/>
        <v>0</v>
      </c>
    </row>
    <row r="1004" spans="1:11" ht="14.25" customHeight="1">
      <c r="A1004" s="23" t="s">
        <v>16</v>
      </c>
      <c r="B1004" s="18" t="s">
        <v>356</v>
      </c>
      <c r="C1004" s="18" t="s">
        <v>357</v>
      </c>
      <c r="D1004" s="24" t="s">
        <v>368</v>
      </c>
      <c r="E1004" s="18" t="s">
        <v>53</v>
      </c>
      <c r="F1004" s="18" t="s">
        <v>17</v>
      </c>
      <c r="G1004" s="26">
        <v>0.3</v>
      </c>
      <c r="H1004" s="26"/>
      <c r="I1004" s="20">
        <f t="shared" si="336"/>
        <v>0.3</v>
      </c>
      <c r="J1004" s="26"/>
      <c r="K1004" s="26"/>
    </row>
    <row r="1005" spans="1:11" ht="12" customHeight="1">
      <c r="A1005" s="23" t="s">
        <v>18</v>
      </c>
      <c r="B1005" s="18" t="s">
        <v>356</v>
      </c>
      <c r="C1005" s="18" t="s">
        <v>357</v>
      </c>
      <c r="D1005" s="24" t="s">
        <v>368</v>
      </c>
      <c r="E1005" s="18" t="s">
        <v>53</v>
      </c>
      <c r="F1005" s="18" t="s">
        <v>10</v>
      </c>
      <c r="G1005" s="19">
        <v>29.74</v>
      </c>
      <c r="H1005" s="19"/>
      <c r="I1005" s="20">
        <f t="shared" si="336"/>
        <v>29.74</v>
      </c>
      <c r="J1005" s="19"/>
      <c r="K1005" s="19"/>
    </row>
    <row r="1006" spans="1:11" ht="15" customHeight="1">
      <c r="A1006" s="23" t="s">
        <v>19</v>
      </c>
      <c r="B1006" s="18" t="s">
        <v>356</v>
      </c>
      <c r="C1006" s="18" t="s">
        <v>357</v>
      </c>
      <c r="D1006" s="24" t="s">
        <v>368</v>
      </c>
      <c r="E1006" s="18" t="s">
        <v>53</v>
      </c>
      <c r="F1006" s="18" t="s">
        <v>11</v>
      </c>
      <c r="G1006" s="19">
        <v>300</v>
      </c>
      <c r="H1006" s="19"/>
      <c r="I1006" s="20">
        <f t="shared" si="336"/>
        <v>300</v>
      </c>
      <c r="J1006" s="19"/>
      <c r="K1006" s="19"/>
    </row>
    <row r="1007" spans="1:11" ht="36" hidden="1">
      <c r="A1007" s="17" t="s">
        <v>369</v>
      </c>
      <c r="B1007" s="18" t="s">
        <v>356</v>
      </c>
      <c r="C1007" s="18" t="s">
        <v>357</v>
      </c>
      <c r="D1007" s="18" t="s">
        <v>366</v>
      </c>
      <c r="E1007" s="18"/>
      <c r="F1007" s="18"/>
      <c r="G1007" s="16">
        <f>G1008</f>
        <v>0</v>
      </c>
      <c r="H1007" s="16"/>
      <c r="I1007" s="20">
        <f t="shared" si="336"/>
        <v>0</v>
      </c>
      <c r="J1007" s="16">
        <f t="shared" ref="J1007:K1007" si="342">J1008</f>
        <v>0</v>
      </c>
      <c r="K1007" s="16">
        <f t="shared" si="342"/>
        <v>0</v>
      </c>
    </row>
    <row r="1008" spans="1:11" hidden="1">
      <c r="A1008" s="41" t="s">
        <v>122</v>
      </c>
      <c r="B1008" s="18" t="s">
        <v>356</v>
      </c>
      <c r="C1008" s="18" t="s">
        <v>357</v>
      </c>
      <c r="D1008" s="18" t="s">
        <v>366</v>
      </c>
      <c r="E1008" s="18" t="s">
        <v>123</v>
      </c>
      <c r="F1008" s="18"/>
      <c r="G1008" s="16">
        <f>G1011+G1009</f>
        <v>0</v>
      </c>
      <c r="H1008" s="16"/>
      <c r="I1008" s="20">
        <f t="shared" si="336"/>
        <v>0</v>
      </c>
      <c r="J1008" s="16">
        <f t="shared" ref="J1008:K1008" si="343">J1011+J1009</f>
        <v>0</v>
      </c>
      <c r="K1008" s="16">
        <f t="shared" si="343"/>
        <v>0</v>
      </c>
    </row>
    <row r="1009" spans="1:11" hidden="1">
      <c r="A1009" s="41" t="s">
        <v>370</v>
      </c>
      <c r="B1009" s="18" t="s">
        <v>356</v>
      </c>
      <c r="C1009" s="18" t="s">
        <v>357</v>
      </c>
      <c r="D1009" s="18" t="s">
        <v>366</v>
      </c>
      <c r="E1009" s="18" t="s">
        <v>371</v>
      </c>
      <c r="F1009" s="18"/>
      <c r="G1009" s="16">
        <f>G1010</f>
        <v>0</v>
      </c>
      <c r="H1009" s="16"/>
      <c r="I1009" s="20">
        <f t="shared" si="336"/>
        <v>0</v>
      </c>
      <c r="J1009" s="16">
        <f t="shared" ref="J1009:K1009" si="344">J1010</f>
        <v>0</v>
      </c>
      <c r="K1009" s="16">
        <f t="shared" si="344"/>
        <v>0</v>
      </c>
    </row>
    <row r="1010" spans="1:11" hidden="1">
      <c r="A1010" s="41" t="s">
        <v>224</v>
      </c>
      <c r="B1010" s="18" t="s">
        <v>356</v>
      </c>
      <c r="C1010" s="18" t="s">
        <v>357</v>
      </c>
      <c r="D1010" s="18" t="s">
        <v>366</v>
      </c>
      <c r="E1010" s="18" t="s">
        <v>371</v>
      </c>
      <c r="F1010" s="18" t="s">
        <v>10</v>
      </c>
      <c r="G1010" s="16"/>
      <c r="H1010" s="16"/>
      <c r="I1010" s="20">
        <f t="shared" si="336"/>
        <v>0</v>
      </c>
      <c r="J1010" s="16"/>
      <c r="K1010" s="26"/>
    </row>
    <row r="1011" spans="1:11" hidden="1">
      <c r="A1011" s="41" t="s">
        <v>161</v>
      </c>
      <c r="B1011" s="18" t="s">
        <v>356</v>
      </c>
      <c r="C1011" s="18" t="s">
        <v>357</v>
      </c>
      <c r="D1011" s="18" t="s">
        <v>364</v>
      </c>
      <c r="E1011" s="18" t="s">
        <v>162</v>
      </c>
      <c r="F1011" s="18"/>
      <c r="G1011" s="16">
        <f>G1012</f>
        <v>0</v>
      </c>
      <c r="H1011" s="16"/>
      <c r="I1011" s="20">
        <f t="shared" si="336"/>
        <v>0</v>
      </c>
      <c r="J1011" s="16">
        <f t="shared" ref="J1011:K1011" si="345">J1012</f>
        <v>0</v>
      </c>
      <c r="K1011" s="16">
        <f t="shared" si="345"/>
        <v>0</v>
      </c>
    </row>
    <row r="1012" spans="1:11" ht="15.75" hidden="1" customHeight="1">
      <c r="A1012" s="17" t="s">
        <v>16</v>
      </c>
      <c r="B1012" s="18" t="s">
        <v>356</v>
      </c>
      <c r="C1012" s="18" t="s">
        <v>357</v>
      </c>
      <c r="D1012" s="18" t="s">
        <v>364</v>
      </c>
      <c r="E1012" s="18" t="s">
        <v>162</v>
      </c>
      <c r="F1012" s="18" t="s">
        <v>17</v>
      </c>
      <c r="G1012" s="19"/>
      <c r="H1012" s="19"/>
      <c r="I1012" s="20">
        <f t="shared" si="336"/>
        <v>0</v>
      </c>
      <c r="J1012" s="20"/>
      <c r="K1012" s="26"/>
    </row>
    <row r="1013" spans="1:11" s="57" customFormat="1" ht="39" customHeight="1">
      <c r="A1013" s="89" t="s">
        <v>372</v>
      </c>
      <c r="B1013" s="18" t="s">
        <v>356</v>
      </c>
      <c r="C1013" s="18" t="s">
        <v>357</v>
      </c>
      <c r="D1013" s="24" t="s">
        <v>373</v>
      </c>
      <c r="E1013" s="18"/>
      <c r="F1013" s="18"/>
      <c r="G1013" s="16">
        <f t="shared" ref="G1013:K1013" si="346">G1014+G1050</f>
        <v>8138.8</v>
      </c>
      <c r="H1013" s="16">
        <f t="shared" si="346"/>
        <v>0</v>
      </c>
      <c r="I1013" s="20">
        <f t="shared" si="336"/>
        <v>8138.8</v>
      </c>
      <c r="J1013" s="16">
        <f t="shared" si="346"/>
        <v>0</v>
      </c>
      <c r="K1013" s="16">
        <f t="shared" si="346"/>
        <v>0</v>
      </c>
    </row>
    <row r="1014" spans="1:11" ht="36">
      <c r="A1014" s="17" t="s">
        <v>374</v>
      </c>
      <c r="B1014" s="18" t="s">
        <v>356</v>
      </c>
      <c r="C1014" s="18" t="s">
        <v>357</v>
      </c>
      <c r="D1014" s="24" t="s">
        <v>375</v>
      </c>
      <c r="E1014" s="18"/>
      <c r="F1014" s="18"/>
      <c r="G1014" s="16">
        <f>G1015+G1026+G1036+G1046+G1019+G1031+G1064</f>
        <v>8138.8</v>
      </c>
      <c r="H1014" s="16">
        <f>H1015+H1026+H1036+H1046+H1019+H1031+H1064</f>
        <v>0</v>
      </c>
      <c r="I1014" s="20">
        <f t="shared" si="336"/>
        <v>8138.8</v>
      </c>
      <c r="J1014" s="16">
        <f t="shared" ref="J1014:K1014" si="347">J1015+J1026+J1036+J1046+J1019+J1031</f>
        <v>0</v>
      </c>
      <c r="K1014" s="16">
        <f t="shared" si="347"/>
        <v>0</v>
      </c>
    </row>
    <row r="1015" spans="1:11" ht="24" customHeight="1">
      <c r="A1015" s="49" t="s">
        <v>314</v>
      </c>
      <c r="B1015" s="18" t="s">
        <v>356</v>
      </c>
      <c r="C1015" s="18" t="s">
        <v>357</v>
      </c>
      <c r="D1015" s="24" t="s">
        <v>376</v>
      </c>
      <c r="E1015" s="18"/>
      <c r="F1015" s="18"/>
      <c r="G1015" s="16">
        <f t="shared" ref="G1015:K1017" si="348">G1016</f>
        <v>7250</v>
      </c>
      <c r="H1015" s="16"/>
      <c r="I1015" s="20">
        <f t="shared" si="336"/>
        <v>7250</v>
      </c>
      <c r="J1015" s="16">
        <f t="shared" si="348"/>
        <v>0</v>
      </c>
      <c r="K1015" s="16">
        <f t="shared" si="348"/>
        <v>0</v>
      </c>
    </row>
    <row r="1016" spans="1:11" ht="36.75" customHeight="1">
      <c r="A1016" s="49" t="s">
        <v>388</v>
      </c>
      <c r="B1016" s="18" t="s">
        <v>356</v>
      </c>
      <c r="C1016" s="18" t="s">
        <v>357</v>
      </c>
      <c r="D1016" s="18" t="s">
        <v>376</v>
      </c>
      <c r="E1016" s="18" t="s">
        <v>256</v>
      </c>
      <c r="F1016" s="18"/>
      <c r="G1016" s="16">
        <f t="shared" si="348"/>
        <v>7250</v>
      </c>
      <c r="H1016" s="16"/>
      <c r="I1016" s="20">
        <f t="shared" si="336"/>
        <v>7250</v>
      </c>
      <c r="J1016" s="16">
        <f t="shared" si="348"/>
        <v>0</v>
      </c>
      <c r="K1016" s="16">
        <f t="shared" si="348"/>
        <v>0</v>
      </c>
    </row>
    <row r="1017" spans="1:11">
      <c r="A1017" s="49" t="s">
        <v>257</v>
      </c>
      <c r="B1017" s="18" t="s">
        <v>356</v>
      </c>
      <c r="C1017" s="18" t="s">
        <v>357</v>
      </c>
      <c r="D1017" s="18" t="s">
        <v>376</v>
      </c>
      <c r="E1017" s="18" t="s">
        <v>258</v>
      </c>
      <c r="F1017" s="18"/>
      <c r="G1017" s="16">
        <f t="shared" si="348"/>
        <v>7250</v>
      </c>
      <c r="H1017" s="16"/>
      <c r="I1017" s="20">
        <f t="shared" si="336"/>
        <v>7250</v>
      </c>
      <c r="J1017" s="16">
        <f t="shared" si="348"/>
        <v>0</v>
      </c>
      <c r="K1017" s="16">
        <f t="shared" si="348"/>
        <v>0</v>
      </c>
    </row>
    <row r="1018" spans="1:11">
      <c r="A1018" s="17" t="s">
        <v>278</v>
      </c>
      <c r="B1018" s="18" t="s">
        <v>356</v>
      </c>
      <c r="C1018" s="18" t="s">
        <v>357</v>
      </c>
      <c r="D1018" s="18" t="s">
        <v>376</v>
      </c>
      <c r="E1018" s="18" t="s">
        <v>258</v>
      </c>
      <c r="F1018" s="18" t="s">
        <v>17</v>
      </c>
      <c r="G1018" s="19">
        <v>7250</v>
      </c>
      <c r="H1018" s="19"/>
      <c r="I1018" s="20">
        <f t="shared" si="336"/>
        <v>7250</v>
      </c>
      <c r="J1018" s="20"/>
      <c r="K1018" s="19"/>
    </row>
    <row r="1019" spans="1:11" ht="38.25" hidden="1">
      <c r="A1019" s="89" t="s">
        <v>377</v>
      </c>
      <c r="B1019" s="18" t="s">
        <v>356</v>
      </c>
      <c r="C1019" s="18" t="s">
        <v>357</v>
      </c>
      <c r="D1019" s="24" t="s">
        <v>378</v>
      </c>
      <c r="E1019" s="18"/>
      <c r="F1019" s="18"/>
      <c r="G1019" s="16">
        <f>G1023+G1020</f>
        <v>0</v>
      </c>
      <c r="H1019" s="16"/>
      <c r="I1019" s="20">
        <f t="shared" si="336"/>
        <v>0</v>
      </c>
      <c r="J1019" s="16">
        <f>J1023+J1020</f>
        <v>0</v>
      </c>
      <c r="K1019" s="26"/>
    </row>
    <row r="1020" spans="1:11" hidden="1">
      <c r="A1020" s="50" t="s">
        <v>122</v>
      </c>
      <c r="B1020" s="18" t="s">
        <v>356</v>
      </c>
      <c r="C1020" s="18" t="s">
        <v>357</v>
      </c>
      <c r="D1020" s="24" t="s">
        <v>378</v>
      </c>
      <c r="E1020" s="18" t="s">
        <v>123</v>
      </c>
      <c r="F1020" s="18"/>
      <c r="G1020" s="16">
        <f>G1021</f>
        <v>0</v>
      </c>
      <c r="H1020" s="16"/>
      <c r="I1020" s="20">
        <f t="shared" si="336"/>
        <v>0</v>
      </c>
      <c r="J1020" s="16">
        <f>J1021</f>
        <v>0</v>
      </c>
      <c r="K1020" s="26"/>
    </row>
    <row r="1021" spans="1:11" hidden="1">
      <c r="A1021" s="50" t="s">
        <v>161</v>
      </c>
      <c r="B1021" s="18" t="s">
        <v>356</v>
      </c>
      <c r="C1021" s="18" t="s">
        <v>357</v>
      </c>
      <c r="D1021" s="24" t="s">
        <v>378</v>
      </c>
      <c r="E1021" s="18" t="s">
        <v>162</v>
      </c>
      <c r="F1021" s="18"/>
      <c r="G1021" s="16">
        <f>G1022</f>
        <v>0</v>
      </c>
      <c r="H1021" s="16"/>
      <c r="I1021" s="20">
        <f t="shared" si="336"/>
        <v>0</v>
      </c>
      <c r="J1021" s="16">
        <f>J1022</f>
        <v>0</v>
      </c>
      <c r="K1021" s="26"/>
    </row>
    <row r="1022" spans="1:11" hidden="1">
      <c r="A1022" s="23" t="s">
        <v>18</v>
      </c>
      <c r="B1022" s="18" t="s">
        <v>356</v>
      </c>
      <c r="C1022" s="18" t="s">
        <v>357</v>
      </c>
      <c r="D1022" s="24" t="s">
        <v>378</v>
      </c>
      <c r="E1022" s="18" t="s">
        <v>162</v>
      </c>
      <c r="F1022" s="18" t="s">
        <v>10</v>
      </c>
      <c r="G1022" s="16"/>
      <c r="H1022" s="16"/>
      <c r="I1022" s="20">
        <f t="shared" si="336"/>
        <v>0</v>
      </c>
      <c r="J1022" s="16"/>
      <c r="K1022" s="26"/>
    </row>
    <row r="1023" spans="1:11" ht="38.25" hidden="1">
      <c r="A1023" s="55" t="s">
        <v>388</v>
      </c>
      <c r="B1023" s="18" t="s">
        <v>356</v>
      </c>
      <c r="C1023" s="18" t="s">
        <v>357</v>
      </c>
      <c r="D1023" s="24" t="s">
        <v>378</v>
      </c>
      <c r="E1023" s="18" t="s">
        <v>256</v>
      </c>
      <c r="F1023" s="18"/>
      <c r="G1023" s="16">
        <f>G1024</f>
        <v>0</v>
      </c>
      <c r="H1023" s="16"/>
      <c r="I1023" s="20">
        <f t="shared" si="336"/>
        <v>0</v>
      </c>
      <c r="J1023" s="16">
        <f>J1024</f>
        <v>0</v>
      </c>
      <c r="K1023" s="26"/>
    </row>
    <row r="1024" spans="1:11" hidden="1">
      <c r="A1024" s="55" t="s">
        <v>257</v>
      </c>
      <c r="B1024" s="18" t="s">
        <v>356</v>
      </c>
      <c r="C1024" s="18" t="s">
        <v>357</v>
      </c>
      <c r="D1024" s="24" t="s">
        <v>378</v>
      </c>
      <c r="E1024" s="18" t="s">
        <v>258</v>
      </c>
      <c r="F1024" s="18"/>
      <c r="G1024" s="16">
        <f>G1025</f>
        <v>0</v>
      </c>
      <c r="H1024" s="16"/>
      <c r="I1024" s="20">
        <f t="shared" si="336"/>
        <v>0</v>
      </c>
      <c r="J1024" s="16">
        <f>J1025</f>
        <v>0</v>
      </c>
      <c r="K1024" s="26"/>
    </row>
    <row r="1025" spans="1:11" hidden="1">
      <c r="A1025" s="23" t="s">
        <v>18</v>
      </c>
      <c r="B1025" s="18" t="s">
        <v>356</v>
      </c>
      <c r="C1025" s="18" t="s">
        <v>357</v>
      </c>
      <c r="D1025" s="24" t="s">
        <v>378</v>
      </c>
      <c r="E1025" s="18" t="s">
        <v>258</v>
      </c>
      <c r="F1025" s="18" t="s">
        <v>10</v>
      </c>
      <c r="G1025" s="19"/>
      <c r="H1025" s="19"/>
      <c r="I1025" s="20">
        <f t="shared" si="336"/>
        <v>0</v>
      </c>
      <c r="J1025" s="20"/>
      <c r="K1025" s="26"/>
    </row>
    <row r="1026" spans="1:11" ht="38.25" hidden="1">
      <c r="A1026" s="90" t="s">
        <v>379</v>
      </c>
      <c r="B1026" s="18" t="s">
        <v>356</v>
      </c>
      <c r="C1026" s="18" t="s">
        <v>357</v>
      </c>
      <c r="D1026" s="24" t="s">
        <v>380</v>
      </c>
      <c r="E1026" s="18"/>
      <c r="F1026" s="18"/>
      <c r="G1026" s="16">
        <f>G1027</f>
        <v>0</v>
      </c>
      <c r="H1026" s="16"/>
      <c r="I1026" s="20">
        <f t="shared" si="336"/>
        <v>0</v>
      </c>
      <c r="J1026" s="16">
        <f>J1027</f>
        <v>0</v>
      </c>
      <c r="K1026" s="26"/>
    </row>
    <row r="1027" spans="1:11" ht="38.25" hidden="1">
      <c r="A1027" s="55" t="s">
        <v>388</v>
      </c>
      <c r="B1027" s="18" t="s">
        <v>356</v>
      </c>
      <c r="C1027" s="18" t="s">
        <v>357</v>
      </c>
      <c r="D1027" s="24" t="s">
        <v>380</v>
      </c>
      <c r="E1027" s="18" t="s">
        <v>256</v>
      </c>
      <c r="F1027" s="18"/>
      <c r="G1027" s="16">
        <f>G1028</f>
        <v>0</v>
      </c>
      <c r="H1027" s="16"/>
      <c r="I1027" s="20">
        <f t="shared" si="336"/>
        <v>0</v>
      </c>
      <c r="J1027" s="16">
        <f>J1028</f>
        <v>0</v>
      </c>
      <c r="K1027" s="26"/>
    </row>
    <row r="1028" spans="1:11" ht="11.25" hidden="1" customHeight="1">
      <c r="A1028" s="55" t="s">
        <v>257</v>
      </c>
      <c r="B1028" s="18" t="s">
        <v>356</v>
      </c>
      <c r="C1028" s="18" t="s">
        <v>357</v>
      </c>
      <c r="D1028" s="24" t="s">
        <v>380</v>
      </c>
      <c r="E1028" s="18" t="s">
        <v>258</v>
      </c>
      <c r="F1028" s="18"/>
      <c r="G1028" s="16">
        <f>G1029+G1030</f>
        <v>0</v>
      </c>
      <c r="H1028" s="16"/>
      <c r="I1028" s="20">
        <f t="shared" si="336"/>
        <v>0</v>
      </c>
      <c r="J1028" s="16">
        <f>J1029+J1030</f>
        <v>0</v>
      </c>
      <c r="K1028" s="26"/>
    </row>
    <row r="1029" spans="1:11" hidden="1">
      <c r="A1029" s="23" t="s">
        <v>278</v>
      </c>
      <c r="B1029" s="18" t="s">
        <v>356</v>
      </c>
      <c r="C1029" s="18" t="s">
        <v>357</v>
      </c>
      <c r="D1029" s="24" t="s">
        <v>380</v>
      </c>
      <c r="E1029" s="18" t="s">
        <v>258</v>
      </c>
      <c r="F1029" s="18" t="s">
        <v>17</v>
      </c>
      <c r="G1029" s="19"/>
      <c r="H1029" s="19"/>
      <c r="I1029" s="20">
        <f t="shared" si="336"/>
        <v>0</v>
      </c>
      <c r="J1029" s="20"/>
      <c r="K1029" s="26"/>
    </row>
    <row r="1030" spans="1:11" hidden="1">
      <c r="A1030" s="23" t="s">
        <v>18</v>
      </c>
      <c r="B1030" s="18" t="s">
        <v>356</v>
      </c>
      <c r="C1030" s="18" t="s">
        <v>357</v>
      </c>
      <c r="D1030" s="24" t="s">
        <v>380</v>
      </c>
      <c r="E1030" s="18" t="s">
        <v>258</v>
      </c>
      <c r="F1030" s="18" t="s">
        <v>10</v>
      </c>
      <c r="G1030" s="19"/>
      <c r="H1030" s="19"/>
      <c r="I1030" s="20">
        <f t="shared" si="336"/>
        <v>0</v>
      </c>
      <c r="J1030" s="20"/>
      <c r="K1030" s="26"/>
    </row>
    <row r="1031" spans="1:11" ht="38.25" hidden="1">
      <c r="A1031" s="90" t="s">
        <v>379</v>
      </c>
      <c r="B1031" s="18" t="s">
        <v>356</v>
      </c>
      <c r="C1031" s="18" t="s">
        <v>357</v>
      </c>
      <c r="D1031" s="24" t="s">
        <v>381</v>
      </c>
      <c r="E1031" s="24"/>
      <c r="F1031" s="24"/>
      <c r="G1031" s="16">
        <f>G1032</f>
        <v>0</v>
      </c>
      <c r="H1031" s="16"/>
      <c r="I1031" s="20">
        <f t="shared" si="336"/>
        <v>0</v>
      </c>
      <c r="J1031" s="16">
        <f>J1032</f>
        <v>0</v>
      </c>
      <c r="K1031" s="26"/>
    </row>
    <row r="1032" spans="1:11" ht="38.25" hidden="1">
      <c r="A1032" s="55" t="s">
        <v>388</v>
      </c>
      <c r="B1032" s="18" t="s">
        <v>356</v>
      </c>
      <c r="C1032" s="18" t="s">
        <v>357</v>
      </c>
      <c r="D1032" s="24" t="s">
        <v>381</v>
      </c>
      <c r="E1032" s="24" t="s">
        <v>256</v>
      </c>
      <c r="F1032" s="24"/>
      <c r="G1032" s="16">
        <f>G1033</f>
        <v>0</v>
      </c>
      <c r="H1032" s="16"/>
      <c r="I1032" s="20">
        <f t="shared" si="336"/>
        <v>0</v>
      </c>
      <c r="J1032" s="16">
        <f>J1033</f>
        <v>0</v>
      </c>
      <c r="K1032" s="26"/>
    </row>
    <row r="1033" spans="1:11" hidden="1">
      <c r="A1033" s="55" t="s">
        <v>257</v>
      </c>
      <c r="B1033" s="18" t="s">
        <v>356</v>
      </c>
      <c r="C1033" s="18" t="s">
        <v>357</v>
      </c>
      <c r="D1033" s="24" t="s">
        <v>381</v>
      </c>
      <c r="E1033" s="24" t="s">
        <v>258</v>
      </c>
      <c r="F1033" s="24"/>
      <c r="G1033" s="16">
        <f>G1034+G1035</f>
        <v>0</v>
      </c>
      <c r="H1033" s="16"/>
      <c r="I1033" s="20">
        <f t="shared" si="336"/>
        <v>0</v>
      </c>
      <c r="J1033" s="16">
        <f>J1034+J1035</f>
        <v>0</v>
      </c>
      <c r="K1033" s="26"/>
    </row>
    <row r="1034" spans="1:11" hidden="1">
      <c r="A1034" s="23" t="s">
        <v>278</v>
      </c>
      <c r="B1034" s="18" t="s">
        <v>356</v>
      </c>
      <c r="C1034" s="18" t="s">
        <v>357</v>
      </c>
      <c r="D1034" s="24" t="s">
        <v>381</v>
      </c>
      <c r="E1034" s="24" t="s">
        <v>258</v>
      </c>
      <c r="F1034" s="24" t="s">
        <v>17</v>
      </c>
      <c r="G1034" s="19"/>
      <c r="H1034" s="19"/>
      <c r="I1034" s="20">
        <f t="shared" si="336"/>
        <v>0</v>
      </c>
      <c r="J1034" s="20"/>
      <c r="K1034" s="26"/>
    </row>
    <row r="1035" spans="1:11" hidden="1">
      <c r="A1035" s="23" t="s">
        <v>18</v>
      </c>
      <c r="B1035" s="18" t="s">
        <v>356</v>
      </c>
      <c r="C1035" s="18" t="s">
        <v>357</v>
      </c>
      <c r="D1035" s="24" t="s">
        <v>381</v>
      </c>
      <c r="E1035" s="24" t="s">
        <v>258</v>
      </c>
      <c r="F1035" s="24" t="s">
        <v>10</v>
      </c>
      <c r="G1035" s="19"/>
      <c r="H1035" s="19"/>
      <c r="I1035" s="20">
        <f t="shared" si="336"/>
        <v>0</v>
      </c>
      <c r="J1035" s="20"/>
      <c r="K1035" s="26"/>
    </row>
    <row r="1036" spans="1:11" ht="24" hidden="1">
      <c r="A1036" s="88" t="s">
        <v>382</v>
      </c>
      <c r="B1036" s="18" t="s">
        <v>356</v>
      </c>
      <c r="C1036" s="18" t="s">
        <v>357</v>
      </c>
      <c r="D1036" s="18" t="s">
        <v>383</v>
      </c>
      <c r="E1036" s="18"/>
      <c r="F1036" s="18"/>
      <c r="G1036" s="16">
        <f>G1037</f>
        <v>0</v>
      </c>
      <c r="H1036" s="16"/>
      <c r="I1036" s="20">
        <f t="shared" si="336"/>
        <v>0</v>
      </c>
      <c r="J1036" s="16">
        <f>J1037</f>
        <v>0</v>
      </c>
      <c r="K1036" s="26"/>
    </row>
    <row r="1037" spans="1:11" ht="36" hidden="1">
      <c r="A1037" s="49" t="s">
        <v>388</v>
      </c>
      <c r="B1037" s="18" t="s">
        <v>356</v>
      </c>
      <c r="C1037" s="18" t="s">
        <v>357</v>
      </c>
      <c r="D1037" s="18" t="s">
        <v>383</v>
      </c>
      <c r="E1037" s="18" t="s">
        <v>256</v>
      </c>
      <c r="F1037" s="18"/>
      <c r="G1037" s="16">
        <f>G1038</f>
        <v>0</v>
      </c>
      <c r="H1037" s="16"/>
      <c r="I1037" s="20">
        <f t="shared" si="336"/>
        <v>0</v>
      </c>
      <c r="J1037" s="16">
        <f>J1038</f>
        <v>0</v>
      </c>
      <c r="K1037" s="26"/>
    </row>
    <row r="1038" spans="1:11" hidden="1">
      <c r="A1038" s="49" t="s">
        <v>257</v>
      </c>
      <c r="B1038" s="18" t="s">
        <v>356</v>
      </c>
      <c r="C1038" s="18" t="s">
        <v>357</v>
      </c>
      <c r="D1038" s="18" t="s">
        <v>383</v>
      </c>
      <c r="E1038" s="18" t="s">
        <v>258</v>
      </c>
      <c r="F1038" s="18"/>
      <c r="G1038" s="16">
        <f>G1039+G1040+G1041</f>
        <v>0</v>
      </c>
      <c r="H1038" s="16"/>
      <c r="I1038" s="20">
        <f t="shared" si="336"/>
        <v>0</v>
      </c>
      <c r="J1038" s="16">
        <f>J1039+J1040+J1041</f>
        <v>0</v>
      </c>
      <c r="K1038" s="26"/>
    </row>
    <row r="1039" spans="1:11" hidden="1">
      <c r="A1039" s="17" t="s">
        <v>278</v>
      </c>
      <c r="B1039" s="18" t="s">
        <v>356</v>
      </c>
      <c r="C1039" s="18" t="s">
        <v>357</v>
      </c>
      <c r="D1039" s="18" t="s">
        <v>383</v>
      </c>
      <c r="E1039" s="18" t="s">
        <v>258</v>
      </c>
      <c r="F1039" s="18" t="s">
        <v>17</v>
      </c>
      <c r="G1039" s="19"/>
      <c r="H1039" s="19"/>
      <c r="I1039" s="20">
        <f t="shared" si="336"/>
        <v>0</v>
      </c>
      <c r="J1039" s="20"/>
      <c r="K1039" s="26"/>
    </row>
    <row r="1040" spans="1:11" hidden="1">
      <c r="A1040" s="17" t="s">
        <v>18</v>
      </c>
      <c r="B1040" s="18" t="s">
        <v>356</v>
      </c>
      <c r="C1040" s="18" t="s">
        <v>357</v>
      </c>
      <c r="D1040" s="18" t="s">
        <v>383</v>
      </c>
      <c r="E1040" s="18" t="s">
        <v>258</v>
      </c>
      <c r="F1040" s="18" t="s">
        <v>10</v>
      </c>
      <c r="G1040" s="19"/>
      <c r="H1040" s="19"/>
      <c r="I1040" s="20">
        <f t="shared" si="336"/>
        <v>0</v>
      </c>
      <c r="J1040" s="20"/>
      <c r="K1040" s="26"/>
    </row>
    <row r="1041" spans="1:11" hidden="1">
      <c r="A1041" s="17" t="s">
        <v>19</v>
      </c>
      <c r="B1041" s="18" t="s">
        <v>356</v>
      </c>
      <c r="C1041" s="18" t="s">
        <v>357</v>
      </c>
      <c r="D1041" s="18" t="s">
        <v>383</v>
      </c>
      <c r="E1041" s="18" t="s">
        <v>258</v>
      </c>
      <c r="F1041" s="18" t="s">
        <v>11</v>
      </c>
      <c r="G1041" s="19"/>
      <c r="H1041" s="19"/>
      <c r="I1041" s="20">
        <f t="shared" si="336"/>
        <v>0</v>
      </c>
      <c r="J1041" s="20"/>
      <c r="K1041" s="26"/>
    </row>
    <row r="1042" spans="1:11" ht="24" hidden="1">
      <c r="A1042" s="88" t="s">
        <v>384</v>
      </c>
      <c r="B1042" s="18" t="s">
        <v>356</v>
      </c>
      <c r="C1042" s="18" t="s">
        <v>357</v>
      </c>
      <c r="D1042" s="18" t="s">
        <v>385</v>
      </c>
      <c r="E1042" s="18"/>
      <c r="F1042" s="18"/>
      <c r="G1042" s="19"/>
      <c r="H1042" s="19"/>
      <c r="I1042" s="20">
        <f t="shared" si="336"/>
        <v>0</v>
      </c>
      <c r="J1042" s="20"/>
      <c r="K1042" s="26"/>
    </row>
    <row r="1043" spans="1:11" hidden="1">
      <c r="A1043" s="41" t="s">
        <v>122</v>
      </c>
      <c r="B1043" s="18" t="s">
        <v>356</v>
      </c>
      <c r="C1043" s="18" t="s">
        <v>357</v>
      </c>
      <c r="D1043" s="18" t="s">
        <v>385</v>
      </c>
      <c r="E1043" s="18" t="s">
        <v>256</v>
      </c>
      <c r="F1043" s="18"/>
      <c r="G1043" s="19"/>
      <c r="H1043" s="19"/>
      <c r="I1043" s="20">
        <f t="shared" si="336"/>
        <v>0</v>
      </c>
      <c r="J1043" s="20"/>
      <c r="K1043" s="26"/>
    </row>
    <row r="1044" spans="1:11" hidden="1">
      <c r="A1044" s="41" t="s">
        <v>161</v>
      </c>
      <c r="B1044" s="18" t="s">
        <v>356</v>
      </c>
      <c r="C1044" s="18" t="s">
        <v>357</v>
      </c>
      <c r="D1044" s="18" t="s">
        <v>385</v>
      </c>
      <c r="E1044" s="18" t="s">
        <v>258</v>
      </c>
      <c r="F1044" s="18"/>
      <c r="G1044" s="19"/>
      <c r="H1044" s="19"/>
      <c r="I1044" s="20">
        <f t="shared" si="336"/>
        <v>0</v>
      </c>
      <c r="J1044" s="20"/>
      <c r="K1044" s="26"/>
    </row>
    <row r="1045" spans="1:11" hidden="1">
      <c r="A1045" s="17" t="s">
        <v>18</v>
      </c>
      <c r="B1045" s="18" t="s">
        <v>356</v>
      </c>
      <c r="C1045" s="18" t="s">
        <v>357</v>
      </c>
      <c r="D1045" s="18" t="s">
        <v>385</v>
      </c>
      <c r="E1045" s="18" t="s">
        <v>258</v>
      </c>
      <c r="F1045" s="18" t="s">
        <v>10</v>
      </c>
      <c r="G1045" s="19"/>
      <c r="H1045" s="19"/>
      <c r="I1045" s="20">
        <f t="shared" si="336"/>
        <v>0</v>
      </c>
      <c r="J1045" s="20"/>
      <c r="K1045" s="26"/>
    </row>
    <row r="1046" spans="1:11" ht="50.25" hidden="1" customHeight="1">
      <c r="A1046" s="17" t="s">
        <v>386</v>
      </c>
      <c r="B1046" s="18" t="s">
        <v>356</v>
      </c>
      <c r="C1046" s="18" t="s">
        <v>357</v>
      </c>
      <c r="D1046" s="18" t="s">
        <v>387</v>
      </c>
      <c r="E1046" s="18"/>
      <c r="F1046" s="18"/>
      <c r="G1046" s="16">
        <f>G1047</f>
        <v>0</v>
      </c>
      <c r="H1046" s="16"/>
      <c r="I1046" s="20">
        <f t="shared" si="336"/>
        <v>0</v>
      </c>
      <c r="J1046" s="20">
        <f>E1046</f>
        <v>0</v>
      </c>
      <c r="K1046" s="26"/>
    </row>
    <row r="1047" spans="1:11" ht="38.25" hidden="1">
      <c r="A1047" s="55" t="s">
        <v>388</v>
      </c>
      <c r="B1047" s="18" t="s">
        <v>356</v>
      </c>
      <c r="C1047" s="18" t="s">
        <v>357</v>
      </c>
      <c r="D1047" s="18" t="s">
        <v>387</v>
      </c>
      <c r="E1047" s="18" t="s">
        <v>256</v>
      </c>
      <c r="F1047" s="18"/>
      <c r="G1047" s="16">
        <f>G1048</f>
        <v>0</v>
      </c>
      <c r="H1047" s="16"/>
      <c r="I1047" s="20">
        <f t="shared" si="336"/>
        <v>0</v>
      </c>
      <c r="J1047" s="20" t="str">
        <f>E1047</f>
        <v>600</v>
      </c>
      <c r="K1047" s="26"/>
    </row>
    <row r="1048" spans="1:11" hidden="1">
      <c r="A1048" s="55" t="s">
        <v>257</v>
      </c>
      <c r="B1048" s="18" t="s">
        <v>356</v>
      </c>
      <c r="C1048" s="18" t="s">
        <v>357</v>
      </c>
      <c r="D1048" s="18" t="s">
        <v>387</v>
      </c>
      <c r="E1048" s="18" t="s">
        <v>258</v>
      </c>
      <c r="F1048" s="18"/>
      <c r="G1048" s="16">
        <f>G1049</f>
        <v>0</v>
      </c>
      <c r="H1048" s="16"/>
      <c r="I1048" s="20">
        <f t="shared" si="336"/>
        <v>0</v>
      </c>
      <c r="J1048" s="20" t="str">
        <f>E1048</f>
        <v>610</v>
      </c>
      <c r="K1048" s="26"/>
    </row>
    <row r="1049" spans="1:11" hidden="1">
      <c r="A1049" s="17" t="s">
        <v>110</v>
      </c>
      <c r="B1049" s="18" t="s">
        <v>356</v>
      </c>
      <c r="C1049" s="18" t="s">
        <v>357</v>
      </c>
      <c r="D1049" s="18" t="s">
        <v>387</v>
      </c>
      <c r="E1049" s="18" t="s">
        <v>258</v>
      </c>
      <c r="F1049" s="18" t="s">
        <v>10</v>
      </c>
      <c r="G1049" s="19"/>
      <c r="H1049" s="19"/>
      <c r="I1049" s="20">
        <f t="shared" si="336"/>
        <v>0</v>
      </c>
      <c r="J1049" s="20"/>
      <c r="K1049" s="26"/>
    </row>
    <row r="1050" spans="1:11" ht="36" hidden="1">
      <c r="A1050" s="17" t="s">
        <v>389</v>
      </c>
      <c r="B1050" s="18" t="s">
        <v>356</v>
      </c>
      <c r="C1050" s="18" t="s">
        <v>357</v>
      </c>
      <c r="D1050" s="18" t="s">
        <v>390</v>
      </c>
      <c r="E1050" s="18"/>
      <c r="F1050" s="18"/>
      <c r="G1050" s="16">
        <f t="shared" ref="G1050:J1053" si="349">G1051</f>
        <v>0</v>
      </c>
      <c r="H1050" s="16"/>
      <c r="I1050" s="20">
        <f t="shared" si="336"/>
        <v>0</v>
      </c>
      <c r="J1050" s="16">
        <f t="shared" si="349"/>
        <v>0</v>
      </c>
      <c r="K1050" s="26"/>
    </row>
    <row r="1051" spans="1:11" hidden="1">
      <c r="A1051" s="17" t="s">
        <v>391</v>
      </c>
      <c r="B1051" s="18" t="s">
        <v>356</v>
      </c>
      <c r="C1051" s="18" t="s">
        <v>357</v>
      </c>
      <c r="D1051" s="18" t="s">
        <v>392</v>
      </c>
      <c r="E1051" s="18"/>
      <c r="F1051" s="18"/>
      <c r="G1051" s="16">
        <f t="shared" si="349"/>
        <v>0</v>
      </c>
      <c r="H1051" s="16"/>
      <c r="I1051" s="20">
        <f t="shared" si="336"/>
        <v>0</v>
      </c>
      <c r="J1051" s="16">
        <f t="shared" si="349"/>
        <v>0</v>
      </c>
      <c r="K1051" s="26"/>
    </row>
    <row r="1052" spans="1:11" ht="36" hidden="1">
      <c r="A1052" s="88" t="s">
        <v>388</v>
      </c>
      <c r="B1052" s="18" t="s">
        <v>356</v>
      </c>
      <c r="C1052" s="18" t="s">
        <v>357</v>
      </c>
      <c r="D1052" s="18" t="s">
        <v>392</v>
      </c>
      <c r="E1052" s="18" t="s">
        <v>256</v>
      </c>
      <c r="F1052" s="18"/>
      <c r="G1052" s="16">
        <f t="shared" si="349"/>
        <v>0</v>
      </c>
      <c r="H1052" s="16"/>
      <c r="I1052" s="20">
        <f t="shared" si="336"/>
        <v>0</v>
      </c>
      <c r="J1052" s="16">
        <f t="shared" si="349"/>
        <v>0</v>
      </c>
      <c r="K1052" s="26"/>
    </row>
    <row r="1053" spans="1:11" hidden="1">
      <c r="A1053" s="88" t="s">
        <v>257</v>
      </c>
      <c r="B1053" s="18" t="s">
        <v>356</v>
      </c>
      <c r="C1053" s="18" t="s">
        <v>357</v>
      </c>
      <c r="D1053" s="18" t="s">
        <v>392</v>
      </c>
      <c r="E1053" s="18" t="s">
        <v>258</v>
      </c>
      <c r="F1053" s="18"/>
      <c r="G1053" s="16">
        <f t="shared" si="349"/>
        <v>0</v>
      </c>
      <c r="H1053" s="16"/>
      <c r="I1053" s="20">
        <f t="shared" si="336"/>
        <v>0</v>
      </c>
      <c r="J1053" s="16">
        <f t="shared" si="349"/>
        <v>0</v>
      </c>
      <c r="K1053" s="26"/>
    </row>
    <row r="1054" spans="1:11" hidden="1">
      <c r="A1054" s="17" t="s">
        <v>278</v>
      </c>
      <c r="B1054" s="18" t="s">
        <v>356</v>
      </c>
      <c r="C1054" s="18" t="s">
        <v>357</v>
      </c>
      <c r="D1054" s="18" t="s">
        <v>392</v>
      </c>
      <c r="E1054" s="18" t="s">
        <v>258</v>
      </c>
      <c r="F1054" s="18" t="s">
        <v>17</v>
      </c>
      <c r="G1054" s="19"/>
      <c r="H1054" s="19"/>
      <c r="I1054" s="20">
        <f t="shared" si="336"/>
        <v>0</v>
      </c>
      <c r="J1054" s="20"/>
      <c r="K1054" s="26"/>
    </row>
    <row r="1055" spans="1:11" ht="63.75" hidden="1">
      <c r="A1055" s="47" t="s">
        <v>393</v>
      </c>
      <c r="B1055" s="18" t="s">
        <v>356</v>
      </c>
      <c r="C1055" s="18" t="s">
        <v>357</v>
      </c>
      <c r="D1055" s="18" t="s">
        <v>139</v>
      </c>
      <c r="E1055" s="18"/>
      <c r="F1055" s="18"/>
      <c r="G1055" s="16">
        <f t="shared" ref="G1055:J1058" si="350">G1056</f>
        <v>0</v>
      </c>
      <c r="H1055" s="16"/>
      <c r="I1055" s="20">
        <f t="shared" ref="I1055:I1069" si="351">G1055+H1055</f>
        <v>0</v>
      </c>
      <c r="J1055" s="16">
        <f t="shared" si="350"/>
        <v>0</v>
      </c>
      <c r="K1055" s="26"/>
    </row>
    <row r="1056" spans="1:11" ht="20.25" hidden="1" customHeight="1">
      <c r="A1056" s="23" t="s">
        <v>133</v>
      </c>
      <c r="B1056" s="18" t="s">
        <v>356</v>
      </c>
      <c r="C1056" s="18" t="s">
        <v>357</v>
      </c>
      <c r="D1056" s="38" t="s">
        <v>140</v>
      </c>
      <c r="E1056" s="18"/>
      <c r="F1056" s="18"/>
      <c r="G1056" s="16">
        <f t="shared" si="350"/>
        <v>0</v>
      </c>
      <c r="H1056" s="16"/>
      <c r="I1056" s="20">
        <f t="shared" si="351"/>
        <v>0</v>
      </c>
      <c r="J1056" s="16">
        <f t="shared" si="350"/>
        <v>0</v>
      </c>
      <c r="K1056" s="26"/>
    </row>
    <row r="1057" spans="1:11" ht="38.25" hidden="1" customHeight="1">
      <c r="A1057" s="55" t="s">
        <v>388</v>
      </c>
      <c r="B1057" s="18" t="s">
        <v>356</v>
      </c>
      <c r="C1057" s="18" t="s">
        <v>357</v>
      </c>
      <c r="D1057" s="38" t="s">
        <v>140</v>
      </c>
      <c r="E1057" s="18" t="s">
        <v>256</v>
      </c>
      <c r="F1057" s="18"/>
      <c r="G1057" s="16">
        <f t="shared" si="350"/>
        <v>0</v>
      </c>
      <c r="H1057" s="16"/>
      <c r="I1057" s="20">
        <f t="shared" si="351"/>
        <v>0</v>
      </c>
      <c r="J1057" s="16">
        <f t="shared" si="350"/>
        <v>0</v>
      </c>
      <c r="K1057" s="26"/>
    </row>
    <row r="1058" spans="1:11" hidden="1">
      <c r="A1058" s="55" t="s">
        <v>257</v>
      </c>
      <c r="B1058" s="18" t="s">
        <v>356</v>
      </c>
      <c r="C1058" s="18" t="s">
        <v>357</v>
      </c>
      <c r="D1058" s="38" t="s">
        <v>140</v>
      </c>
      <c r="E1058" s="18" t="s">
        <v>258</v>
      </c>
      <c r="F1058" s="18"/>
      <c r="G1058" s="16">
        <f t="shared" si="350"/>
        <v>0</v>
      </c>
      <c r="H1058" s="16"/>
      <c r="I1058" s="20">
        <f t="shared" si="351"/>
        <v>0</v>
      </c>
      <c r="J1058" s="16">
        <f t="shared" si="350"/>
        <v>0</v>
      </c>
      <c r="K1058" s="26"/>
    </row>
    <row r="1059" spans="1:11" hidden="1">
      <c r="A1059" s="23" t="s">
        <v>16</v>
      </c>
      <c r="B1059" s="18" t="s">
        <v>356</v>
      </c>
      <c r="C1059" s="18" t="s">
        <v>357</v>
      </c>
      <c r="D1059" s="38" t="s">
        <v>140</v>
      </c>
      <c r="E1059" s="18" t="s">
        <v>258</v>
      </c>
      <c r="F1059" s="18" t="s">
        <v>17</v>
      </c>
      <c r="G1059" s="19"/>
      <c r="H1059" s="19"/>
      <c r="I1059" s="20">
        <f t="shared" si="351"/>
        <v>0</v>
      </c>
      <c r="J1059" s="20"/>
      <c r="K1059" s="26"/>
    </row>
    <row r="1060" spans="1:11" ht="51">
      <c r="A1060" s="132" t="s">
        <v>386</v>
      </c>
      <c r="B1060" s="167" t="s">
        <v>356</v>
      </c>
      <c r="C1060" s="167" t="s">
        <v>357</v>
      </c>
      <c r="D1060" s="167" t="s">
        <v>387</v>
      </c>
      <c r="E1060" s="167"/>
      <c r="F1060" s="167"/>
      <c r="G1060" s="79">
        <f t="shared" ref="G1060:H1062" si="352">G1061</f>
        <v>200</v>
      </c>
      <c r="H1060" s="79">
        <f t="shared" si="352"/>
        <v>0</v>
      </c>
      <c r="I1060" s="20">
        <f t="shared" si="351"/>
        <v>200</v>
      </c>
      <c r="J1060" s="20"/>
      <c r="K1060" s="26"/>
    </row>
    <row r="1061" spans="1:11" ht="38.25">
      <c r="A1061" s="135" t="s">
        <v>388</v>
      </c>
      <c r="B1061" s="167" t="s">
        <v>356</v>
      </c>
      <c r="C1061" s="167" t="s">
        <v>357</v>
      </c>
      <c r="D1061" s="167" t="s">
        <v>387</v>
      </c>
      <c r="E1061" s="167" t="s">
        <v>256</v>
      </c>
      <c r="F1061" s="167"/>
      <c r="G1061" s="79">
        <f t="shared" si="352"/>
        <v>200</v>
      </c>
      <c r="H1061" s="79">
        <f t="shared" si="352"/>
        <v>0</v>
      </c>
      <c r="I1061" s="20">
        <f t="shared" si="351"/>
        <v>200</v>
      </c>
      <c r="J1061" s="20"/>
      <c r="K1061" s="26"/>
    </row>
    <row r="1062" spans="1:11">
      <c r="A1062" s="135" t="s">
        <v>257</v>
      </c>
      <c r="B1062" s="167" t="s">
        <v>356</v>
      </c>
      <c r="C1062" s="167" t="s">
        <v>357</v>
      </c>
      <c r="D1062" s="167" t="s">
        <v>387</v>
      </c>
      <c r="E1062" s="167" t="s">
        <v>258</v>
      </c>
      <c r="F1062" s="167"/>
      <c r="G1062" s="79">
        <f t="shared" si="352"/>
        <v>200</v>
      </c>
      <c r="H1062" s="79">
        <f t="shared" si="352"/>
        <v>0</v>
      </c>
      <c r="I1062" s="20">
        <f t="shared" si="351"/>
        <v>200</v>
      </c>
      <c r="J1062" s="20"/>
      <c r="K1062" s="26"/>
    </row>
    <row r="1063" spans="1:11">
      <c r="A1063" s="133" t="s">
        <v>18</v>
      </c>
      <c r="B1063" s="167" t="s">
        <v>356</v>
      </c>
      <c r="C1063" s="167" t="s">
        <v>357</v>
      </c>
      <c r="D1063" s="167" t="s">
        <v>387</v>
      </c>
      <c r="E1063" s="167" t="s">
        <v>258</v>
      </c>
      <c r="F1063" s="167" t="s">
        <v>10</v>
      </c>
      <c r="G1063" s="79">
        <v>200</v>
      </c>
      <c r="H1063" s="19"/>
      <c r="I1063" s="20">
        <f t="shared" si="351"/>
        <v>200</v>
      </c>
      <c r="J1063" s="20"/>
      <c r="K1063" s="26"/>
    </row>
    <row r="1064" spans="1:11" ht="48">
      <c r="A1064" s="198" t="s">
        <v>684</v>
      </c>
      <c r="B1064" s="200" t="s">
        <v>356</v>
      </c>
      <c r="C1064" s="200" t="s">
        <v>357</v>
      </c>
      <c r="D1064" s="179" t="s">
        <v>690</v>
      </c>
      <c r="E1064" s="200"/>
      <c r="F1064" s="199"/>
      <c r="G1064" s="16">
        <f t="shared" ref="G1064:H1065" si="353">G1065</f>
        <v>888.8</v>
      </c>
      <c r="H1064" s="16">
        <f t="shared" si="353"/>
        <v>0</v>
      </c>
      <c r="I1064" s="20">
        <f t="shared" si="351"/>
        <v>888.8</v>
      </c>
      <c r="J1064" s="20"/>
      <c r="K1064" s="26"/>
    </row>
    <row r="1065" spans="1:11" ht="36">
      <c r="A1065" s="198" t="s">
        <v>685</v>
      </c>
      <c r="B1065" s="200" t="s">
        <v>356</v>
      </c>
      <c r="C1065" s="200" t="s">
        <v>357</v>
      </c>
      <c r="D1065" s="179" t="s">
        <v>690</v>
      </c>
      <c r="E1065" s="200" t="s">
        <v>256</v>
      </c>
      <c r="F1065" s="199"/>
      <c r="G1065" s="16">
        <f t="shared" si="353"/>
        <v>888.8</v>
      </c>
      <c r="H1065" s="16">
        <f t="shared" si="353"/>
        <v>0</v>
      </c>
      <c r="I1065" s="20">
        <f t="shared" si="351"/>
        <v>888.8</v>
      </c>
      <c r="J1065" s="20"/>
      <c r="K1065" s="26"/>
    </row>
    <row r="1066" spans="1:11" ht="16.5">
      <c r="A1066" s="198" t="s">
        <v>257</v>
      </c>
      <c r="B1066" s="200" t="s">
        <v>356</v>
      </c>
      <c r="C1066" s="200" t="s">
        <v>357</v>
      </c>
      <c r="D1066" s="179" t="s">
        <v>690</v>
      </c>
      <c r="E1066" s="200" t="s">
        <v>258</v>
      </c>
      <c r="F1066" s="199"/>
      <c r="G1066" s="16">
        <f t="shared" ref="G1066:H1066" si="354">G1067+G1068+G1069</f>
        <v>888.8</v>
      </c>
      <c r="H1066" s="16">
        <f t="shared" si="354"/>
        <v>0</v>
      </c>
      <c r="I1066" s="20">
        <f t="shared" si="351"/>
        <v>888.8</v>
      </c>
      <c r="J1066" s="20"/>
      <c r="K1066" s="26"/>
    </row>
    <row r="1067" spans="1:11">
      <c r="A1067" s="23" t="s">
        <v>16</v>
      </c>
      <c r="B1067" s="200" t="s">
        <v>356</v>
      </c>
      <c r="C1067" s="200" t="s">
        <v>357</v>
      </c>
      <c r="D1067" s="179" t="s">
        <v>690</v>
      </c>
      <c r="E1067" s="18"/>
      <c r="F1067" s="18" t="s">
        <v>17</v>
      </c>
      <c r="G1067" s="26">
        <v>88.9</v>
      </c>
      <c r="H1067" s="19"/>
      <c r="I1067" s="20">
        <f t="shared" si="351"/>
        <v>88.9</v>
      </c>
      <c r="J1067" s="20"/>
      <c r="K1067" s="26"/>
    </row>
    <row r="1068" spans="1:11">
      <c r="A1068" s="23" t="s">
        <v>18</v>
      </c>
      <c r="B1068" s="200" t="s">
        <v>356</v>
      </c>
      <c r="C1068" s="200" t="s">
        <v>357</v>
      </c>
      <c r="D1068" s="179" t="s">
        <v>690</v>
      </c>
      <c r="E1068" s="18"/>
      <c r="F1068" s="18" t="s">
        <v>10</v>
      </c>
      <c r="G1068" s="19">
        <v>72</v>
      </c>
      <c r="H1068" s="19"/>
      <c r="I1068" s="20">
        <f t="shared" si="351"/>
        <v>72</v>
      </c>
      <c r="J1068" s="20"/>
      <c r="K1068" s="26"/>
    </row>
    <row r="1069" spans="1:11">
      <c r="A1069" s="23" t="s">
        <v>19</v>
      </c>
      <c r="B1069" s="200" t="s">
        <v>356</v>
      </c>
      <c r="C1069" s="200" t="s">
        <v>357</v>
      </c>
      <c r="D1069" s="179" t="s">
        <v>690</v>
      </c>
      <c r="E1069" s="18"/>
      <c r="F1069" s="18" t="s">
        <v>11</v>
      </c>
      <c r="G1069" s="19">
        <v>727.9</v>
      </c>
      <c r="H1069" s="19"/>
      <c r="I1069" s="20">
        <f t="shared" si="351"/>
        <v>727.9</v>
      </c>
      <c r="J1069" s="20"/>
      <c r="K1069" s="26"/>
    </row>
    <row r="1070" spans="1:11" ht="25.5">
      <c r="A1070" s="132" t="s">
        <v>25</v>
      </c>
      <c r="B1070" s="171" t="s">
        <v>356</v>
      </c>
      <c r="C1070" s="171" t="s">
        <v>357</v>
      </c>
      <c r="D1070" s="171" t="s">
        <v>26</v>
      </c>
      <c r="E1070" s="171"/>
      <c r="F1070" s="171"/>
      <c r="G1070" s="175">
        <f>G1076+G1080+G1071</f>
        <v>0</v>
      </c>
      <c r="H1070" s="175">
        <f>H1076+H1080+H1071</f>
        <v>0</v>
      </c>
      <c r="I1070" s="12">
        <f t="shared" ref="I1070:I1128" si="355">G1070+H1070</f>
        <v>0</v>
      </c>
      <c r="J1070" s="175">
        <f t="shared" ref="J1070:K1070" si="356">J1076+J1080+J1071</f>
        <v>8360.2999999999993</v>
      </c>
      <c r="K1070" s="175">
        <f t="shared" si="356"/>
        <v>8355.9</v>
      </c>
    </row>
    <row r="1071" spans="1:11" ht="38.25">
      <c r="A1071" s="188" t="s">
        <v>379</v>
      </c>
      <c r="B1071" s="18" t="s">
        <v>356</v>
      </c>
      <c r="C1071" s="18" t="s">
        <v>357</v>
      </c>
      <c r="D1071" s="167" t="s">
        <v>663</v>
      </c>
      <c r="E1071" s="167"/>
      <c r="F1071" s="167"/>
      <c r="G1071" s="22">
        <f>G1072</f>
        <v>0</v>
      </c>
      <c r="H1071" s="22"/>
      <c r="I1071" s="20">
        <f t="shared" si="355"/>
        <v>0</v>
      </c>
      <c r="J1071" s="22">
        <f t="shared" ref="J1071:K1074" si="357">J1072</f>
        <v>1015.1</v>
      </c>
      <c r="K1071" s="22">
        <f t="shared" si="357"/>
        <v>1037.7</v>
      </c>
    </row>
    <row r="1072" spans="1:11" ht="38.25">
      <c r="A1072" s="135" t="s">
        <v>388</v>
      </c>
      <c r="B1072" s="18" t="s">
        <v>356</v>
      </c>
      <c r="C1072" s="18" t="s">
        <v>357</v>
      </c>
      <c r="D1072" s="167" t="s">
        <v>663</v>
      </c>
      <c r="E1072" s="167" t="s">
        <v>256</v>
      </c>
      <c r="F1072" s="167"/>
      <c r="G1072" s="22">
        <f>G1073</f>
        <v>0</v>
      </c>
      <c r="H1072" s="22"/>
      <c r="I1072" s="20">
        <f t="shared" si="355"/>
        <v>0</v>
      </c>
      <c r="J1072" s="22">
        <f t="shared" si="357"/>
        <v>1015.1</v>
      </c>
      <c r="K1072" s="22">
        <f t="shared" si="357"/>
        <v>1037.7</v>
      </c>
    </row>
    <row r="1073" spans="1:11">
      <c r="A1073" s="135" t="s">
        <v>257</v>
      </c>
      <c r="B1073" s="18" t="s">
        <v>356</v>
      </c>
      <c r="C1073" s="18" t="s">
        <v>357</v>
      </c>
      <c r="D1073" s="167" t="s">
        <v>663</v>
      </c>
      <c r="E1073" s="167" t="s">
        <v>258</v>
      </c>
      <c r="F1073" s="167"/>
      <c r="G1073" s="22">
        <f>G1074</f>
        <v>0</v>
      </c>
      <c r="H1073" s="22"/>
      <c r="I1073" s="20">
        <f t="shared" si="355"/>
        <v>0</v>
      </c>
      <c r="J1073" s="22">
        <f t="shared" si="357"/>
        <v>1015.1</v>
      </c>
      <c r="K1073" s="22">
        <f t="shared" si="357"/>
        <v>1037.7</v>
      </c>
    </row>
    <row r="1074" spans="1:11">
      <c r="A1074" s="133" t="s">
        <v>278</v>
      </c>
      <c r="B1074" s="18" t="s">
        <v>356</v>
      </c>
      <c r="C1074" s="18" t="s">
        <v>357</v>
      </c>
      <c r="D1074" s="167" t="s">
        <v>663</v>
      </c>
      <c r="E1074" s="167" t="s">
        <v>258</v>
      </c>
      <c r="F1074" s="167"/>
      <c r="G1074" s="22">
        <f>G1075</f>
        <v>0</v>
      </c>
      <c r="H1074" s="22"/>
      <c r="I1074" s="20">
        <f t="shared" si="355"/>
        <v>0</v>
      </c>
      <c r="J1074" s="22">
        <f t="shared" si="357"/>
        <v>1015.1</v>
      </c>
      <c r="K1074" s="22">
        <f t="shared" si="357"/>
        <v>1037.7</v>
      </c>
    </row>
    <row r="1075" spans="1:11">
      <c r="A1075" s="133" t="s">
        <v>18</v>
      </c>
      <c r="B1075" s="18" t="s">
        <v>356</v>
      </c>
      <c r="C1075" s="18" t="s">
        <v>357</v>
      </c>
      <c r="D1075" s="167" t="s">
        <v>663</v>
      </c>
      <c r="E1075" s="167" t="s">
        <v>258</v>
      </c>
      <c r="F1075" s="167" t="s">
        <v>10</v>
      </c>
      <c r="G1075" s="22"/>
      <c r="H1075" s="22"/>
      <c r="I1075" s="20">
        <f t="shared" si="355"/>
        <v>0</v>
      </c>
      <c r="J1075" s="22">
        <v>1015.1</v>
      </c>
      <c r="K1075" s="22">
        <v>1037.7</v>
      </c>
    </row>
    <row r="1076" spans="1:11" ht="25.5">
      <c r="A1076" s="135" t="s">
        <v>314</v>
      </c>
      <c r="B1076" s="167" t="s">
        <v>356</v>
      </c>
      <c r="C1076" s="167" t="s">
        <v>357</v>
      </c>
      <c r="D1076" s="167" t="s">
        <v>354</v>
      </c>
      <c r="E1076" s="167"/>
      <c r="F1076" s="167"/>
      <c r="G1076" s="22">
        <f t="shared" ref="G1076:K1078" si="358">G1077</f>
        <v>0</v>
      </c>
      <c r="H1076" s="22"/>
      <c r="I1076" s="20">
        <f t="shared" si="355"/>
        <v>0</v>
      </c>
      <c r="J1076" s="22">
        <f t="shared" si="358"/>
        <v>7000</v>
      </c>
      <c r="K1076" s="22">
        <f t="shared" si="358"/>
        <v>7000</v>
      </c>
    </row>
    <row r="1077" spans="1:11" ht="38.25">
      <c r="A1077" s="135" t="s">
        <v>388</v>
      </c>
      <c r="B1077" s="167" t="s">
        <v>356</v>
      </c>
      <c r="C1077" s="167" t="s">
        <v>357</v>
      </c>
      <c r="D1077" s="167" t="s">
        <v>354</v>
      </c>
      <c r="E1077" s="167" t="s">
        <v>256</v>
      </c>
      <c r="F1077" s="167"/>
      <c r="G1077" s="22">
        <f t="shared" si="358"/>
        <v>0</v>
      </c>
      <c r="H1077" s="22"/>
      <c r="I1077" s="20">
        <f t="shared" si="355"/>
        <v>0</v>
      </c>
      <c r="J1077" s="22">
        <f t="shared" si="358"/>
        <v>7000</v>
      </c>
      <c r="K1077" s="22">
        <f t="shared" si="358"/>
        <v>7000</v>
      </c>
    </row>
    <row r="1078" spans="1:11">
      <c r="A1078" s="135" t="s">
        <v>257</v>
      </c>
      <c r="B1078" s="167" t="s">
        <v>356</v>
      </c>
      <c r="C1078" s="167" t="s">
        <v>357</v>
      </c>
      <c r="D1078" s="167" t="s">
        <v>354</v>
      </c>
      <c r="E1078" s="167" t="s">
        <v>258</v>
      </c>
      <c r="F1078" s="167"/>
      <c r="G1078" s="22">
        <f t="shared" si="358"/>
        <v>0</v>
      </c>
      <c r="H1078" s="22"/>
      <c r="I1078" s="20">
        <f t="shared" si="355"/>
        <v>0</v>
      </c>
      <c r="J1078" s="22">
        <f t="shared" si="358"/>
        <v>7000</v>
      </c>
      <c r="K1078" s="22">
        <f t="shared" si="358"/>
        <v>7000</v>
      </c>
    </row>
    <row r="1079" spans="1:11">
      <c r="A1079" s="133" t="s">
        <v>278</v>
      </c>
      <c r="B1079" s="167" t="s">
        <v>356</v>
      </c>
      <c r="C1079" s="167" t="s">
        <v>357</v>
      </c>
      <c r="D1079" s="167" t="s">
        <v>354</v>
      </c>
      <c r="E1079" s="167" t="s">
        <v>258</v>
      </c>
      <c r="F1079" s="167" t="s">
        <v>17</v>
      </c>
      <c r="G1079" s="22"/>
      <c r="H1079" s="22"/>
      <c r="I1079" s="20">
        <f t="shared" si="355"/>
        <v>0</v>
      </c>
      <c r="J1079" s="22">
        <v>7000</v>
      </c>
      <c r="K1079" s="22">
        <v>7000</v>
      </c>
    </row>
    <row r="1080" spans="1:11" ht="42" customHeight="1">
      <c r="A1080" s="133" t="s">
        <v>363</v>
      </c>
      <c r="B1080" s="167" t="s">
        <v>356</v>
      </c>
      <c r="C1080" s="167" t="s">
        <v>357</v>
      </c>
      <c r="D1080" s="167" t="s">
        <v>608</v>
      </c>
      <c r="E1080" s="167"/>
      <c r="F1080" s="167"/>
      <c r="G1080" s="22">
        <f>G1081+G1084</f>
        <v>0</v>
      </c>
      <c r="H1080" s="22"/>
      <c r="I1080" s="20">
        <f t="shared" si="355"/>
        <v>0</v>
      </c>
      <c r="J1080" s="22">
        <f t="shared" ref="J1080:K1080" si="359">J1081+J1084</f>
        <v>345.2</v>
      </c>
      <c r="K1080" s="22">
        <f t="shared" si="359"/>
        <v>318.2</v>
      </c>
    </row>
    <row r="1081" spans="1:11" ht="25.5">
      <c r="A1081" s="133" t="s">
        <v>44</v>
      </c>
      <c r="B1081" s="167" t="s">
        <v>356</v>
      </c>
      <c r="C1081" s="167" t="s">
        <v>357</v>
      </c>
      <c r="D1081" s="167" t="s">
        <v>608</v>
      </c>
      <c r="E1081" s="167" t="s">
        <v>45</v>
      </c>
      <c r="F1081" s="167"/>
      <c r="G1081" s="22">
        <f t="shared" ref="G1081:K1081" si="360">G1082</f>
        <v>0</v>
      </c>
      <c r="H1081" s="22"/>
      <c r="I1081" s="20">
        <f t="shared" si="355"/>
        <v>0</v>
      </c>
      <c r="J1081" s="22">
        <f t="shared" si="360"/>
        <v>180</v>
      </c>
      <c r="K1081" s="22">
        <f t="shared" si="360"/>
        <v>153</v>
      </c>
    </row>
    <row r="1082" spans="1:11" ht="38.25">
      <c r="A1082" s="133" t="s">
        <v>365</v>
      </c>
      <c r="B1082" s="167" t="s">
        <v>356</v>
      </c>
      <c r="C1082" s="167" t="s">
        <v>357</v>
      </c>
      <c r="D1082" s="167" t="s">
        <v>608</v>
      </c>
      <c r="E1082" s="167" t="s">
        <v>53</v>
      </c>
      <c r="F1082" s="167"/>
      <c r="G1082" s="22">
        <f>G1083+G1087</f>
        <v>0</v>
      </c>
      <c r="H1082" s="22"/>
      <c r="I1082" s="20">
        <f t="shared" si="355"/>
        <v>0</v>
      </c>
      <c r="J1082" s="22">
        <f>J1083+J1087</f>
        <v>180</v>
      </c>
      <c r="K1082" s="22">
        <f>K1083+K1087</f>
        <v>153</v>
      </c>
    </row>
    <row r="1083" spans="1:11">
      <c r="A1083" s="133" t="s">
        <v>16</v>
      </c>
      <c r="B1083" s="167" t="s">
        <v>356</v>
      </c>
      <c r="C1083" s="167" t="s">
        <v>357</v>
      </c>
      <c r="D1083" s="167" t="s">
        <v>608</v>
      </c>
      <c r="E1083" s="167" t="s">
        <v>53</v>
      </c>
      <c r="F1083" s="167" t="s">
        <v>17</v>
      </c>
      <c r="G1083" s="22"/>
      <c r="H1083" s="22"/>
      <c r="I1083" s="20">
        <f t="shared" si="355"/>
        <v>0</v>
      </c>
      <c r="J1083" s="22">
        <v>180</v>
      </c>
      <c r="K1083" s="22">
        <v>153</v>
      </c>
    </row>
    <row r="1084" spans="1:11">
      <c r="A1084" s="165" t="s">
        <v>122</v>
      </c>
      <c r="B1084" s="167" t="s">
        <v>356</v>
      </c>
      <c r="C1084" s="167" t="s">
        <v>357</v>
      </c>
      <c r="D1084" s="167" t="s">
        <v>608</v>
      </c>
      <c r="E1084" s="167" t="s">
        <v>123</v>
      </c>
      <c r="F1084" s="167"/>
      <c r="G1084" s="22">
        <f>G1085</f>
        <v>0</v>
      </c>
      <c r="H1084" s="22"/>
      <c r="I1084" s="20">
        <f t="shared" si="355"/>
        <v>0</v>
      </c>
      <c r="J1084" s="22">
        <f t="shared" ref="J1084:K1085" si="361">J1085</f>
        <v>165.2</v>
      </c>
      <c r="K1084" s="22">
        <f t="shared" si="361"/>
        <v>165.2</v>
      </c>
    </row>
    <row r="1085" spans="1:11">
      <c r="A1085" s="165" t="s">
        <v>161</v>
      </c>
      <c r="B1085" s="167" t="s">
        <v>356</v>
      </c>
      <c r="C1085" s="167" t="s">
        <v>357</v>
      </c>
      <c r="D1085" s="167" t="s">
        <v>608</v>
      </c>
      <c r="E1085" s="167" t="s">
        <v>162</v>
      </c>
      <c r="F1085" s="167"/>
      <c r="G1085" s="22">
        <f>G1086</f>
        <v>0</v>
      </c>
      <c r="H1085" s="22"/>
      <c r="I1085" s="20">
        <f t="shared" si="355"/>
        <v>0</v>
      </c>
      <c r="J1085" s="22">
        <f t="shared" si="361"/>
        <v>165.2</v>
      </c>
      <c r="K1085" s="22">
        <f t="shared" si="361"/>
        <v>165.2</v>
      </c>
    </row>
    <row r="1086" spans="1:11">
      <c r="A1086" s="133" t="s">
        <v>16</v>
      </c>
      <c r="B1086" s="167" t="s">
        <v>356</v>
      </c>
      <c r="C1086" s="167" t="s">
        <v>357</v>
      </c>
      <c r="D1086" s="167" t="s">
        <v>608</v>
      </c>
      <c r="E1086" s="167" t="s">
        <v>162</v>
      </c>
      <c r="F1086" s="167" t="s">
        <v>17</v>
      </c>
      <c r="G1086" s="22"/>
      <c r="H1086" s="22"/>
      <c r="I1086" s="20">
        <f t="shared" si="355"/>
        <v>0</v>
      </c>
      <c r="J1086" s="22">
        <v>165.2</v>
      </c>
      <c r="K1086" s="22">
        <v>165.2</v>
      </c>
    </row>
    <row r="1087" spans="1:11" hidden="1">
      <c r="A1087" s="133" t="s">
        <v>20</v>
      </c>
      <c r="B1087" s="167" t="s">
        <v>356</v>
      </c>
      <c r="C1087" s="167" t="s">
        <v>357</v>
      </c>
      <c r="D1087" s="167" t="s">
        <v>608</v>
      </c>
      <c r="E1087" s="18" t="s">
        <v>162</v>
      </c>
      <c r="F1087" s="18" t="s">
        <v>12</v>
      </c>
      <c r="G1087" s="19"/>
      <c r="H1087" s="19"/>
      <c r="I1087" s="20">
        <f t="shared" si="355"/>
        <v>0</v>
      </c>
      <c r="J1087" s="20"/>
      <c r="K1087" s="26"/>
    </row>
    <row r="1088" spans="1:11" ht="25.5" hidden="1">
      <c r="A1088" s="174" t="s">
        <v>607</v>
      </c>
      <c r="B1088" s="18"/>
      <c r="C1088" s="18"/>
      <c r="D1088" s="38"/>
      <c r="E1088" s="18"/>
      <c r="F1088" s="18"/>
      <c r="G1088" s="19"/>
      <c r="H1088" s="19"/>
      <c r="I1088" s="20">
        <f t="shared" si="355"/>
        <v>0</v>
      </c>
      <c r="J1088" s="20"/>
      <c r="K1088" s="26"/>
    </row>
    <row r="1089" spans="1:11" ht="25.5" hidden="1">
      <c r="A1089" s="133" t="s">
        <v>44</v>
      </c>
      <c r="B1089" s="18"/>
      <c r="C1089" s="18"/>
      <c r="D1089" s="38"/>
      <c r="E1089" s="18"/>
      <c r="F1089" s="18"/>
      <c r="G1089" s="19"/>
      <c r="H1089" s="19"/>
      <c r="I1089" s="20">
        <f t="shared" si="355"/>
        <v>0</v>
      </c>
      <c r="J1089" s="20"/>
      <c r="K1089" s="26"/>
    </row>
    <row r="1090" spans="1:11" ht="38.25" hidden="1">
      <c r="A1090" s="133" t="s">
        <v>365</v>
      </c>
      <c r="B1090" s="18"/>
      <c r="C1090" s="18"/>
      <c r="D1090" s="38"/>
      <c r="E1090" s="18"/>
      <c r="F1090" s="18"/>
      <c r="G1090" s="19"/>
      <c r="H1090" s="19"/>
      <c r="I1090" s="20">
        <f t="shared" si="355"/>
        <v>0</v>
      </c>
      <c r="J1090" s="20"/>
      <c r="K1090" s="26"/>
    </row>
    <row r="1091" spans="1:11" hidden="1">
      <c r="A1091" s="133" t="s">
        <v>18</v>
      </c>
      <c r="B1091" s="18"/>
      <c r="C1091" s="18"/>
      <c r="D1091" s="38"/>
      <c r="E1091" s="18"/>
      <c r="F1091" s="18"/>
      <c r="G1091" s="19"/>
      <c r="H1091" s="19"/>
      <c r="I1091" s="20">
        <f t="shared" si="355"/>
        <v>0</v>
      </c>
      <c r="J1091" s="20"/>
      <c r="K1091" s="26"/>
    </row>
    <row r="1092" spans="1:11" ht="25.5" hidden="1">
      <c r="A1092" s="133" t="s">
        <v>367</v>
      </c>
      <c r="B1092" s="18"/>
      <c r="C1092" s="18"/>
      <c r="D1092" s="38"/>
      <c r="E1092" s="18"/>
      <c r="F1092" s="18"/>
      <c r="G1092" s="19"/>
      <c r="H1092" s="19"/>
      <c r="I1092" s="20">
        <f t="shared" si="355"/>
        <v>0</v>
      </c>
      <c r="J1092" s="20"/>
      <c r="K1092" s="26"/>
    </row>
    <row r="1093" spans="1:11" ht="25.5" hidden="1">
      <c r="A1093" s="133" t="s">
        <v>44</v>
      </c>
      <c r="B1093" s="18"/>
      <c r="C1093" s="18"/>
      <c r="D1093" s="38"/>
      <c r="E1093" s="18"/>
      <c r="F1093" s="18"/>
      <c r="G1093" s="19"/>
      <c r="H1093" s="19"/>
      <c r="I1093" s="20">
        <f t="shared" si="355"/>
        <v>0</v>
      </c>
      <c r="J1093" s="20"/>
      <c r="K1093" s="26"/>
    </row>
    <row r="1094" spans="1:11" ht="38.25" hidden="1">
      <c r="A1094" s="133" t="s">
        <v>365</v>
      </c>
      <c r="B1094" s="18"/>
      <c r="C1094" s="18"/>
      <c r="D1094" s="38"/>
      <c r="E1094" s="18"/>
      <c r="F1094" s="18"/>
      <c r="G1094" s="19"/>
      <c r="H1094" s="19"/>
      <c r="I1094" s="20">
        <f t="shared" si="355"/>
        <v>0</v>
      </c>
      <c r="J1094" s="20"/>
      <c r="K1094" s="26"/>
    </row>
    <row r="1095" spans="1:11" hidden="1">
      <c r="A1095" s="133" t="s">
        <v>16</v>
      </c>
      <c r="B1095" s="18"/>
      <c r="C1095" s="18"/>
      <c r="D1095" s="38"/>
      <c r="E1095" s="18"/>
      <c r="F1095" s="18"/>
      <c r="G1095" s="19"/>
      <c r="H1095" s="19"/>
      <c r="I1095" s="20">
        <f t="shared" si="355"/>
        <v>0</v>
      </c>
      <c r="J1095" s="20"/>
      <c r="K1095" s="26"/>
    </row>
    <row r="1096" spans="1:11" hidden="1">
      <c r="A1096" s="133" t="s">
        <v>18</v>
      </c>
      <c r="B1096" s="18"/>
      <c r="C1096" s="18"/>
      <c r="D1096" s="38"/>
      <c r="E1096" s="18"/>
      <c r="F1096" s="18"/>
      <c r="G1096" s="19"/>
      <c r="H1096" s="19"/>
      <c r="I1096" s="20">
        <f t="shared" si="355"/>
        <v>0</v>
      </c>
      <c r="J1096" s="20"/>
      <c r="K1096" s="26"/>
    </row>
    <row r="1097" spans="1:11" hidden="1">
      <c r="A1097" s="133" t="s">
        <v>19</v>
      </c>
      <c r="B1097" s="18"/>
      <c r="C1097" s="18"/>
      <c r="D1097" s="38"/>
      <c r="E1097" s="18"/>
      <c r="F1097" s="18"/>
      <c r="G1097" s="19"/>
      <c r="H1097" s="19"/>
      <c r="I1097" s="20">
        <f t="shared" si="355"/>
        <v>0</v>
      </c>
      <c r="J1097" s="20"/>
      <c r="K1097" s="26"/>
    </row>
    <row r="1098" spans="1:11" ht="46.5" customHeight="1">
      <c r="A1098" s="63" t="s">
        <v>395</v>
      </c>
      <c r="B1098" s="14" t="s">
        <v>356</v>
      </c>
      <c r="C1098" s="14" t="s">
        <v>357</v>
      </c>
      <c r="D1098" s="33" t="s">
        <v>396</v>
      </c>
      <c r="E1098" s="14"/>
      <c r="F1098" s="14"/>
      <c r="G1098" s="16">
        <f t="shared" ref="G1098:K1101" si="362">G1099</f>
        <v>46</v>
      </c>
      <c r="H1098" s="16"/>
      <c r="I1098" s="20">
        <f t="shared" si="355"/>
        <v>46</v>
      </c>
      <c r="J1098" s="16">
        <f t="shared" si="362"/>
        <v>0</v>
      </c>
      <c r="K1098" s="16">
        <f t="shared" si="362"/>
        <v>0</v>
      </c>
    </row>
    <row r="1099" spans="1:11" ht="34.5" customHeight="1">
      <c r="A1099" s="88" t="s">
        <v>397</v>
      </c>
      <c r="B1099" s="18" t="s">
        <v>356</v>
      </c>
      <c r="C1099" s="18" t="s">
        <v>357</v>
      </c>
      <c r="D1099" s="31" t="s">
        <v>398</v>
      </c>
      <c r="E1099" s="18"/>
      <c r="F1099" s="18"/>
      <c r="G1099" s="16">
        <f t="shared" si="362"/>
        <v>46</v>
      </c>
      <c r="H1099" s="16"/>
      <c r="I1099" s="20">
        <f t="shared" si="355"/>
        <v>46</v>
      </c>
      <c r="J1099" s="16">
        <f t="shared" si="362"/>
        <v>0</v>
      </c>
      <c r="K1099" s="16">
        <f t="shared" si="362"/>
        <v>0</v>
      </c>
    </row>
    <row r="1100" spans="1:11" ht="27.75" customHeight="1">
      <c r="A1100" s="17" t="s">
        <v>44</v>
      </c>
      <c r="B1100" s="18" t="s">
        <v>356</v>
      </c>
      <c r="C1100" s="18" t="s">
        <v>357</v>
      </c>
      <c r="D1100" s="31" t="s">
        <v>398</v>
      </c>
      <c r="E1100" s="18" t="s">
        <v>45</v>
      </c>
      <c r="F1100" s="18"/>
      <c r="G1100" s="16">
        <f t="shared" si="362"/>
        <v>46</v>
      </c>
      <c r="H1100" s="16"/>
      <c r="I1100" s="20">
        <f t="shared" si="355"/>
        <v>46</v>
      </c>
      <c r="J1100" s="16">
        <f t="shared" si="362"/>
        <v>0</v>
      </c>
      <c r="K1100" s="16">
        <f t="shared" si="362"/>
        <v>0</v>
      </c>
    </row>
    <row r="1101" spans="1:11" ht="39" customHeight="1">
      <c r="A1101" s="17" t="s">
        <v>365</v>
      </c>
      <c r="B1101" s="18" t="s">
        <v>356</v>
      </c>
      <c r="C1101" s="18" t="s">
        <v>357</v>
      </c>
      <c r="D1101" s="31" t="s">
        <v>398</v>
      </c>
      <c r="E1101" s="18" t="s">
        <v>53</v>
      </c>
      <c r="F1101" s="18"/>
      <c r="G1101" s="16">
        <f t="shared" si="362"/>
        <v>46</v>
      </c>
      <c r="H1101" s="16"/>
      <c r="I1101" s="20">
        <f t="shared" si="355"/>
        <v>46</v>
      </c>
      <c r="J1101" s="16">
        <f t="shared" si="362"/>
        <v>0</v>
      </c>
      <c r="K1101" s="16">
        <f t="shared" si="362"/>
        <v>0</v>
      </c>
    </row>
    <row r="1102" spans="1:11">
      <c r="A1102" s="17" t="s">
        <v>16</v>
      </c>
      <c r="B1102" s="18" t="s">
        <v>356</v>
      </c>
      <c r="C1102" s="18" t="s">
        <v>357</v>
      </c>
      <c r="D1102" s="31" t="s">
        <v>398</v>
      </c>
      <c r="E1102" s="18" t="s">
        <v>53</v>
      </c>
      <c r="F1102" s="18" t="s">
        <v>17</v>
      </c>
      <c r="G1102" s="19">
        <v>46</v>
      </c>
      <c r="H1102" s="19"/>
      <c r="I1102" s="20">
        <f t="shared" si="355"/>
        <v>46</v>
      </c>
      <c r="J1102" s="20"/>
      <c r="K1102" s="26"/>
    </row>
    <row r="1103" spans="1:11" ht="24" customHeight="1">
      <c r="A1103" s="13" t="s">
        <v>399</v>
      </c>
      <c r="B1103" s="14" t="s">
        <v>356</v>
      </c>
      <c r="C1103" s="14" t="s">
        <v>400</v>
      </c>
      <c r="D1103" s="33"/>
      <c r="E1103" s="14"/>
      <c r="F1103" s="14"/>
      <c r="G1103" s="15">
        <f>G1104</f>
        <v>1100</v>
      </c>
      <c r="H1103" s="15"/>
      <c r="I1103" s="12">
        <f t="shared" si="355"/>
        <v>1100</v>
      </c>
      <c r="J1103" s="15">
        <f t="shared" ref="J1103:K1103" si="363">J1104</f>
        <v>1100</v>
      </c>
      <c r="K1103" s="15">
        <f t="shared" si="363"/>
        <v>1100</v>
      </c>
    </row>
    <row r="1104" spans="1:11" ht="24">
      <c r="A1104" s="13" t="s">
        <v>25</v>
      </c>
      <c r="B1104" s="14" t="s">
        <v>356</v>
      </c>
      <c r="C1104" s="14" t="s">
        <v>400</v>
      </c>
      <c r="D1104" s="14" t="s">
        <v>26</v>
      </c>
      <c r="E1104" s="14"/>
      <c r="F1104" s="14"/>
      <c r="G1104" s="16">
        <f t="shared" ref="G1104:K1104" si="364">G1109+G1105</f>
        <v>1100</v>
      </c>
      <c r="H1104" s="16"/>
      <c r="I1104" s="20">
        <f t="shared" si="355"/>
        <v>1100</v>
      </c>
      <c r="J1104" s="16">
        <f t="shared" si="364"/>
        <v>1100</v>
      </c>
      <c r="K1104" s="16">
        <f t="shared" si="364"/>
        <v>1100</v>
      </c>
    </row>
    <row r="1105" spans="1:14" ht="38.25" hidden="1">
      <c r="A1105" s="23" t="s">
        <v>33</v>
      </c>
      <c r="B1105" s="14" t="s">
        <v>356</v>
      </c>
      <c r="C1105" s="14" t="s">
        <v>400</v>
      </c>
      <c r="D1105" s="24" t="s">
        <v>34</v>
      </c>
      <c r="E1105" s="24"/>
      <c r="F1105" s="24"/>
      <c r="G1105" s="16">
        <f t="shared" ref="G1105:J1107" si="365">G1106</f>
        <v>0</v>
      </c>
      <c r="H1105" s="16"/>
      <c r="I1105" s="20">
        <f t="shared" si="355"/>
        <v>0</v>
      </c>
      <c r="J1105" s="16">
        <f t="shared" si="365"/>
        <v>0</v>
      </c>
      <c r="K1105" s="26"/>
    </row>
    <row r="1106" spans="1:14" ht="76.5" hidden="1">
      <c r="A1106" s="23" t="s">
        <v>29</v>
      </c>
      <c r="B1106" s="14" t="s">
        <v>356</v>
      </c>
      <c r="C1106" s="14" t="s">
        <v>400</v>
      </c>
      <c r="D1106" s="24" t="s">
        <v>34</v>
      </c>
      <c r="E1106" s="24" t="s">
        <v>30</v>
      </c>
      <c r="F1106" s="24"/>
      <c r="G1106" s="16">
        <f t="shared" si="365"/>
        <v>0</v>
      </c>
      <c r="H1106" s="16"/>
      <c r="I1106" s="20">
        <f t="shared" si="355"/>
        <v>0</v>
      </c>
      <c r="J1106" s="16">
        <f t="shared" si="365"/>
        <v>0</v>
      </c>
      <c r="K1106" s="26"/>
    </row>
    <row r="1107" spans="1:14" ht="30.75" hidden="1" customHeight="1">
      <c r="A1107" s="23" t="s">
        <v>31</v>
      </c>
      <c r="B1107" s="14" t="s">
        <v>356</v>
      </c>
      <c r="C1107" s="14" t="s">
        <v>400</v>
      </c>
      <c r="D1107" s="24" t="s">
        <v>34</v>
      </c>
      <c r="E1107" s="24" t="s">
        <v>32</v>
      </c>
      <c r="F1107" s="24"/>
      <c r="G1107" s="16">
        <f t="shared" si="365"/>
        <v>0</v>
      </c>
      <c r="H1107" s="16"/>
      <c r="I1107" s="20">
        <f t="shared" si="355"/>
        <v>0</v>
      </c>
      <c r="J1107" s="16">
        <f t="shared" si="365"/>
        <v>0</v>
      </c>
      <c r="K1107" s="26"/>
    </row>
    <row r="1108" spans="1:14" hidden="1">
      <c r="A1108" s="23" t="s">
        <v>19</v>
      </c>
      <c r="B1108" s="14" t="s">
        <v>356</v>
      </c>
      <c r="C1108" s="14" t="s">
        <v>400</v>
      </c>
      <c r="D1108" s="24" t="s">
        <v>34</v>
      </c>
      <c r="E1108" s="24" t="s">
        <v>32</v>
      </c>
      <c r="F1108" s="24" t="s">
        <v>11</v>
      </c>
      <c r="G1108" s="16"/>
      <c r="H1108" s="16"/>
      <c r="I1108" s="20">
        <f t="shared" si="355"/>
        <v>0</v>
      </c>
      <c r="J1108" s="16"/>
      <c r="K1108" s="26"/>
    </row>
    <row r="1109" spans="1:14">
      <c r="A1109" s="13" t="s">
        <v>37</v>
      </c>
      <c r="B1109" s="14" t="s">
        <v>356</v>
      </c>
      <c r="C1109" s="14" t="s">
        <v>400</v>
      </c>
      <c r="D1109" s="14" t="s">
        <v>38</v>
      </c>
      <c r="E1109" s="14"/>
      <c r="F1109" s="14"/>
      <c r="G1109" s="16">
        <f t="shared" ref="G1109:K1111" si="366">G1110</f>
        <v>1100</v>
      </c>
      <c r="H1109" s="16"/>
      <c r="I1109" s="20">
        <f t="shared" si="355"/>
        <v>1100</v>
      </c>
      <c r="J1109" s="16">
        <f t="shared" si="366"/>
        <v>1100</v>
      </c>
      <c r="K1109" s="16">
        <f t="shared" si="366"/>
        <v>1100</v>
      </c>
    </row>
    <row r="1110" spans="1:14" ht="74.25" customHeight="1">
      <c r="A1110" s="17" t="s">
        <v>29</v>
      </c>
      <c r="B1110" s="18" t="s">
        <v>356</v>
      </c>
      <c r="C1110" s="18" t="s">
        <v>400</v>
      </c>
      <c r="D1110" s="18" t="s">
        <v>38</v>
      </c>
      <c r="E1110" s="18" t="s">
        <v>30</v>
      </c>
      <c r="F1110" s="18"/>
      <c r="G1110" s="16">
        <f t="shared" si="366"/>
        <v>1100</v>
      </c>
      <c r="H1110" s="16"/>
      <c r="I1110" s="20">
        <f t="shared" si="355"/>
        <v>1100</v>
      </c>
      <c r="J1110" s="16">
        <f t="shared" si="366"/>
        <v>1100</v>
      </c>
      <c r="K1110" s="16">
        <f t="shared" si="366"/>
        <v>1100</v>
      </c>
    </row>
    <row r="1111" spans="1:14" ht="27" customHeight="1">
      <c r="A1111" s="17" t="s">
        <v>31</v>
      </c>
      <c r="B1111" s="18" t="s">
        <v>356</v>
      </c>
      <c r="C1111" s="18" t="s">
        <v>400</v>
      </c>
      <c r="D1111" s="18" t="s">
        <v>38</v>
      </c>
      <c r="E1111" s="18" t="s">
        <v>32</v>
      </c>
      <c r="F1111" s="18"/>
      <c r="G1111" s="16">
        <f t="shared" si="366"/>
        <v>1100</v>
      </c>
      <c r="H1111" s="16"/>
      <c r="I1111" s="20">
        <f t="shared" si="355"/>
        <v>1100</v>
      </c>
      <c r="J1111" s="16">
        <f t="shared" si="366"/>
        <v>1100</v>
      </c>
      <c r="K1111" s="16">
        <f t="shared" si="366"/>
        <v>1100</v>
      </c>
    </row>
    <row r="1112" spans="1:14">
      <c r="A1112" s="17" t="s">
        <v>16</v>
      </c>
      <c r="B1112" s="18" t="s">
        <v>356</v>
      </c>
      <c r="C1112" s="18" t="s">
        <v>400</v>
      </c>
      <c r="D1112" s="18" t="s">
        <v>38</v>
      </c>
      <c r="E1112" s="18" t="s">
        <v>32</v>
      </c>
      <c r="F1112" s="18" t="s">
        <v>17</v>
      </c>
      <c r="G1112" s="79">
        <v>1100</v>
      </c>
      <c r="H1112" s="79"/>
      <c r="I1112" s="20">
        <f t="shared" si="355"/>
        <v>1100</v>
      </c>
      <c r="J1112" s="22">
        <v>1100</v>
      </c>
      <c r="K1112" s="22">
        <v>1100</v>
      </c>
    </row>
    <row r="1113" spans="1:14" ht="16.5" customHeight="1">
      <c r="A1113" s="13" t="s">
        <v>401</v>
      </c>
      <c r="B1113" s="14" t="s">
        <v>402</v>
      </c>
      <c r="C1113" s="14"/>
      <c r="D1113" s="14"/>
      <c r="E1113" s="14"/>
      <c r="F1113" s="14"/>
      <c r="G1113" s="15">
        <f>G1117+G1125+G1165+G1217</f>
        <v>10856.100000000002</v>
      </c>
      <c r="H1113" s="15">
        <f>H1117+H1125+H1165+H1217</f>
        <v>107.8</v>
      </c>
      <c r="I1113" s="12">
        <f t="shared" si="355"/>
        <v>10963.900000000001</v>
      </c>
      <c r="J1113" s="15">
        <f>J1117+J1125+J1165+J1217</f>
        <v>14102.2</v>
      </c>
      <c r="K1113" s="15">
        <f>K1117+K1125+K1165+K1217</f>
        <v>12640.6</v>
      </c>
      <c r="L1113" s="136">
        <f>G1117+G1125+G1165+G1217</f>
        <v>10856.100000000002</v>
      </c>
      <c r="M1113" s="136">
        <f t="shared" ref="M1113:N1113" si="367">J1117+J1125+J1165+J1217</f>
        <v>14102.2</v>
      </c>
      <c r="N1113" s="136">
        <f t="shared" si="367"/>
        <v>12640.6</v>
      </c>
    </row>
    <row r="1114" spans="1:14">
      <c r="A1114" s="13" t="s">
        <v>278</v>
      </c>
      <c r="B1114" s="14" t="s">
        <v>402</v>
      </c>
      <c r="C1114" s="14"/>
      <c r="D1114" s="14"/>
      <c r="E1114" s="14"/>
      <c r="F1114" s="14" t="s">
        <v>17</v>
      </c>
      <c r="G1114" s="15">
        <f>G1124+G1143+G1122+G1162+G1164</f>
        <v>1033.5</v>
      </c>
      <c r="H1114" s="15">
        <f>H1124+H1143+H1122+H1162+H1164</f>
        <v>107.8</v>
      </c>
      <c r="I1114" s="12">
        <f t="shared" si="355"/>
        <v>1141.3</v>
      </c>
      <c r="J1114" s="15">
        <f>J1124+J1143+J1122+J1162+J1164</f>
        <v>733.5</v>
      </c>
      <c r="K1114" s="15">
        <f>K1124+K1143+K1122+K1162+K1164</f>
        <v>633.20000000000005</v>
      </c>
    </row>
    <row r="1115" spans="1:14">
      <c r="A1115" s="13" t="s">
        <v>18</v>
      </c>
      <c r="B1115" s="14" t="s">
        <v>402</v>
      </c>
      <c r="C1115" s="14"/>
      <c r="D1115" s="14"/>
      <c r="E1115" s="14"/>
      <c r="F1115" s="14" t="s">
        <v>10</v>
      </c>
      <c r="G1115" s="15">
        <f>G1130+G1170+G1190+G1192+G1201+G1210+G1225+G1228+G1186+G1197+G1144+G1216+G1232+G1157</f>
        <v>9822.6</v>
      </c>
      <c r="H1115" s="15">
        <f>H1130+H1170+H1190+H1192+H1201+H1210+H1225+H1228+H1186+H1197+H1144+H1216+H1232+H1157</f>
        <v>0</v>
      </c>
      <c r="I1115" s="12">
        <f t="shared" si="355"/>
        <v>9822.6</v>
      </c>
      <c r="J1115" s="15">
        <f t="shared" ref="J1115:K1115" si="368">J1130+J1170+J1190+J1192+J1201+J1210+J1225+J1228+J1186+J1197+J1144+J1216+J1232+J1157</f>
        <v>13368.7</v>
      </c>
      <c r="K1115" s="15">
        <f t="shared" si="368"/>
        <v>12007.4</v>
      </c>
    </row>
    <row r="1116" spans="1:14">
      <c r="A1116" s="13" t="s">
        <v>19</v>
      </c>
      <c r="B1116" s="14" t="s">
        <v>402</v>
      </c>
      <c r="C1116" s="14"/>
      <c r="D1116" s="14"/>
      <c r="E1116" s="14"/>
      <c r="F1116" s="14" t="s">
        <v>11</v>
      </c>
      <c r="G1116" s="15">
        <f>G1131+G1171+G1136+G1149+G1206+G1221</f>
        <v>0</v>
      </c>
      <c r="H1116" s="15">
        <f>H1131+H1171+H1136+H1149+H1206+H1221</f>
        <v>0</v>
      </c>
      <c r="I1116" s="12">
        <f t="shared" si="355"/>
        <v>0</v>
      </c>
      <c r="J1116" s="15">
        <f>J1131+J1171+J1136+J1149+J1206+J1221</f>
        <v>0</v>
      </c>
      <c r="K1116" s="15">
        <f>K1131+K1171+K1136+K1149+K1206+K1221</f>
        <v>0</v>
      </c>
    </row>
    <row r="1117" spans="1:14">
      <c r="A1117" s="13" t="s">
        <v>403</v>
      </c>
      <c r="B1117" s="14" t="s">
        <v>402</v>
      </c>
      <c r="C1117" s="14" t="s">
        <v>404</v>
      </c>
      <c r="D1117" s="14"/>
      <c r="E1117" s="14"/>
      <c r="F1117" s="14"/>
      <c r="G1117" s="15">
        <f t="shared" ref="G1117:K1119" si="369">G1118</f>
        <v>1033.5</v>
      </c>
      <c r="H1117" s="15">
        <f t="shared" si="369"/>
        <v>107.8</v>
      </c>
      <c r="I1117" s="12">
        <f t="shared" si="355"/>
        <v>1141.3</v>
      </c>
      <c r="J1117" s="15">
        <f t="shared" si="369"/>
        <v>733.5</v>
      </c>
      <c r="K1117" s="15">
        <f t="shared" si="369"/>
        <v>633.20000000000005</v>
      </c>
    </row>
    <row r="1118" spans="1:14" ht="25.5" customHeight="1">
      <c r="A1118" s="13" t="s">
        <v>25</v>
      </c>
      <c r="B1118" s="14" t="s">
        <v>402</v>
      </c>
      <c r="C1118" s="14" t="s">
        <v>404</v>
      </c>
      <c r="D1118" s="14" t="s">
        <v>26</v>
      </c>
      <c r="E1118" s="14"/>
      <c r="F1118" s="14"/>
      <c r="G1118" s="16">
        <f t="shared" si="369"/>
        <v>1033.5</v>
      </c>
      <c r="H1118" s="16">
        <f t="shared" si="369"/>
        <v>107.8</v>
      </c>
      <c r="I1118" s="20">
        <f t="shared" si="355"/>
        <v>1141.3</v>
      </c>
      <c r="J1118" s="16">
        <f t="shared" si="369"/>
        <v>733.5</v>
      </c>
      <c r="K1118" s="16">
        <f t="shared" si="369"/>
        <v>633.20000000000005</v>
      </c>
    </row>
    <row r="1119" spans="1:14" ht="21.75" customHeight="1">
      <c r="A1119" s="49" t="s">
        <v>405</v>
      </c>
      <c r="B1119" s="18" t="s">
        <v>402</v>
      </c>
      <c r="C1119" s="18" t="s">
        <v>404</v>
      </c>
      <c r="D1119" s="31" t="s">
        <v>406</v>
      </c>
      <c r="E1119" s="18"/>
      <c r="F1119" s="18"/>
      <c r="G1119" s="16">
        <f t="shared" si="369"/>
        <v>1033.5</v>
      </c>
      <c r="H1119" s="16">
        <f t="shared" si="369"/>
        <v>107.8</v>
      </c>
      <c r="I1119" s="20">
        <f t="shared" si="355"/>
        <v>1141.3</v>
      </c>
      <c r="J1119" s="16">
        <f t="shared" si="369"/>
        <v>733.5</v>
      </c>
      <c r="K1119" s="16">
        <f t="shared" si="369"/>
        <v>633.20000000000005</v>
      </c>
    </row>
    <row r="1120" spans="1:14" ht="24">
      <c r="A1120" s="17" t="s">
        <v>73</v>
      </c>
      <c r="B1120" s="18" t="s">
        <v>402</v>
      </c>
      <c r="C1120" s="18" t="s">
        <v>404</v>
      </c>
      <c r="D1120" s="31" t="s">
        <v>406</v>
      </c>
      <c r="E1120" s="18" t="s">
        <v>74</v>
      </c>
      <c r="F1120" s="18"/>
      <c r="G1120" s="16">
        <f t="shared" ref="G1120:K1120" si="370">G1123+G1121</f>
        <v>1033.5</v>
      </c>
      <c r="H1120" s="16">
        <f t="shared" ref="H1120" si="371">H1123+H1121</f>
        <v>107.8</v>
      </c>
      <c r="I1120" s="20">
        <f t="shared" si="355"/>
        <v>1141.3</v>
      </c>
      <c r="J1120" s="16">
        <f t="shared" si="370"/>
        <v>733.5</v>
      </c>
      <c r="K1120" s="16">
        <f t="shared" si="370"/>
        <v>633.20000000000005</v>
      </c>
    </row>
    <row r="1121" spans="1:11" ht="25.5">
      <c r="A1121" s="23" t="s">
        <v>407</v>
      </c>
      <c r="B1121" s="18" t="s">
        <v>402</v>
      </c>
      <c r="C1121" s="18" t="s">
        <v>404</v>
      </c>
      <c r="D1121" s="31" t="s">
        <v>406</v>
      </c>
      <c r="E1121" s="18" t="s">
        <v>408</v>
      </c>
      <c r="F1121" s="18"/>
      <c r="G1121" s="16">
        <f t="shared" ref="G1121:K1121" si="372">G1122</f>
        <v>1033.5</v>
      </c>
      <c r="H1121" s="16">
        <f t="shared" si="372"/>
        <v>107.8</v>
      </c>
      <c r="I1121" s="20">
        <f t="shared" si="355"/>
        <v>1141.3</v>
      </c>
      <c r="J1121" s="16">
        <f t="shared" si="372"/>
        <v>733.5</v>
      </c>
      <c r="K1121" s="16">
        <f t="shared" si="372"/>
        <v>633.20000000000005</v>
      </c>
    </row>
    <row r="1122" spans="1:11">
      <c r="A1122" s="55" t="s">
        <v>16</v>
      </c>
      <c r="B1122" s="18" t="s">
        <v>402</v>
      </c>
      <c r="C1122" s="18" t="s">
        <v>404</v>
      </c>
      <c r="D1122" s="31" t="s">
        <v>406</v>
      </c>
      <c r="E1122" s="18" t="s">
        <v>408</v>
      </c>
      <c r="F1122" s="18" t="s">
        <v>17</v>
      </c>
      <c r="G1122" s="16">
        <v>1033.5</v>
      </c>
      <c r="H1122" s="16">
        <v>107.8</v>
      </c>
      <c r="I1122" s="20">
        <f t="shared" si="355"/>
        <v>1141.3</v>
      </c>
      <c r="J1122" s="16">
        <v>733.5</v>
      </c>
      <c r="K1122" s="26">
        <v>633.20000000000005</v>
      </c>
    </row>
    <row r="1123" spans="1:11" ht="27" hidden="1" customHeight="1">
      <c r="A1123" s="49" t="s">
        <v>75</v>
      </c>
      <c r="B1123" s="18" t="s">
        <v>402</v>
      </c>
      <c r="C1123" s="18" t="s">
        <v>404</v>
      </c>
      <c r="D1123" s="31" t="s">
        <v>406</v>
      </c>
      <c r="E1123" s="18" t="s">
        <v>76</v>
      </c>
      <c r="F1123" s="18"/>
      <c r="G1123" s="16">
        <f t="shared" ref="G1123:J1123" si="373">G1124</f>
        <v>0</v>
      </c>
      <c r="H1123" s="16"/>
      <c r="I1123" s="20">
        <f t="shared" si="355"/>
        <v>0</v>
      </c>
      <c r="J1123" s="16">
        <f t="shared" si="373"/>
        <v>0</v>
      </c>
      <c r="K1123" s="26"/>
    </row>
    <row r="1124" spans="1:11" hidden="1">
      <c r="A1124" s="49" t="s">
        <v>16</v>
      </c>
      <c r="B1124" s="18" t="s">
        <v>402</v>
      </c>
      <c r="C1124" s="18" t="s">
        <v>404</v>
      </c>
      <c r="D1124" s="31" t="s">
        <v>406</v>
      </c>
      <c r="E1124" s="18" t="s">
        <v>76</v>
      </c>
      <c r="F1124" s="18" t="s">
        <v>17</v>
      </c>
      <c r="G1124" s="16"/>
      <c r="H1124" s="16"/>
      <c r="I1124" s="20">
        <f t="shared" si="355"/>
        <v>0</v>
      </c>
      <c r="J1124" s="16"/>
      <c r="K1124" s="26"/>
    </row>
    <row r="1125" spans="1:11" ht="13.5" hidden="1" customHeight="1">
      <c r="A1125" s="13" t="s">
        <v>409</v>
      </c>
      <c r="B1125" s="14" t="s">
        <v>402</v>
      </c>
      <c r="C1125" s="14" t="s">
        <v>410</v>
      </c>
      <c r="D1125" s="14"/>
      <c r="E1125" s="14"/>
      <c r="F1125" s="14"/>
      <c r="G1125" s="15">
        <f>G1126+G1137+G1150</f>
        <v>0</v>
      </c>
      <c r="H1125" s="15"/>
      <c r="I1125" s="20">
        <f t="shared" si="355"/>
        <v>0</v>
      </c>
      <c r="J1125" s="15">
        <f t="shared" ref="J1125:K1125" si="374">J1126+J1137+J1150</f>
        <v>0</v>
      </c>
      <c r="K1125" s="15">
        <f t="shared" si="374"/>
        <v>0</v>
      </c>
    </row>
    <row r="1126" spans="1:11" ht="26.25" hidden="1" customHeight="1">
      <c r="A1126" s="13" t="s">
        <v>25</v>
      </c>
      <c r="B1126" s="14" t="s">
        <v>402</v>
      </c>
      <c r="C1126" s="14" t="s">
        <v>410</v>
      </c>
      <c r="D1126" s="14" t="s">
        <v>26</v>
      </c>
      <c r="E1126" s="14" t="s">
        <v>64</v>
      </c>
      <c r="F1126" s="14"/>
      <c r="G1126" s="16">
        <f>G1127+G1132+G1145+G1159</f>
        <v>0</v>
      </c>
      <c r="H1126" s="16"/>
      <c r="I1126" s="20">
        <f t="shared" si="355"/>
        <v>0</v>
      </c>
      <c r="J1126" s="16">
        <f>J1127+J1132+J1145+J1159</f>
        <v>0</v>
      </c>
      <c r="K1126" s="16">
        <f>K1127+K1132+K1145+K1159</f>
        <v>0</v>
      </c>
    </row>
    <row r="1127" spans="1:11" ht="50.25" hidden="1" customHeight="1">
      <c r="A1127" s="85" t="s">
        <v>411</v>
      </c>
      <c r="B1127" s="18" t="s">
        <v>402</v>
      </c>
      <c r="C1127" s="18" t="s">
        <v>410</v>
      </c>
      <c r="D1127" s="91">
        <v>6500051350</v>
      </c>
      <c r="E1127" s="18" t="s">
        <v>64</v>
      </c>
      <c r="F1127" s="18"/>
      <c r="G1127" s="16">
        <f t="shared" ref="G1127:J1128" si="375">G1128</f>
        <v>0</v>
      </c>
      <c r="H1127" s="16"/>
      <c r="I1127" s="20">
        <f t="shared" si="355"/>
        <v>0</v>
      </c>
      <c r="J1127" s="16">
        <f t="shared" si="375"/>
        <v>0</v>
      </c>
      <c r="K1127" s="26"/>
    </row>
    <row r="1128" spans="1:11" ht="24" hidden="1">
      <c r="A1128" s="17" t="s">
        <v>73</v>
      </c>
      <c r="B1128" s="18" t="s">
        <v>402</v>
      </c>
      <c r="C1128" s="18" t="s">
        <v>410</v>
      </c>
      <c r="D1128" s="91">
        <v>6500051350</v>
      </c>
      <c r="E1128" s="18" t="s">
        <v>74</v>
      </c>
      <c r="F1128" s="18"/>
      <c r="G1128" s="16">
        <f t="shared" si="375"/>
        <v>0</v>
      </c>
      <c r="H1128" s="16"/>
      <c r="I1128" s="20">
        <f t="shared" si="355"/>
        <v>0</v>
      </c>
      <c r="J1128" s="16">
        <f t="shared" si="375"/>
        <v>0</v>
      </c>
      <c r="K1128" s="26"/>
    </row>
    <row r="1129" spans="1:11" ht="38.25" hidden="1">
      <c r="A1129" s="55" t="s">
        <v>75</v>
      </c>
      <c r="B1129" s="18" t="s">
        <v>402</v>
      </c>
      <c r="C1129" s="18" t="s">
        <v>410</v>
      </c>
      <c r="D1129" s="91">
        <v>6500051350</v>
      </c>
      <c r="E1129" s="18" t="s">
        <v>76</v>
      </c>
      <c r="F1129" s="18"/>
      <c r="G1129" s="16">
        <f t="shared" ref="G1129:J1129" si="376">G1130+G1131</f>
        <v>0</v>
      </c>
      <c r="H1129" s="16"/>
      <c r="I1129" s="20">
        <f t="shared" ref="I1129:I1192" si="377">G1129+H1129</f>
        <v>0</v>
      </c>
      <c r="J1129" s="16">
        <f t="shared" si="376"/>
        <v>0</v>
      </c>
      <c r="K1129" s="26"/>
    </row>
    <row r="1130" spans="1:11" hidden="1">
      <c r="A1130" s="17" t="s">
        <v>18</v>
      </c>
      <c r="B1130" s="18" t="s">
        <v>402</v>
      </c>
      <c r="C1130" s="18" t="s">
        <v>410</v>
      </c>
      <c r="D1130" s="91">
        <v>6500051350</v>
      </c>
      <c r="E1130" s="18" t="s">
        <v>412</v>
      </c>
      <c r="F1130" s="18" t="s">
        <v>10</v>
      </c>
      <c r="G1130" s="26"/>
      <c r="H1130" s="26"/>
      <c r="I1130" s="20">
        <f t="shared" si="377"/>
        <v>0</v>
      </c>
      <c r="J1130" s="12"/>
      <c r="K1130" s="26"/>
    </row>
    <row r="1131" spans="1:11" hidden="1">
      <c r="A1131" s="17" t="s">
        <v>19</v>
      </c>
      <c r="B1131" s="18" t="s">
        <v>402</v>
      </c>
      <c r="C1131" s="18" t="s">
        <v>410</v>
      </c>
      <c r="D1131" s="91">
        <v>6500051350</v>
      </c>
      <c r="E1131" s="18" t="s">
        <v>76</v>
      </c>
      <c r="F1131" s="18" t="s">
        <v>11</v>
      </c>
      <c r="G1131" s="19"/>
      <c r="H1131" s="19"/>
      <c r="I1131" s="20">
        <f t="shared" si="377"/>
        <v>0</v>
      </c>
      <c r="J1131" s="20"/>
      <c r="K1131" s="26"/>
    </row>
    <row r="1132" spans="1:11" ht="134.25" hidden="1" customHeight="1">
      <c r="A1132" s="92" t="s">
        <v>413</v>
      </c>
      <c r="B1132" s="18" t="s">
        <v>402</v>
      </c>
      <c r="C1132" s="18" t="s">
        <v>410</v>
      </c>
      <c r="D1132" s="24" t="s">
        <v>414</v>
      </c>
      <c r="E1132" s="24" t="s">
        <v>64</v>
      </c>
      <c r="F1132" s="24"/>
      <c r="G1132" s="78">
        <f t="shared" ref="G1132:K1133" si="378">G1133</f>
        <v>0</v>
      </c>
      <c r="H1132" s="78"/>
      <c r="I1132" s="20">
        <f t="shared" si="377"/>
        <v>0</v>
      </c>
      <c r="J1132" s="78">
        <f t="shared" si="378"/>
        <v>0</v>
      </c>
      <c r="K1132" s="78">
        <f t="shared" si="378"/>
        <v>0</v>
      </c>
    </row>
    <row r="1133" spans="1:11" ht="30" hidden="1" customHeight="1">
      <c r="A1133" s="23" t="s">
        <v>73</v>
      </c>
      <c r="B1133" s="18" t="s">
        <v>402</v>
      </c>
      <c r="C1133" s="18" t="s">
        <v>410</v>
      </c>
      <c r="D1133" s="24" t="s">
        <v>414</v>
      </c>
      <c r="E1133" s="24" t="s">
        <v>74</v>
      </c>
      <c r="F1133" s="24"/>
      <c r="G1133" s="78">
        <f t="shared" si="378"/>
        <v>0</v>
      </c>
      <c r="H1133" s="78"/>
      <c r="I1133" s="20">
        <f t="shared" si="377"/>
        <v>0</v>
      </c>
      <c r="J1133" s="78">
        <f t="shared" si="378"/>
        <v>0</v>
      </c>
      <c r="K1133" s="78">
        <f t="shared" si="378"/>
        <v>0</v>
      </c>
    </row>
    <row r="1134" spans="1:11" ht="37.5" hidden="1" customHeight="1">
      <c r="A1134" s="55" t="s">
        <v>75</v>
      </c>
      <c r="B1134" s="18" t="s">
        <v>402</v>
      </c>
      <c r="C1134" s="18" t="s">
        <v>410</v>
      </c>
      <c r="D1134" s="24" t="s">
        <v>414</v>
      </c>
      <c r="E1134" s="24" t="s">
        <v>76</v>
      </c>
      <c r="F1134" s="24"/>
      <c r="G1134" s="78">
        <f t="shared" ref="G1134:K1134" si="379">G1135+G1136</f>
        <v>0</v>
      </c>
      <c r="H1134" s="78"/>
      <c r="I1134" s="20">
        <f t="shared" si="377"/>
        <v>0</v>
      </c>
      <c r="J1134" s="78">
        <f t="shared" si="379"/>
        <v>0</v>
      </c>
      <c r="K1134" s="78">
        <f t="shared" si="379"/>
        <v>0</v>
      </c>
    </row>
    <row r="1135" spans="1:11" ht="22.5" hidden="1" customHeight="1">
      <c r="A1135" s="23" t="s">
        <v>18</v>
      </c>
      <c r="B1135" s="18" t="s">
        <v>402</v>
      </c>
      <c r="C1135" s="18" t="s">
        <v>410</v>
      </c>
      <c r="D1135" s="24" t="s">
        <v>414</v>
      </c>
      <c r="E1135" s="24" t="s">
        <v>412</v>
      </c>
      <c r="F1135" s="24" t="s">
        <v>10</v>
      </c>
      <c r="G1135" s="21"/>
      <c r="H1135" s="21"/>
      <c r="I1135" s="20">
        <f t="shared" si="377"/>
        <v>0</v>
      </c>
      <c r="J1135" s="79"/>
      <c r="K1135" s="19"/>
    </row>
    <row r="1136" spans="1:11" ht="19.5" hidden="1" customHeight="1">
      <c r="A1136" s="23" t="s">
        <v>19</v>
      </c>
      <c r="B1136" s="18" t="s">
        <v>402</v>
      </c>
      <c r="C1136" s="18" t="s">
        <v>410</v>
      </c>
      <c r="D1136" s="24" t="s">
        <v>414</v>
      </c>
      <c r="E1136" s="24" t="s">
        <v>76</v>
      </c>
      <c r="F1136" s="24" t="s">
        <v>11</v>
      </c>
      <c r="G1136" s="22"/>
      <c r="H1136" s="22"/>
      <c r="I1136" s="20">
        <f t="shared" si="377"/>
        <v>0</v>
      </c>
      <c r="J1136" s="79"/>
      <c r="K1136" s="19">
        <v>0</v>
      </c>
    </row>
    <row r="1137" spans="1:11" ht="22.5" hidden="1" customHeight="1">
      <c r="A1137" s="47" t="s">
        <v>202</v>
      </c>
      <c r="B1137" s="18" t="s">
        <v>402</v>
      </c>
      <c r="C1137" s="18" t="s">
        <v>410</v>
      </c>
      <c r="D1137" s="61" t="s">
        <v>203</v>
      </c>
      <c r="E1137" s="18"/>
      <c r="F1137" s="18"/>
      <c r="G1137" s="16">
        <f t="shared" ref="G1137:K1141" si="380">G1138</f>
        <v>0</v>
      </c>
      <c r="H1137" s="16"/>
      <c r="I1137" s="20">
        <f t="shared" si="377"/>
        <v>0</v>
      </c>
      <c r="J1137" s="16">
        <f t="shared" si="380"/>
        <v>0</v>
      </c>
      <c r="K1137" s="16">
        <f t="shared" si="380"/>
        <v>0</v>
      </c>
    </row>
    <row r="1138" spans="1:11" ht="38.25" hidden="1">
      <c r="A1138" s="23" t="s">
        <v>415</v>
      </c>
      <c r="B1138" s="18" t="s">
        <v>402</v>
      </c>
      <c r="C1138" s="18" t="s">
        <v>410</v>
      </c>
      <c r="D1138" s="24" t="s">
        <v>416</v>
      </c>
      <c r="E1138" s="18"/>
      <c r="F1138" s="18"/>
      <c r="G1138" s="16">
        <f t="shared" si="380"/>
        <v>0</v>
      </c>
      <c r="H1138" s="16"/>
      <c r="I1138" s="20">
        <f t="shared" si="377"/>
        <v>0</v>
      </c>
      <c r="J1138" s="16">
        <f t="shared" si="380"/>
        <v>0</v>
      </c>
      <c r="K1138" s="16">
        <f t="shared" si="380"/>
        <v>0</v>
      </c>
    </row>
    <row r="1139" spans="1:11" ht="103.5" hidden="1" customHeight="1">
      <c r="A1139" s="82" t="s">
        <v>619</v>
      </c>
      <c r="B1139" s="18" t="s">
        <v>402</v>
      </c>
      <c r="C1139" s="18" t="s">
        <v>410</v>
      </c>
      <c r="D1139" s="24" t="s">
        <v>417</v>
      </c>
      <c r="E1139" s="18"/>
      <c r="F1139" s="18"/>
      <c r="G1139" s="16">
        <f t="shared" si="380"/>
        <v>0</v>
      </c>
      <c r="H1139" s="16"/>
      <c r="I1139" s="20">
        <f t="shared" si="377"/>
        <v>0</v>
      </c>
      <c r="J1139" s="16">
        <f t="shared" si="380"/>
        <v>0</v>
      </c>
      <c r="K1139" s="16">
        <f t="shared" si="380"/>
        <v>0</v>
      </c>
    </row>
    <row r="1140" spans="1:11" hidden="1">
      <c r="A1140" s="23" t="s">
        <v>133</v>
      </c>
      <c r="B1140" s="18" t="s">
        <v>402</v>
      </c>
      <c r="C1140" s="18" t="s">
        <v>410</v>
      </c>
      <c r="D1140" s="24" t="s">
        <v>418</v>
      </c>
      <c r="E1140" s="18"/>
      <c r="F1140" s="18"/>
      <c r="G1140" s="16">
        <f t="shared" si="380"/>
        <v>0</v>
      </c>
      <c r="H1140" s="16"/>
      <c r="I1140" s="20">
        <f t="shared" si="377"/>
        <v>0</v>
      </c>
      <c r="J1140" s="16">
        <f t="shared" si="380"/>
        <v>0</v>
      </c>
      <c r="K1140" s="16">
        <f t="shared" si="380"/>
        <v>0</v>
      </c>
    </row>
    <row r="1141" spans="1:11" ht="29.25" hidden="1" customHeight="1">
      <c r="A1141" s="23" t="s">
        <v>73</v>
      </c>
      <c r="B1141" s="18" t="s">
        <v>402</v>
      </c>
      <c r="C1141" s="18" t="s">
        <v>410</v>
      </c>
      <c r="D1141" s="24" t="s">
        <v>418</v>
      </c>
      <c r="E1141" s="24" t="s">
        <v>74</v>
      </c>
      <c r="F1141" s="24"/>
      <c r="G1141" s="16">
        <f t="shared" si="380"/>
        <v>0</v>
      </c>
      <c r="H1141" s="16"/>
      <c r="I1141" s="20">
        <f t="shared" si="377"/>
        <v>0</v>
      </c>
      <c r="J1141" s="16">
        <f t="shared" si="380"/>
        <v>0</v>
      </c>
      <c r="K1141" s="16">
        <f t="shared" si="380"/>
        <v>0</v>
      </c>
    </row>
    <row r="1142" spans="1:11" ht="44.25" hidden="1" customHeight="1">
      <c r="A1142" s="55" t="s">
        <v>75</v>
      </c>
      <c r="B1142" s="18" t="s">
        <v>402</v>
      </c>
      <c r="C1142" s="18" t="s">
        <v>410</v>
      </c>
      <c r="D1142" s="24" t="s">
        <v>418</v>
      </c>
      <c r="E1142" s="24" t="s">
        <v>76</v>
      </c>
      <c r="F1142" s="24"/>
      <c r="G1142" s="16">
        <f t="shared" ref="G1142:K1142" si="381">G1143+G1144</f>
        <v>0</v>
      </c>
      <c r="H1142" s="16"/>
      <c r="I1142" s="20">
        <f t="shared" si="377"/>
        <v>0</v>
      </c>
      <c r="J1142" s="16">
        <f t="shared" si="381"/>
        <v>0</v>
      </c>
      <c r="K1142" s="16">
        <f t="shared" si="381"/>
        <v>0</v>
      </c>
    </row>
    <row r="1143" spans="1:11" hidden="1">
      <c r="A1143" s="55" t="s">
        <v>16</v>
      </c>
      <c r="B1143" s="18" t="s">
        <v>402</v>
      </c>
      <c r="C1143" s="18" t="s">
        <v>410</v>
      </c>
      <c r="D1143" s="24" t="s">
        <v>418</v>
      </c>
      <c r="E1143" s="24" t="s">
        <v>76</v>
      </c>
      <c r="F1143" s="24" t="s">
        <v>17</v>
      </c>
      <c r="G1143" s="26"/>
      <c r="H1143" s="26"/>
      <c r="I1143" s="20">
        <f t="shared" si="377"/>
        <v>0</v>
      </c>
      <c r="J1143" s="20"/>
      <c r="K1143" s="26"/>
    </row>
    <row r="1144" spans="1:11" hidden="1">
      <c r="A1144" s="55" t="s">
        <v>18</v>
      </c>
      <c r="B1144" s="18" t="s">
        <v>402</v>
      </c>
      <c r="C1144" s="18" t="s">
        <v>410</v>
      </c>
      <c r="D1144" s="24" t="s">
        <v>418</v>
      </c>
      <c r="E1144" s="24" t="s">
        <v>76</v>
      </c>
      <c r="F1144" s="24" t="s">
        <v>10</v>
      </c>
      <c r="G1144" s="26"/>
      <c r="H1144" s="26"/>
      <c r="I1144" s="20">
        <f t="shared" si="377"/>
        <v>0</v>
      </c>
      <c r="J1144" s="20"/>
      <c r="K1144" s="20"/>
    </row>
    <row r="1145" spans="1:11" ht="65.25" hidden="1" customHeight="1">
      <c r="A1145" s="23" t="s">
        <v>419</v>
      </c>
      <c r="B1145" s="24" t="s">
        <v>402</v>
      </c>
      <c r="C1145" s="24" t="s">
        <v>410</v>
      </c>
      <c r="D1145" s="24" t="s">
        <v>420</v>
      </c>
      <c r="E1145" s="24"/>
      <c r="F1145" s="24"/>
      <c r="G1145" s="78">
        <f t="shared" ref="G1145:K1146" si="382">G1146</f>
        <v>0</v>
      </c>
      <c r="H1145" s="78"/>
      <c r="I1145" s="20">
        <f t="shared" si="377"/>
        <v>0</v>
      </c>
      <c r="J1145" s="78">
        <f t="shared" si="382"/>
        <v>0</v>
      </c>
      <c r="K1145" s="78">
        <f t="shared" si="382"/>
        <v>0</v>
      </c>
    </row>
    <row r="1146" spans="1:11" ht="27.75" hidden="1" customHeight="1">
      <c r="A1146" s="23" t="s">
        <v>73</v>
      </c>
      <c r="B1146" s="24" t="s">
        <v>402</v>
      </c>
      <c r="C1146" s="24" t="s">
        <v>410</v>
      </c>
      <c r="D1146" s="24" t="s">
        <v>420</v>
      </c>
      <c r="E1146" s="24" t="s">
        <v>74</v>
      </c>
      <c r="F1146" s="24"/>
      <c r="G1146" s="78">
        <f t="shared" si="382"/>
        <v>0</v>
      </c>
      <c r="H1146" s="78"/>
      <c r="I1146" s="20">
        <f t="shared" si="377"/>
        <v>0</v>
      </c>
      <c r="J1146" s="78">
        <f t="shared" si="382"/>
        <v>0</v>
      </c>
      <c r="K1146" s="78">
        <f t="shared" si="382"/>
        <v>0</v>
      </c>
    </row>
    <row r="1147" spans="1:11" ht="25.5" hidden="1">
      <c r="A1147" s="55" t="s">
        <v>421</v>
      </c>
      <c r="B1147" s="24" t="s">
        <v>402</v>
      </c>
      <c r="C1147" s="24" t="s">
        <v>410</v>
      </c>
      <c r="D1147" s="24" t="s">
        <v>420</v>
      </c>
      <c r="E1147" s="24" t="s">
        <v>76</v>
      </c>
      <c r="F1147" s="24"/>
      <c r="G1147" s="78">
        <f t="shared" ref="G1147:K1147" si="383">G1149</f>
        <v>0</v>
      </c>
      <c r="H1147" s="78"/>
      <c r="I1147" s="20">
        <f t="shared" si="377"/>
        <v>0</v>
      </c>
      <c r="J1147" s="78">
        <f t="shared" si="383"/>
        <v>0</v>
      </c>
      <c r="K1147" s="78">
        <f t="shared" si="383"/>
        <v>0</v>
      </c>
    </row>
    <row r="1148" spans="1:11" hidden="1">
      <c r="A1148" s="23" t="s">
        <v>18</v>
      </c>
      <c r="B1148" s="24" t="s">
        <v>402</v>
      </c>
      <c r="C1148" s="24" t="s">
        <v>410</v>
      </c>
      <c r="D1148" s="24" t="s">
        <v>422</v>
      </c>
      <c r="E1148" s="24" t="s">
        <v>412</v>
      </c>
      <c r="F1148" s="24" t="s">
        <v>10</v>
      </c>
      <c r="G1148" s="79"/>
      <c r="H1148" s="79"/>
      <c r="I1148" s="20">
        <f t="shared" si="377"/>
        <v>0</v>
      </c>
      <c r="J1148" s="21"/>
      <c r="K1148" s="26"/>
    </row>
    <row r="1149" spans="1:11" hidden="1">
      <c r="A1149" s="23" t="s">
        <v>19</v>
      </c>
      <c r="B1149" s="24" t="s">
        <v>402</v>
      </c>
      <c r="C1149" s="24" t="s">
        <v>410</v>
      </c>
      <c r="D1149" s="24" t="s">
        <v>420</v>
      </c>
      <c r="E1149" s="24" t="s">
        <v>76</v>
      </c>
      <c r="F1149" s="24" t="s">
        <v>11</v>
      </c>
      <c r="G1149" s="79"/>
      <c r="H1149" s="79"/>
      <c r="I1149" s="20">
        <f t="shared" si="377"/>
        <v>0</v>
      </c>
      <c r="J1149" s="22"/>
      <c r="K1149" s="19"/>
    </row>
    <row r="1150" spans="1:11" ht="38.25" hidden="1">
      <c r="A1150" s="141" t="s">
        <v>202</v>
      </c>
      <c r="B1150" s="24" t="s">
        <v>402</v>
      </c>
      <c r="C1150" s="172" t="s">
        <v>410</v>
      </c>
      <c r="D1150" s="172" t="s">
        <v>203</v>
      </c>
      <c r="E1150" s="172"/>
      <c r="F1150" s="172"/>
      <c r="G1150" s="79">
        <f>G1151</f>
        <v>0</v>
      </c>
      <c r="H1150" s="79"/>
      <c r="I1150" s="20">
        <f t="shared" si="377"/>
        <v>0</v>
      </c>
      <c r="J1150" s="79">
        <f t="shared" ref="J1150:K1150" si="384">J1151</f>
        <v>0</v>
      </c>
      <c r="K1150" s="79">
        <f t="shared" si="384"/>
        <v>0</v>
      </c>
    </row>
    <row r="1151" spans="1:11" ht="38.25" hidden="1">
      <c r="A1151" s="133" t="s">
        <v>415</v>
      </c>
      <c r="B1151" s="24" t="s">
        <v>402</v>
      </c>
      <c r="C1151" s="167" t="s">
        <v>410</v>
      </c>
      <c r="D1151" s="167" t="s">
        <v>416</v>
      </c>
      <c r="E1151" s="167"/>
      <c r="F1151" s="167"/>
      <c r="G1151" s="79">
        <f>G1152</f>
        <v>0</v>
      </c>
      <c r="H1151" s="79"/>
      <c r="I1151" s="20">
        <f t="shared" si="377"/>
        <v>0</v>
      </c>
      <c r="J1151" s="79">
        <f t="shared" ref="J1151:K1151" si="385">J1152</f>
        <v>0</v>
      </c>
      <c r="K1151" s="79">
        <f t="shared" si="385"/>
        <v>0</v>
      </c>
    </row>
    <row r="1152" spans="1:11" ht="86.25" hidden="1" customHeight="1">
      <c r="A1152" s="157" t="s">
        <v>619</v>
      </c>
      <c r="B1152" s="24" t="s">
        <v>402</v>
      </c>
      <c r="C1152" s="167" t="s">
        <v>410</v>
      </c>
      <c r="D1152" s="167" t="s">
        <v>417</v>
      </c>
      <c r="E1152" s="167"/>
      <c r="F1152" s="167"/>
      <c r="G1152" s="79">
        <f>G1153</f>
        <v>0</v>
      </c>
      <c r="H1152" s="79"/>
      <c r="I1152" s="20">
        <f t="shared" si="377"/>
        <v>0</v>
      </c>
      <c r="J1152" s="79">
        <f t="shared" ref="J1152:K1152" si="386">J1153</f>
        <v>0</v>
      </c>
      <c r="K1152" s="79">
        <f t="shared" si="386"/>
        <v>0</v>
      </c>
    </row>
    <row r="1153" spans="1:11" ht="38.25" hidden="1">
      <c r="A1153" s="178" t="s">
        <v>620</v>
      </c>
      <c r="B1153" s="24" t="s">
        <v>402</v>
      </c>
      <c r="C1153" s="167" t="s">
        <v>410</v>
      </c>
      <c r="D1153" s="167" t="s">
        <v>418</v>
      </c>
      <c r="E1153" s="167"/>
      <c r="F1153" s="167"/>
      <c r="G1153" s="79">
        <f>G1154</f>
        <v>0</v>
      </c>
      <c r="H1153" s="79"/>
      <c r="I1153" s="20">
        <f t="shared" si="377"/>
        <v>0</v>
      </c>
      <c r="J1153" s="79">
        <f t="shared" ref="J1153:K1153" si="387">J1154</f>
        <v>0</v>
      </c>
      <c r="K1153" s="79">
        <f t="shared" si="387"/>
        <v>0</v>
      </c>
    </row>
    <row r="1154" spans="1:11" ht="25.5" hidden="1">
      <c r="A1154" s="133" t="s">
        <v>73</v>
      </c>
      <c r="B1154" s="24" t="s">
        <v>402</v>
      </c>
      <c r="C1154" s="167" t="s">
        <v>410</v>
      </c>
      <c r="D1154" s="167" t="s">
        <v>418</v>
      </c>
      <c r="E1154" s="167" t="s">
        <v>74</v>
      </c>
      <c r="F1154" s="167"/>
      <c r="G1154" s="79">
        <f>G1155</f>
        <v>0</v>
      </c>
      <c r="H1154" s="79"/>
      <c r="I1154" s="20">
        <f t="shared" si="377"/>
        <v>0</v>
      </c>
      <c r="J1154" s="79">
        <f t="shared" ref="J1154:K1154" si="388">J1155</f>
        <v>0</v>
      </c>
      <c r="K1154" s="79">
        <f t="shared" si="388"/>
        <v>0</v>
      </c>
    </row>
    <row r="1155" spans="1:11" ht="38.25" hidden="1">
      <c r="A1155" s="135" t="s">
        <v>75</v>
      </c>
      <c r="B1155" s="24" t="s">
        <v>402</v>
      </c>
      <c r="C1155" s="167" t="s">
        <v>410</v>
      </c>
      <c r="D1155" s="167" t="s">
        <v>418</v>
      </c>
      <c r="E1155" s="167" t="s">
        <v>76</v>
      </c>
      <c r="F1155" s="167"/>
      <c r="G1155" s="79">
        <f>G1156+G1157+G1158</f>
        <v>0</v>
      </c>
      <c r="H1155" s="79"/>
      <c r="I1155" s="20">
        <f t="shared" si="377"/>
        <v>0</v>
      </c>
      <c r="J1155" s="79">
        <f t="shared" ref="J1155:K1155" si="389">J1156+J1157+J1158</f>
        <v>0</v>
      </c>
      <c r="K1155" s="79">
        <f t="shared" si="389"/>
        <v>0</v>
      </c>
    </row>
    <row r="1156" spans="1:11" hidden="1">
      <c r="A1156" s="135" t="s">
        <v>16</v>
      </c>
      <c r="B1156" s="24" t="s">
        <v>402</v>
      </c>
      <c r="C1156" s="167" t="s">
        <v>410</v>
      </c>
      <c r="D1156" s="167" t="s">
        <v>418</v>
      </c>
      <c r="E1156" s="167" t="s">
        <v>76</v>
      </c>
      <c r="F1156" s="167" t="s">
        <v>17</v>
      </c>
      <c r="G1156" s="79"/>
      <c r="H1156" s="79"/>
      <c r="I1156" s="20">
        <f t="shared" si="377"/>
        <v>0</v>
      </c>
      <c r="J1156" s="22"/>
      <c r="K1156" s="19"/>
    </row>
    <row r="1157" spans="1:11" hidden="1">
      <c r="A1157" s="135" t="s">
        <v>18</v>
      </c>
      <c r="B1157" s="24" t="s">
        <v>402</v>
      </c>
      <c r="C1157" s="167" t="s">
        <v>410</v>
      </c>
      <c r="D1157" s="167" t="s">
        <v>418</v>
      </c>
      <c r="E1157" s="167" t="s">
        <v>76</v>
      </c>
      <c r="F1157" s="167" t="s">
        <v>10</v>
      </c>
      <c r="G1157" s="79"/>
      <c r="H1157" s="79"/>
      <c r="I1157" s="20">
        <f t="shared" si="377"/>
        <v>0</v>
      </c>
      <c r="J1157" s="22"/>
      <c r="K1157" s="19"/>
    </row>
    <row r="1158" spans="1:11" hidden="1">
      <c r="A1158" s="135" t="s">
        <v>19</v>
      </c>
      <c r="B1158" s="24" t="s">
        <v>402</v>
      </c>
      <c r="C1158" s="167" t="s">
        <v>410</v>
      </c>
      <c r="D1158" s="167" t="s">
        <v>418</v>
      </c>
      <c r="E1158" s="167" t="s">
        <v>76</v>
      </c>
      <c r="F1158" s="167" t="s">
        <v>11</v>
      </c>
      <c r="G1158" s="79"/>
      <c r="H1158" s="79"/>
      <c r="I1158" s="20">
        <f t="shared" si="377"/>
        <v>0</v>
      </c>
      <c r="J1158" s="22"/>
      <c r="K1158" s="19"/>
    </row>
    <row r="1159" spans="1:11" ht="44.25" hidden="1" customHeight="1">
      <c r="A1159" s="133" t="s">
        <v>555</v>
      </c>
      <c r="B1159" s="134" t="s">
        <v>402</v>
      </c>
      <c r="C1159" s="134" t="s">
        <v>410</v>
      </c>
      <c r="D1159" s="134" t="s">
        <v>63</v>
      </c>
      <c r="E1159" s="134"/>
      <c r="F1159" s="134"/>
      <c r="G1159" s="79">
        <f>G1160</f>
        <v>0</v>
      </c>
      <c r="H1159" s="79"/>
      <c r="I1159" s="20">
        <f t="shared" si="377"/>
        <v>0</v>
      </c>
      <c r="J1159" s="79">
        <f t="shared" ref="J1159:K1161" si="390">J1160</f>
        <v>0</v>
      </c>
      <c r="K1159" s="79">
        <f t="shared" si="390"/>
        <v>0</v>
      </c>
    </row>
    <row r="1160" spans="1:11" ht="25.5" hidden="1">
      <c r="A1160" s="133" t="s">
        <v>73</v>
      </c>
      <c r="B1160" s="134" t="s">
        <v>402</v>
      </c>
      <c r="C1160" s="134" t="s">
        <v>410</v>
      </c>
      <c r="D1160" s="134" t="s">
        <v>63</v>
      </c>
      <c r="E1160" s="134" t="s">
        <v>74</v>
      </c>
      <c r="F1160" s="134"/>
      <c r="G1160" s="79">
        <f>G1161+G1163</f>
        <v>0</v>
      </c>
      <c r="H1160" s="79"/>
      <c r="I1160" s="20">
        <f t="shared" si="377"/>
        <v>0</v>
      </c>
      <c r="J1160" s="79">
        <f t="shared" ref="J1160:K1160" si="391">J1161+J1163</f>
        <v>0</v>
      </c>
      <c r="K1160" s="79">
        <f t="shared" si="391"/>
        <v>0</v>
      </c>
    </row>
    <row r="1161" spans="1:11" ht="38.25" hidden="1">
      <c r="A1161" s="135" t="s">
        <v>75</v>
      </c>
      <c r="B1161" s="134" t="s">
        <v>402</v>
      </c>
      <c r="C1161" s="134" t="s">
        <v>410</v>
      </c>
      <c r="D1161" s="134" t="s">
        <v>63</v>
      </c>
      <c r="E1161" s="134" t="s">
        <v>76</v>
      </c>
      <c r="F1161" s="134"/>
      <c r="G1161" s="79">
        <f>G1162</f>
        <v>0</v>
      </c>
      <c r="H1161" s="79"/>
      <c r="I1161" s="20">
        <f t="shared" si="377"/>
        <v>0</v>
      </c>
      <c r="J1161" s="79">
        <f t="shared" si="390"/>
        <v>0</v>
      </c>
      <c r="K1161" s="79">
        <f t="shared" si="390"/>
        <v>0</v>
      </c>
    </row>
    <row r="1162" spans="1:11" hidden="1">
      <c r="A1162" s="133" t="s">
        <v>16</v>
      </c>
      <c r="B1162" s="134" t="s">
        <v>402</v>
      </c>
      <c r="C1162" s="134" t="s">
        <v>410</v>
      </c>
      <c r="D1162" s="134" t="s">
        <v>63</v>
      </c>
      <c r="E1162" s="134" t="s">
        <v>76</v>
      </c>
      <c r="F1162" s="134" t="s">
        <v>17</v>
      </c>
      <c r="G1162" s="79"/>
      <c r="H1162" s="79"/>
      <c r="I1162" s="20">
        <f t="shared" si="377"/>
        <v>0</v>
      </c>
      <c r="J1162" s="22"/>
      <c r="K1162" s="19"/>
    </row>
    <row r="1163" spans="1:11" ht="25.5" hidden="1">
      <c r="A1163" s="133" t="s">
        <v>658</v>
      </c>
      <c r="B1163" s="134" t="s">
        <v>402</v>
      </c>
      <c r="C1163" s="134" t="s">
        <v>410</v>
      </c>
      <c r="D1163" s="134" t="s">
        <v>63</v>
      </c>
      <c r="E1163" s="134" t="s">
        <v>580</v>
      </c>
      <c r="F1163" s="134"/>
      <c r="G1163" s="79">
        <f>G1164</f>
        <v>0</v>
      </c>
      <c r="H1163" s="79"/>
      <c r="I1163" s="20">
        <f t="shared" si="377"/>
        <v>0</v>
      </c>
      <c r="J1163" s="79">
        <f t="shared" ref="J1163:K1163" si="392">J1164</f>
        <v>0</v>
      </c>
      <c r="K1163" s="79">
        <f t="shared" si="392"/>
        <v>0</v>
      </c>
    </row>
    <row r="1164" spans="1:11" hidden="1">
      <c r="A1164" s="133" t="s">
        <v>16</v>
      </c>
      <c r="B1164" s="134" t="s">
        <v>402</v>
      </c>
      <c r="C1164" s="134" t="s">
        <v>410</v>
      </c>
      <c r="D1164" s="134" t="s">
        <v>579</v>
      </c>
      <c r="E1164" s="134" t="s">
        <v>580</v>
      </c>
      <c r="F1164" s="134" t="s">
        <v>17</v>
      </c>
      <c r="G1164" s="79"/>
      <c r="H1164" s="79"/>
      <c r="I1164" s="20">
        <f t="shared" si="377"/>
        <v>0</v>
      </c>
      <c r="J1164" s="22"/>
      <c r="K1164" s="19"/>
    </row>
    <row r="1165" spans="1:11">
      <c r="A1165" s="13" t="s">
        <v>423</v>
      </c>
      <c r="B1165" s="14" t="s">
        <v>402</v>
      </c>
      <c r="C1165" s="14" t="s">
        <v>424</v>
      </c>
      <c r="D1165" s="14"/>
      <c r="E1165" s="14"/>
      <c r="F1165" s="14"/>
      <c r="G1165" s="15">
        <f t="shared" ref="G1165:K1165" si="393">G1166</f>
        <v>8745.9000000000015</v>
      </c>
      <c r="H1165" s="15"/>
      <c r="I1165" s="12">
        <f t="shared" si="377"/>
        <v>8745.9000000000015</v>
      </c>
      <c r="J1165" s="15">
        <f t="shared" si="393"/>
        <v>12292</v>
      </c>
      <c r="K1165" s="15">
        <f t="shared" si="393"/>
        <v>10930.699999999999</v>
      </c>
    </row>
    <row r="1166" spans="1:11" ht="24">
      <c r="A1166" s="68" t="s">
        <v>25</v>
      </c>
      <c r="B1166" s="14" t="s">
        <v>402</v>
      </c>
      <c r="C1166" s="14" t="s">
        <v>424</v>
      </c>
      <c r="D1166" s="93" t="s">
        <v>26</v>
      </c>
      <c r="E1166" s="14"/>
      <c r="F1166" s="14"/>
      <c r="G1166" s="15">
        <f>G1167+G1187+G1198+G1207+G1183+G1193+G1202+G1212</f>
        <v>8745.9000000000015</v>
      </c>
      <c r="H1166" s="15"/>
      <c r="I1166" s="12">
        <f t="shared" si="377"/>
        <v>8745.9000000000015</v>
      </c>
      <c r="J1166" s="15">
        <f t="shared" ref="J1166:K1166" si="394">J1167+J1187+J1198+J1207+J1183+J1193+J1202+J1212</f>
        <v>12292</v>
      </c>
      <c r="K1166" s="15">
        <f t="shared" si="394"/>
        <v>10930.699999999999</v>
      </c>
    </row>
    <row r="1167" spans="1:11" ht="48" hidden="1" customHeight="1">
      <c r="A1167" s="27" t="s">
        <v>425</v>
      </c>
      <c r="B1167" s="18" t="s">
        <v>402</v>
      </c>
      <c r="C1167" s="18" t="s">
        <v>424</v>
      </c>
      <c r="D1167" s="94" t="s">
        <v>426</v>
      </c>
      <c r="E1167" s="18"/>
      <c r="F1167" s="18"/>
      <c r="G1167" s="16">
        <f t="shared" ref="G1167:K1168" si="395">G1168</f>
        <v>0</v>
      </c>
      <c r="H1167" s="16"/>
      <c r="I1167" s="20">
        <f t="shared" si="377"/>
        <v>0</v>
      </c>
      <c r="J1167" s="16">
        <f t="shared" si="395"/>
        <v>0</v>
      </c>
      <c r="K1167" s="16">
        <f t="shared" si="395"/>
        <v>0</v>
      </c>
    </row>
    <row r="1168" spans="1:11" ht="24" hidden="1">
      <c r="A1168" s="27" t="s">
        <v>73</v>
      </c>
      <c r="B1168" s="18" t="s">
        <v>402</v>
      </c>
      <c r="C1168" s="18" t="s">
        <v>424</v>
      </c>
      <c r="D1168" s="94" t="s">
        <v>426</v>
      </c>
      <c r="E1168" s="18" t="s">
        <v>74</v>
      </c>
      <c r="F1168" s="18"/>
      <c r="G1168" s="16">
        <f t="shared" si="395"/>
        <v>0</v>
      </c>
      <c r="H1168" s="16"/>
      <c r="I1168" s="20">
        <f t="shared" si="377"/>
        <v>0</v>
      </c>
      <c r="J1168" s="16">
        <f t="shared" si="395"/>
        <v>0</v>
      </c>
      <c r="K1168" s="16">
        <f t="shared" si="395"/>
        <v>0</v>
      </c>
    </row>
    <row r="1169" spans="1:11" ht="24" hidden="1">
      <c r="A1169" s="27" t="s">
        <v>421</v>
      </c>
      <c r="B1169" s="18" t="s">
        <v>402</v>
      </c>
      <c r="C1169" s="18" t="s">
        <v>424</v>
      </c>
      <c r="D1169" s="94" t="s">
        <v>426</v>
      </c>
      <c r="E1169" s="18" t="s">
        <v>412</v>
      </c>
      <c r="F1169" s="18"/>
      <c r="G1169" s="16">
        <f t="shared" ref="G1169:K1169" si="396">G1170+G1171</f>
        <v>0</v>
      </c>
      <c r="H1169" s="16"/>
      <c r="I1169" s="20">
        <f t="shared" si="377"/>
        <v>0</v>
      </c>
      <c r="J1169" s="16">
        <f t="shared" si="396"/>
        <v>0</v>
      </c>
      <c r="K1169" s="16">
        <f t="shared" si="396"/>
        <v>0</v>
      </c>
    </row>
    <row r="1170" spans="1:11" hidden="1">
      <c r="A1170" s="95" t="s">
        <v>18</v>
      </c>
      <c r="B1170" s="18" t="s">
        <v>402</v>
      </c>
      <c r="C1170" s="18" t="s">
        <v>424</v>
      </c>
      <c r="D1170" s="96" t="s">
        <v>426</v>
      </c>
      <c r="E1170" s="18" t="s">
        <v>412</v>
      </c>
      <c r="F1170" s="18" t="s">
        <v>10</v>
      </c>
      <c r="G1170" s="97"/>
      <c r="H1170" s="97"/>
      <c r="I1170" s="20">
        <f t="shared" si="377"/>
        <v>0</v>
      </c>
      <c r="J1170" s="16"/>
      <c r="K1170" s="26"/>
    </row>
    <row r="1171" spans="1:11" hidden="1">
      <c r="A1171" s="95" t="s">
        <v>19</v>
      </c>
      <c r="B1171" s="18" t="s">
        <v>402</v>
      </c>
      <c r="C1171" s="18" t="s">
        <v>424</v>
      </c>
      <c r="D1171" s="96" t="s">
        <v>426</v>
      </c>
      <c r="E1171" s="18" t="s">
        <v>412</v>
      </c>
      <c r="F1171" s="18" t="s">
        <v>11</v>
      </c>
      <c r="G1171" s="97"/>
      <c r="H1171" s="97"/>
      <c r="I1171" s="20">
        <f t="shared" si="377"/>
        <v>0</v>
      </c>
      <c r="J1171" s="16"/>
      <c r="K1171" s="26"/>
    </row>
    <row r="1172" spans="1:11" ht="152.25" hidden="1" customHeight="1">
      <c r="A1172" s="41" t="s">
        <v>427</v>
      </c>
      <c r="B1172" s="18" t="s">
        <v>402</v>
      </c>
      <c r="C1172" s="18" t="s">
        <v>424</v>
      </c>
      <c r="D1172" s="98" t="s">
        <v>428</v>
      </c>
      <c r="E1172" s="18"/>
      <c r="F1172" s="18"/>
      <c r="G1172" s="16">
        <f>G1173</f>
        <v>0</v>
      </c>
      <c r="H1172" s="16"/>
      <c r="I1172" s="20">
        <f t="shared" si="377"/>
        <v>0</v>
      </c>
      <c r="J1172" s="16">
        <f>J1173</f>
        <v>0</v>
      </c>
      <c r="K1172" s="26"/>
    </row>
    <row r="1173" spans="1:11" ht="24" hidden="1">
      <c r="A1173" s="27" t="s">
        <v>73</v>
      </c>
      <c r="B1173" s="18" t="s">
        <v>402</v>
      </c>
      <c r="C1173" s="18" t="s">
        <v>424</v>
      </c>
      <c r="D1173" s="98" t="s">
        <v>428</v>
      </c>
      <c r="E1173" s="18" t="s">
        <v>74</v>
      </c>
      <c r="F1173" s="18"/>
      <c r="G1173" s="16">
        <f>G1174+G1182</f>
        <v>0</v>
      </c>
      <c r="H1173" s="16"/>
      <c r="I1173" s="20">
        <f t="shared" si="377"/>
        <v>0</v>
      </c>
      <c r="J1173" s="16">
        <f>J1174+J1182</f>
        <v>0</v>
      </c>
      <c r="K1173" s="26"/>
    </row>
    <row r="1174" spans="1:11" ht="24" hidden="1" customHeight="1">
      <c r="A1174" s="27" t="s">
        <v>75</v>
      </c>
      <c r="B1174" s="18" t="s">
        <v>402</v>
      </c>
      <c r="C1174" s="18" t="s">
        <v>424</v>
      </c>
      <c r="D1174" s="98" t="s">
        <v>428</v>
      </c>
      <c r="E1174" s="18" t="s">
        <v>76</v>
      </c>
      <c r="F1174" s="18"/>
      <c r="G1174" s="16">
        <f>G1175</f>
        <v>0</v>
      </c>
      <c r="H1174" s="16"/>
      <c r="I1174" s="20">
        <f t="shared" si="377"/>
        <v>0</v>
      </c>
      <c r="J1174" s="16">
        <f>J1175</f>
        <v>0</v>
      </c>
      <c r="K1174" s="26"/>
    </row>
    <row r="1175" spans="1:11" hidden="1">
      <c r="A1175" s="27" t="s">
        <v>18</v>
      </c>
      <c r="B1175" s="18" t="s">
        <v>402</v>
      </c>
      <c r="C1175" s="18" t="s">
        <v>424</v>
      </c>
      <c r="D1175" s="98" t="s">
        <v>428</v>
      </c>
      <c r="E1175" s="18" t="s">
        <v>76</v>
      </c>
      <c r="F1175" s="18" t="s">
        <v>10</v>
      </c>
      <c r="G1175" s="19"/>
      <c r="H1175" s="19"/>
      <c r="I1175" s="20">
        <f t="shared" si="377"/>
        <v>0</v>
      </c>
      <c r="J1175" s="20"/>
      <c r="K1175" s="26"/>
    </row>
    <row r="1176" spans="1:11" ht="180" hidden="1">
      <c r="A1176" s="27" t="s">
        <v>429</v>
      </c>
      <c r="B1176" s="18" t="s">
        <v>402</v>
      </c>
      <c r="C1176" s="18" t="s">
        <v>424</v>
      </c>
      <c r="D1176" s="98" t="s">
        <v>428</v>
      </c>
      <c r="E1176" s="18"/>
      <c r="F1176" s="18"/>
      <c r="G1176" s="16">
        <f t="shared" ref="G1176:J1179" si="397">G1177</f>
        <v>0</v>
      </c>
      <c r="H1176" s="16"/>
      <c r="I1176" s="20">
        <f t="shared" si="377"/>
        <v>0</v>
      </c>
      <c r="J1176" s="16">
        <f t="shared" si="397"/>
        <v>0</v>
      </c>
      <c r="K1176" s="26"/>
    </row>
    <row r="1177" spans="1:11" ht="24" hidden="1">
      <c r="A1177" s="27" t="s">
        <v>73</v>
      </c>
      <c r="B1177" s="18" t="s">
        <v>402</v>
      </c>
      <c r="C1177" s="18" t="s">
        <v>424</v>
      </c>
      <c r="D1177" s="98" t="s">
        <v>428</v>
      </c>
      <c r="E1177" s="18" t="s">
        <v>74</v>
      </c>
      <c r="F1177" s="18"/>
      <c r="G1177" s="16">
        <f t="shared" si="397"/>
        <v>0</v>
      </c>
      <c r="H1177" s="16"/>
      <c r="I1177" s="20">
        <f t="shared" si="377"/>
        <v>0</v>
      </c>
      <c r="J1177" s="16">
        <f t="shared" si="397"/>
        <v>0</v>
      </c>
      <c r="K1177" s="26"/>
    </row>
    <row r="1178" spans="1:11" ht="24" hidden="1">
      <c r="A1178" s="27" t="s">
        <v>75</v>
      </c>
      <c r="B1178" s="18" t="s">
        <v>402</v>
      </c>
      <c r="C1178" s="18" t="s">
        <v>424</v>
      </c>
      <c r="D1178" s="98" t="s">
        <v>428</v>
      </c>
      <c r="E1178" s="18" t="s">
        <v>76</v>
      </c>
      <c r="F1178" s="18"/>
      <c r="G1178" s="16">
        <f t="shared" si="397"/>
        <v>0</v>
      </c>
      <c r="H1178" s="16"/>
      <c r="I1178" s="20">
        <f t="shared" si="377"/>
        <v>0</v>
      </c>
      <c r="J1178" s="16">
        <f t="shared" si="397"/>
        <v>0</v>
      </c>
      <c r="K1178" s="26"/>
    </row>
    <row r="1179" spans="1:11" ht="36" hidden="1">
      <c r="A1179" s="27" t="s">
        <v>437</v>
      </c>
      <c r="B1179" s="18" t="s">
        <v>402</v>
      </c>
      <c r="C1179" s="18" t="s">
        <v>424</v>
      </c>
      <c r="D1179" s="98" t="s">
        <v>428</v>
      </c>
      <c r="E1179" s="18" t="s">
        <v>430</v>
      </c>
      <c r="F1179" s="18"/>
      <c r="G1179" s="16">
        <f t="shared" si="397"/>
        <v>0</v>
      </c>
      <c r="H1179" s="16"/>
      <c r="I1179" s="20">
        <f t="shared" si="377"/>
        <v>0</v>
      </c>
      <c r="J1179" s="16">
        <f t="shared" si="397"/>
        <v>0</v>
      </c>
      <c r="K1179" s="26"/>
    </row>
    <row r="1180" spans="1:11" hidden="1">
      <c r="A1180" s="27" t="s">
        <v>18</v>
      </c>
      <c r="B1180" s="18" t="s">
        <v>402</v>
      </c>
      <c r="C1180" s="18" t="s">
        <v>424</v>
      </c>
      <c r="D1180" s="98" t="s">
        <v>428</v>
      </c>
      <c r="E1180" s="18" t="s">
        <v>430</v>
      </c>
      <c r="F1180" s="18" t="s">
        <v>10</v>
      </c>
      <c r="G1180" s="99"/>
      <c r="H1180" s="99"/>
      <c r="I1180" s="20">
        <f t="shared" si="377"/>
        <v>0</v>
      </c>
      <c r="J1180" s="20"/>
      <c r="K1180" s="26"/>
    </row>
    <row r="1181" spans="1:11" ht="24" hidden="1">
      <c r="A1181" s="27" t="s">
        <v>421</v>
      </c>
      <c r="B1181" s="18" t="s">
        <v>402</v>
      </c>
      <c r="C1181" s="18" t="s">
        <v>424</v>
      </c>
      <c r="D1181" s="98" t="s">
        <v>428</v>
      </c>
      <c r="E1181" s="18" t="s">
        <v>412</v>
      </c>
      <c r="F1181" s="18"/>
      <c r="G1181" s="16">
        <f>G1182</f>
        <v>0</v>
      </c>
      <c r="H1181" s="16"/>
      <c r="I1181" s="20">
        <f t="shared" si="377"/>
        <v>0</v>
      </c>
      <c r="J1181" s="16">
        <f>J1182</f>
        <v>0</v>
      </c>
      <c r="K1181" s="26"/>
    </row>
    <row r="1182" spans="1:11" hidden="1">
      <c r="A1182" s="27" t="s">
        <v>18</v>
      </c>
      <c r="B1182" s="18" t="s">
        <v>402</v>
      </c>
      <c r="C1182" s="18" t="s">
        <v>424</v>
      </c>
      <c r="D1182" s="98" t="s">
        <v>428</v>
      </c>
      <c r="E1182" s="18" t="s">
        <v>412</v>
      </c>
      <c r="F1182" s="18" t="s">
        <v>10</v>
      </c>
      <c r="G1182" s="19"/>
      <c r="H1182" s="19"/>
      <c r="I1182" s="20">
        <f t="shared" si="377"/>
        <v>0</v>
      </c>
      <c r="J1182" s="20"/>
      <c r="K1182" s="26"/>
    </row>
    <row r="1183" spans="1:11" ht="36.75" customHeight="1">
      <c r="A1183" s="44" t="s">
        <v>431</v>
      </c>
      <c r="B1183" s="18" t="s">
        <v>402</v>
      </c>
      <c r="C1183" s="18" t="s">
        <v>424</v>
      </c>
      <c r="D1183" s="100" t="s">
        <v>432</v>
      </c>
      <c r="E1183" s="24"/>
      <c r="F1183" s="24"/>
      <c r="G1183" s="78">
        <f t="shared" ref="G1183:K1185" si="398">G1184</f>
        <v>50</v>
      </c>
      <c r="H1183" s="78"/>
      <c r="I1183" s="20">
        <f t="shared" si="377"/>
        <v>50</v>
      </c>
      <c r="J1183" s="78">
        <f t="shared" si="398"/>
        <v>50</v>
      </c>
      <c r="K1183" s="16">
        <f t="shared" si="398"/>
        <v>50</v>
      </c>
    </row>
    <row r="1184" spans="1:11" ht="25.5">
      <c r="A1184" s="44" t="s">
        <v>73</v>
      </c>
      <c r="B1184" s="18" t="s">
        <v>402</v>
      </c>
      <c r="C1184" s="18" t="s">
        <v>424</v>
      </c>
      <c r="D1184" s="100" t="s">
        <v>432</v>
      </c>
      <c r="E1184" s="24" t="s">
        <v>74</v>
      </c>
      <c r="F1184" s="24"/>
      <c r="G1184" s="78">
        <f t="shared" si="398"/>
        <v>50</v>
      </c>
      <c r="H1184" s="78"/>
      <c r="I1184" s="20">
        <f t="shared" si="377"/>
        <v>50</v>
      </c>
      <c r="J1184" s="78">
        <f t="shared" si="398"/>
        <v>50</v>
      </c>
      <c r="K1184" s="16">
        <f t="shared" si="398"/>
        <v>50</v>
      </c>
    </row>
    <row r="1185" spans="1:11" ht="27" customHeight="1">
      <c r="A1185" s="44" t="s">
        <v>75</v>
      </c>
      <c r="B1185" s="18" t="s">
        <v>402</v>
      </c>
      <c r="C1185" s="18" t="s">
        <v>424</v>
      </c>
      <c r="D1185" s="100" t="s">
        <v>432</v>
      </c>
      <c r="E1185" s="24" t="s">
        <v>76</v>
      </c>
      <c r="F1185" s="24"/>
      <c r="G1185" s="78">
        <f t="shared" si="398"/>
        <v>50</v>
      </c>
      <c r="H1185" s="78"/>
      <c r="I1185" s="20">
        <f t="shared" si="377"/>
        <v>50</v>
      </c>
      <c r="J1185" s="78">
        <f t="shared" si="398"/>
        <v>50</v>
      </c>
      <c r="K1185" s="16">
        <f t="shared" si="398"/>
        <v>50</v>
      </c>
    </row>
    <row r="1186" spans="1:11">
      <c r="A1186" s="44" t="s">
        <v>18</v>
      </c>
      <c r="B1186" s="18" t="s">
        <v>402</v>
      </c>
      <c r="C1186" s="18" t="s">
        <v>424</v>
      </c>
      <c r="D1186" s="100" t="s">
        <v>432</v>
      </c>
      <c r="E1186" s="24" t="s">
        <v>76</v>
      </c>
      <c r="F1186" s="24" t="s">
        <v>10</v>
      </c>
      <c r="G1186" s="79">
        <v>50</v>
      </c>
      <c r="H1186" s="79"/>
      <c r="I1186" s="20">
        <f t="shared" si="377"/>
        <v>50</v>
      </c>
      <c r="J1186" s="22">
        <v>50</v>
      </c>
      <c r="K1186" s="26">
        <v>50</v>
      </c>
    </row>
    <row r="1187" spans="1:11" ht="36" customHeight="1">
      <c r="A1187" s="27" t="s">
        <v>433</v>
      </c>
      <c r="B1187" s="18" t="s">
        <v>402</v>
      </c>
      <c r="C1187" s="18" t="s">
        <v>424</v>
      </c>
      <c r="D1187" s="100" t="s">
        <v>434</v>
      </c>
      <c r="E1187" s="18"/>
      <c r="F1187" s="18"/>
      <c r="G1187" s="16">
        <f t="shared" ref="G1187:K1187" si="399">G1188</f>
        <v>1620.9</v>
      </c>
      <c r="H1187" s="16"/>
      <c r="I1187" s="20">
        <f t="shared" si="377"/>
        <v>1620.9</v>
      </c>
      <c r="J1187" s="16">
        <f t="shared" si="399"/>
        <v>1620.9</v>
      </c>
      <c r="K1187" s="16">
        <f t="shared" si="399"/>
        <v>1620.9</v>
      </c>
    </row>
    <row r="1188" spans="1:11" ht="24">
      <c r="A1188" s="27" t="s">
        <v>73</v>
      </c>
      <c r="B1188" s="18" t="s">
        <v>402</v>
      </c>
      <c r="C1188" s="18" t="s">
        <v>424</v>
      </c>
      <c r="D1188" s="100" t="s">
        <v>434</v>
      </c>
      <c r="E1188" s="18" t="s">
        <v>74</v>
      </c>
      <c r="F1188" s="18"/>
      <c r="G1188" s="16">
        <f t="shared" ref="G1188:K1188" si="400">G1189+G1191</f>
        <v>1620.9</v>
      </c>
      <c r="H1188" s="16"/>
      <c r="I1188" s="20">
        <f t="shared" si="377"/>
        <v>1620.9</v>
      </c>
      <c r="J1188" s="16">
        <f t="shared" si="400"/>
        <v>1620.9</v>
      </c>
      <c r="K1188" s="16">
        <f t="shared" si="400"/>
        <v>1620.9</v>
      </c>
    </row>
    <row r="1189" spans="1:11" ht="27" customHeight="1">
      <c r="A1189" s="27" t="s">
        <v>421</v>
      </c>
      <c r="B1189" s="18" t="s">
        <v>402</v>
      </c>
      <c r="C1189" s="18" t="s">
        <v>424</v>
      </c>
      <c r="D1189" s="100" t="s">
        <v>434</v>
      </c>
      <c r="E1189" s="18" t="s">
        <v>412</v>
      </c>
      <c r="F1189" s="18"/>
      <c r="G1189" s="16">
        <f t="shared" ref="G1189:K1189" si="401">G1190</f>
        <v>940.9</v>
      </c>
      <c r="H1189" s="16"/>
      <c r="I1189" s="20">
        <f t="shared" si="377"/>
        <v>940.9</v>
      </c>
      <c r="J1189" s="16">
        <f t="shared" si="401"/>
        <v>940.9</v>
      </c>
      <c r="K1189" s="16">
        <f t="shared" si="401"/>
        <v>940.9</v>
      </c>
    </row>
    <row r="1190" spans="1:11">
      <c r="A1190" s="27" t="s">
        <v>18</v>
      </c>
      <c r="B1190" s="18" t="s">
        <v>402</v>
      </c>
      <c r="C1190" s="18" t="s">
        <v>424</v>
      </c>
      <c r="D1190" s="100" t="s">
        <v>434</v>
      </c>
      <c r="E1190" s="18" t="s">
        <v>412</v>
      </c>
      <c r="F1190" s="18" t="s">
        <v>10</v>
      </c>
      <c r="G1190" s="182">
        <v>940.9</v>
      </c>
      <c r="H1190" s="182"/>
      <c r="I1190" s="20">
        <f t="shared" si="377"/>
        <v>940.9</v>
      </c>
      <c r="J1190" s="184">
        <v>940.9</v>
      </c>
      <c r="K1190" s="183">
        <v>940.9</v>
      </c>
    </row>
    <row r="1191" spans="1:11" ht="24.75" customHeight="1">
      <c r="A1191" s="27" t="s">
        <v>75</v>
      </c>
      <c r="B1191" s="18" t="s">
        <v>402</v>
      </c>
      <c r="C1191" s="18" t="s">
        <v>424</v>
      </c>
      <c r="D1191" s="100" t="s">
        <v>434</v>
      </c>
      <c r="E1191" s="18" t="s">
        <v>76</v>
      </c>
      <c r="F1191" s="18"/>
      <c r="G1191" s="16">
        <f t="shared" ref="G1191:K1191" si="402">G1192</f>
        <v>680</v>
      </c>
      <c r="H1191" s="16"/>
      <c r="I1191" s="20">
        <f t="shared" si="377"/>
        <v>680</v>
      </c>
      <c r="J1191" s="16">
        <f t="shared" si="402"/>
        <v>680</v>
      </c>
      <c r="K1191" s="16">
        <f t="shared" si="402"/>
        <v>680</v>
      </c>
    </row>
    <row r="1192" spans="1:11">
      <c r="A1192" s="27" t="s">
        <v>18</v>
      </c>
      <c r="B1192" s="18" t="s">
        <v>402</v>
      </c>
      <c r="C1192" s="18" t="s">
        <v>424</v>
      </c>
      <c r="D1192" s="100" t="s">
        <v>434</v>
      </c>
      <c r="E1192" s="18" t="s">
        <v>76</v>
      </c>
      <c r="F1192" s="18" t="s">
        <v>10</v>
      </c>
      <c r="G1192" s="182">
        <v>680</v>
      </c>
      <c r="H1192" s="182"/>
      <c r="I1192" s="20">
        <f t="shared" si="377"/>
        <v>680</v>
      </c>
      <c r="J1192" s="184">
        <v>680</v>
      </c>
      <c r="K1192" s="184">
        <v>680</v>
      </c>
    </row>
    <row r="1193" spans="1:11" ht="91.5" customHeight="1">
      <c r="A1193" s="101" t="s">
        <v>435</v>
      </c>
      <c r="B1193" s="18" t="s">
        <v>402</v>
      </c>
      <c r="C1193" s="18" t="s">
        <v>424</v>
      </c>
      <c r="D1193" s="94" t="s">
        <v>436</v>
      </c>
      <c r="E1193" s="35"/>
      <c r="F1193" s="35"/>
      <c r="G1193" s="16">
        <f t="shared" ref="G1193:K1196" si="403">G1194</f>
        <v>50</v>
      </c>
      <c r="H1193" s="16"/>
      <c r="I1193" s="20">
        <f t="shared" ref="I1193:I1256" si="404">G1193+H1193</f>
        <v>50</v>
      </c>
      <c r="J1193" s="16">
        <f t="shared" si="403"/>
        <v>50</v>
      </c>
      <c r="K1193" s="16">
        <f t="shared" si="403"/>
        <v>50</v>
      </c>
    </row>
    <row r="1194" spans="1:11" ht="24">
      <c r="A1194" s="27" t="s">
        <v>73</v>
      </c>
      <c r="B1194" s="18" t="s">
        <v>402</v>
      </c>
      <c r="C1194" s="18" t="s">
        <v>424</v>
      </c>
      <c r="D1194" s="94" t="s">
        <v>436</v>
      </c>
      <c r="E1194" s="18" t="s">
        <v>74</v>
      </c>
      <c r="F1194" s="18"/>
      <c r="G1194" s="16">
        <f t="shared" si="403"/>
        <v>50</v>
      </c>
      <c r="H1194" s="16"/>
      <c r="I1194" s="20">
        <f t="shared" si="404"/>
        <v>50</v>
      </c>
      <c r="J1194" s="16">
        <f t="shared" si="403"/>
        <v>50</v>
      </c>
      <c r="K1194" s="16">
        <f t="shared" si="403"/>
        <v>50</v>
      </c>
    </row>
    <row r="1195" spans="1:11" ht="24">
      <c r="A1195" s="27" t="s">
        <v>75</v>
      </c>
      <c r="B1195" s="18" t="s">
        <v>402</v>
      </c>
      <c r="C1195" s="18" t="s">
        <v>424</v>
      </c>
      <c r="D1195" s="94" t="s">
        <v>436</v>
      </c>
      <c r="E1195" s="18" t="s">
        <v>76</v>
      </c>
      <c r="F1195" s="18"/>
      <c r="G1195" s="16">
        <f t="shared" si="403"/>
        <v>50</v>
      </c>
      <c r="H1195" s="16"/>
      <c r="I1195" s="20">
        <f t="shared" si="404"/>
        <v>50</v>
      </c>
      <c r="J1195" s="16">
        <f t="shared" si="403"/>
        <v>50</v>
      </c>
      <c r="K1195" s="16">
        <f t="shared" si="403"/>
        <v>50</v>
      </c>
    </row>
    <row r="1196" spans="1:11" ht="36">
      <c r="A1196" s="27" t="s">
        <v>437</v>
      </c>
      <c r="B1196" s="18" t="s">
        <v>402</v>
      </c>
      <c r="C1196" s="18" t="s">
        <v>424</v>
      </c>
      <c r="D1196" s="94" t="s">
        <v>436</v>
      </c>
      <c r="E1196" s="18" t="s">
        <v>76</v>
      </c>
      <c r="F1196" s="18"/>
      <c r="G1196" s="16">
        <f t="shared" si="403"/>
        <v>50</v>
      </c>
      <c r="H1196" s="16"/>
      <c r="I1196" s="20">
        <f t="shared" si="404"/>
        <v>50</v>
      </c>
      <c r="J1196" s="16">
        <f t="shared" si="403"/>
        <v>50</v>
      </c>
      <c r="K1196" s="16">
        <f t="shared" si="403"/>
        <v>50</v>
      </c>
    </row>
    <row r="1197" spans="1:11">
      <c r="A1197" s="27" t="s">
        <v>18</v>
      </c>
      <c r="B1197" s="18" t="s">
        <v>402</v>
      </c>
      <c r="C1197" s="18" t="s">
        <v>424</v>
      </c>
      <c r="D1197" s="94" t="s">
        <v>436</v>
      </c>
      <c r="E1197" s="18" t="s">
        <v>76</v>
      </c>
      <c r="F1197" s="18" t="s">
        <v>10</v>
      </c>
      <c r="G1197" s="19">
        <v>50</v>
      </c>
      <c r="H1197" s="19"/>
      <c r="I1197" s="20">
        <f t="shared" si="404"/>
        <v>50</v>
      </c>
      <c r="J1197" s="20">
        <v>50</v>
      </c>
      <c r="K1197" s="19">
        <v>50</v>
      </c>
    </row>
    <row r="1198" spans="1:11" ht="60.75" customHeight="1">
      <c r="A1198" s="41" t="s">
        <v>438</v>
      </c>
      <c r="B1198" s="18" t="s">
        <v>402</v>
      </c>
      <c r="C1198" s="18" t="s">
        <v>424</v>
      </c>
      <c r="D1198" s="102" t="s">
        <v>439</v>
      </c>
      <c r="E1198" s="35"/>
      <c r="F1198" s="35"/>
      <c r="G1198" s="16">
        <f>G1199</f>
        <v>470.5</v>
      </c>
      <c r="H1198" s="16"/>
      <c r="I1198" s="20">
        <f t="shared" si="404"/>
        <v>470.5</v>
      </c>
      <c r="J1198" s="16">
        <f t="shared" ref="G1198:K1200" si="405">J1199</f>
        <v>470.5</v>
      </c>
      <c r="K1198" s="16">
        <f t="shared" si="405"/>
        <v>470.5</v>
      </c>
    </row>
    <row r="1199" spans="1:11" ht="24">
      <c r="A1199" s="27" t="s">
        <v>73</v>
      </c>
      <c r="B1199" s="18" t="s">
        <v>402</v>
      </c>
      <c r="C1199" s="18" t="s">
        <v>424</v>
      </c>
      <c r="D1199" s="102" t="s">
        <v>439</v>
      </c>
      <c r="E1199" s="18" t="s">
        <v>74</v>
      </c>
      <c r="F1199" s="18"/>
      <c r="G1199" s="16">
        <f t="shared" si="405"/>
        <v>470.5</v>
      </c>
      <c r="H1199" s="16"/>
      <c r="I1199" s="20">
        <f t="shared" si="404"/>
        <v>470.5</v>
      </c>
      <c r="J1199" s="16">
        <f t="shared" si="405"/>
        <v>470.5</v>
      </c>
      <c r="K1199" s="16">
        <f t="shared" si="405"/>
        <v>470.5</v>
      </c>
    </row>
    <row r="1200" spans="1:11" ht="24.75" customHeight="1">
      <c r="A1200" s="27" t="s">
        <v>75</v>
      </c>
      <c r="B1200" s="18" t="s">
        <v>402</v>
      </c>
      <c r="C1200" s="18" t="s">
        <v>424</v>
      </c>
      <c r="D1200" s="102" t="s">
        <v>439</v>
      </c>
      <c r="E1200" s="18" t="s">
        <v>76</v>
      </c>
      <c r="F1200" s="18"/>
      <c r="G1200" s="16">
        <f t="shared" si="405"/>
        <v>470.5</v>
      </c>
      <c r="H1200" s="16"/>
      <c r="I1200" s="20">
        <f t="shared" si="404"/>
        <v>470.5</v>
      </c>
      <c r="J1200" s="16">
        <f t="shared" si="405"/>
        <v>470.5</v>
      </c>
      <c r="K1200" s="16">
        <f t="shared" si="405"/>
        <v>470.5</v>
      </c>
    </row>
    <row r="1201" spans="1:11">
      <c r="A1201" s="27" t="s">
        <v>18</v>
      </c>
      <c r="B1201" s="18" t="s">
        <v>402</v>
      </c>
      <c r="C1201" s="18" t="s">
        <v>424</v>
      </c>
      <c r="D1201" s="102" t="s">
        <v>439</v>
      </c>
      <c r="E1201" s="18" t="s">
        <v>76</v>
      </c>
      <c r="F1201" s="18" t="s">
        <v>10</v>
      </c>
      <c r="G1201" s="182">
        <v>470.5</v>
      </c>
      <c r="H1201" s="182"/>
      <c r="I1201" s="20">
        <f t="shared" si="404"/>
        <v>470.5</v>
      </c>
      <c r="J1201" s="183">
        <v>470.5</v>
      </c>
      <c r="K1201" s="183">
        <v>470.5</v>
      </c>
    </row>
    <row r="1202" spans="1:11" ht="63.75" hidden="1">
      <c r="A1202" s="103" t="s">
        <v>440</v>
      </c>
      <c r="B1202" s="18" t="s">
        <v>402</v>
      </c>
      <c r="C1202" s="18" t="s">
        <v>424</v>
      </c>
      <c r="D1202" s="102" t="s">
        <v>441</v>
      </c>
      <c r="E1202" s="18"/>
      <c r="F1202" s="18"/>
      <c r="G1202" s="16">
        <f t="shared" ref="G1202:J1205" si="406">G1203</f>
        <v>0</v>
      </c>
      <c r="H1202" s="16"/>
      <c r="I1202" s="20">
        <f t="shared" si="404"/>
        <v>0</v>
      </c>
      <c r="J1202" s="16">
        <f t="shared" si="406"/>
        <v>0</v>
      </c>
      <c r="K1202" s="26"/>
    </row>
    <row r="1203" spans="1:11" ht="38.25" hidden="1" customHeight="1">
      <c r="A1203" s="44" t="s">
        <v>442</v>
      </c>
      <c r="B1203" s="18" t="s">
        <v>402</v>
      </c>
      <c r="C1203" s="18" t="s">
        <v>424</v>
      </c>
      <c r="D1203" s="102" t="s">
        <v>441</v>
      </c>
      <c r="E1203" s="18" t="s">
        <v>211</v>
      </c>
      <c r="F1203" s="18"/>
      <c r="G1203" s="16">
        <f t="shared" si="406"/>
        <v>0</v>
      </c>
      <c r="H1203" s="16"/>
      <c r="I1203" s="20">
        <f t="shared" si="404"/>
        <v>0</v>
      </c>
      <c r="J1203" s="16">
        <f t="shared" si="406"/>
        <v>0</v>
      </c>
      <c r="K1203" s="26"/>
    </row>
    <row r="1204" spans="1:11" hidden="1">
      <c r="A1204" s="44" t="s">
        <v>212</v>
      </c>
      <c r="B1204" s="18" t="s">
        <v>402</v>
      </c>
      <c r="C1204" s="18" t="s">
        <v>424</v>
      </c>
      <c r="D1204" s="102" t="s">
        <v>441</v>
      </c>
      <c r="E1204" s="18" t="s">
        <v>443</v>
      </c>
      <c r="F1204" s="18"/>
      <c r="G1204" s="16">
        <f t="shared" si="406"/>
        <v>0</v>
      </c>
      <c r="H1204" s="16"/>
      <c r="I1204" s="20">
        <f t="shared" si="404"/>
        <v>0</v>
      </c>
      <c r="J1204" s="16">
        <f t="shared" si="406"/>
        <v>0</v>
      </c>
      <c r="K1204" s="26"/>
    </row>
    <row r="1205" spans="1:11" ht="51" hidden="1">
      <c r="A1205" s="50" t="s">
        <v>444</v>
      </c>
      <c r="B1205" s="18" t="s">
        <v>402</v>
      </c>
      <c r="C1205" s="18" t="s">
        <v>424</v>
      </c>
      <c r="D1205" s="102" t="s">
        <v>441</v>
      </c>
      <c r="E1205" s="18" t="s">
        <v>445</v>
      </c>
      <c r="F1205" s="18"/>
      <c r="G1205" s="16">
        <f t="shared" si="406"/>
        <v>0</v>
      </c>
      <c r="H1205" s="16"/>
      <c r="I1205" s="20">
        <f t="shared" si="404"/>
        <v>0</v>
      </c>
      <c r="J1205" s="16">
        <f t="shared" si="406"/>
        <v>0</v>
      </c>
      <c r="K1205" s="26"/>
    </row>
    <row r="1206" spans="1:11" hidden="1">
      <c r="A1206" s="104" t="s">
        <v>19</v>
      </c>
      <c r="B1206" s="18" t="s">
        <v>402</v>
      </c>
      <c r="C1206" s="18" t="s">
        <v>424</v>
      </c>
      <c r="D1206" s="102" t="s">
        <v>441</v>
      </c>
      <c r="E1206" s="18" t="s">
        <v>445</v>
      </c>
      <c r="F1206" s="18" t="s">
        <v>11</v>
      </c>
      <c r="G1206" s="26"/>
      <c r="H1206" s="26"/>
      <c r="I1206" s="20">
        <f t="shared" si="404"/>
        <v>0</v>
      </c>
      <c r="J1206" s="20"/>
      <c r="K1206" s="26"/>
    </row>
    <row r="1207" spans="1:11" ht="50.25" customHeight="1">
      <c r="A1207" s="64" t="s">
        <v>446</v>
      </c>
      <c r="B1207" s="18" t="s">
        <v>402</v>
      </c>
      <c r="C1207" s="18" t="s">
        <v>424</v>
      </c>
      <c r="D1207" s="102" t="s">
        <v>447</v>
      </c>
      <c r="E1207" s="18"/>
      <c r="F1207" s="18"/>
      <c r="G1207" s="16">
        <f t="shared" ref="G1207:K1209" si="407">G1208</f>
        <v>4369.7</v>
      </c>
      <c r="H1207" s="16"/>
      <c r="I1207" s="20">
        <f t="shared" si="404"/>
        <v>4369.7</v>
      </c>
      <c r="J1207" s="16">
        <f t="shared" si="407"/>
        <v>10100.6</v>
      </c>
      <c r="K1207" s="16">
        <f t="shared" si="407"/>
        <v>8739.2999999999993</v>
      </c>
    </row>
    <row r="1208" spans="1:11" ht="36.75" customHeight="1">
      <c r="A1208" s="27" t="s">
        <v>442</v>
      </c>
      <c r="B1208" s="18" t="s">
        <v>402</v>
      </c>
      <c r="C1208" s="18" t="s">
        <v>424</v>
      </c>
      <c r="D1208" s="102" t="s">
        <v>447</v>
      </c>
      <c r="E1208" s="18" t="s">
        <v>211</v>
      </c>
      <c r="F1208" s="18"/>
      <c r="G1208" s="16">
        <f t="shared" si="407"/>
        <v>4369.7</v>
      </c>
      <c r="H1208" s="16"/>
      <c r="I1208" s="20">
        <f t="shared" si="404"/>
        <v>4369.7</v>
      </c>
      <c r="J1208" s="16">
        <f t="shared" si="407"/>
        <v>10100.6</v>
      </c>
      <c r="K1208" s="16">
        <f t="shared" si="407"/>
        <v>8739.2999999999993</v>
      </c>
    </row>
    <row r="1209" spans="1:11">
      <c r="A1209" s="27" t="s">
        <v>212</v>
      </c>
      <c r="B1209" s="18" t="s">
        <v>402</v>
      </c>
      <c r="C1209" s="18" t="s">
        <v>424</v>
      </c>
      <c r="D1209" s="102" t="s">
        <v>447</v>
      </c>
      <c r="E1209" s="18" t="s">
        <v>443</v>
      </c>
      <c r="F1209" s="18"/>
      <c r="G1209" s="16">
        <f t="shared" si="407"/>
        <v>4369.7</v>
      </c>
      <c r="H1209" s="16"/>
      <c r="I1209" s="20">
        <f t="shared" si="404"/>
        <v>4369.7</v>
      </c>
      <c r="J1209" s="16">
        <f t="shared" si="407"/>
        <v>10100.6</v>
      </c>
      <c r="K1209" s="16">
        <f t="shared" si="407"/>
        <v>8739.2999999999993</v>
      </c>
    </row>
    <row r="1210" spans="1:11">
      <c r="A1210" s="105" t="s">
        <v>18</v>
      </c>
      <c r="B1210" s="18" t="s">
        <v>402</v>
      </c>
      <c r="C1210" s="18" t="s">
        <v>424</v>
      </c>
      <c r="D1210" s="102" t="s">
        <v>447</v>
      </c>
      <c r="E1210" s="18" t="s">
        <v>443</v>
      </c>
      <c r="F1210" s="18" t="s">
        <v>10</v>
      </c>
      <c r="G1210" s="182">
        <v>4369.7</v>
      </c>
      <c r="H1210" s="182"/>
      <c r="I1210" s="20">
        <f t="shared" si="404"/>
        <v>4369.7</v>
      </c>
      <c r="J1210" s="184">
        <v>10100.6</v>
      </c>
      <c r="K1210" s="184">
        <v>8739.2999999999993</v>
      </c>
    </row>
    <row r="1211" spans="1:11" hidden="1">
      <c r="A1211" s="105" t="s">
        <v>19</v>
      </c>
      <c r="B1211" s="18" t="s">
        <v>402</v>
      </c>
      <c r="C1211" s="18" t="s">
        <v>424</v>
      </c>
      <c r="D1211" s="102" t="s">
        <v>447</v>
      </c>
      <c r="E1211" s="18" t="s">
        <v>443</v>
      </c>
      <c r="F1211" s="18" t="s">
        <v>11</v>
      </c>
      <c r="G1211" s="19"/>
      <c r="H1211" s="19"/>
      <c r="I1211" s="20">
        <f t="shared" si="404"/>
        <v>0</v>
      </c>
      <c r="J1211" s="20"/>
      <c r="K1211" s="26"/>
    </row>
    <row r="1212" spans="1:11" ht="79.5" customHeight="1">
      <c r="A1212" s="106" t="s">
        <v>448</v>
      </c>
      <c r="B1212" s="18" t="s">
        <v>402</v>
      </c>
      <c r="C1212" s="18" t="s">
        <v>424</v>
      </c>
      <c r="D1212" s="100" t="s">
        <v>449</v>
      </c>
      <c r="E1212" s="18"/>
      <c r="F1212" s="18"/>
      <c r="G1212" s="19">
        <f t="shared" ref="G1212:K1215" si="408">G1213</f>
        <v>2184.8000000000002</v>
      </c>
      <c r="H1212" s="19"/>
      <c r="I1212" s="20">
        <f t="shared" si="404"/>
        <v>2184.8000000000002</v>
      </c>
      <c r="J1212" s="19">
        <f t="shared" si="408"/>
        <v>0</v>
      </c>
      <c r="K1212" s="19">
        <f t="shared" si="408"/>
        <v>0</v>
      </c>
    </row>
    <row r="1213" spans="1:11" ht="37.5" customHeight="1">
      <c r="A1213" s="44" t="s">
        <v>442</v>
      </c>
      <c r="B1213" s="18" t="s">
        <v>402</v>
      </c>
      <c r="C1213" s="18" t="s">
        <v>424</v>
      </c>
      <c r="D1213" s="100" t="s">
        <v>449</v>
      </c>
      <c r="E1213" s="18" t="s">
        <v>211</v>
      </c>
      <c r="F1213" s="18"/>
      <c r="G1213" s="19">
        <f t="shared" si="408"/>
        <v>2184.8000000000002</v>
      </c>
      <c r="H1213" s="19"/>
      <c r="I1213" s="20">
        <f t="shared" si="404"/>
        <v>2184.8000000000002</v>
      </c>
      <c r="J1213" s="19">
        <f t="shared" si="408"/>
        <v>0</v>
      </c>
      <c r="K1213" s="19">
        <f t="shared" si="408"/>
        <v>0</v>
      </c>
    </row>
    <row r="1214" spans="1:11">
      <c r="A1214" s="44" t="s">
        <v>212</v>
      </c>
      <c r="B1214" s="18" t="s">
        <v>402</v>
      </c>
      <c r="C1214" s="18" t="s">
        <v>424</v>
      </c>
      <c r="D1214" s="100" t="s">
        <v>449</v>
      </c>
      <c r="E1214" s="18" t="s">
        <v>443</v>
      </c>
      <c r="F1214" s="18"/>
      <c r="G1214" s="19">
        <f>G1215</f>
        <v>2184.8000000000002</v>
      </c>
      <c r="H1214" s="19"/>
      <c r="I1214" s="20">
        <f t="shared" si="404"/>
        <v>2184.8000000000002</v>
      </c>
      <c r="J1214" s="19"/>
      <c r="K1214" s="19"/>
    </row>
    <row r="1215" spans="1:11" ht="53.25" customHeight="1">
      <c r="A1215" s="50" t="s">
        <v>444</v>
      </c>
      <c r="B1215" s="18" t="s">
        <v>402</v>
      </c>
      <c r="C1215" s="18" t="s">
        <v>424</v>
      </c>
      <c r="D1215" s="100" t="s">
        <v>449</v>
      </c>
      <c r="E1215" s="18" t="s">
        <v>445</v>
      </c>
      <c r="F1215" s="18"/>
      <c r="G1215" s="19">
        <f>G1216</f>
        <v>2184.8000000000002</v>
      </c>
      <c r="H1215" s="19"/>
      <c r="I1215" s="20">
        <f t="shared" si="404"/>
        <v>2184.8000000000002</v>
      </c>
      <c r="J1215" s="19">
        <f t="shared" si="408"/>
        <v>0</v>
      </c>
      <c r="K1215" s="19">
        <f t="shared" si="408"/>
        <v>0</v>
      </c>
    </row>
    <row r="1216" spans="1:11">
      <c r="A1216" s="104" t="s">
        <v>18</v>
      </c>
      <c r="B1216" s="18" t="s">
        <v>402</v>
      </c>
      <c r="C1216" s="18" t="s">
        <v>424</v>
      </c>
      <c r="D1216" s="100" t="s">
        <v>449</v>
      </c>
      <c r="E1216" s="18" t="s">
        <v>445</v>
      </c>
      <c r="F1216" s="18" t="s">
        <v>10</v>
      </c>
      <c r="G1216" s="182">
        <v>2184.8000000000002</v>
      </c>
      <c r="H1216" s="182"/>
      <c r="I1216" s="20">
        <f t="shared" si="404"/>
        <v>2184.8000000000002</v>
      </c>
      <c r="J1216" s="20"/>
      <c r="K1216" s="26"/>
    </row>
    <row r="1217" spans="1:11" ht="24">
      <c r="A1217" s="107" t="s">
        <v>450</v>
      </c>
      <c r="B1217" s="14" t="s">
        <v>402</v>
      </c>
      <c r="C1217" s="14" t="s">
        <v>451</v>
      </c>
      <c r="D1217" s="108" t="s">
        <v>26</v>
      </c>
      <c r="E1217" s="14"/>
      <c r="F1217" s="14"/>
      <c r="G1217" s="15">
        <f t="shared" ref="G1217:K1217" si="409">G1222+G1218</f>
        <v>1076.7</v>
      </c>
      <c r="H1217" s="15"/>
      <c r="I1217" s="12">
        <f t="shared" si="404"/>
        <v>1076.7</v>
      </c>
      <c r="J1217" s="15">
        <f t="shared" si="409"/>
        <v>1076.7</v>
      </c>
      <c r="K1217" s="15">
        <f t="shared" si="409"/>
        <v>1076.7</v>
      </c>
    </row>
    <row r="1218" spans="1:11" ht="38.25" hidden="1">
      <c r="A1218" s="23" t="s">
        <v>33</v>
      </c>
      <c r="B1218" s="14" t="s">
        <v>402</v>
      </c>
      <c r="C1218" s="14" t="s">
        <v>451</v>
      </c>
      <c r="D1218" s="24" t="s">
        <v>34</v>
      </c>
      <c r="E1218" s="24"/>
      <c r="F1218" s="24"/>
      <c r="G1218" s="15">
        <f t="shared" ref="G1218:J1220" si="410">G1219</f>
        <v>0</v>
      </c>
      <c r="H1218" s="15"/>
      <c r="I1218" s="20">
        <f t="shared" si="404"/>
        <v>0</v>
      </c>
      <c r="J1218" s="15">
        <f t="shared" si="410"/>
        <v>0</v>
      </c>
      <c r="K1218" s="26"/>
    </row>
    <row r="1219" spans="1:11" ht="76.5" hidden="1">
      <c r="A1219" s="23" t="s">
        <v>29</v>
      </c>
      <c r="B1219" s="14" t="s">
        <v>402</v>
      </c>
      <c r="C1219" s="14" t="s">
        <v>451</v>
      </c>
      <c r="D1219" s="24" t="s">
        <v>34</v>
      </c>
      <c r="E1219" s="24" t="s">
        <v>30</v>
      </c>
      <c r="F1219" s="24"/>
      <c r="G1219" s="15">
        <f t="shared" si="410"/>
        <v>0</v>
      </c>
      <c r="H1219" s="15"/>
      <c r="I1219" s="20">
        <f t="shared" si="404"/>
        <v>0</v>
      </c>
      <c r="J1219" s="15">
        <f t="shared" si="410"/>
        <v>0</v>
      </c>
      <c r="K1219" s="26"/>
    </row>
    <row r="1220" spans="1:11" ht="30" hidden="1" customHeight="1">
      <c r="A1220" s="23" t="s">
        <v>31</v>
      </c>
      <c r="B1220" s="14" t="s">
        <v>402</v>
      </c>
      <c r="C1220" s="14" t="s">
        <v>451</v>
      </c>
      <c r="D1220" s="24" t="s">
        <v>34</v>
      </c>
      <c r="E1220" s="24" t="s">
        <v>32</v>
      </c>
      <c r="F1220" s="24"/>
      <c r="G1220" s="15">
        <f t="shared" si="410"/>
        <v>0</v>
      </c>
      <c r="H1220" s="15"/>
      <c r="I1220" s="20">
        <f t="shared" si="404"/>
        <v>0</v>
      </c>
      <c r="J1220" s="15">
        <f t="shared" si="410"/>
        <v>0</v>
      </c>
      <c r="K1220" s="26"/>
    </row>
    <row r="1221" spans="1:11" hidden="1">
      <c r="A1221" s="23" t="s">
        <v>19</v>
      </c>
      <c r="B1221" s="14" t="s">
        <v>402</v>
      </c>
      <c r="C1221" s="14" t="s">
        <v>451</v>
      </c>
      <c r="D1221" s="24" t="s">
        <v>34</v>
      </c>
      <c r="E1221" s="24" t="s">
        <v>32</v>
      </c>
      <c r="F1221" s="24" t="s">
        <v>11</v>
      </c>
      <c r="G1221" s="15"/>
      <c r="H1221" s="15"/>
      <c r="I1221" s="20">
        <f t="shared" si="404"/>
        <v>0</v>
      </c>
      <c r="J1221" s="15"/>
      <c r="K1221" s="26"/>
    </row>
    <row r="1222" spans="1:11" ht="36">
      <c r="A1222" s="27" t="s">
        <v>452</v>
      </c>
      <c r="B1222" s="18" t="s">
        <v>402</v>
      </c>
      <c r="C1222" s="18" t="s">
        <v>451</v>
      </c>
      <c r="D1222" s="102" t="s">
        <v>453</v>
      </c>
      <c r="E1222" s="18"/>
      <c r="F1222" s="18"/>
      <c r="G1222" s="16">
        <f t="shared" ref="G1222:K1222" si="411">G1223+G1226</f>
        <v>1076.7</v>
      </c>
      <c r="H1222" s="16"/>
      <c r="I1222" s="20">
        <f t="shared" si="404"/>
        <v>1076.7</v>
      </c>
      <c r="J1222" s="16">
        <f t="shared" si="411"/>
        <v>1076.7</v>
      </c>
      <c r="K1222" s="16">
        <f t="shared" si="411"/>
        <v>1076.7</v>
      </c>
    </row>
    <row r="1223" spans="1:11" ht="74.25" customHeight="1">
      <c r="A1223" s="17" t="s">
        <v>29</v>
      </c>
      <c r="B1223" s="18" t="s">
        <v>402</v>
      </c>
      <c r="C1223" s="18" t="s">
        <v>451</v>
      </c>
      <c r="D1223" s="102" t="s">
        <v>453</v>
      </c>
      <c r="E1223" s="18" t="s">
        <v>30</v>
      </c>
      <c r="F1223" s="18"/>
      <c r="G1223" s="16">
        <f t="shared" ref="G1223:K1224" si="412">G1224</f>
        <v>991.7</v>
      </c>
      <c r="H1223" s="16"/>
      <c r="I1223" s="20">
        <f t="shared" si="404"/>
        <v>991.7</v>
      </c>
      <c r="J1223" s="16">
        <f t="shared" si="412"/>
        <v>991.7</v>
      </c>
      <c r="K1223" s="16">
        <f t="shared" si="412"/>
        <v>991.7</v>
      </c>
    </row>
    <row r="1224" spans="1:11" ht="26.25" customHeight="1">
      <c r="A1224" s="17" t="s">
        <v>31</v>
      </c>
      <c r="B1224" s="18" t="s">
        <v>402</v>
      </c>
      <c r="C1224" s="18" t="s">
        <v>451</v>
      </c>
      <c r="D1224" s="102" t="s">
        <v>453</v>
      </c>
      <c r="E1224" s="18" t="s">
        <v>32</v>
      </c>
      <c r="F1224" s="18"/>
      <c r="G1224" s="16">
        <f t="shared" si="412"/>
        <v>991.7</v>
      </c>
      <c r="H1224" s="16"/>
      <c r="I1224" s="20">
        <f t="shared" si="404"/>
        <v>991.7</v>
      </c>
      <c r="J1224" s="16">
        <f t="shared" si="412"/>
        <v>991.7</v>
      </c>
      <c r="K1224" s="16">
        <f t="shared" si="412"/>
        <v>991.7</v>
      </c>
    </row>
    <row r="1225" spans="1:11">
      <c r="A1225" s="17" t="s">
        <v>110</v>
      </c>
      <c r="B1225" s="18" t="s">
        <v>402</v>
      </c>
      <c r="C1225" s="18" t="s">
        <v>451</v>
      </c>
      <c r="D1225" s="102" t="s">
        <v>453</v>
      </c>
      <c r="E1225" s="18" t="s">
        <v>32</v>
      </c>
      <c r="F1225" s="18" t="s">
        <v>10</v>
      </c>
      <c r="G1225" s="182">
        <v>991.7</v>
      </c>
      <c r="H1225" s="182"/>
      <c r="I1225" s="20">
        <f t="shared" si="404"/>
        <v>991.7</v>
      </c>
      <c r="J1225" s="183">
        <v>991.7</v>
      </c>
      <c r="K1225" s="183">
        <v>991.7</v>
      </c>
    </row>
    <row r="1226" spans="1:11" ht="26.25" customHeight="1">
      <c r="A1226" s="17" t="s">
        <v>44</v>
      </c>
      <c r="B1226" s="18" t="s">
        <v>402</v>
      </c>
      <c r="C1226" s="18" t="s">
        <v>451</v>
      </c>
      <c r="D1226" s="102" t="s">
        <v>453</v>
      </c>
      <c r="E1226" s="18" t="s">
        <v>45</v>
      </c>
      <c r="F1226" s="18"/>
      <c r="G1226" s="16">
        <f t="shared" ref="G1226:K1227" si="413">G1227</f>
        <v>85</v>
      </c>
      <c r="H1226" s="16"/>
      <c r="I1226" s="20">
        <f t="shared" si="404"/>
        <v>85</v>
      </c>
      <c r="J1226" s="16">
        <f t="shared" si="413"/>
        <v>85</v>
      </c>
      <c r="K1226" s="16">
        <f t="shared" si="413"/>
        <v>85</v>
      </c>
    </row>
    <row r="1227" spans="1:11" ht="39" customHeight="1">
      <c r="A1227" s="17" t="s">
        <v>46</v>
      </c>
      <c r="B1227" s="18" t="s">
        <v>402</v>
      </c>
      <c r="C1227" s="18" t="s">
        <v>451</v>
      </c>
      <c r="D1227" s="102" t="s">
        <v>453</v>
      </c>
      <c r="E1227" s="18" t="s">
        <v>53</v>
      </c>
      <c r="F1227" s="18"/>
      <c r="G1227" s="16">
        <f t="shared" si="413"/>
        <v>85</v>
      </c>
      <c r="H1227" s="16"/>
      <c r="I1227" s="20">
        <f t="shared" si="404"/>
        <v>85</v>
      </c>
      <c r="J1227" s="16">
        <f t="shared" si="413"/>
        <v>85</v>
      </c>
      <c r="K1227" s="16">
        <f t="shared" si="413"/>
        <v>85</v>
      </c>
    </row>
    <row r="1228" spans="1:11">
      <c r="A1228" s="17" t="s">
        <v>110</v>
      </c>
      <c r="B1228" s="18" t="s">
        <v>402</v>
      </c>
      <c r="C1228" s="18" t="s">
        <v>451</v>
      </c>
      <c r="D1228" s="102" t="s">
        <v>453</v>
      </c>
      <c r="E1228" s="18" t="s">
        <v>53</v>
      </c>
      <c r="F1228" s="18" t="s">
        <v>10</v>
      </c>
      <c r="G1228" s="182">
        <v>85</v>
      </c>
      <c r="H1228" s="182"/>
      <c r="I1228" s="20">
        <f t="shared" si="404"/>
        <v>85</v>
      </c>
      <c r="J1228" s="184">
        <v>85</v>
      </c>
      <c r="K1228" s="184">
        <v>85</v>
      </c>
    </row>
    <row r="1229" spans="1:11" ht="242.25" hidden="1">
      <c r="A1229" s="151" t="s">
        <v>659</v>
      </c>
      <c r="B1229" s="134" t="s">
        <v>402</v>
      </c>
      <c r="C1229" s="134" t="s">
        <v>451</v>
      </c>
      <c r="D1229" s="100" t="s">
        <v>556</v>
      </c>
      <c r="E1229" s="134"/>
      <c r="F1229" s="134"/>
      <c r="G1229" s="19">
        <f t="shared" ref="G1229:G1231" si="414">G1230</f>
        <v>0</v>
      </c>
      <c r="H1229" s="19"/>
      <c r="I1229" s="20">
        <f t="shared" si="404"/>
        <v>0</v>
      </c>
      <c r="J1229" s="20"/>
      <c r="K1229" s="19"/>
    </row>
    <row r="1230" spans="1:11" ht="25.5" hidden="1">
      <c r="A1230" s="133" t="s">
        <v>44</v>
      </c>
      <c r="B1230" s="134" t="s">
        <v>402</v>
      </c>
      <c r="C1230" s="134" t="s">
        <v>451</v>
      </c>
      <c r="D1230" s="100" t="s">
        <v>556</v>
      </c>
      <c r="E1230" s="134" t="s">
        <v>45</v>
      </c>
      <c r="F1230" s="134"/>
      <c r="G1230" s="19">
        <f t="shared" si="414"/>
        <v>0</v>
      </c>
      <c r="H1230" s="19"/>
      <c r="I1230" s="20">
        <f t="shared" si="404"/>
        <v>0</v>
      </c>
      <c r="J1230" s="20"/>
      <c r="K1230" s="19"/>
    </row>
    <row r="1231" spans="1:11" ht="38.25" hidden="1">
      <c r="A1231" s="133" t="s">
        <v>46</v>
      </c>
      <c r="B1231" s="134" t="s">
        <v>402</v>
      </c>
      <c r="C1231" s="134" t="s">
        <v>451</v>
      </c>
      <c r="D1231" s="100" t="s">
        <v>556</v>
      </c>
      <c r="E1231" s="134" t="s">
        <v>53</v>
      </c>
      <c r="F1231" s="134"/>
      <c r="G1231" s="19">
        <f t="shared" si="414"/>
        <v>0</v>
      </c>
      <c r="H1231" s="19"/>
      <c r="I1231" s="20">
        <f t="shared" si="404"/>
        <v>0</v>
      </c>
      <c r="J1231" s="20"/>
      <c r="K1231" s="19"/>
    </row>
    <row r="1232" spans="1:11" hidden="1">
      <c r="A1232" s="133" t="s">
        <v>110</v>
      </c>
      <c r="B1232" s="134" t="s">
        <v>402</v>
      </c>
      <c r="C1232" s="134" t="s">
        <v>451</v>
      </c>
      <c r="D1232" s="100" t="s">
        <v>556</v>
      </c>
      <c r="E1232" s="134" t="s">
        <v>53</v>
      </c>
      <c r="F1232" s="134" t="s">
        <v>10</v>
      </c>
      <c r="G1232" s="19"/>
      <c r="H1232" s="19"/>
      <c r="I1232" s="20">
        <f t="shared" si="404"/>
        <v>0</v>
      </c>
      <c r="J1232" s="20"/>
      <c r="K1232" s="19"/>
    </row>
    <row r="1233" spans="1:11" ht="11.25" customHeight="1">
      <c r="A1233" s="32" t="s">
        <v>454</v>
      </c>
      <c r="B1233" s="14" t="s">
        <v>455</v>
      </c>
      <c r="C1233" s="14"/>
      <c r="D1233" s="14"/>
      <c r="E1233" s="14"/>
      <c r="F1233" s="14"/>
      <c r="G1233" s="15">
        <f t="shared" ref="G1233:K1233" si="415">G1234+G1235</f>
        <v>150</v>
      </c>
      <c r="H1233" s="15"/>
      <c r="I1233" s="12">
        <f t="shared" si="404"/>
        <v>150</v>
      </c>
      <c r="J1233" s="15">
        <f t="shared" si="415"/>
        <v>150</v>
      </c>
      <c r="K1233" s="15">
        <f t="shared" si="415"/>
        <v>150</v>
      </c>
    </row>
    <row r="1234" spans="1:11">
      <c r="A1234" s="13" t="s">
        <v>278</v>
      </c>
      <c r="B1234" s="14" t="s">
        <v>455</v>
      </c>
      <c r="C1234" s="14"/>
      <c r="D1234" s="14"/>
      <c r="E1234" s="14"/>
      <c r="F1234" s="14" t="s">
        <v>17</v>
      </c>
      <c r="G1234" s="15">
        <f>G1289+G1305</f>
        <v>150</v>
      </c>
      <c r="H1234" s="15"/>
      <c r="I1234" s="12">
        <f t="shared" si="404"/>
        <v>150</v>
      </c>
      <c r="J1234" s="15">
        <f t="shared" ref="J1234:K1234" si="416">J1289+J1305</f>
        <v>150</v>
      </c>
      <c r="K1234" s="15">
        <f t="shared" si="416"/>
        <v>150</v>
      </c>
    </row>
    <row r="1235" spans="1:11">
      <c r="A1235" s="13" t="s">
        <v>18</v>
      </c>
      <c r="B1235" s="14" t="s">
        <v>455</v>
      </c>
      <c r="C1235" s="14"/>
      <c r="D1235" s="14"/>
      <c r="E1235" s="14"/>
      <c r="F1235" s="14" t="s">
        <v>10</v>
      </c>
      <c r="G1235" s="15">
        <f>G1298+G1309</f>
        <v>0</v>
      </c>
      <c r="H1235" s="15"/>
      <c r="I1235" s="12">
        <f t="shared" si="404"/>
        <v>0</v>
      </c>
      <c r="J1235" s="15">
        <f>J1298+J1309</f>
        <v>0</v>
      </c>
      <c r="K1235" s="15">
        <f t="shared" ref="K1235" si="417">K1298+K1309</f>
        <v>0</v>
      </c>
    </row>
    <row r="1236" spans="1:11">
      <c r="A1236" s="32" t="s">
        <v>456</v>
      </c>
      <c r="B1236" s="14" t="s">
        <v>455</v>
      </c>
      <c r="C1236" s="14" t="s">
        <v>457</v>
      </c>
      <c r="D1236" s="14"/>
      <c r="E1236" s="14"/>
      <c r="F1236" s="14"/>
      <c r="G1236" s="15">
        <f t="shared" ref="G1236:K1236" si="418">G1284</f>
        <v>150</v>
      </c>
      <c r="H1236" s="15"/>
      <c r="I1236" s="12">
        <f t="shared" si="404"/>
        <v>150</v>
      </c>
      <c r="J1236" s="15">
        <f t="shared" si="418"/>
        <v>150</v>
      </c>
      <c r="K1236" s="15">
        <f t="shared" si="418"/>
        <v>150</v>
      </c>
    </row>
    <row r="1237" spans="1:11" ht="36" hidden="1">
      <c r="A1237" s="85" t="s">
        <v>458</v>
      </c>
      <c r="B1237" s="18" t="s">
        <v>455</v>
      </c>
      <c r="C1237" s="18" t="s">
        <v>457</v>
      </c>
      <c r="D1237" s="102" t="s">
        <v>459</v>
      </c>
      <c r="E1237" s="18"/>
      <c r="F1237" s="18"/>
      <c r="G1237" s="99"/>
      <c r="H1237" s="99"/>
      <c r="I1237" s="20">
        <f t="shared" si="404"/>
        <v>0</v>
      </c>
      <c r="J1237" s="12" t="e">
        <f>E1237+#REF!</f>
        <v>#REF!</v>
      </c>
      <c r="K1237" s="26"/>
    </row>
    <row r="1238" spans="1:11" ht="24" hidden="1">
      <c r="A1238" s="17" t="s">
        <v>44</v>
      </c>
      <c r="B1238" s="18" t="s">
        <v>455</v>
      </c>
      <c r="C1238" s="18" t="s">
        <v>457</v>
      </c>
      <c r="D1238" s="102" t="s">
        <v>459</v>
      </c>
      <c r="E1238" s="18" t="s">
        <v>45</v>
      </c>
      <c r="F1238" s="18"/>
      <c r="G1238" s="99"/>
      <c r="H1238" s="99"/>
      <c r="I1238" s="20">
        <f t="shared" si="404"/>
        <v>0</v>
      </c>
      <c r="J1238" s="12" t="e">
        <f>E1238+#REF!</f>
        <v>#REF!</v>
      </c>
      <c r="K1238" s="26"/>
    </row>
    <row r="1239" spans="1:11" ht="36" hidden="1">
      <c r="A1239" s="17" t="s">
        <v>46</v>
      </c>
      <c r="B1239" s="18" t="s">
        <v>455</v>
      </c>
      <c r="C1239" s="18" t="s">
        <v>457</v>
      </c>
      <c r="D1239" s="102" t="s">
        <v>459</v>
      </c>
      <c r="E1239" s="18" t="s">
        <v>53</v>
      </c>
      <c r="F1239" s="18"/>
      <c r="G1239" s="99"/>
      <c r="H1239" s="99"/>
      <c r="I1239" s="20">
        <f t="shared" si="404"/>
        <v>0</v>
      </c>
      <c r="J1239" s="12" t="e">
        <f>E1239+#REF!</f>
        <v>#REF!</v>
      </c>
      <c r="K1239" s="26"/>
    </row>
    <row r="1240" spans="1:11" hidden="1">
      <c r="A1240" s="17" t="s">
        <v>16</v>
      </c>
      <c r="B1240" s="18" t="s">
        <v>455</v>
      </c>
      <c r="C1240" s="18" t="s">
        <v>457</v>
      </c>
      <c r="D1240" s="102" t="s">
        <v>459</v>
      </c>
      <c r="E1240" s="18" t="s">
        <v>53</v>
      </c>
      <c r="F1240" s="18" t="s">
        <v>17</v>
      </c>
      <c r="G1240" s="99"/>
      <c r="H1240" s="99"/>
      <c r="I1240" s="20">
        <f t="shared" si="404"/>
        <v>0</v>
      </c>
      <c r="J1240" s="12" t="e">
        <f>E1240+#REF!</f>
        <v>#REF!</v>
      </c>
      <c r="K1240" s="26"/>
    </row>
    <row r="1241" spans="1:11" ht="60" hidden="1">
      <c r="A1241" s="49" t="s">
        <v>394</v>
      </c>
      <c r="B1241" s="18" t="s">
        <v>455</v>
      </c>
      <c r="C1241" s="18" t="s">
        <v>457</v>
      </c>
      <c r="D1241" s="102" t="s">
        <v>460</v>
      </c>
      <c r="E1241" s="18"/>
      <c r="F1241" s="18"/>
      <c r="G1241" s="99"/>
      <c r="H1241" s="99"/>
      <c r="I1241" s="20">
        <f t="shared" si="404"/>
        <v>0</v>
      </c>
      <c r="J1241" s="12" t="e">
        <f>E1241+#REF!</f>
        <v>#REF!</v>
      </c>
      <c r="K1241" s="26"/>
    </row>
    <row r="1242" spans="1:11" ht="24" hidden="1">
      <c r="A1242" s="17" t="s">
        <v>44</v>
      </c>
      <c r="B1242" s="18" t="s">
        <v>455</v>
      </c>
      <c r="C1242" s="18" t="s">
        <v>457</v>
      </c>
      <c r="D1242" s="102" t="s">
        <v>460</v>
      </c>
      <c r="E1242" s="18" t="s">
        <v>45</v>
      </c>
      <c r="F1242" s="18"/>
      <c r="G1242" s="99"/>
      <c r="H1242" s="99"/>
      <c r="I1242" s="20">
        <f t="shared" si="404"/>
        <v>0</v>
      </c>
      <c r="J1242" s="12" t="e">
        <f>E1242+#REF!</f>
        <v>#REF!</v>
      </c>
      <c r="K1242" s="26"/>
    </row>
    <row r="1243" spans="1:11" ht="36" hidden="1">
      <c r="A1243" s="17" t="s">
        <v>46</v>
      </c>
      <c r="B1243" s="18" t="s">
        <v>455</v>
      </c>
      <c r="C1243" s="18" t="s">
        <v>457</v>
      </c>
      <c r="D1243" s="102" t="s">
        <v>460</v>
      </c>
      <c r="E1243" s="18" t="s">
        <v>53</v>
      </c>
      <c r="F1243" s="18"/>
      <c r="G1243" s="99"/>
      <c r="H1243" s="99"/>
      <c r="I1243" s="20">
        <f t="shared" si="404"/>
        <v>0</v>
      </c>
      <c r="J1243" s="12" t="e">
        <f>E1243+#REF!</f>
        <v>#REF!</v>
      </c>
      <c r="K1243" s="26"/>
    </row>
    <row r="1244" spans="1:11" ht="36" hidden="1">
      <c r="A1244" s="49" t="s">
        <v>210</v>
      </c>
      <c r="B1244" s="18" t="s">
        <v>455</v>
      </c>
      <c r="C1244" s="18" t="s">
        <v>457</v>
      </c>
      <c r="D1244" s="102" t="s">
        <v>460</v>
      </c>
      <c r="E1244" s="18" t="s">
        <v>211</v>
      </c>
      <c r="F1244" s="18"/>
      <c r="G1244" s="99"/>
      <c r="H1244" s="99"/>
      <c r="I1244" s="20">
        <f t="shared" si="404"/>
        <v>0</v>
      </c>
      <c r="J1244" s="12" t="e">
        <f>E1244+#REF!</f>
        <v>#REF!</v>
      </c>
      <c r="K1244" s="26"/>
    </row>
    <row r="1245" spans="1:11" hidden="1">
      <c r="A1245" s="17" t="s">
        <v>18</v>
      </c>
      <c r="B1245" s="18" t="s">
        <v>455</v>
      </c>
      <c r="C1245" s="18" t="s">
        <v>457</v>
      </c>
      <c r="D1245" s="102" t="s">
        <v>460</v>
      </c>
      <c r="E1245" s="18" t="s">
        <v>211</v>
      </c>
      <c r="F1245" s="18" t="s">
        <v>10</v>
      </c>
      <c r="G1245" s="99"/>
      <c r="H1245" s="99"/>
      <c r="I1245" s="20">
        <f t="shared" si="404"/>
        <v>0</v>
      </c>
      <c r="J1245" s="12" t="e">
        <f>E1245+#REF!</f>
        <v>#REF!</v>
      </c>
      <c r="K1245" s="26"/>
    </row>
    <row r="1246" spans="1:11" ht="36" hidden="1">
      <c r="A1246" s="109" t="s">
        <v>461</v>
      </c>
      <c r="B1246" s="14" t="s">
        <v>455</v>
      </c>
      <c r="C1246" s="14" t="s">
        <v>457</v>
      </c>
      <c r="D1246" s="108" t="s">
        <v>462</v>
      </c>
      <c r="E1246" s="14"/>
      <c r="F1246" s="14"/>
      <c r="G1246" s="15">
        <f>G1247</f>
        <v>0</v>
      </c>
      <c r="H1246" s="15"/>
      <c r="I1246" s="20">
        <f t="shared" si="404"/>
        <v>0</v>
      </c>
      <c r="J1246" s="12"/>
      <c r="K1246" s="26"/>
    </row>
    <row r="1247" spans="1:11" ht="48" hidden="1">
      <c r="A1247" s="109" t="s">
        <v>463</v>
      </c>
      <c r="B1247" s="14" t="s">
        <v>455</v>
      </c>
      <c r="C1247" s="14" t="s">
        <v>457</v>
      </c>
      <c r="D1247" s="108" t="s">
        <v>464</v>
      </c>
      <c r="E1247" s="14"/>
      <c r="F1247" s="14"/>
      <c r="G1247" s="15">
        <f>G1248</f>
        <v>0</v>
      </c>
      <c r="H1247" s="15"/>
      <c r="I1247" s="20">
        <f t="shared" si="404"/>
        <v>0</v>
      </c>
      <c r="J1247" s="12"/>
      <c r="K1247" s="26"/>
    </row>
    <row r="1248" spans="1:11" ht="24" hidden="1">
      <c r="A1248" s="17" t="s">
        <v>465</v>
      </c>
      <c r="B1248" s="18" t="s">
        <v>455</v>
      </c>
      <c r="C1248" s="18" t="s">
        <v>457</v>
      </c>
      <c r="D1248" s="102" t="s">
        <v>466</v>
      </c>
      <c r="E1248" s="14"/>
      <c r="F1248" s="14"/>
      <c r="G1248" s="16">
        <f>G1253+G1271+G1260</f>
        <v>0</v>
      </c>
      <c r="H1248" s="16"/>
      <c r="I1248" s="20">
        <f t="shared" si="404"/>
        <v>0</v>
      </c>
      <c r="J1248" s="12"/>
      <c r="K1248" s="26"/>
    </row>
    <row r="1249" spans="1:11" ht="48" hidden="1">
      <c r="A1249" s="17" t="s">
        <v>467</v>
      </c>
      <c r="B1249" s="18" t="s">
        <v>455</v>
      </c>
      <c r="C1249" s="18" t="s">
        <v>457</v>
      </c>
      <c r="D1249" s="102" t="s">
        <v>468</v>
      </c>
      <c r="E1249" s="18"/>
      <c r="F1249" s="18"/>
      <c r="G1249" s="16">
        <f>G1253</f>
        <v>0</v>
      </c>
      <c r="H1249" s="16"/>
      <c r="I1249" s="20">
        <f t="shared" si="404"/>
        <v>0</v>
      </c>
      <c r="J1249" s="12"/>
      <c r="K1249" s="26"/>
    </row>
    <row r="1250" spans="1:11" ht="37.5" hidden="1" customHeight="1">
      <c r="A1250" s="88" t="s">
        <v>210</v>
      </c>
      <c r="B1250" s="18" t="s">
        <v>455</v>
      </c>
      <c r="C1250" s="18" t="s">
        <v>457</v>
      </c>
      <c r="D1250" s="102" t="s">
        <v>469</v>
      </c>
      <c r="E1250" s="18" t="s">
        <v>211</v>
      </c>
      <c r="F1250" s="18"/>
      <c r="G1250" s="99"/>
      <c r="H1250" s="99"/>
      <c r="I1250" s="20">
        <f t="shared" si="404"/>
        <v>0</v>
      </c>
      <c r="J1250" s="12" t="e">
        <f>E1250+#REF!</f>
        <v>#REF!</v>
      </c>
      <c r="K1250" s="26"/>
    </row>
    <row r="1251" spans="1:11" hidden="1">
      <c r="A1251" s="88" t="s">
        <v>212</v>
      </c>
      <c r="B1251" s="18" t="s">
        <v>455</v>
      </c>
      <c r="C1251" s="18" t="s">
        <v>457</v>
      </c>
      <c r="D1251" s="102" t="s">
        <v>469</v>
      </c>
      <c r="E1251" s="18" t="s">
        <v>443</v>
      </c>
      <c r="F1251" s="18"/>
      <c r="G1251" s="99"/>
      <c r="H1251" s="99"/>
      <c r="I1251" s="20">
        <f t="shared" si="404"/>
        <v>0</v>
      </c>
      <c r="J1251" s="12" t="e">
        <f>E1251+#REF!</f>
        <v>#REF!</v>
      </c>
      <c r="K1251" s="26"/>
    </row>
    <row r="1252" spans="1:11" hidden="1">
      <c r="A1252" s="17" t="s">
        <v>16</v>
      </c>
      <c r="B1252" s="18" t="s">
        <v>455</v>
      </c>
      <c r="C1252" s="18" t="s">
        <v>457</v>
      </c>
      <c r="D1252" s="102" t="s">
        <v>469</v>
      </c>
      <c r="E1252" s="18" t="s">
        <v>443</v>
      </c>
      <c r="F1252" s="18" t="s">
        <v>17</v>
      </c>
      <c r="G1252" s="99"/>
      <c r="H1252" s="99"/>
      <c r="I1252" s="20">
        <f t="shared" si="404"/>
        <v>0</v>
      </c>
      <c r="J1252" s="12" t="e">
        <f>E1252+#REF!</f>
        <v>#REF!</v>
      </c>
      <c r="K1252" s="26"/>
    </row>
    <row r="1253" spans="1:11" hidden="1">
      <c r="A1253" s="17" t="s">
        <v>470</v>
      </c>
      <c r="B1253" s="18" t="s">
        <v>455</v>
      </c>
      <c r="C1253" s="18" t="s">
        <v>457</v>
      </c>
      <c r="D1253" s="102" t="s">
        <v>468</v>
      </c>
      <c r="E1253" s="18"/>
      <c r="F1253" s="18"/>
      <c r="G1253" s="16">
        <f>G1254+G1257</f>
        <v>0</v>
      </c>
      <c r="H1253" s="16"/>
      <c r="I1253" s="20">
        <f t="shared" si="404"/>
        <v>0</v>
      </c>
      <c r="J1253" s="20"/>
      <c r="K1253" s="26"/>
    </row>
    <row r="1254" spans="1:11" ht="24" hidden="1">
      <c r="A1254" s="17" t="s">
        <v>44</v>
      </c>
      <c r="B1254" s="18" t="s">
        <v>455</v>
      </c>
      <c r="C1254" s="18" t="s">
        <v>457</v>
      </c>
      <c r="D1254" s="102" t="s">
        <v>468</v>
      </c>
      <c r="E1254" s="18" t="s">
        <v>45</v>
      </c>
      <c r="F1254" s="18"/>
      <c r="G1254" s="16">
        <f>G1255</f>
        <v>0</v>
      </c>
      <c r="H1254" s="16"/>
      <c r="I1254" s="20">
        <f t="shared" si="404"/>
        <v>0</v>
      </c>
      <c r="J1254" s="12"/>
      <c r="K1254" s="26"/>
    </row>
    <row r="1255" spans="1:11" ht="36" hidden="1">
      <c r="A1255" s="17" t="s">
        <v>46</v>
      </c>
      <c r="B1255" s="18" t="s">
        <v>455</v>
      </c>
      <c r="C1255" s="18" t="s">
        <v>457</v>
      </c>
      <c r="D1255" s="102" t="s">
        <v>468</v>
      </c>
      <c r="E1255" s="18" t="s">
        <v>53</v>
      </c>
      <c r="F1255" s="18"/>
      <c r="G1255" s="16">
        <f>G1256</f>
        <v>0</v>
      </c>
      <c r="H1255" s="16"/>
      <c r="I1255" s="20">
        <f t="shared" si="404"/>
        <v>0</v>
      </c>
      <c r="J1255" s="12"/>
      <c r="K1255" s="26"/>
    </row>
    <row r="1256" spans="1:11" hidden="1">
      <c r="A1256" s="17" t="s">
        <v>16</v>
      </c>
      <c r="B1256" s="18" t="s">
        <v>455</v>
      </c>
      <c r="C1256" s="18" t="s">
        <v>457</v>
      </c>
      <c r="D1256" s="102" t="s">
        <v>468</v>
      </c>
      <c r="E1256" s="18" t="s">
        <v>53</v>
      </c>
      <c r="F1256" s="18" t="s">
        <v>17</v>
      </c>
      <c r="G1256" s="19"/>
      <c r="H1256" s="19"/>
      <c r="I1256" s="20">
        <f t="shared" si="404"/>
        <v>0</v>
      </c>
      <c r="J1256" s="12"/>
      <c r="K1256" s="26"/>
    </row>
    <row r="1257" spans="1:11" ht="34.5" hidden="1" customHeight="1">
      <c r="A1257" s="70" t="s">
        <v>210</v>
      </c>
      <c r="B1257" s="18" t="s">
        <v>455</v>
      </c>
      <c r="C1257" s="18" t="s">
        <v>457</v>
      </c>
      <c r="D1257" s="102" t="s">
        <v>468</v>
      </c>
      <c r="E1257" s="18" t="s">
        <v>211</v>
      </c>
      <c r="F1257" s="18"/>
      <c r="G1257" s="19">
        <f>G1258</f>
        <v>0</v>
      </c>
      <c r="H1257" s="19"/>
      <c r="I1257" s="20">
        <f t="shared" ref="I1257:I1320" si="419">G1257+H1257</f>
        <v>0</v>
      </c>
      <c r="J1257" s="20"/>
      <c r="K1257" s="26"/>
    </row>
    <row r="1258" spans="1:11" hidden="1">
      <c r="A1258" s="70" t="s">
        <v>212</v>
      </c>
      <c r="B1258" s="18" t="s">
        <v>455</v>
      </c>
      <c r="C1258" s="18" t="s">
        <v>457</v>
      </c>
      <c r="D1258" s="102" t="s">
        <v>468</v>
      </c>
      <c r="E1258" s="18" t="s">
        <v>443</v>
      </c>
      <c r="F1258" s="18"/>
      <c r="G1258" s="19">
        <f>G1259</f>
        <v>0</v>
      </c>
      <c r="H1258" s="19"/>
      <c r="I1258" s="20">
        <f t="shared" si="419"/>
        <v>0</v>
      </c>
      <c r="J1258" s="20"/>
      <c r="K1258" s="26"/>
    </row>
    <row r="1259" spans="1:11" hidden="1">
      <c r="A1259" s="17" t="s">
        <v>16</v>
      </c>
      <c r="B1259" s="18" t="s">
        <v>455</v>
      </c>
      <c r="C1259" s="18" t="s">
        <v>457</v>
      </c>
      <c r="D1259" s="102" t="s">
        <v>468</v>
      </c>
      <c r="E1259" s="18" t="s">
        <v>443</v>
      </c>
      <c r="F1259" s="18" t="s">
        <v>17</v>
      </c>
      <c r="G1259" s="19"/>
      <c r="H1259" s="19"/>
      <c r="I1259" s="20">
        <f t="shared" si="419"/>
        <v>0</v>
      </c>
      <c r="J1259" s="20"/>
      <c r="K1259" s="26"/>
    </row>
    <row r="1260" spans="1:11" ht="36" hidden="1">
      <c r="A1260" s="17" t="s">
        <v>471</v>
      </c>
      <c r="B1260" s="18" t="s">
        <v>455</v>
      </c>
      <c r="C1260" s="18" t="s">
        <v>457</v>
      </c>
      <c r="D1260" s="102" t="s">
        <v>472</v>
      </c>
      <c r="E1260" s="18"/>
      <c r="F1260" s="18"/>
      <c r="G1260" s="16">
        <f>G1261</f>
        <v>0</v>
      </c>
      <c r="H1260" s="16"/>
      <c r="I1260" s="20">
        <f t="shared" si="419"/>
        <v>0</v>
      </c>
      <c r="J1260" s="20" t="e">
        <f>E1260+#REF!</f>
        <v>#REF!</v>
      </c>
      <c r="K1260" s="26"/>
    </row>
    <row r="1261" spans="1:11" ht="36" hidden="1">
      <c r="A1261" s="70" t="s">
        <v>210</v>
      </c>
      <c r="B1261" s="18" t="s">
        <v>455</v>
      </c>
      <c r="C1261" s="18" t="s">
        <v>457</v>
      </c>
      <c r="D1261" s="102" t="s">
        <v>472</v>
      </c>
      <c r="E1261" s="18" t="s">
        <v>211</v>
      </c>
      <c r="F1261" s="18"/>
      <c r="G1261" s="16">
        <f>G1262</f>
        <v>0</v>
      </c>
      <c r="H1261" s="16"/>
      <c r="I1261" s="20">
        <f t="shared" si="419"/>
        <v>0</v>
      </c>
      <c r="J1261" s="20" t="e">
        <f>E1261+#REF!</f>
        <v>#REF!</v>
      </c>
      <c r="K1261" s="26"/>
    </row>
    <row r="1262" spans="1:11" hidden="1">
      <c r="A1262" s="70" t="s">
        <v>212</v>
      </c>
      <c r="B1262" s="18" t="s">
        <v>455</v>
      </c>
      <c r="C1262" s="18" t="s">
        <v>457</v>
      </c>
      <c r="D1262" s="102" t="s">
        <v>472</v>
      </c>
      <c r="E1262" s="18" t="s">
        <v>443</v>
      </c>
      <c r="F1262" s="18"/>
      <c r="G1262" s="16">
        <f>G1263</f>
        <v>0</v>
      </c>
      <c r="H1262" s="16"/>
      <c r="I1262" s="20">
        <f t="shared" si="419"/>
        <v>0</v>
      </c>
      <c r="J1262" s="20" t="e">
        <f>E1262+#REF!</f>
        <v>#REF!</v>
      </c>
      <c r="K1262" s="26"/>
    </row>
    <row r="1263" spans="1:11" hidden="1">
      <c r="A1263" s="17" t="s">
        <v>18</v>
      </c>
      <c r="B1263" s="18" t="s">
        <v>455</v>
      </c>
      <c r="C1263" s="18" t="s">
        <v>457</v>
      </c>
      <c r="D1263" s="102" t="s">
        <v>472</v>
      </c>
      <c r="E1263" s="18" t="s">
        <v>443</v>
      </c>
      <c r="F1263" s="18" t="s">
        <v>10</v>
      </c>
      <c r="G1263" s="19"/>
      <c r="H1263" s="19"/>
      <c r="I1263" s="20">
        <f t="shared" si="419"/>
        <v>0</v>
      </c>
      <c r="J1263" s="20" t="e">
        <f>E1263+#REF!</f>
        <v>#REF!</v>
      </c>
      <c r="K1263" s="26"/>
    </row>
    <row r="1264" spans="1:11" ht="24" hidden="1">
      <c r="A1264" s="17" t="s">
        <v>473</v>
      </c>
      <c r="B1264" s="18" t="s">
        <v>455</v>
      </c>
      <c r="C1264" s="18" t="s">
        <v>457</v>
      </c>
      <c r="D1264" s="102" t="s">
        <v>474</v>
      </c>
      <c r="E1264" s="18"/>
      <c r="F1264" s="18"/>
      <c r="G1264" s="19"/>
      <c r="H1264" s="19"/>
      <c r="I1264" s="20">
        <f t="shared" si="419"/>
        <v>0</v>
      </c>
      <c r="J1264" s="20"/>
      <c r="K1264" s="26"/>
    </row>
    <row r="1265" spans="1:11" ht="36" hidden="1">
      <c r="A1265" s="70" t="s">
        <v>210</v>
      </c>
      <c r="B1265" s="18" t="s">
        <v>455</v>
      </c>
      <c r="C1265" s="18" t="s">
        <v>457</v>
      </c>
      <c r="D1265" s="102" t="s">
        <v>474</v>
      </c>
      <c r="E1265" s="18" t="s">
        <v>211</v>
      </c>
      <c r="F1265" s="18"/>
      <c r="G1265" s="16">
        <f>G1266</f>
        <v>0</v>
      </c>
      <c r="H1265" s="16"/>
      <c r="I1265" s="20">
        <f t="shared" si="419"/>
        <v>0</v>
      </c>
      <c r="J1265" s="12"/>
      <c r="K1265" s="26"/>
    </row>
    <row r="1266" spans="1:11" hidden="1">
      <c r="A1266" s="70" t="s">
        <v>212</v>
      </c>
      <c r="B1266" s="18" t="s">
        <v>455</v>
      </c>
      <c r="C1266" s="18" t="s">
        <v>457</v>
      </c>
      <c r="D1266" s="102" t="s">
        <v>474</v>
      </c>
      <c r="E1266" s="18" t="s">
        <v>443</v>
      </c>
      <c r="F1266" s="18"/>
      <c r="G1266" s="16">
        <f>G1267</f>
        <v>0</v>
      </c>
      <c r="H1266" s="16"/>
      <c r="I1266" s="20">
        <f t="shared" si="419"/>
        <v>0</v>
      </c>
      <c r="J1266" s="12"/>
      <c r="K1266" s="26"/>
    </row>
    <row r="1267" spans="1:11" hidden="1">
      <c r="A1267" s="17" t="s">
        <v>16</v>
      </c>
      <c r="B1267" s="18" t="s">
        <v>455</v>
      </c>
      <c r="C1267" s="18" t="s">
        <v>457</v>
      </c>
      <c r="D1267" s="102" t="s">
        <v>474</v>
      </c>
      <c r="E1267" s="18" t="s">
        <v>443</v>
      </c>
      <c r="F1267" s="18" t="s">
        <v>17</v>
      </c>
      <c r="G1267" s="19"/>
      <c r="H1267" s="19"/>
      <c r="I1267" s="20">
        <f t="shared" si="419"/>
        <v>0</v>
      </c>
      <c r="J1267" s="12"/>
      <c r="K1267" s="26"/>
    </row>
    <row r="1268" spans="1:11" ht="48" hidden="1">
      <c r="A1268" s="13" t="s">
        <v>386</v>
      </c>
      <c r="B1268" s="18" t="s">
        <v>455</v>
      </c>
      <c r="C1268" s="18" t="s">
        <v>457</v>
      </c>
      <c r="D1268" s="102" t="s">
        <v>475</v>
      </c>
      <c r="E1268" s="18"/>
      <c r="F1268" s="18"/>
      <c r="G1268" s="16">
        <f>G1269</f>
        <v>0</v>
      </c>
      <c r="H1268" s="16"/>
      <c r="I1268" s="20">
        <f t="shared" si="419"/>
        <v>0</v>
      </c>
      <c r="J1268" s="20" t="e">
        <f>E1268+#REF!</f>
        <v>#REF!</v>
      </c>
      <c r="K1268" s="26"/>
    </row>
    <row r="1269" spans="1:11" ht="36" hidden="1">
      <c r="A1269" s="70" t="s">
        <v>210</v>
      </c>
      <c r="B1269" s="18" t="s">
        <v>455</v>
      </c>
      <c r="C1269" s="18" t="s">
        <v>457</v>
      </c>
      <c r="D1269" s="102" t="s">
        <v>475</v>
      </c>
      <c r="E1269" s="18" t="s">
        <v>211</v>
      </c>
      <c r="F1269" s="18"/>
      <c r="G1269" s="16">
        <f>G1270</f>
        <v>0</v>
      </c>
      <c r="H1269" s="16"/>
      <c r="I1269" s="20">
        <f t="shared" si="419"/>
        <v>0</v>
      </c>
      <c r="J1269" s="20" t="e">
        <f>E1269+#REF!</f>
        <v>#REF!</v>
      </c>
      <c r="K1269" s="26"/>
    </row>
    <row r="1270" spans="1:11" hidden="1">
      <c r="A1270" s="70" t="s">
        <v>212</v>
      </c>
      <c r="B1270" s="18" t="s">
        <v>455</v>
      </c>
      <c r="C1270" s="18" t="s">
        <v>457</v>
      </c>
      <c r="D1270" s="102" t="s">
        <v>475</v>
      </c>
      <c r="E1270" s="18" t="s">
        <v>443</v>
      </c>
      <c r="F1270" s="18"/>
      <c r="G1270" s="16">
        <f>G1271</f>
        <v>0</v>
      </c>
      <c r="H1270" s="16"/>
      <c r="I1270" s="20">
        <f t="shared" si="419"/>
        <v>0</v>
      </c>
      <c r="J1270" s="20" t="e">
        <f>E1270+#REF!</f>
        <v>#REF!</v>
      </c>
      <c r="K1270" s="26"/>
    </row>
    <row r="1271" spans="1:11" hidden="1">
      <c r="A1271" s="17" t="s">
        <v>18</v>
      </c>
      <c r="B1271" s="18" t="s">
        <v>455</v>
      </c>
      <c r="C1271" s="18" t="s">
        <v>457</v>
      </c>
      <c r="D1271" s="102" t="s">
        <v>475</v>
      </c>
      <c r="E1271" s="18" t="s">
        <v>443</v>
      </c>
      <c r="F1271" s="18" t="s">
        <v>10</v>
      </c>
      <c r="G1271" s="19"/>
      <c r="H1271" s="19"/>
      <c r="I1271" s="20">
        <f t="shared" si="419"/>
        <v>0</v>
      </c>
      <c r="J1271" s="20" t="e">
        <f>E1271+#REF!</f>
        <v>#REF!</v>
      </c>
      <c r="K1271" s="26"/>
    </row>
    <row r="1272" spans="1:11" ht="36" hidden="1" customHeight="1">
      <c r="A1272" s="70" t="s">
        <v>476</v>
      </c>
      <c r="B1272" s="18" t="s">
        <v>455</v>
      </c>
      <c r="C1272" s="18" t="s">
        <v>457</v>
      </c>
      <c r="D1272" s="102" t="s">
        <v>477</v>
      </c>
      <c r="E1272" s="18"/>
      <c r="F1272" s="18"/>
      <c r="G1272" s="19"/>
      <c r="H1272" s="19"/>
      <c r="I1272" s="20">
        <f t="shared" si="419"/>
        <v>0</v>
      </c>
      <c r="J1272" s="20"/>
      <c r="K1272" s="26"/>
    </row>
    <row r="1273" spans="1:11" ht="38.25" hidden="1" customHeight="1">
      <c r="A1273" s="70" t="s">
        <v>210</v>
      </c>
      <c r="B1273" s="18" t="s">
        <v>455</v>
      </c>
      <c r="C1273" s="18" t="s">
        <v>457</v>
      </c>
      <c r="D1273" s="102" t="s">
        <v>477</v>
      </c>
      <c r="E1273" s="18" t="s">
        <v>211</v>
      </c>
      <c r="F1273" s="18"/>
      <c r="G1273" s="19"/>
      <c r="H1273" s="19"/>
      <c r="I1273" s="20">
        <f t="shared" si="419"/>
        <v>0</v>
      </c>
      <c r="J1273" s="20"/>
      <c r="K1273" s="26"/>
    </row>
    <row r="1274" spans="1:11" hidden="1">
      <c r="A1274" s="70" t="s">
        <v>212</v>
      </c>
      <c r="B1274" s="18" t="s">
        <v>455</v>
      </c>
      <c r="C1274" s="18" t="s">
        <v>457</v>
      </c>
      <c r="D1274" s="102" t="s">
        <v>477</v>
      </c>
      <c r="E1274" s="18" t="s">
        <v>443</v>
      </c>
      <c r="F1274" s="18"/>
      <c r="G1274" s="19"/>
      <c r="H1274" s="19"/>
      <c r="I1274" s="20">
        <f t="shared" si="419"/>
        <v>0</v>
      </c>
      <c r="J1274" s="20"/>
      <c r="K1274" s="26"/>
    </row>
    <row r="1275" spans="1:11" hidden="1">
      <c r="A1275" s="17" t="s">
        <v>18</v>
      </c>
      <c r="B1275" s="18" t="s">
        <v>455</v>
      </c>
      <c r="C1275" s="18" t="s">
        <v>457</v>
      </c>
      <c r="D1275" s="110" t="s">
        <v>477</v>
      </c>
      <c r="E1275" s="18" t="s">
        <v>443</v>
      </c>
      <c r="F1275" s="18" t="s">
        <v>10</v>
      </c>
      <c r="G1275" s="97"/>
      <c r="H1275" s="97"/>
      <c r="I1275" s="20">
        <f t="shared" si="419"/>
        <v>0</v>
      </c>
      <c r="J1275" s="16"/>
      <c r="K1275" s="26"/>
    </row>
    <row r="1276" spans="1:11" ht="48" hidden="1">
      <c r="A1276" s="17" t="s">
        <v>478</v>
      </c>
      <c r="B1276" s="18" t="s">
        <v>455</v>
      </c>
      <c r="C1276" s="18" t="s">
        <v>457</v>
      </c>
      <c r="D1276" s="102" t="s">
        <v>479</v>
      </c>
      <c r="E1276" s="18"/>
      <c r="F1276" s="18"/>
      <c r="G1276" s="19"/>
      <c r="H1276" s="19"/>
      <c r="I1276" s="20">
        <f t="shared" si="419"/>
        <v>0</v>
      </c>
      <c r="J1276" s="20"/>
      <c r="K1276" s="26"/>
    </row>
    <row r="1277" spans="1:11" ht="36" hidden="1">
      <c r="A1277" s="70" t="s">
        <v>210</v>
      </c>
      <c r="B1277" s="18" t="s">
        <v>455</v>
      </c>
      <c r="C1277" s="18" t="s">
        <v>457</v>
      </c>
      <c r="D1277" s="102" t="s">
        <v>479</v>
      </c>
      <c r="E1277" s="18" t="s">
        <v>211</v>
      </c>
      <c r="F1277" s="18"/>
      <c r="G1277" s="19"/>
      <c r="H1277" s="19"/>
      <c r="I1277" s="20">
        <f t="shared" si="419"/>
        <v>0</v>
      </c>
      <c r="J1277" s="20"/>
      <c r="K1277" s="26"/>
    </row>
    <row r="1278" spans="1:11" hidden="1">
      <c r="A1278" s="70" t="s">
        <v>212</v>
      </c>
      <c r="B1278" s="18" t="s">
        <v>455</v>
      </c>
      <c r="C1278" s="18" t="s">
        <v>457</v>
      </c>
      <c r="D1278" s="102" t="s">
        <v>479</v>
      </c>
      <c r="E1278" s="18" t="s">
        <v>443</v>
      </c>
      <c r="F1278" s="18"/>
      <c r="G1278" s="19"/>
      <c r="H1278" s="19"/>
      <c r="I1278" s="20">
        <f t="shared" si="419"/>
        <v>0</v>
      </c>
      <c r="J1278" s="20"/>
      <c r="K1278" s="26"/>
    </row>
    <row r="1279" spans="1:11" hidden="1">
      <c r="A1279" s="17" t="s">
        <v>16</v>
      </c>
      <c r="B1279" s="18" t="s">
        <v>455</v>
      </c>
      <c r="C1279" s="18" t="s">
        <v>457</v>
      </c>
      <c r="D1279" s="102" t="s">
        <v>479</v>
      </c>
      <c r="E1279" s="18" t="s">
        <v>443</v>
      </c>
      <c r="F1279" s="18" t="s">
        <v>17</v>
      </c>
      <c r="G1279" s="19"/>
      <c r="H1279" s="19"/>
      <c r="I1279" s="20">
        <f t="shared" si="419"/>
        <v>0</v>
      </c>
      <c r="J1279" s="20"/>
      <c r="K1279" s="26"/>
    </row>
    <row r="1280" spans="1:11" ht="35.25" hidden="1" customHeight="1">
      <c r="A1280" s="70" t="s">
        <v>476</v>
      </c>
      <c r="B1280" s="14" t="s">
        <v>455</v>
      </c>
      <c r="C1280" s="14" t="s">
        <v>457</v>
      </c>
      <c r="D1280" s="102" t="s">
        <v>480</v>
      </c>
      <c r="E1280" s="18"/>
      <c r="F1280" s="18"/>
      <c r="G1280" s="19"/>
      <c r="H1280" s="19"/>
      <c r="I1280" s="20">
        <f t="shared" si="419"/>
        <v>0</v>
      </c>
      <c r="J1280" s="20"/>
      <c r="K1280" s="26"/>
    </row>
    <row r="1281" spans="1:11" ht="38.25" hidden="1" customHeight="1">
      <c r="A1281" s="70" t="s">
        <v>210</v>
      </c>
      <c r="B1281" s="18" t="s">
        <v>455</v>
      </c>
      <c r="C1281" s="18" t="s">
        <v>457</v>
      </c>
      <c r="D1281" s="102" t="s">
        <v>480</v>
      </c>
      <c r="E1281" s="18" t="s">
        <v>211</v>
      </c>
      <c r="F1281" s="18"/>
      <c r="G1281" s="19"/>
      <c r="H1281" s="19"/>
      <c r="I1281" s="20">
        <f t="shared" si="419"/>
        <v>0</v>
      </c>
      <c r="J1281" s="20"/>
      <c r="K1281" s="26"/>
    </row>
    <row r="1282" spans="1:11" hidden="1">
      <c r="A1282" s="70" t="s">
        <v>212</v>
      </c>
      <c r="B1282" s="18" t="s">
        <v>455</v>
      </c>
      <c r="C1282" s="18" t="s">
        <v>457</v>
      </c>
      <c r="D1282" s="102" t="s">
        <v>480</v>
      </c>
      <c r="E1282" s="18" t="s">
        <v>443</v>
      </c>
      <c r="F1282" s="18"/>
      <c r="G1282" s="19"/>
      <c r="H1282" s="19"/>
      <c r="I1282" s="20">
        <f t="shared" si="419"/>
        <v>0</v>
      </c>
      <c r="J1282" s="20"/>
      <c r="K1282" s="26"/>
    </row>
    <row r="1283" spans="1:11" hidden="1">
      <c r="A1283" s="17" t="s">
        <v>18</v>
      </c>
      <c r="B1283" s="18" t="s">
        <v>455</v>
      </c>
      <c r="C1283" s="18" t="s">
        <v>457</v>
      </c>
      <c r="D1283" s="110" t="s">
        <v>480</v>
      </c>
      <c r="E1283" s="18" t="s">
        <v>443</v>
      </c>
      <c r="F1283" s="18" t="s">
        <v>10</v>
      </c>
      <c r="G1283" s="19"/>
      <c r="H1283" s="19"/>
      <c r="I1283" s="20">
        <f t="shared" si="419"/>
        <v>0</v>
      </c>
      <c r="J1283" s="20"/>
      <c r="K1283" s="26"/>
    </row>
    <row r="1284" spans="1:11" ht="39" customHeight="1">
      <c r="A1284" s="92" t="s">
        <v>609</v>
      </c>
      <c r="B1284" s="18" t="s">
        <v>455</v>
      </c>
      <c r="C1284" s="18" t="s">
        <v>457</v>
      </c>
      <c r="D1284" s="102" t="s">
        <v>396</v>
      </c>
      <c r="E1284" s="18"/>
      <c r="F1284" s="18"/>
      <c r="G1284" s="16">
        <f t="shared" ref="G1284:K1288" si="420">G1285</f>
        <v>150</v>
      </c>
      <c r="H1284" s="16"/>
      <c r="I1284" s="20">
        <f t="shared" si="419"/>
        <v>150</v>
      </c>
      <c r="J1284" s="16">
        <f t="shared" si="420"/>
        <v>150</v>
      </c>
      <c r="K1284" s="16">
        <f t="shared" si="420"/>
        <v>150</v>
      </c>
    </row>
    <row r="1285" spans="1:11" ht="51.75" customHeight="1">
      <c r="A1285" s="92" t="s">
        <v>610</v>
      </c>
      <c r="B1285" s="18" t="s">
        <v>455</v>
      </c>
      <c r="C1285" s="18" t="s">
        <v>457</v>
      </c>
      <c r="D1285" s="102" t="s">
        <v>481</v>
      </c>
      <c r="E1285" s="18"/>
      <c r="F1285" s="18"/>
      <c r="G1285" s="16">
        <f t="shared" si="420"/>
        <v>150</v>
      </c>
      <c r="H1285" s="16"/>
      <c r="I1285" s="20">
        <f t="shared" si="419"/>
        <v>150</v>
      </c>
      <c r="J1285" s="16">
        <f t="shared" si="420"/>
        <v>150</v>
      </c>
      <c r="K1285" s="16">
        <f t="shared" si="420"/>
        <v>150</v>
      </c>
    </row>
    <row r="1286" spans="1:11" ht="15" customHeight="1">
      <c r="A1286" s="85" t="s">
        <v>482</v>
      </c>
      <c r="B1286" s="18" t="s">
        <v>455</v>
      </c>
      <c r="C1286" s="18" t="s">
        <v>457</v>
      </c>
      <c r="D1286" s="102" t="s">
        <v>481</v>
      </c>
      <c r="E1286" s="18"/>
      <c r="F1286" s="18"/>
      <c r="G1286" s="16">
        <f t="shared" si="420"/>
        <v>150</v>
      </c>
      <c r="H1286" s="16"/>
      <c r="I1286" s="20">
        <f t="shared" si="419"/>
        <v>150</v>
      </c>
      <c r="J1286" s="16">
        <f t="shared" si="420"/>
        <v>150</v>
      </c>
      <c r="K1286" s="16">
        <f t="shared" si="420"/>
        <v>150</v>
      </c>
    </row>
    <row r="1287" spans="1:11" ht="28.5" customHeight="1">
      <c r="A1287" s="17" t="s">
        <v>44</v>
      </c>
      <c r="B1287" s="18" t="s">
        <v>455</v>
      </c>
      <c r="C1287" s="18" t="s">
        <v>457</v>
      </c>
      <c r="D1287" s="102" t="s">
        <v>481</v>
      </c>
      <c r="E1287" s="18" t="s">
        <v>45</v>
      </c>
      <c r="F1287" s="18"/>
      <c r="G1287" s="16">
        <f t="shared" si="420"/>
        <v>150</v>
      </c>
      <c r="H1287" s="16"/>
      <c r="I1287" s="20">
        <f t="shared" si="419"/>
        <v>150</v>
      </c>
      <c r="J1287" s="16">
        <f t="shared" si="420"/>
        <v>150</v>
      </c>
      <c r="K1287" s="16">
        <f t="shared" si="420"/>
        <v>150</v>
      </c>
    </row>
    <row r="1288" spans="1:11" ht="39" customHeight="1">
      <c r="A1288" s="17" t="s">
        <v>46</v>
      </c>
      <c r="B1288" s="18" t="s">
        <v>455</v>
      </c>
      <c r="C1288" s="18" t="s">
        <v>457</v>
      </c>
      <c r="D1288" s="102" t="s">
        <v>481</v>
      </c>
      <c r="E1288" s="18" t="s">
        <v>53</v>
      </c>
      <c r="F1288" s="18"/>
      <c r="G1288" s="16">
        <f t="shared" si="420"/>
        <v>150</v>
      </c>
      <c r="H1288" s="16"/>
      <c r="I1288" s="20">
        <f t="shared" si="419"/>
        <v>150</v>
      </c>
      <c r="J1288" s="16">
        <f t="shared" si="420"/>
        <v>150</v>
      </c>
      <c r="K1288" s="16">
        <f t="shared" si="420"/>
        <v>150</v>
      </c>
    </row>
    <row r="1289" spans="1:11">
      <c r="A1289" s="17" t="s">
        <v>16</v>
      </c>
      <c r="B1289" s="18" t="s">
        <v>455</v>
      </c>
      <c r="C1289" s="18" t="s">
        <v>457</v>
      </c>
      <c r="D1289" s="102" t="s">
        <v>481</v>
      </c>
      <c r="E1289" s="18" t="s">
        <v>53</v>
      </c>
      <c r="F1289" s="18" t="s">
        <v>17</v>
      </c>
      <c r="G1289" s="19">
        <v>150</v>
      </c>
      <c r="H1289" s="19"/>
      <c r="I1289" s="20">
        <f t="shared" si="419"/>
        <v>150</v>
      </c>
      <c r="J1289" s="20">
        <v>150</v>
      </c>
      <c r="K1289" s="19">
        <v>150</v>
      </c>
    </row>
    <row r="1290" spans="1:11" ht="72" hidden="1">
      <c r="A1290" s="17" t="s">
        <v>29</v>
      </c>
      <c r="B1290" s="18" t="s">
        <v>455</v>
      </c>
      <c r="C1290" s="18" t="s">
        <v>457</v>
      </c>
      <c r="D1290" s="102" t="s">
        <v>483</v>
      </c>
      <c r="E1290" s="18" t="s">
        <v>30</v>
      </c>
      <c r="F1290" s="18"/>
      <c r="G1290" s="16">
        <f>G1291</f>
        <v>0</v>
      </c>
      <c r="H1290" s="16"/>
      <c r="I1290" s="20">
        <f t="shared" si="419"/>
        <v>0</v>
      </c>
      <c r="J1290" s="20"/>
      <c r="K1290" s="26"/>
    </row>
    <row r="1291" spans="1:11" ht="24" hidden="1">
      <c r="A1291" s="17" t="s">
        <v>143</v>
      </c>
      <c r="B1291" s="18" t="s">
        <v>455</v>
      </c>
      <c r="C1291" s="18" t="s">
        <v>457</v>
      </c>
      <c r="D1291" s="102" t="s">
        <v>483</v>
      </c>
      <c r="E1291" s="18" t="s">
        <v>144</v>
      </c>
      <c r="F1291" s="18"/>
      <c r="G1291" s="16">
        <f>G1292</f>
        <v>0</v>
      </c>
      <c r="H1291" s="16"/>
      <c r="I1291" s="20">
        <f t="shared" si="419"/>
        <v>0</v>
      </c>
      <c r="J1291" s="20"/>
      <c r="K1291" s="26"/>
    </row>
    <row r="1292" spans="1:11" hidden="1">
      <c r="A1292" s="17" t="s">
        <v>16</v>
      </c>
      <c r="B1292" s="18" t="s">
        <v>455</v>
      </c>
      <c r="C1292" s="18" t="s">
        <v>457</v>
      </c>
      <c r="D1292" s="102" t="s">
        <v>483</v>
      </c>
      <c r="E1292" s="18" t="s">
        <v>144</v>
      </c>
      <c r="F1292" s="18" t="s">
        <v>17</v>
      </c>
      <c r="G1292" s="19"/>
      <c r="H1292" s="19"/>
      <c r="I1292" s="20">
        <f t="shared" si="419"/>
        <v>0</v>
      </c>
      <c r="J1292" s="20"/>
      <c r="K1292" s="26"/>
    </row>
    <row r="1293" spans="1:11" hidden="1">
      <c r="A1293" s="13" t="s">
        <v>484</v>
      </c>
      <c r="B1293" s="14" t="s">
        <v>455</v>
      </c>
      <c r="C1293" s="14" t="s">
        <v>485</v>
      </c>
      <c r="D1293" s="108"/>
      <c r="E1293" s="18"/>
      <c r="F1293" s="18"/>
      <c r="G1293" s="16">
        <f>G1294+G1306+G1299</f>
        <v>0</v>
      </c>
      <c r="H1293" s="16"/>
      <c r="I1293" s="20">
        <f t="shared" si="419"/>
        <v>0</v>
      </c>
      <c r="J1293" s="16">
        <f>J1294+J1306+J1299</f>
        <v>0</v>
      </c>
      <c r="K1293" s="16">
        <f>K1294+K1306+K1299</f>
        <v>0</v>
      </c>
    </row>
    <row r="1294" spans="1:11" ht="25.5" hidden="1">
      <c r="A1294" s="23" t="s">
        <v>25</v>
      </c>
      <c r="B1294" s="18" t="s">
        <v>455</v>
      </c>
      <c r="C1294" s="18" t="s">
        <v>485</v>
      </c>
      <c r="D1294" s="102" t="s">
        <v>26</v>
      </c>
      <c r="E1294" s="18"/>
      <c r="F1294" s="18"/>
      <c r="G1294" s="19">
        <f>G1295</f>
        <v>0</v>
      </c>
      <c r="H1294" s="19"/>
      <c r="I1294" s="20">
        <f t="shared" si="419"/>
        <v>0</v>
      </c>
      <c r="J1294" s="19">
        <f t="shared" ref="J1294:K1297" si="421">J1295</f>
        <v>0</v>
      </c>
      <c r="K1294" s="19">
        <f t="shared" si="421"/>
        <v>0</v>
      </c>
    </row>
    <row r="1295" spans="1:11" ht="24" hidden="1" customHeight="1">
      <c r="A1295" s="44" t="s">
        <v>618</v>
      </c>
      <c r="B1295" s="18" t="s">
        <v>455</v>
      </c>
      <c r="C1295" s="18" t="s">
        <v>485</v>
      </c>
      <c r="D1295" s="100" t="s">
        <v>621</v>
      </c>
      <c r="E1295" s="18"/>
      <c r="F1295" s="18"/>
      <c r="G1295" s="19">
        <f>G1296</f>
        <v>0</v>
      </c>
      <c r="H1295" s="19"/>
      <c r="I1295" s="20">
        <f t="shared" si="419"/>
        <v>0</v>
      </c>
      <c r="J1295" s="19">
        <f t="shared" si="421"/>
        <v>0</v>
      </c>
      <c r="K1295" s="19">
        <f t="shared" si="421"/>
        <v>0</v>
      </c>
    </row>
    <row r="1296" spans="1:11" ht="25.5" hidden="1">
      <c r="A1296" s="133" t="s">
        <v>44</v>
      </c>
      <c r="B1296" s="18" t="s">
        <v>455</v>
      </c>
      <c r="C1296" s="18" t="s">
        <v>485</v>
      </c>
      <c r="D1296" s="100" t="s">
        <v>621</v>
      </c>
      <c r="E1296" s="18" t="s">
        <v>45</v>
      </c>
      <c r="F1296" s="18"/>
      <c r="G1296" s="19">
        <f>G1297</f>
        <v>0</v>
      </c>
      <c r="H1296" s="19"/>
      <c r="I1296" s="20">
        <f t="shared" si="419"/>
        <v>0</v>
      </c>
      <c r="J1296" s="19">
        <f t="shared" si="421"/>
        <v>0</v>
      </c>
      <c r="K1296" s="19">
        <f t="shared" si="421"/>
        <v>0</v>
      </c>
    </row>
    <row r="1297" spans="1:11" ht="15.75" hidden="1" customHeight="1">
      <c r="A1297" s="133" t="s">
        <v>46</v>
      </c>
      <c r="B1297" s="18" t="s">
        <v>455</v>
      </c>
      <c r="C1297" s="18" t="s">
        <v>485</v>
      </c>
      <c r="D1297" s="100" t="s">
        <v>621</v>
      </c>
      <c r="E1297" s="18" t="s">
        <v>53</v>
      </c>
      <c r="F1297" s="18"/>
      <c r="G1297" s="19">
        <f>G1298</f>
        <v>0</v>
      </c>
      <c r="H1297" s="19"/>
      <c r="I1297" s="20">
        <f t="shared" si="419"/>
        <v>0</v>
      </c>
      <c r="J1297" s="19">
        <f t="shared" si="421"/>
        <v>0</v>
      </c>
      <c r="K1297" s="19">
        <f t="shared" si="421"/>
        <v>0</v>
      </c>
    </row>
    <row r="1298" spans="1:11" hidden="1">
      <c r="A1298" s="133" t="s">
        <v>110</v>
      </c>
      <c r="B1298" s="18" t="s">
        <v>455</v>
      </c>
      <c r="C1298" s="18" t="s">
        <v>485</v>
      </c>
      <c r="D1298" s="100" t="s">
        <v>621</v>
      </c>
      <c r="E1298" s="18" t="s">
        <v>53</v>
      </c>
      <c r="F1298" s="18" t="s">
        <v>10</v>
      </c>
      <c r="G1298" s="19"/>
      <c r="H1298" s="19"/>
      <c r="I1298" s="20">
        <f t="shared" si="419"/>
        <v>0</v>
      </c>
      <c r="J1298" s="20"/>
      <c r="K1298" s="26"/>
    </row>
    <row r="1299" spans="1:11" ht="38.25" hidden="1">
      <c r="A1299" s="55" t="s">
        <v>202</v>
      </c>
      <c r="B1299" s="18" t="s">
        <v>455</v>
      </c>
      <c r="C1299" s="18" t="s">
        <v>485</v>
      </c>
      <c r="D1299" s="24" t="s">
        <v>203</v>
      </c>
      <c r="E1299" s="18"/>
      <c r="F1299" s="18"/>
      <c r="G1299" s="16">
        <f t="shared" ref="G1299:J1304" si="422">G1300</f>
        <v>0</v>
      </c>
      <c r="H1299" s="16"/>
      <c r="I1299" s="20">
        <f t="shared" si="419"/>
        <v>0</v>
      </c>
      <c r="J1299" s="16">
        <f t="shared" si="422"/>
        <v>0</v>
      </c>
      <c r="K1299" s="26"/>
    </row>
    <row r="1300" spans="1:11" ht="38.25" hidden="1">
      <c r="A1300" s="55" t="s">
        <v>300</v>
      </c>
      <c r="B1300" s="18" t="s">
        <v>455</v>
      </c>
      <c r="C1300" s="18" t="s">
        <v>485</v>
      </c>
      <c r="D1300" s="24" t="s">
        <v>301</v>
      </c>
      <c r="E1300" s="18"/>
      <c r="F1300" s="18"/>
      <c r="G1300" s="16">
        <f t="shared" si="422"/>
        <v>0</v>
      </c>
      <c r="H1300" s="16"/>
      <c r="I1300" s="20">
        <f t="shared" si="419"/>
        <v>0</v>
      </c>
      <c r="J1300" s="16">
        <f t="shared" si="422"/>
        <v>0</v>
      </c>
      <c r="K1300" s="26"/>
    </row>
    <row r="1301" spans="1:11" ht="38.25" hidden="1">
      <c r="A1301" s="55" t="s">
        <v>487</v>
      </c>
      <c r="B1301" s="18" t="s">
        <v>455</v>
      </c>
      <c r="C1301" s="18" t="s">
        <v>485</v>
      </c>
      <c r="D1301" s="24" t="s">
        <v>488</v>
      </c>
      <c r="E1301" s="18"/>
      <c r="F1301" s="18"/>
      <c r="G1301" s="16">
        <f t="shared" si="422"/>
        <v>0</v>
      </c>
      <c r="H1301" s="16"/>
      <c r="I1301" s="20">
        <f t="shared" si="419"/>
        <v>0</v>
      </c>
      <c r="J1301" s="16">
        <f t="shared" si="422"/>
        <v>0</v>
      </c>
      <c r="K1301" s="26"/>
    </row>
    <row r="1302" spans="1:11" hidden="1">
      <c r="A1302" s="55" t="s">
        <v>133</v>
      </c>
      <c r="B1302" s="18" t="s">
        <v>455</v>
      </c>
      <c r="C1302" s="18" t="s">
        <v>485</v>
      </c>
      <c r="D1302" s="24" t="s">
        <v>489</v>
      </c>
      <c r="E1302" s="18"/>
      <c r="F1302" s="18"/>
      <c r="G1302" s="16">
        <f t="shared" si="422"/>
        <v>0</v>
      </c>
      <c r="H1302" s="16"/>
      <c r="I1302" s="20">
        <f t="shared" si="419"/>
        <v>0</v>
      </c>
      <c r="J1302" s="16">
        <f t="shared" si="422"/>
        <v>0</v>
      </c>
      <c r="K1302" s="26"/>
    </row>
    <row r="1303" spans="1:11" ht="51" hidden="1">
      <c r="A1303" s="51" t="s">
        <v>210</v>
      </c>
      <c r="B1303" s="18" t="s">
        <v>455</v>
      </c>
      <c r="C1303" s="18" t="s">
        <v>485</v>
      </c>
      <c r="D1303" s="24" t="s">
        <v>489</v>
      </c>
      <c r="E1303" s="18" t="s">
        <v>211</v>
      </c>
      <c r="F1303" s="18"/>
      <c r="G1303" s="16">
        <f t="shared" si="422"/>
        <v>0</v>
      </c>
      <c r="H1303" s="16"/>
      <c r="I1303" s="20">
        <f t="shared" si="419"/>
        <v>0</v>
      </c>
      <c r="J1303" s="16">
        <f t="shared" si="422"/>
        <v>0</v>
      </c>
      <c r="K1303" s="26"/>
    </row>
    <row r="1304" spans="1:11" hidden="1">
      <c r="A1304" s="51" t="s">
        <v>212</v>
      </c>
      <c r="B1304" s="18" t="s">
        <v>455</v>
      </c>
      <c r="C1304" s="18" t="s">
        <v>485</v>
      </c>
      <c r="D1304" s="24" t="s">
        <v>489</v>
      </c>
      <c r="E1304" s="18" t="s">
        <v>443</v>
      </c>
      <c r="F1304" s="18"/>
      <c r="G1304" s="16">
        <f t="shared" si="422"/>
        <v>0</v>
      </c>
      <c r="H1304" s="16"/>
      <c r="I1304" s="20">
        <f t="shared" si="419"/>
        <v>0</v>
      </c>
      <c r="J1304" s="16">
        <f t="shared" si="422"/>
        <v>0</v>
      </c>
      <c r="K1304" s="26"/>
    </row>
    <row r="1305" spans="1:11" hidden="1">
      <c r="A1305" s="23" t="s">
        <v>81</v>
      </c>
      <c r="B1305" s="18" t="s">
        <v>455</v>
      </c>
      <c r="C1305" s="18" t="s">
        <v>485</v>
      </c>
      <c r="D1305" s="24" t="s">
        <v>489</v>
      </c>
      <c r="E1305" s="18" t="s">
        <v>443</v>
      </c>
      <c r="F1305" s="18" t="s">
        <v>17</v>
      </c>
      <c r="G1305" s="19"/>
      <c r="H1305" s="19"/>
      <c r="I1305" s="20">
        <f t="shared" si="419"/>
        <v>0</v>
      </c>
      <c r="J1305" s="20"/>
      <c r="K1305" s="26"/>
    </row>
    <row r="1306" spans="1:11" ht="25.5" hidden="1">
      <c r="A1306" s="23" t="s">
        <v>25</v>
      </c>
      <c r="B1306" s="18" t="s">
        <v>455</v>
      </c>
      <c r="C1306" s="18" t="s">
        <v>485</v>
      </c>
      <c r="D1306" s="102" t="s">
        <v>490</v>
      </c>
      <c r="E1306" s="18"/>
      <c r="F1306" s="18"/>
      <c r="G1306" s="16">
        <f t="shared" ref="G1306:J1308" si="423">G1307</f>
        <v>0</v>
      </c>
      <c r="H1306" s="16"/>
      <c r="I1306" s="20">
        <f t="shared" si="419"/>
        <v>0</v>
      </c>
      <c r="J1306" s="16">
        <f t="shared" si="423"/>
        <v>0</v>
      </c>
      <c r="K1306" s="26"/>
    </row>
    <row r="1307" spans="1:11" ht="25.5" hidden="1">
      <c r="A1307" s="55" t="s">
        <v>486</v>
      </c>
      <c r="B1307" s="18" t="s">
        <v>455</v>
      </c>
      <c r="C1307" s="18" t="s">
        <v>485</v>
      </c>
      <c r="D1307" s="31" t="s">
        <v>491</v>
      </c>
      <c r="E1307" s="18" t="s">
        <v>258</v>
      </c>
      <c r="F1307" s="18"/>
      <c r="G1307" s="16">
        <f t="shared" si="423"/>
        <v>0</v>
      </c>
      <c r="H1307" s="16"/>
      <c r="I1307" s="20">
        <f t="shared" si="419"/>
        <v>0</v>
      </c>
      <c r="J1307" s="16">
        <f t="shared" si="423"/>
        <v>0</v>
      </c>
      <c r="K1307" s="26"/>
    </row>
    <row r="1308" spans="1:11" ht="38.25" hidden="1">
      <c r="A1308" s="111" t="s">
        <v>388</v>
      </c>
      <c r="B1308" s="18" t="s">
        <v>455</v>
      </c>
      <c r="C1308" s="18" t="s">
        <v>485</v>
      </c>
      <c r="D1308" s="31" t="s">
        <v>491</v>
      </c>
      <c r="E1308" s="18" t="s">
        <v>258</v>
      </c>
      <c r="F1308" s="18"/>
      <c r="G1308" s="16">
        <f t="shared" si="423"/>
        <v>0</v>
      </c>
      <c r="H1308" s="16"/>
      <c r="I1308" s="20">
        <f t="shared" si="419"/>
        <v>0</v>
      </c>
      <c r="J1308" s="16">
        <f t="shared" si="423"/>
        <v>0</v>
      </c>
      <c r="K1308" s="26"/>
    </row>
    <row r="1309" spans="1:11" hidden="1">
      <c r="A1309" s="55" t="s">
        <v>18</v>
      </c>
      <c r="B1309" s="18" t="s">
        <v>455</v>
      </c>
      <c r="C1309" s="18" t="s">
        <v>485</v>
      </c>
      <c r="D1309" s="31" t="s">
        <v>491</v>
      </c>
      <c r="E1309" s="18" t="s">
        <v>258</v>
      </c>
      <c r="F1309" s="18" t="s">
        <v>10</v>
      </c>
      <c r="G1309" s="19"/>
      <c r="H1309" s="19"/>
      <c r="I1309" s="20">
        <f t="shared" si="419"/>
        <v>0</v>
      </c>
      <c r="J1309" s="20"/>
      <c r="K1309" s="26"/>
    </row>
    <row r="1310" spans="1:11" ht="60.75" customHeight="1">
      <c r="A1310" s="13" t="s">
        <v>492</v>
      </c>
      <c r="B1310" s="14" t="s">
        <v>493</v>
      </c>
      <c r="C1310" s="14"/>
      <c r="D1310" s="14" t="s">
        <v>494</v>
      </c>
      <c r="E1310" s="14"/>
      <c r="F1310" s="14"/>
      <c r="G1310" s="15">
        <f t="shared" ref="G1310:K1310" si="424">G1311+G1312</f>
        <v>4307.2</v>
      </c>
      <c r="H1310" s="15">
        <f t="shared" si="424"/>
        <v>0</v>
      </c>
      <c r="I1310" s="12">
        <f t="shared" si="419"/>
        <v>4307.2</v>
      </c>
      <c r="J1310" s="15">
        <f t="shared" si="424"/>
        <v>3907.2</v>
      </c>
      <c r="K1310" s="15">
        <f t="shared" si="424"/>
        <v>3907.2</v>
      </c>
    </row>
    <row r="1311" spans="1:11">
      <c r="A1311" s="13" t="s">
        <v>278</v>
      </c>
      <c r="B1311" s="14" t="s">
        <v>493</v>
      </c>
      <c r="C1311" s="14"/>
      <c r="D1311" s="14"/>
      <c r="E1311" s="14"/>
      <c r="F1311" s="14" t="s">
        <v>17</v>
      </c>
      <c r="G1311" s="15">
        <f>G1325+G1330+G1334+G1339</f>
        <v>400</v>
      </c>
      <c r="H1311" s="15">
        <f>H1325+H1330+H1334+H1339</f>
        <v>0</v>
      </c>
      <c r="I1311" s="12">
        <f t="shared" si="419"/>
        <v>400</v>
      </c>
      <c r="J1311" s="15">
        <f t="shared" ref="J1311:K1311" si="425">J1325+J1330+J1334</f>
        <v>0</v>
      </c>
      <c r="K1311" s="15">
        <f t="shared" si="425"/>
        <v>0</v>
      </c>
    </row>
    <row r="1312" spans="1:11">
      <c r="A1312" s="13" t="s">
        <v>18</v>
      </c>
      <c r="B1312" s="14" t="s">
        <v>493</v>
      </c>
      <c r="C1312" s="14"/>
      <c r="D1312" s="14"/>
      <c r="E1312" s="14"/>
      <c r="F1312" s="14" t="s">
        <v>10</v>
      </c>
      <c r="G1312" s="15">
        <f t="shared" ref="G1312:K1312" si="426">G1319+G1335</f>
        <v>3907.2</v>
      </c>
      <c r="H1312" s="15"/>
      <c r="I1312" s="12">
        <f t="shared" si="419"/>
        <v>3907.2</v>
      </c>
      <c r="J1312" s="15">
        <f t="shared" si="426"/>
        <v>3907.2</v>
      </c>
      <c r="K1312" s="15">
        <f t="shared" si="426"/>
        <v>3907.2</v>
      </c>
    </row>
    <row r="1313" spans="1:11" ht="37.5" customHeight="1">
      <c r="A1313" s="202" t="s">
        <v>688</v>
      </c>
      <c r="B1313" s="14" t="s">
        <v>493</v>
      </c>
      <c r="C1313" s="14" t="s">
        <v>495</v>
      </c>
      <c r="D1313" s="14"/>
      <c r="E1313" s="14"/>
      <c r="F1313" s="18"/>
      <c r="G1313" s="15">
        <f t="shared" ref="G1313:K1318" si="427">G1314</f>
        <v>3907.2</v>
      </c>
      <c r="H1313" s="15"/>
      <c r="I1313" s="12">
        <f t="shared" si="419"/>
        <v>3907.2</v>
      </c>
      <c r="J1313" s="15">
        <f t="shared" si="427"/>
        <v>3907.2</v>
      </c>
      <c r="K1313" s="15">
        <f t="shared" si="427"/>
        <v>3907.2</v>
      </c>
    </row>
    <row r="1314" spans="1:11" ht="25.5" customHeight="1">
      <c r="A1314" s="17" t="s">
        <v>25</v>
      </c>
      <c r="B1314" s="18" t="s">
        <v>493</v>
      </c>
      <c r="C1314" s="18" t="s">
        <v>495</v>
      </c>
      <c r="D1314" s="18" t="s">
        <v>26</v>
      </c>
      <c r="E1314" s="18"/>
      <c r="F1314" s="35"/>
      <c r="G1314" s="16">
        <f t="shared" si="427"/>
        <v>3907.2</v>
      </c>
      <c r="H1314" s="16"/>
      <c r="I1314" s="20">
        <f t="shared" si="419"/>
        <v>3907.2</v>
      </c>
      <c r="J1314" s="16">
        <f t="shared" si="427"/>
        <v>3907.2</v>
      </c>
      <c r="K1314" s="16">
        <f t="shared" si="427"/>
        <v>3907.2</v>
      </c>
    </row>
    <row r="1315" spans="1:11" ht="17.25" customHeight="1">
      <c r="A1315" s="17" t="s">
        <v>496</v>
      </c>
      <c r="B1315" s="18" t="s">
        <v>493</v>
      </c>
      <c r="C1315" s="18" t="s">
        <v>495</v>
      </c>
      <c r="D1315" s="31" t="s">
        <v>26</v>
      </c>
      <c r="E1315" s="18"/>
      <c r="F1315" s="35"/>
      <c r="G1315" s="16">
        <f t="shared" si="427"/>
        <v>3907.2</v>
      </c>
      <c r="H1315" s="16"/>
      <c r="I1315" s="20">
        <f t="shared" si="419"/>
        <v>3907.2</v>
      </c>
      <c r="J1315" s="16">
        <f t="shared" si="427"/>
        <v>3907.2</v>
      </c>
      <c r="K1315" s="16">
        <f t="shared" si="427"/>
        <v>3907.2</v>
      </c>
    </row>
    <row r="1316" spans="1:11" ht="36">
      <c r="A1316" s="17" t="s">
        <v>497</v>
      </c>
      <c r="B1316" s="18" t="s">
        <v>493</v>
      </c>
      <c r="C1316" s="18" t="s">
        <v>495</v>
      </c>
      <c r="D1316" s="31" t="s">
        <v>26</v>
      </c>
      <c r="E1316" s="18"/>
      <c r="F1316" s="18"/>
      <c r="G1316" s="16">
        <f t="shared" si="427"/>
        <v>3907.2</v>
      </c>
      <c r="H1316" s="16"/>
      <c r="I1316" s="20">
        <f t="shared" si="419"/>
        <v>3907.2</v>
      </c>
      <c r="J1316" s="16">
        <f t="shared" si="427"/>
        <v>3907.2</v>
      </c>
      <c r="K1316" s="16">
        <f t="shared" si="427"/>
        <v>3907.2</v>
      </c>
    </row>
    <row r="1317" spans="1:11" ht="26.25" customHeight="1">
      <c r="A1317" s="17" t="s">
        <v>498</v>
      </c>
      <c r="B1317" s="18" t="s">
        <v>493</v>
      </c>
      <c r="C1317" s="18" t="s">
        <v>495</v>
      </c>
      <c r="D1317" s="31" t="s">
        <v>499</v>
      </c>
      <c r="E1317" s="18"/>
      <c r="F1317" s="18"/>
      <c r="G1317" s="16">
        <f t="shared" si="427"/>
        <v>3907.2</v>
      </c>
      <c r="H1317" s="16"/>
      <c r="I1317" s="20">
        <f t="shared" si="419"/>
        <v>3907.2</v>
      </c>
      <c r="J1317" s="16">
        <f t="shared" si="427"/>
        <v>3907.2</v>
      </c>
      <c r="K1317" s="16">
        <f t="shared" si="427"/>
        <v>3907.2</v>
      </c>
    </row>
    <row r="1318" spans="1:11">
      <c r="A1318" s="112" t="s">
        <v>122</v>
      </c>
      <c r="B1318" s="18" t="s">
        <v>493</v>
      </c>
      <c r="C1318" s="18" t="s">
        <v>495</v>
      </c>
      <c r="D1318" s="31" t="s">
        <v>499</v>
      </c>
      <c r="E1318" s="18" t="s">
        <v>500</v>
      </c>
      <c r="F1318" s="18"/>
      <c r="G1318" s="16">
        <f t="shared" si="427"/>
        <v>3907.2</v>
      </c>
      <c r="H1318" s="16"/>
      <c r="I1318" s="20">
        <f t="shared" si="419"/>
        <v>3907.2</v>
      </c>
      <c r="J1318" s="16">
        <f t="shared" si="427"/>
        <v>3907.2</v>
      </c>
      <c r="K1318" s="16">
        <f t="shared" si="427"/>
        <v>3907.2</v>
      </c>
    </row>
    <row r="1319" spans="1:11">
      <c r="A1319" s="17" t="s">
        <v>18</v>
      </c>
      <c r="B1319" s="18" t="s">
        <v>493</v>
      </c>
      <c r="C1319" s="18" t="s">
        <v>495</v>
      </c>
      <c r="D1319" s="31" t="s">
        <v>499</v>
      </c>
      <c r="E1319" s="18" t="s">
        <v>500</v>
      </c>
      <c r="F1319" s="18" t="s">
        <v>10</v>
      </c>
      <c r="G1319" s="182">
        <v>3907.2</v>
      </c>
      <c r="H1319" s="182"/>
      <c r="I1319" s="20">
        <f t="shared" si="419"/>
        <v>3907.2</v>
      </c>
      <c r="J1319" s="184">
        <v>3907.2</v>
      </c>
      <c r="K1319" s="184">
        <v>3907.2</v>
      </c>
    </row>
    <row r="1320" spans="1:11" hidden="1">
      <c r="A1320" s="113" t="s">
        <v>501</v>
      </c>
      <c r="B1320" s="14" t="s">
        <v>493</v>
      </c>
      <c r="C1320" s="14" t="s">
        <v>502</v>
      </c>
      <c r="D1320" s="14"/>
      <c r="E1320" s="14"/>
      <c r="F1320" s="114"/>
      <c r="G1320" s="115">
        <f t="shared" ref="G1320:J1324" si="428">G1321</f>
        <v>0</v>
      </c>
      <c r="H1320" s="115"/>
      <c r="I1320" s="20">
        <f t="shared" si="419"/>
        <v>0</v>
      </c>
      <c r="J1320" s="115">
        <f t="shared" si="428"/>
        <v>0</v>
      </c>
      <c r="K1320" s="26"/>
    </row>
    <row r="1321" spans="1:11" ht="24" hidden="1">
      <c r="A1321" s="113" t="s">
        <v>25</v>
      </c>
      <c r="B1321" s="14" t="s">
        <v>493</v>
      </c>
      <c r="C1321" s="14" t="s">
        <v>502</v>
      </c>
      <c r="D1321" s="14" t="s">
        <v>26</v>
      </c>
      <c r="E1321" s="14"/>
      <c r="F1321" s="114"/>
      <c r="G1321" s="116">
        <f t="shared" si="428"/>
        <v>0</v>
      </c>
      <c r="H1321" s="116"/>
      <c r="I1321" s="20">
        <f t="shared" ref="I1321:I1339" si="429">G1321+H1321</f>
        <v>0</v>
      </c>
      <c r="J1321" s="116">
        <f t="shared" si="428"/>
        <v>0</v>
      </c>
      <c r="K1321" s="26"/>
    </row>
    <row r="1322" spans="1:11" ht="24" hidden="1">
      <c r="A1322" s="117" t="s">
        <v>503</v>
      </c>
      <c r="B1322" s="18" t="s">
        <v>493</v>
      </c>
      <c r="C1322" s="18" t="s">
        <v>502</v>
      </c>
      <c r="D1322" s="31" t="s">
        <v>504</v>
      </c>
      <c r="E1322" s="18"/>
      <c r="F1322" s="118"/>
      <c r="G1322" s="116">
        <f t="shared" si="428"/>
        <v>0</v>
      </c>
      <c r="H1322" s="116"/>
      <c r="I1322" s="20">
        <f t="shared" si="429"/>
        <v>0</v>
      </c>
      <c r="J1322" s="116">
        <f t="shared" si="428"/>
        <v>0</v>
      </c>
      <c r="K1322" s="26"/>
    </row>
    <row r="1323" spans="1:11" hidden="1">
      <c r="A1323" s="117" t="s">
        <v>122</v>
      </c>
      <c r="B1323" s="18" t="s">
        <v>493</v>
      </c>
      <c r="C1323" s="18" t="s">
        <v>502</v>
      </c>
      <c r="D1323" s="31" t="s">
        <v>504</v>
      </c>
      <c r="E1323" s="18" t="s">
        <v>123</v>
      </c>
      <c r="F1323" s="118"/>
      <c r="G1323" s="116">
        <f t="shared" si="428"/>
        <v>0</v>
      </c>
      <c r="H1323" s="116"/>
      <c r="I1323" s="20">
        <f t="shared" si="429"/>
        <v>0</v>
      </c>
      <c r="J1323" s="116">
        <f t="shared" si="428"/>
        <v>0</v>
      </c>
      <c r="K1323" s="26"/>
    </row>
    <row r="1324" spans="1:11" hidden="1">
      <c r="A1324" s="117" t="s">
        <v>505</v>
      </c>
      <c r="B1324" s="18" t="s">
        <v>493</v>
      </c>
      <c r="C1324" s="18" t="s">
        <v>502</v>
      </c>
      <c r="D1324" s="31" t="s">
        <v>504</v>
      </c>
      <c r="E1324" s="18" t="s">
        <v>500</v>
      </c>
      <c r="F1324" s="119"/>
      <c r="G1324" s="116">
        <f t="shared" si="428"/>
        <v>0</v>
      </c>
      <c r="H1324" s="116"/>
      <c r="I1324" s="20">
        <f t="shared" si="429"/>
        <v>0</v>
      </c>
      <c r="J1324" s="116">
        <f t="shared" si="428"/>
        <v>0</v>
      </c>
      <c r="K1324" s="26"/>
    </row>
    <row r="1325" spans="1:11" hidden="1">
      <c r="A1325" s="120" t="s">
        <v>16</v>
      </c>
      <c r="B1325" s="18" t="s">
        <v>493</v>
      </c>
      <c r="C1325" s="18" t="s">
        <v>502</v>
      </c>
      <c r="D1325" s="31" t="s">
        <v>504</v>
      </c>
      <c r="E1325" s="18" t="s">
        <v>500</v>
      </c>
      <c r="F1325" s="118" t="s">
        <v>17</v>
      </c>
      <c r="G1325" s="19"/>
      <c r="H1325" s="19"/>
      <c r="I1325" s="20">
        <f t="shared" si="429"/>
        <v>0</v>
      </c>
      <c r="J1325" s="20"/>
      <c r="K1325" s="26"/>
    </row>
    <row r="1326" spans="1:11" s="57" customFormat="1" ht="41.25" hidden="1" customHeight="1">
      <c r="A1326" s="121" t="s">
        <v>506</v>
      </c>
      <c r="B1326" s="18" t="s">
        <v>493</v>
      </c>
      <c r="C1326" s="24" t="s">
        <v>507</v>
      </c>
      <c r="D1326" s="122"/>
      <c r="E1326" s="122"/>
      <c r="F1326" s="122"/>
      <c r="G1326" s="123">
        <f t="shared" ref="G1326:K1326" si="430">G1327+G1331</f>
        <v>0</v>
      </c>
      <c r="H1326" s="123"/>
      <c r="I1326" s="20">
        <f t="shared" si="429"/>
        <v>0</v>
      </c>
      <c r="J1326" s="123">
        <f t="shared" si="430"/>
        <v>0</v>
      </c>
      <c r="K1326" s="123">
        <f t="shared" si="430"/>
        <v>0</v>
      </c>
    </row>
    <row r="1327" spans="1:11" s="57" customFormat="1" ht="38.25" hidden="1">
      <c r="A1327" s="55" t="s">
        <v>82</v>
      </c>
      <c r="B1327" s="18" t="s">
        <v>493</v>
      </c>
      <c r="C1327" s="24" t="s">
        <v>507</v>
      </c>
      <c r="D1327" s="38" t="s">
        <v>84</v>
      </c>
      <c r="E1327" s="122"/>
      <c r="F1327" s="122"/>
      <c r="G1327" s="123">
        <f t="shared" ref="G1327:J1329" si="431">G1328</f>
        <v>0</v>
      </c>
      <c r="H1327" s="123"/>
      <c r="I1327" s="20">
        <f t="shared" si="429"/>
        <v>0</v>
      </c>
      <c r="J1327" s="123">
        <f t="shared" si="431"/>
        <v>0</v>
      </c>
      <c r="K1327" s="26"/>
    </row>
    <row r="1328" spans="1:11" s="57" customFormat="1" hidden="1">
      <c r="A1328" s="50" t="s">
        <v>122</v>
      </c>
      <c r="B1328" s="18" t="s">
        <v>493</v>
      </c>
      <c r="C1328" s="24" t="s">
        <v>507</v>
      </c>
      <c r="D1328" s="38" t="s">
        <v>84</v>
      </c>
      <c r="E1328" s="122" t="s">
        <v>123</v>
      </c>
      <c r="F1328" s="122"/>
      <c r="G1328" s="123">
        <f t="shared" si="431"/>
        <v>0</v>
      </c>
      <c r="H1328" s="123"/>
      <c r="I1328" s="20">
        <f t="shared" si="429"/>
        <v>0</v>
      </c>
      <c r="J1328" s="123">
        <f t="shared" si="431"/>
        <v>0</v>
      </c>
      <c r="K1328" s="26"/>
    </row>
    <row r="1329" spans="1:11" s="57" customFormat="1" hidden="1">
      <c r="A1329" s="50" t="s">
        <v>161</v>
      </c>
      <c r="B1329" s="18" t="s">
        <v>493</v>
      </c>
      <c r="C1329" s="24" t="s">
        <v>507</v>
      </c>
      <c r="D1329" s="38" t="s">
        <v>84</v>
      </c>
      <c r="E1329" s="122" t="s">
        <v>162</v>
      </c>
      <c r="F1329" s="122"/>
      <c r="G1329" s="123">
        <f t="shared" si="431"/>
        <v>0</v>
      </c>
      <c r="H1329" s="123"/>
      <c r="I1329" s="20">
        <f t="shared" si="429"/>
        <v>0</v>
      </c>
      <c r="J1329" s="123">
        <f t="shared" si="431"/>
        <v>0</v>
      </c>
      <c r="K1329" s="26"/>
    </row>
    <row r="1330" spans="1:11" s="57" customFormat="1" hidden="1">
      <c r="A1330" s="23" t="s">
        <v>16</v>
      </c>
      <c r="B1330" s="18" t="s">
        <v>493</v>
      </c>
      <c r="C1330" s="24" t="s">
        <v>507</v>
      </c>
      <c r="D1330" s="38" t="s">
        <v>84</v>
      </c>
      <c r="E1330" s="122" t="s">
        <v>162</v>
      </c>
      <c r="F1330" s="122" t="s">
        <v>17</v>
      </c>
      <c r="G1330" s="22"/>
      <c r="H1330" s="22"/>
      <c r="I1330" s="20">
        <f t="shared" si="429"/>
        <v>0</v>
      </c>
      <c r="J1330" s="21"/>
      <c r="K1330" s="26"/>
    </row>
    <row r="1331" spans="1:11" s="57" customFormat="1" hidden="1">
      <c r="A1331" s="124" t="s">
        <v>508</v>
      </c>
      <c r="B1331" s="18" t="s">
        <v>493</v>
      </c>
      <c r="C1331" s="24" t="s">
        <v>507</v>
      </c>
      <c r="D1331" s="38" t="s">
        <v>509</v>
      </c>
      <c r="E1331" s="122"/>
      <c r="F1331" s="122"/>
      <c r="G1331" s="123">
        <f t="shared" ref="G1331:K1332" si="432">G1332</f>
        <v>0</v>
      </c>
      <c r="H1331" s="123"/>
      <c r="I1331" s="20">
        <f t="shared" si="429"/>
        <v>0</v>
      </c>
      <c r="J1331" s="123">
        <f t="shared" si="432"/>
        <v>0</v>
      </c>
      <c r="K1331" s="123">
        <f t="shared" si="432"/>
        <v>0</v>
      </c>
    </row>
    <row r="1332" spans="1:11" s="57" customFormat="1" hidden="1">
      <c r="A1332" s="50" t="s">
        <v>122</v>
      </c>
      <c r="B1332" s="18" t="s">
        <v>493</v>
      </c>
      <c r="C1332" s="24" t="s">
        <v>507</v>
      </c>
      <c r="D1332" s="38" t="s">
        <v>509</v>
      </c>
      <c r="E1332" s="122" t="s">
        <v>123</v>
      </c>
      <c r="F1332" s="122"/>
      <c r="G1332" s="123">
        <f t="shared" si="432"/>
        <v>0</v>
      </c>
      <c r="H1332" s="123"/>
      <c r="I1332" s="20">
        <f t="shared" si="429"/>
        <v>0</v>
      </c>
      <c r="J1332" s="123">
        <f t="shared" si="432"/>
        <v>0</v>
      </c>
      <c r="K1332" s="123">
        <f t="shared" si="432"/>
        <v>0</v>
      </c>
    </row>
    <row r="1333" spans="1:11" s="57" customFormat="1" hidden="1">
      <c r="A1333" s="50" t="s">
        <v>161</v>
      </c>
      <c r="B1333" s="18" t="s">
        <v>493</v>
      </c>
      <c r="C1333" s="24" t="s">
        <v>507</v>
      </c>
      <c r="D1333" s="38" t="s">
        <v>509</v>
      </c>
      <c r="E1333" s="122" t="s">
        <v>162</v>
      </c>
      <c r="F1333" s="122"/>
      <c r="G1333" s="123">
        <f t="shared" ref="G1333:K1333" si="433">G1334+G1335</f>
        <v>0</v>
      </c>
      <c r="H1333" s="123"/>
      <c r="I1333" s="20">
        <f t="shared" si="429"/>
        <v>0</v>
      </c>
      <c r="J1333" s="123">
        <f t="shared" si="433"/>
        <v>0</v>
      </c>
      <c r="K1333" s="123">
        <f t="shared" si="433"/>
        <v>0</v>
      </c>
    </row>
    <row r="1334" spans="1:11" s="57" customFormat="1" hidden="1">
      <c r="A1334" s="23" t="s">
        <v>16</v>
      </c>
      <c r="B1334" s="18" t="s">
        <v>493</v>
      </c>
      <c r="C1334" s="24" t="s">
        <v>507</v>
      </c>
      <c r="D1334" s="38" t="s">
        <v>509</v>
      </c>
      <c r="E1334" s="122" t="s">
        <v>162</v>
      </c>
      <c r="F1334" s="122" t="s">
        <v>17</v>
      </c>
      <c r="G1334" s="22"/>
      <c r="H1334" s="22"/>
      <c r="I1334" s="20">
        <f t="shared" si="429"/>
        <v>0</v>
      </c>
      <c r="J1334" s="22"/>
      <c r="K1334" s="26"/>
    </row>
    <row r="1335" spans="1:11" s="57" customFormat="1" hidden="1">
      <c r="A1335" s="23" t="s">
        <v>18</v>
      </c>
      <c r="B1335" s="18" t="s">
        <v>493</v>
      </c>
      <c r="C1335" s="24" t="s">
        <v>507</v>
      </c>
      <c r="D1335" s="38" t="s">
        <v>509</v>
      </c>
      <c r="E1335" s="122" t="s">
        <v>162</v>
      </c>
      <c r="F1335" s="122" t="s">
        <v>10</v>
      </c>
      <c r="G1335" s="21"/>
      <c r="H1335" s="21"/>
      <c r="I1335" s="20">
        <f t="shared" si="429"/>
        <v>0</v>
      </c>
      <c r="J1335" s="21"/>
      <c r="K1335" s="26"/>
    </row>
    <row r="1336" spans="1:11" s="57" customFormat="1">
      <c r="A1336" s="124" t="s">
        <v>508</v>
      </c>
      <c r="B1336" s="171" t="s">
        <v>493</v>
      </c>
      <c r="C1336" s="171" t="s">
        <v>507</v>
      </c>
      <c r="D1336" s="173" t="s">
        <v>509</v>
      </c>
      <c r="E1336" s="167"/>
      <c r="F1336" s="167"/>
      <c r="G1336" s="196">
        <f t="shared" ref="G1336:H1338" si="434">G1337</f>
        <v>400</v>
      </c>
      <c r="H1336" s="196">
        <f t="shared" si="434"/>
        <v>0</v>
      </c>
      <c r="I1336" s="12">
        <f t="shared" si="429"/>
        <v>400</v>
      </c>
      <c r="J1336" s="21"/>
      <c r="K1336" s="26"/>
    </row>
    <row r="1337" spans="1:11" s="57" customFormat="1" ht="16.5" customHeight="1">
      <c r="A1337" s="165" t="s">
        <v>122</v>
      </c>
      <c r="B1337" s="167" t="s">
        <v>493</v>
      </c>
      <c r="C1337" s="167" t="s">
        <v>507</v>
      </c>
      <c r="D1337" s="144" t="s">
        <v>509</v>
      </c>
      <c r="E1337" s="167" t="s">
        <v>123</v>
      </c>
      <c r="F1337" s="167"/>
      <c r="G1337" s="129">
        <f t="shared" si="434"/>
        <v>400</v>
      </c>
      <c r="H1337" s="129">
        <f t="shared" si="434"/>
        <v>0</v>
      </c>
      <c r="I1337" s="20">
        <f t="shared" si="429"/>
        <v>400</v>
      </c>
      <c r="J1337" s="21"/>
      <c r="K1337" s="26"/>
    </row>
    <row r="1338" spans="1:11" s="57" customFormat="1">
      <c r="A1338" s="165" t="s">
        <v>161</v>
      </c>
      <c r="B1338" s="167" t="s">
        <v>493</v>
      </c>
      <c r="C1338" s="167" t="s">
        <v>507</v>
      </c>
      <c r="D1338" s="144" t="s">
        <v>509</v>
      </c>
      <c r="E1338" s="167" t="s">
        <v>162</v>
      </c>
      <c r="F1338" s="167"/>
      <c r="G1338" s="160">
        <f t="shared" si="434"/>
        <v>400</v>
      </c>
      <c r="H1338" s="160">
        <f t="shared" si="434"/>
        <v>0</v>
      </c>
      <c r="I1338" s="20">
        <f t="shared" si="429"/>
        <v>400</v>
      </c>
      <c r="J1338" s="21"/>
      <c r="K1338" s="26"/>
    </row>
    <row r="1339" spans="1:11" s="57" customFormat="1">
      <c r="A1339" s="127" t="s">
        <v>278</v>
      </c>
      <c r="B1339" s="167" t="s">
        <v>493</v>
      </c>
      <c r="C1339" s="167" t="s">
        <v>507</v>
      </c>
      <c r="D1339" s="144" t="s">
        <v>509</v>
      </c>
      <c r="E1339" s="167" t="s">
        <v>162</v>
      </c>
      <c r="F1339" s="167" t="s">
        <v>17</v>
      </c>
      <c r="G1339" s="160">
        <v>400</v>
      </c>
      <c r="H1339" s="22"/>
      <c r="I1339" s="20">
        <f t="shared" si="429"/>
        <v>400</v>
      </c>
      <c r="J1339" s="21"/>
      <c r="K1339" s="26"/>
    </row>
    <row r="1340" spans="1:11" ht="14.25" customHeight="1">
      <c r="A1340" s="84" t="s">
        <v>510</v>
      </c>
      <c r="B1340" s="125" t="s">
        <v>511</v>
      </c>
      <c r="C1340" s="122" t="s">
        <v>512</v>
      </c>
      <c r="D1340" s="122"/>
      <c r="E1340" s="122"/>
      <c r="F1340" s="122"/>
      <c r="G1340" s="123">
        <f t="shared" ref="G1340:K1346" si="435">G1341</f>
        <v>0</v>
      </c>
      <c r="H1340" s="123"/>
      <c r="I1340" s="20">
        <f t="shared" ref="I1340:I1347" si="436">G1340+H1340</f>
        <v>0</v>
      </c>
      <c r="J1340" s="123">
        <f t="shared" si="435"/>
        <v>2946.6</v>
      </c>
      <c r="K1340" s="123">
        <f t="shared" si="435"/>
        <v>6104.7</v>
      </c>
    </row>
    <row r="1341" spans="1:11">
      <c r="A1341" s="13" t="s">
        <v>278</v>
      </c>
      <c r="B1341" s="125" t="s">
        <v>511</v>
      </c>
      <c r="C1341" s="122" t="s">
        <v>512</v>
      </c>
      <c r="D1341" s="122"/>
      <c r="E1341" s="122"/>
      <c r="F1341" s="122" t="s">
        <v>17</v>
      </c>
      <c r="G1341" s="123">
        <f t="shared" si="435"/>
        <v>0</v>
      </c>
      <c r="H1341" s="123"/>
      <c r="I1341" s="20">
        <f t="shared" si="436"/>
        <v>0</v>
      </c>
      <c r="J1341" s="123">
        <f t="shared" si="435"/>
        <v>2946.6</v>
      </c>
      <c r="K1341" s="123">
        <f t="shared" si="435"/>
        <v>6104.7</v>
      </c>
    </row>
    <row r="1342" spans="1:11">
      <c r="A1342" s="21" t="s">
        <v>513</v>
      </c>
      <c r="B1342" s="125" t="s">
        <v>511</v>
      </c>
      <c r="C1342" s="122" t="s">
        <v>512</v>
      </c>
      <c r="D1342" s="122"/>
      <c r="E1342" s="122"/>
      <c r="F1342" s="122"/>
      <c r="G1342" s="123">
        <f t="shared" si="435"/>
        <v>0</v>
      </c>
      <c r="H1342" s="123"/>
      <c r="I1342" s="20">
        <f t="shared" si="436"/>
        <v>0</v>
      </c>
      <c r="J1342" s="123">
        <f t="shared" si="435"/>
        <v>2946.6</v>
      </c>
      <c r="K1342" s="123">
        <f t="shared" si="435"/>
        <v>6104.7</v>
      </c>
    </row>
    <row r="1343" spans="1:11" ht="26.25" customHeight="1">
      <c r="A1343" s="17" t="s">
        <v>25</v>
      </c>
      <c r="B1343" s="125" t="s">
        <v>511</v>
      </c>
      <c r="C1343" s="122" t="s">
        <v>512</v>
      </c>
      <c r="D1343" s="122" t="s">
        <v>26</v>
      </c>
      <c r="E1343" s="122"/>
      <c r="F1343" s="122"/>
      <c r="G1343" s="123">
        <f t="shared" si="435"/>
        <v>0</v>
      </c>
      <c r="H1343" s="123"/>
      <c r="I1343" s="20">
        <f t="shared" si="436"/>
        <v>0</v>
      </c>
      <c r="J1343" s="123">
        <f t="shared" si="435"/>
        <v>2946.6</v>
      </c>
      <c r="K1343" s="123">
        <f t="shared" si="435"/>
        <v>6104.7</v>
      </c>
    </row>
    <row r="1344" spans="1:11">
      <c r="A1344" s="21" t="s">
        <v>513</v>
      </c>
      <c r="B1344" s="125" t="s">
        <v>511</v>
      </c>
      <c r="C1344" s="122" t="s">
        <v>512</v>
      </c>
      <c r="D1344" s="126">
        <v>6500099990</v>
      </c>
      <c r="E1344" s="122"/>
      <c r="F1344" s="122"/>
      <c r="G1344" s="123">
        <f t="shared" si="435"/>
        <v>0</v>
      </c>
      <c r="H1344" s="123"/>
      <c r="I1344" s="20">
        <f t="shared" si="436"/>
        <v>0</v>
      </c>
      <c r="J1344" s="123">
        <f t="shared" si="435"/>
        <v>2946.6</v>
      </c>
      <c r="K1344" s="123">
        <f t="shared" si="435"/>
        <v>6104.7</v>
      </c>
    </row>
    <row r="1345" spans="1:11">
      <c r="A1345" s="21" t="s">
        <v>56</v>
      </c>
      <c r="B1345" s="125" t="s">
        <v>511</v>
      </c>
      <c r="C1345" s="122" t="s">
        <v>512</v>
      </c>
      <c r="D1345" s="126">
        <v>6500099990</v>
      </c>
      <c r="E1345" s="122" t="s">
        <v>57</v>
      </c>
      <c r="F1345" s="122"/>
      <c r="G1345" s="123">
        <f t="shared" si="435"/>
        <v>0</v>
      </c>
      <c r="H1345" s="123"/>
      <c r="I1345" s="20">
        <f t="shared" si="436"/>
        <v>0</v>
      </c>
      <c r="J1345" s="123">
        <f t="shared" si="435"/>
        <v>2946.6</v>
      </c>
      <c r="K1345" s="123">
        <f t="shared" si="435"/>
        <v>6104.7</v>
      </c>
    </row>
    <row r="1346" spans="1:11">
      <c r="A1346" s="127" t="s">
        <v>65</v>
      </c>
      <c r="B1346" s="125" t="s">
        <v>511</v>
      </c>
      <c r="C1346" s="122" t="s">
        <v>512</v>
      </c>
      <c r="D1346" s="126">
        <v>6500099990</v>
      </c>
      <c r="E1346" s="122" t="s">
        <v>66</v>
      </c>
      <c r="F1346" s="122"/>
      <c r="G1346" s="123">
        <f t="shared" si="435"/>
        <v>0</v>
      </c>
      <c r="H1346" s="123"/>
      <c r="I1346" s="20">
        <f t="shared" si="436"/>
        <v>0</v>
      </c>
      <c r="J1346" s="123">
        <f t="shared" si="435"/>
        <v>2946.6</v>
      </c>
      <c r="K1346" s="123">
        <f t="shared" si="435"/>
        <v>6104.7</v>
      </c>
    </row>
    <row r="1347" spans="1:11">
      <c r="A1347" s="127" t="s">
        <v>278</v>
      </c>
      <c r="B1347" s="125" t="s">
        <v>511</v>
      </c>
      <c r="C1347" s="122" t="s">
        <v>512</v>
      </c>
      <c r="D1347" s="126">
        <v>6500099990</v>
      </c>
      <c r="E1347" s="122" t="s">
        <v>66</v>
      </c>
      <c r="F1347" s="122" t="s">
        <v>17</v>
      </c>
      <c r="G1347" s="22">
        <v>0</v>
      </c>
      <c r="H1347" s="22"/>
      <c r="I1347" s="20">
        <f t="shared" si="436"/>
        <v>0</v>
      </c>
      <c r="J1347" s="22">
        <v>2946.6</v>
      </c>
      <c r="K1347" s="22">
        <v>6104.7</v>
      </c>
    </row>
    <row r="1348" spans="1:11" ht="15" hidden="1" customHeight="1">
      <c r="A1348" s="127" t="s">
        <v>514</v>
      </c>
      <c r="B1348" s="125" t="s">
        <v>515</v>
      </c>
      <c r="C1348" s="122" t="s">
        <v>515</v>
      </c>
      <c r="D1348" s="122" t="s">
        <v>516</v>
      </c>
      <c r="E1348" s="122" t="s">
        <v>64</v>
      </c>
      <c r="F1348" s="122" t="s">
        <v>517</v>
      </c>
      <c r="G1348" s="22"/>
      <c r="H1348" s="22"/>
      <c r="I1348" s="22"/>
      <c r="J1348" s="22"/>
      <c r="K1348" s="19">
        <v>-3612</v>
      </c>
    </row>
  </sheetData>
  <mergeCells count="23">
    <mergeCell ref="A1:K1"/>
    <mergeCell ref="A2:K2"/>
    <mergeCell ref="A3:K3"/>
    <mergeCell ref="A4:K4"/>
    <mergeCell ref="A5:K5"/>
    <mergeCell ref="D11:K11"/>
    <mergeCell ref="A6:K6"/>
    <mergeCell ref="A7:K7"/>
    <mergeCell ref="A8:K8"/>
    <mergeCell ref="A9:K9"/>
    <mergeCell ref="A10:K10"/>
    <mergeCell ref="A12:K12"/>
    <mergeCell ref="A14:K14"/>
    <mergeCell ref="A16:A18"/>
    <mergeCell ref="B16:B18"/>
    <mergeCell ref="C16:C18"/>
    <mergeCell ref="D16:D18"/>
    <mergeCell ref="E16:E18"/>
    <mergeCell ref="F16:F18"/>
    <mergeCell ref="G16:K16"/>
    <mergeCell ref="J17:J18"/>
    <mergeCell ref="K17:K18"/>
    <mergeCell ref="G17:I17"/>
  </mergeCells>
  <pageMargins left="0" right="0" top="0" bottom="0" header="0.51181102362204722" footer="0.51181102362204722"/>
  <pageSetup paperSize="9" scale="8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Поправки декабрь 2024 (4)</vt:lpstr>
      <vt:lpstr>Поправки ноябрь 2024 (3)</vt:lpstr>
      <vt:lpstr>Поправки октябрь 2024 (2)</vt:lpstr>
      <vt:lpstr>Поправки август 2024</vt:lpstr>
      <vt:lpstr>2 чт 2024-2026гг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ФО</cp:lastModifiedBy>
  <cp:revision>5</cp:revision>
  <cp:lastPrinted>2024-05-27T10:23:55Z</cp:lastPrinted>
  <dcterms:created xsi:type="dcterms:W3CDTF">2014-11-11T10:44:13Z</dcterms:created>
  <dcterms:modified xsi:type="dcterms:W3CDTF">2024-12-19T08:46:00Z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