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5195" windowHeight="8175" tabRatio="747"/>
  </bookViews>
  <sheets>
    <sheet name="Поправки декабрь 2024  (2)" sheetId="80" r:id="rId1"/>
    <sheet name="Поправки октябрь 2024 " sheetId="79" r:id="rId2"/>
    <sheet name="Бюджет 2024-2026 гг 2 чтение" sheetId="78" r:id="rId3"/>
    <sheet name="поравки август 2022 г. (2)" sheetId="73" state="hidden" r:id="rId4"/>
  </sheets>
  <externalReferences>
    <externalReference r:id="rId5"/>
    <externalReference r:id="rId6"/>
    <externalReference r:id="rId7"/>
  </externalReferences>
  <definedNames>
    <definedName name="_xlnm.Print_Area" localSheetId="2">'Бюджет 2024-2026 гг 2 чтение'!$A$1:$P$494</definedName>
    <definedName name="_xlnm.Print_Area" localSheetId="0">'Поправки декабрь 2024  (2)'!$A$1:$P$498</definedName>
    <definedName name="_xlnm.Print_Area" localSheetId="1">'Поправки октябрь 2024 '!$A$1:$P$498</definedName>
    <definedName name="_xlnm.Print_Area" localSheetId="3">'поравки август 2022 г. (2)'!$A$1:$AI$489</definedName>
  </definedNames>
  <calcPr calcId="125725"/>
</workbook>
</file>

<file path=xl/calcChain.xml><?xml version="1.0" encoding="utf-8"?>
<calcChain xmlns="http://schemas.openxmlformats.org/spreadsheetml/2006/main">
  <c r="E59" i="80"/>
  <c r="E93"/>
  <c r="E95"/>
  <c r="E94"/>
  <c r="E118"/>
  <c r="E99"/>
  <c r="E162"/>
  <c r="F377"/>
  <c r="F361"/>
  <c r="F359"/>
  <c r="E307"/>
  <c r="E306"/>
  <c r="E260"/>
  <c r="F237"/>
  <c r="F233"/>
  <c r="E75"/>
  <c r="E66"/>
  <c r="E54"/>
  <c r="E53"/>
  <c r="E41"/>
  <c r="E22"/>
  <c r="E20"/>
  <c r="E490"/>
  <c r="E486"/>
  <c r="E141"/>
  <c r="E140"/>
  <c r="E63"/>
  <c r="D497"/>
  <c r="D498"/>
  <c r="D499"/>
  <c r="D500"/>
  <c r="D501"/>
  <c r="D502"/>
  <c r="D503"/>
  <c r="D504"/>
  <c r="D505"/>
  <c r="D506"/>
  <c r="D507"/>
  <c r="D508"/>
  <c r="D509"/>
  <c r="D510"/>
  <c r="D511"/>
  <c r="D512"/>
  <c r="E470"/>
  <c r="D470" s="1"/>
  <c r="E467"/>
  <c r="E390"/>
  <c r="E388"/>
  <c r="E384"/>
  <c r="E365"/>
  <c r="E342"/>
  <c r="E339"/>
  <c r="E333"/>
  <c r="D41" l="1"/>
  <c r="M529"/>
  <c r="M528" s="1"/>
  <c r="M527" s="1"/>
  <c r="I529"/>
  <c r="I528" s="1"/>
  <c r="I527" s="1"/>
  <c r="D529"/>
  <c r="P528"/>
  <c r="O528"/>
  <c r="N528"/>
  <c r="N527" s="1"/>
  <c r="L528"/>
  <c r="K528"/>
  <c r="K527" s="1"/>
  <c r="J528"/>
  <c r="J527" s="1"/>
  <c r="H528"/>
  <c r="G528"/>
  <c r="F528"/>
  <c r="F527" s="1"/>
  <c r="E528"/>
  <c r="D528"/>
  <c r="P527"/>
  <c r="O527"/>
  <c r="L527"/>
  <c r="H527"/>
  <c r="G527"/>
  <c r="E527"/>
  <c r="D527"/>
  <c r="M526"/>
  <c r="M525" s="1"/>
  <c r="I526"/>
  <c r="D526"/>
  <c r="P525"/>
  <c r="O525"/>
  <c r="O524" s="1"/>
  <c r="N525"/>
  <c r="L525"/>
  <c r="K525"/>
  <c r="K524" s="1"/>
  <c r="J525"/>
  <c r="I525"/>
  <c r="H525"/>
  <c r="G525"/>
  <c r="G524" s="1"/>
  <c r="F525"/>
  <c r="E525"/>
  <c r="D525"/>
  <c r="D524" s="1"/>
  <c r="P524"/>
  <c r="P514" s="1"/>
  <c r="N524"/>
  <c r="M524"/>
  <c r="L524"/>
  <c r="J524"/>
  <c r="I524"/>
  <c r="H524"/>
  <c r="H514" s="1"/>
  <c r="F524"/>
  <c r="E524"/>
  <c r="M523"/>
  <c r="I523"/>
  <c r="D523"/>
  <c r="D522" s="1"/>
  <c r="D521" s="1"/>
  <c r="P522"/>
  <c r="P521" s="1"/>
  <c r="O522"/>
  <c r="N522"/>
  <c r="M522"/>
  <c r="L522"/>
  <c r="L521" s="1"/>
  <c r="L514" s="1"/>
  <c r="K522"/>
  <c r="J522"/>
  <c r="I522"/>
  <c r="I521" s="1"/>
  <c r="H522"/>
  <c r="H521" s="1"/>
  <c r="G522"/>
  <c r="F522"/>
  <c r="E522"/>
  <c r="O521"/>
  <c r="N521"/>
  <c r="M521"/>
  <c r="M514" s="1"/>
  <c r="K521"/>
  <c r="J521"/>
  <c r="G521"/>
  <c r="F521"/>
  <c r="E521"/>
  <c r="M520"/>
  <c r="I520"/>
  <c r="I519" s="1"/>
  <c r="I518" s="1"/>
  <c r="D520"/>
  <c r="D519" s="1"/>
  <c r="D518" s="1"/>
  <c r="P519"/>
  <c r="O519"/>
  <c r="N519"/>
  <c r="M519"/>
  <c r="M518" s="1"/>
  <c r="L519"/>
  <c r="K519"/>
  <c r="J519"/>
  <c r="J518" s="1"/>
  <c r="H519"/>
  <c r="G519"/>
  <c r="F519"/>
  <c r="F518" s="1"/>
  <c r="E519"/>
  <c r="E518" s="1"/>
  <c r="P518"/>
  <c r="O518"/>
  <c r="N518"/>
  <c r="L518"/>
  <c r="K518"/>
  <c r="H518"/>
  <c r="G518"/>
  <c r="M517"/>
  <c r="M516" s="1"/>
  <c r="M515" s="1"/>
  <c r="I517"/>
  <c r="I516" s="1"/>
  <c r="I515" s="1"/>
  <c r="I514" s="1"/>
  <c r="D517"/>
  <c r="P516"/>
  <c r="O516"/>
  <c r="N516"/>
  <c r="N515" s="1"/>
  <c r="N514" s="1"/>
  <c r="L516"/>
  <c r="K516"/>
  <c r="J516"/>
  <c r="J515" s="1"/>
  <c r="H516"/>
  <c r="G516"/>
  <c r="F516"/>
  <c r="F515" s="1"/>
  <c r="E516"/>
  <c r="D516"/>
  <c r="P515"/>
  <c r="O515"/>
  <c r="L515"/>
  <c r="K515"/>
  <c r="H515"/>
  <c r="G515"/>
  <c r="E515"/>
  <c r="D515"/>
  <c r="D514" s="1"/>
  <c r="E514"/>
  <c r="M513"/>
  <c r="I513"/>
  <c r="D513"/>
  <c r="M512"/>
  <c r="I512"/>
  <c r="H512"/>
  <c r="P511"/>
  <c r="P510" s="1"/>
  <c r="P509" s="1"/>
  <c r="O511"/>
  <c r="N511"/>
  <c r="M511"/>
  <c r="L511"/>
  <c r="L510" s="1"/>
  <c r="L509" s="1"/>
  <c r="K511"/>
  <c r="J511"/>
  <c r="I511"/>
  <c r="I510" s="1"/>
  <c r="I509" s="1"/>
  <c r="H511"/>
  <c r="H510" s="1"/>
  <c r="H509" s="1"/>
  <c r="G511"/>
  <c r="F511"/>
  <c r="E511"/>
  <c r="O510"/>
  <c r="N510"/>
  <c r="M510"/>
  <c r="M509" s="1"/>
  <c r="K510"/>
  <c r="J510"/>
  <c r="J509" s="1"/>
  <c r="G510"/>
  <c r="F510"/>
  <c r="E510"/>
  <c r="E509" s="1"/>
  <c r="O509"/>
  <c r="N509"/>
  <c r="K509"/>
  <c r="G509"/>
  <c r="F509"/>
  <c r="M508"/>
  <c r="M507" s="1"/>
  <c r="M506" s="1"/>
  <c r="I508"/>
  <c r="I507" s="1"/>
  <c r="I506" s="1"/>
  <c r="I499" s="1"/>
  <c r="P507"/>
  <c r="O507"/>
  <c r="N507"/>
  <c r="L507"/>
  <c r="K507"/>
  <c r="K506" s="1"/>
  <c r="K499" s="1"/>
  <c r="J507"/>
  <c r="G507"/>
  <c r="F507"/>
  <c r="F506" s="1"/>
  <c r="F499" s="1"/>
  <c r="E507"/>
  <c r="E506" s="1"/>
  <c r="E499" s="1"/>
  <c r="P506"/>
  <c r="O506"/>
  <c r="N506"/>
  <c r="N499" s="1"/>
  <c r="L506"/>
  <c r="J506"/>
  <c r="G506"/>
  <c r="G499" s="1"/>
  <c r="P504"/>
  <c r="O504"/>
  <c r="O503" s="1"/>
  <c r="N504"/>
  <c r="M504"/>
  <c r="L504"/>
  <c r="K504"/>
  <c r="K503" s="1"/>
  <c r="J504"/>
  <c r="I504"/>
  <c r="H504"/>
  <c r="G504"/>
  <c r="G503" s="1"/>
  <c r="F504"/>
  <c r="E504"/>
  <c r="P503"/>
  <c r="N503"/>
  <c r="M503"/>
  <c r="M499" s="1"/>
  <c r="L503"/>
  <c r="J503"/>
  <c r="I503"/>
  <c r="H503"/>
  <c r="F503"/>
  <c r="E503"/>
  <c r="P501"/>
  <c r="O501"/>
  <c r="O500" s="1"/>
  <c r="N501"/>
  <c r="N500" s="1"/>
  <c r="M501"/>
  <c r="L501"/>
  <c r="K501"/>
  <c r="J501"/>
  <c r="J500" s="1"/>
  <c r="I501"/>
  <c r="H501"/>
  <c r="G501"/>
  <c r="G500" s="1"/>
  <c r="F501"/>
  <c r="F500" s="1"/>
  <c r="E501"/>
  <c r="P500"/>
  <c r="M500"/>
  <c r="L500"/>
  <c r="K500"/>
  <c r="I500"/>
  <c r="H500"/>
  <c r="E500"/>
  <c r="P499"/>
  <c r="L499"/>
  <c r="H499"/>
  <c r="M498"/>
  <c r="I498"/>
  <c r="P497"/>
  <c r="O497"/>
  <c r="N497"/>
  <c r="M497"/>
  <c r="L497"/>
  <c r="K497"/>
  <c r="J497"/>
  <c r="I497"/>
  <c r="H497"/>
  <c r="G497"/>
  <c r="F497"/>
  <c r="E497"/>
  <c r="M496"/>
  <c r="I496"/>
  <c r="H496"/>
  <c r="H495" s="1"/>
  <c r="H494" s="1"/>
  <c r="D496"/>
  <c r="D495" s="1"/>
  <c r="D494" s="1"/>
  <c r="P495"/>
  <c r="O495"/>
  <c r="N495"/>
  <c r="M495"/>
  <c r="M494" s="1"/>
  <c r="L495"/>
  <c r="K495"/>
  <c r="J495"/>
  <c r="I495"/>
  <c r="I494" s="1"/>
  <c r="G495"/>
  <c r="F495"/>
  <c r="F494" s="1"/>
  <c r="E495"/>
  <c r="E494" s="1"/>
  <c r="P494"/>
  <c r="O494"/>
  <c r="N494"/>
  <c r="L494"/>
  <c r="K494"/>
  <c r="J494"/>
  <c r="G494"/>
  <c r="M493"/>
  <c r="M492" s="1"/>
  <c r="M491" s="1"/>
  <c r="I493"/>
  <c r="I492" s="1"/>
  <c r="H493"/>
  <c r="D493"/>
  <c r="P492"/>
  <c r="P491" s="1"/>
  <c r="O492"/>
  <c r="O491" s="1"/>
  <c r="N492"/>
  <c r="L492"/>
  <c r="K492"/>
  <c r="K491" s="1"/>
  <c r="J492"/>
  <c r="H492"/>
  <c r="H491" s="1"/>
  <c r="G492"/>
  <c r="G491" s="1"/>
  <c r="F492"/>
  <c r="E492"/>
  <c r="D492"/>
  <c r="N491"/>
  <c r="L491"/>
  <c r="J491"/>
  <c r="I491"/>
  <c r="F491"/>
  <c r="E491"/>
  <c r="D491"/>
  <c r="M490"/>
  <c r="I490"/>
  <c r="I488" s="1"/>
  <c r="I487" s="1"/>
  <c r="H490"/>
  <c r="D490"/>
  <c r="D489" s="1"/>
  <c r="P489"/>
  <c r="O489"/>
  <c r="N489"/>
  <c r="M489"/>
  <c r="L489"/>
  <c r="K489"/>
  <c r="J489"/>
  <c r="I489"/>
  <c r="G489"/>
  <c r="F489"/>
  <c r="E489"/>
  <c r="P488"/>
  <c r="O488"/>
  <c r="O487" s="1"/>
  <c r="N488"/>
  <c r="N487" s="1"/>
  <c r="M488"/>
  <c r="L488"/>
  <c r="K488"/>
  <c r="J488"/>
  <c r="J487" s="1"/>
  <c r="G488"/>
  <c r="F488"/>
  <c r="F487" s="1"/>
  <c r="E488"/>
  <c r="P487"/>
  <c r="M487"/>
  <c r="L487"/>
  <c r="K487"/>
  <c r="G487"/>
  <c r="E487"/>
  <c r="D487" s="1"/>
  <c r="M486"/>
  <c r="I486"/>
  <c r="H486"/>
  <c r="D486"/>
  <c r="P485"/>
  <c r="P484" s="1"/>
  <c r="O485"/>
  <c r="N485"/>
  <c r="M485"/>
  <c r="L485"/>
  <c r="L484" s="1"/>
  <c r="K485"/>
  <c r="J485"/>
  <c r="I485"/>
  <c r="I484" s="1"/>
  <c r="H485"/>
  <c r="H484" s="1"/>
  <c r="G485"/>
  <c r="F485"/>
  <c r="E485"/>
  <c r="D485" s="1"/>
  <c r="O484"/>
  <c r="N484"/>
  <c r="M484"/>
  <c r="K484"/>
  <c r="J484"/>
  <c r="G484"/>
  <c r="F484"/>
  <c r="E484"/>
  <c r="D484" s="1"/>
  <c r="M483"/>
  <c r="I483"/>
  <c r="I481" s="1"/>
  <c r="H483"/>
  <c r="H482" s="1"/>
  <c r="M482"/>
  <c r="I482"/>
  <c r="P481"/>
  <c r="O481"/>
  <c r="O480" s="1"/>
  <c r="O479" s="1"/>
  <c r="N481"/>
  <c r="M481"/>
  <c r="L481"/>
  <c r="K481"/>
  <c r="K480" s="1"/>
  <c r="K479" s="1"/>
  <c r="J481"/>
  <c r="H481"/>
  <c r="H480" s="1"/>
  <c r="H479" s="1"/>
  <c r="G481"/>
  <c r="G480" s="1"/>
  <c r="G479" s="1"/>
  <c r="F481"/>
  <c r="P480"/>
  <c r="P479" s="1"/>
  <c r="N480"/>
  <c r="M480"/>
  <c r="L480"/>
  <c r="L479" s="1"/>
  <c r="J480"/>
  <c r="I480"/>
  <c r="F480"/>
  <c r="N479"/>
  <c r="M479"/>
  <c r="J479"/>
  <c r="I479"/>
  <c r="F479"/>
  <c r="M478"/>
  <c r="I478"/>
  <c r="I477" s="1"/>
  <c r="I476" s="1"/>
  <c r="H478"/>
  <c r="H477" s="1"/>
  <c r="D478"/>
  <c r="P477"/>
  <c r="O477"/>
  <c r="O476" s="1"/>
  <c r="N477"/>
  <c r="N476" s="1"/>
  <c r="M477"/>
  <c r="L477"/>
  <c r="K477"/>
  <c r="K476" s="1"/>
  <c r="J477"/>
  <c r="J476" s="1"/>
  <c r="G477"/>
  <c r="G476" s="1"/>
  <c r="D476" s="1"/>
  <c r="F477"/>
  <c r="F476" s="1"/>
  <c r="E477"/>
  <c r="D477" s="1"/>
  <c r="P476"/>
  <c r="M476"/>
  <c r="L476"/>
  <c r="H476"/>
  <c r="E476"/>
  <c r="M475"/>
  <c r="M474" s="1"/>
  <c r="M465" s="1"/>
  <c r="I475"/>
  <c r="H475"/>
  <c r="D475"/>
  <c r="P474"/>
  <c r="O474"/>
  <c r="N474"/>
  <c r="L474"/>
  <c r="K474"/>
  <c r="J474"/>
  <c r="I474"/>
  <c r="H474"/>
  <c r="G474"/>
  <c r="F474"/>
  <c r="E474"/>
  <c r="D474"/>
  <c r="M473"/>
  <c r="I473"/>
  <c r="D473"/>
  <c r="P472"/>
  <c r="O472"/>
  <c r="N472"/>
  <c r="M472"/>
  <c r="L472"/>
  <c r="K472"/>
  <c r="J472"/>
  <c r="I472"/>
  <c r="H472"/>
  <c r="G472"/>
  <c r="F472"/>
  <c r="E472"/>
  <c r="D472"/>
  <c r="I471"/>
  <c r="D471"/>
  <c r="M470"/>
  <c r="I470"/>
  <c r="I469" s="1"/>
  <c r="H470"/>
  <c r="P469"/>
  <c r="O469"/>
  <c r="N469"/>
  <c r="M469"/>
  <c r="L469"/>
  <c r="K469"/>
  <c r="J469"/>
  <c r="H469"/>
  <c r="G469"/>
  <c r="F469"/>
  <c r="E469"/>
  <c r="D469" s="1"/>
  <c r="M468"/>
  <c r="I468"/>
  <c r="I466" s="1"/>
  <c r="H468"/>
  <c r="D468"/>
  <c r="M467"/>
  <c r="I467"/>
  <c r="H467"/>
  <c r="P466"/>
  <c r="O466"/>
  <c r="O465" s="1"/>
  <c r="O464" s="1"/>
  <c r="N466"/>
  <c r="N465" s="1"/>
  <c r="N464" s="1"/>
  <c r="M466"/>
  <c r="L466"/>
  <c r="K466"/>
  <c r="K465" s="1"/>
  <c r="K464" s="1"/>
  <c r="J466"/>
  <c r="J465" s="1"/>
  <c r="J464" s="1"/>
  <c r="G466"/>
  <c r="G465" s="1"/>
  <c r="G464" s="1"/>
  <c r="F466"/>
  <c r="F465" s="1"/>
  <c r="F464" s="1"/>
  <c r="P465"/>
  <c r="P464" s="1"/>
  <c r="L465"/>
  <c r="L464" s="1"/>
  <c r="M464"/>
  <c r="M463"/>
  <c r="I463"/>
  <c r="D463"/>
  <c r="M462"/>
  <c r="K462"/>
  <c r="J462"/>
  <c r="I462"/>
  <c r="G462"/>
  <c r="G461" s="1"/>
  <c r="F462"/>
  <c r="E462"/>
  <c r="D462"/>
  <c r="O461"/>
  <c r="M461" s="1"/>
  <c r="N461"/>
  <c r="K461"/>
  <c r="J461"/>
  <c r="I461" s="1"/>
  <c r="F461"/>
  <c r="E461"/>
  <c r="D461" s="1"/>
  <c r="M460"/>
  <c r="I460"/>
  <c r="D460"/>
  <c r="P459"/>
  <c r="O459"/>
  <c r="N459"/>
  <c r="M459" s="1"/>
  <c r="J459"/>
  <c r="I459"/>
  <c r="G459"/>
  <c r="G458" s="1"/>
  <c r="G457" s="1"/>
  <c r="E459"/>
  <c r="P458"/>
  <c r="O458"/>
  <c r="J458"/>
  <c r="I458"/>
  <c r="P457"/>
  <c r="O457"/>
  <c r="J457"/>
  <c r="I457" s="1"/>
  <c r="M456"/>
  <c r="M455" s="1"/>
  <c r="M454" s="1"/>
  <c r="I456"/>
  <c r="D456"/>
  <c r="P455"/>
  <c r="P454" s="1"/>
  <c r="O455"/>
  <c r="N455"/>
  <c r="L455"/>
  <c r="K455"/>
  <c r="K454" s="1"/>
  <c r="J455"/>
  <c r="I455"/>
  <c r="G455"/>
  <c r="F455"/>
  <c r="F454" s="1"/>
  <c r="E455"/>
  <c r="D455"/>
  <c r="O454"/>
  <c r="N454"/>
  <c r="L454"/>
  <c r="J454"/>
  <c r="I454"/>
  <c r="G454"/>
  <c r="E454"/>
  <c r="D454"/>
  <c r="D453"/>
  <c r="D452" s="1"/>
  <c r="D451" s="1"/>
  <c r="P452"/>
  <c r="P451" s="1"/>
  <c r="O452"/>
  <c r="N452"/>
  <c r="M452"/>
  <c r="M451" s="1"/>
  <c r="M443" s="1"/>
  <c r="L452"/>
  <c r="L451" s="1"/>
  <c r="K452"/>
  <c r="J452"/>
  <c r="I452"/>
  <c r="I451" s="1"/>
  <c r="H452"/>
  <c r="G452"/>
  <c r="F452"/>
  <c r="E452"/>
  <c r="O451"/>
  <c r="N451"/>
  <c r="K451"/>
  <c r="J451"/>
  <c r="G451"/>
  <c r="F451"/>
  <c r="E451"/>
  <c r="D450"/>
  <c r="P449"/>
  <c r="O449"/>
  <c r="O446" s="1"/>
  <c r="N449"/>
  <c r="N446" s="1"/>
  <c r="N443" s="1"/>
  <c r="M449"/>
  <c r="L449"/>
  <c r="K449"/>
  <c r="J449"/>
  <c r="J446" s="1"/>
  <c r="I449"/>
  <c r="G449"/>
  <c r="F449"/>
  <c r="E449"/>
  <c r="E446" s="1"/>
  <c r="D449"/>
  <c r="D448"/>
  <c r="P447"/>
  <c r="O447"/>
  <c r="N447"/>
  <c r="M447"/>
  <c r="L447"/>
  <c r="L446" s="1"/>
  <c r="K447"/>
  <c r="J447"/>
  <c r="I447"/>
  <c r="G447"/>
  <c r="F447"/>
  <c r="F446" s="1"/>
  <c r="F443" s="1"/>
  <c r="F442" s="1"/>
  <c r="F431" s="1"/>
  <c r="E447"/>
  <c r="D447"/>
  <c r="P446"/>
  <c r="M446"/>
  <c r="K446"/>
  <c r="I446"/>
  <c r="G446"/>
  <c r="D446"/>
  <c r="M445"/>
  <c r="M444" s="1"/>
  <c r="I445"/>
  <c r="I444" s="1"/>
  <c r="H445"/>
  <c r="P444"/>
  <c r="O444"/>
  <c r="N444"/>
  <c r="L444"/>
  <c r="L443" s="1"/>
  <c r="L442" s="1"/>
  <c r="K444"/>
  <c r="J444"/>
  <c r="H444"/>
  <c r="G444"/>
  <c r="G443" s="1"/>
  <c r="G442" s="1"/>
  <c r="F444"/>
  <c r="P443"/>
  <c r="P442" s="1"/>
  <c r="H443"/>
  <c r="H442" s="1"/>
  <c r="M441"/>
  <c r="I441"/>
  <c r="I440" s="1"/>
  <c r="I439" s="1"/>
  <c r="D441"/>
  <c r="P440"/>
  <c r="O440"/>
  <c r="N440"/>
  <c r="N439" s="1"/>
  <c r="M440"/>
  <c r="L440"/>
  <c r="K440"/>
  <c r="J440"/>
  <c r="J439" s="1"/>
  <c r="G440"/>
  <c r="F440"/>
  <c r="E440"/>
  <c r="D440"/>
  <c r="P439"/>
  <c r="O439"/>
  <c r="M439"/>
  <c r="L439"/>
  <c r="K439"/>
  <c r="G439"/>
  <c r="F439"/>
  <c r="E439"/>
  <c r="D439"/>
  <c r="M438"/>
  <c r="I438"/>
  <c r="D438"/>
  <c r="D437" s="1"/>
  <c r="D436" s="1"/>
  <c r="P437"/>
  <c r="P436" s="1"/>
  <c r="O437"/>
  <c r="N437"/>
  <c r="M437"/>
  <c r="L437"/>
  <c r="L436" s="1"/>
  <c r="K437"/>
  <c r="J437"/>
  <c r="I437"/>
  <c r="I436" s="1"/>
  <c r="H437"/>
  <c r="H436" s="1"/>
  <c r="G437"/>
  <c r="F437"/>
  <c r="E437"/>
  <c r="O436"/>
  <c r="N436"/>
  <c r="M436"/>
  <c r="K436"/>
  <c r="J436"/>
  <c r="G436"/>
  <c r="F436"/>
  <c r="E436"/>
  <c r="M435"/>
  <c r="I435"/>
  <c r="H435"/>
  <c r="H434" s="1"/>
  <c r="D435"/>
  <c r="P434"/>
  <c r="O434"/>
  <c r="O433" s="1"/>
  <c r="O432" s="1"/>
  <c r="N434"/>
  <c r="L434"/>
  <c r="K434"/>
  <c r="J434"/>
  <c r="G434"/>
  <c r="F434"/>
  <c r="F433" s="1"/>
  <c r="F432" s="1"/>
  <c r="E434"/>
  <c r="D434" s="1"/>
  <c r="P433"/>
  <c r="P432" s="1"/>
  <c r="P431" s="1"/>
  <c r="L433"/>
  <c r="L432" s="1"/>
  <c r="K433"/>
  <c r="K432" s="1"/>
  <c r="H433"/>
  <c r="H432" s="1"/>
  <c r="G433"/>
  <c r="G432" s="1"/>
  <c r="M430"/>
  <c r="I430"/>
  <c r="I429" s="1"/>
  <c r="I428" s="1"/>
  <c r="H430"/>
  <c r="H429" s="1"/>
  <c r="D430"/>
  <c r="P429"/>
  <c r="O429"/>
  <c r="N429"/>
  <c r="N428" s="1"/>
  <c r="M429"/>
  <c r="L429"/>
  <c r="K429"/>
  <c r="J429"/>
  <c r="J428" s="1"/>
  <c r="J420" s="1"/>
  <c r="G429"/>
  <c r="G428" s="1"/>
  <c r="F429"/>
  <c r="F428" s="1"/>
  <c r="E429"/>
  <c r="D429"/>
  <c r="P428"/>
  <c r="O428"/>
  <c r="M428"/>
  <c r="L428"/>
  <c r="K428"/>
  <c r="H428"/>
  <c r="E428"/>
  <c r="D428"/>
  <c r="M427"/>
  <c r="M426" s="1"/>
  <c r="M425" s="1"/>
  <c r="M424" s="1"/>
  <c r="I427"/>
  <c r="H427"/>
  <c r="D427"/>
  <c r="P426"/>
  <c r="P425" s="1"/>
  <c r="P424" s="1"/>
  <c r="O426"/>
  <c r="N426"/>
  <c r="L426"/>
  <c r="L425" s="1"/>
  <c r="L424" s="1"/>
  <c r="K426"/>
  <c r="J426"/>
  <c r="I426"/>
  <c r="H426"/>
  <c r="H425" s="1"/>
  <c r="H424" s="1"/>
  <c r="G426"/>
  <c r="F426"/>
  <c r="E426"/>
  <c r="E425" s="1"/>
  <c r="E424" s="1"/>
  <c r="E420" s="1"/>
  <c r="D426"/>
  <c r="D425" s="1"/>
  <c r="D424" s="1"/>
  <c r="O425"/>
  <c r="N425"/>
  <c r="N424" s="1"/>
  <c r="N420" s="1"/>
  <c r="K425"/>
  <c r="J425"/>
  <c r="I425"/>
  <c r="I424" s="1"/>
  <c r="G425"/>
  <c r="F425"/>
  <c r="F424" s="1"/>
  <c r="O424"/>
  <c r="K424"/>
  <c r="J424"/>
  <c r="G424"/>
  <c r="M423"/>
  <c r="M422" s="1"/>
  <c r="M421" s="1"/>
  <c r="I423"/>
  <c r="I422" s="1"/>
  <c r="H423"/>
  <c r="D423"/>
  <c r="P422"/>
  <c r="P421" s="1"/>
  <c r="P420" s="1"/>
  <c r="O422"/>
  <c r="O421" s="1"/>
  <c r="N422"/>
  <c r="L422"/>
  <c r="K422"/>
  <c r="K421" s="1"/>
  <c r="K420" s="1"/>
  <c r="J422"/>
  <c r="H422"/>
  <c r="H421" s="1"/>
  <c r="H420" s="1"/>
  <c r="G422"/>
  <c r="G421" s="1"/>
  <c r="F422"/>
  <c r="E422"/>
  <c r="D422"/>
  <c r="D421" s="1"/>
  <c r="D420" s="1"/>
  <c r="N421"/>
  <c r="L421"/>
  <c r="L420" s="1"/>
  <c r="J421"/>
  <c r="I421"/>
  <c r="I420" s="1"/>
  <c r="F421"/>
  <c r="E421"/>
  <c r="M420"/>
  <c r="M419"/>
  <c r="I419"/>
  <c r="H419"/>
  <c r="P418"/>
  <c r="O418"/>
  <c r="O417" s="1"/>
  <c r="M417" s="1"/>
  <c r="M407" s="1"/>
  <c r="N418"/>
  <c r="L418"/>
  <c r="L417" s="1"/>
  <c r="L407" s="1"/>
  <c r="K418"/>
  <c r="J418"/>
  <c r="H418"/>
  <c r="G418"/>
  <c r="F418"/>
  <c r="P417"/>
  <c r="N417"/>
  <c r="J417"/>
  <c r="H417"/>
  <c r="F417"/>
  <c r="M416"/>
  <c r="I416"/>
  <c r="H416"/>
  <c r="H415" s="1"/>
  <c r="P415"/>
  <c r="O415"/>
  <c r="N415"/>
  <c r="N414" s="1"/>
  <c r="M415"/>
  <c r="L415"/>
  <c r="K415"/>
  <c r="J415"/>
  <c r="J414" s="1"/>
  <c r="I415"/>
  <c r="G415"/>
  <c r="G414" s="1"/>
  <c r="F415"/>
  <c r="F414" s="1"/>
  <c r="P414"/>
  <c r="O414"/>
  <c r="M414"/>
  <c r="L414"/>
  <c r="K414"/>
  <c r="I414"/>
  <c r="H414"/>
  <c r="M413"/>
  <c r="M412" s="1"/>
  <c r="M411" s="1"/>
  <c r="I413"/>
  <c r="D413"/>
  <c r="P412"/>
  <c r="P411" s="1"/>
  <c r="P408" s="1"/>
  <c r="P407" s="1"/>
  <c r="O412"/>
  <c r="N412"/>
  <c r="K412"/>
  <c r="K411" s="1"/>
  <c r="J412"/>
  <c r="I412" s="1"/>
  <c r="G412"/>
  <c r="F412"/>
  <c r="F411" s="1"/>
  <c r="F407" s="1"/>
  <c r="E412"/>
  <c r="O411"/>
  <c r="O408" s="1"/>
  <c r="O407" s="1"/>
  <c r="N411"/>
  <c r="G411"/>
  <c r="E411"/>
  <c r="D411"/>
  <c r="M410"/>
  <c r="I410"/>
  <c r="G410"/>
  <c r="D410"/>
  <c r="P409"/>
  <c r="O409"/>
  <c r="N409"/>
  <c r="N408" s="1"/>
  <c r="N407" s="1"/>
  <c r="M409"/>
  <c r="M408" s="1"/>
  <c r="J409"/>
  <c r="I409" s="1"/>
  <c r="G409"/>
  <c r="G408" s="1"/>
  <c r="E409"/>
  <c r="J408"/>
  <c r="I408"/>
  <c r="F408"/>
  <c r="M406"/>
  <c r="I406"/>
  <c r="D406"/>
  <c r="D405" s="1"/>
  <c r="D404" s="1"/>
  <c r="D403" s="1"/>
  <c r="P405"/>
  <c r="P404" s="1"/>
  <c r="P403" s="1"/>
  <c r="O405"/>
  <c r="N405"/>
  <c r="M405"/>
  <c r="L405"/>
  <c r="L404" s="1"/>
  <c r="L403" s="1"/>
  <c r="K405"/>
  <c r="J405"/>
  <c r="I405"/>
  <c r="I404" s="1"/>
  <c r="I403" s="1"/>
  <c r="H405"/>
  <c r="H404" s="1"/>
  <c r="H403" s="1"/>
  <c r="G405"/>
  <c r="F405"/>
  <c r="E405"/>
  <c r="O404"/>
  <c r="N404"/>
  <c r="M404"/>
  <c r="M403" s="1"/>
  <c r="K404"/>
  <c r="J404"/>
  <c r="G404"/>
  <c r="F404"/>
  <c r="E404"/>
  <c r="E403" s="1"/>
  <c r="O403"/>
  <c r="N403"/>
  <c r="K403"/>
  <c r="J403"/>
  <c r="G403"/>
  <c r="F403"/>
  <c r="M402"/>
  <c r="M401" s="1"/>
  <c r="M400" s="1"/>
  <c r="I402"/>
  <c r="I401" s="1"/>
  <c r="I400" s="1"/>
  <c r="D402"/>
  <c r="P401"/>
  <c r="O401"/>
  <c r="N401"/>
  <c r="N400" s="1"/>
  <c r="L401"/>
  <c r="K401"/>
  <c r="J401"/>
  <c r="J400" s="1"/>
  <c r="H401"/>
  <c r="G401"/>
  <c r="F401"/>
  <c r="F400" s="1"/>
  <c r="E401"/>
  <c r="D401"/>
  <c r="P400"/>
  <c r="O400"/>
  <c r="L400"/>
  <c r="K400"/>
  <c r="K380" s="1"/>
  <c r="H400"/>
  <c r="G400"/>
  <c r="E400"/>
  <c r="D400"/>
  <c r="M399"/>
  <c r="I399"/>
  <c r="D399"/>
  <c r="P389"/>
  <c r="O389"/>
  <c r="N389"/>
  <c r="M389"/>
  <c r="L389"/>
  <c r="K389"/>
  <c r="J389"/>
  <c r="I389"/>
  <c r="H389"/>
  <c r="G389"/>
  <c r="F389"/>
  <c r="M388"/>
  <c r="I388"/>
  <c r="I387" s="1"/>
  <c r="H388"/>
  <c r="H387" s="1"/>
  <c r="D388"/>
  <c r="P387"/>
  <c r="P380" s="1"/>
  <c r="O387"/>
  <c r="N387"/>
  <c r="M387"/>
  <c r="L387"/>
  <c r="L380" s="1"/>
  <c r="K387"/>
  <c r="J387"/>
  <c r="G387"/>
  <c r="G380" s="1"/>
  <c r="F387"/>
  <c r="D387"/>
  <c r="M386"/>
  <c r="I386"/>
  <c r="H386"/>
  <c r="P385"/>
  <c r="O385"/>
  <c r="N385"/>
  <c r="M385"/>
  <c r="L385"/>
  <c r="K385"/>
  <c r="J385"/>
  <c r="I385"/>
  <c r="H385"/>
  <c r="G385"/>
  <c r="F385"/>
  <c r="M384"/>
  <c r="I384"/>
  <c r="I383" s="1"/>
  <c r="H384"/>
  <c r="H383" s="1"/>
  <c r="H380" s="1"/>
  <c r="D384"/>
  <c r="P383"/>
  <c r="O383"/>
  <c r="N383"/>
  <c r="N380" s="1"/>
  <c r="M383"/>
  <c r="L383"/>
  <c r="K383"/>
  <c r="J383"/>
  <c r="G383"/>
  <c r="F383"/>
  <c r="E383"/>
  <c r="M382"/>
  <c r="M381" s="1"/>
  <c r="I382"/>
  <c r="I381" s="1"/>
  <c r="D382"/>
  <c r="D381" s="1"/>
  <c r="P381"/>
  <c r="O381"/>
  <c r="O380" s="1"/>
  <c r="N381"/>
  <c r="L381"/>
  <c r="K381"/>
  <c r="J381"/>
  <c r="H381"/>
  <c r="G381"/>
  <c r="F381"/>
  <c r="E381"/>
  <c r="M379"/>
  <c r="I379"/>
  <c r="H379"/>
  <c r="G379"/>
  <c r="G378" s="1"/>
  <c r="D379"/>
  <c r="D378" s="1"/>
  <c r="P378"/>
  <c r="O378"/>
  <c r="N378"/>
  <c r="M378"/>
  <c r="L378"/>
  <c r="K378"/>
  <c r="J378"/>
  <c r="I378"/>
  <c r="H378"/>
  <c r="F378"/>
  <c r="E378"/>
  <c r="M377"/>
  <c r="I377"/>
  <c r="I376" s="1"/>
  <c r="H377"/>
  <c r="H376" s="1"/>
  <c r="D377"/>
  <c r="P376"/>
  <c r="O376"/>
  <c r="N376"/>
  <c r="M376"/>
  <c r="L376"/>
  <c r="K376"/>
  <c r="J376"/>
  <c r="G376"/>
  <c r="F376"/>
  <c r="E376"/>
  <c r="M375"/>
  <c r="I375"/>
  <c r="H375"/>
  <c r="P374"/>
  <c r="O374"/>
  <c r="N374"/>
  <c r="M374"/>
  <c r="L374"/>
  <c r="K374"/>
  <c r="J374"/>
  <c r="I374"/>
  <c r="H374"/>
  <c r="G374"/>
  <c r="F374"/>
  <c r="M373"/>
  <c r="I373"/>
  <c r="H373"/>
  <c r="H372" s="1"/>
  <c r="D373"/>
  <c r="P372"/>
  <c r="O372"/>
  <c r="N372"/>
  <c r="M372"/>
  <c r="L372"/>
  <c r="K372"/>
  <c r="J372"/>
  <c r="I372"/>
  <c r="G372"/>
  <c r="F372"/>
  <c r="E372"/>
  <c r="D372" s="1"/>
  <c r="M371"/>
  <c r="I371"/>
  <c r="I370" s="1"/>
  <c r="H371"/>
  <c r="H370" s="1"/>
  <c r="D371"/>
  <c r="D370" s="1"/>
  <c r="P370"/>
  <c r="O370"/>
  <c r="N370"/>
  <c r="M370"/>
  <c r="L370"/>
  <c r="K370"/>
  <c r="J370"/>
  <c r="G370"/>
  <c r="F370"/>
  <c r="E370"/>
  <c r="G369"/>
  <c r="G368" s="1"/>
  <c r="F368"/>
  <c r="E368"/>
  <c r="M367"/>
  <c r="I367"/>
  <c r="H367"/>
  <c r="H366" s="1"/>
  <c r="D367"/>
  <c r="D366" s="1"/>
  <c r="P366"/>
  <c r="O366"/>
  <c r="N366"/>
  <c r="M366"/>
  <c r="L366"/>
  <c r="K366"/>
  <c r="J366"/>
  <c r="I366"/>
  <c r="G366"/>
  <c r="F366"/>
  <c r="E366"/>
  <c r="M365"/>
  <c r="I365"/>
  <c r="I364" s="1"/>
  <c r="H365"/>
  <c r="D365"/>
  <c r="D364" s="1"/>
  <c r="P364"/>
  <c r="O364"/>
  <c r="N364"/>
  <c r="M364"/>
  <c r="L364"/>
  <c r="K364"/>
  <c r="K340" s="1"/>
  <c r="J364"/>
  <c r="H364"/>
  <c r="G364"/>
  <c r="F364"/>
  <c r="E364"/>
  <c r="M363"/>
  <c r="I363"/>
  <c r="H363"/>
  <c r="P362"/>
  <c r="O362"/>
  <c r="N362"/>
  <c r="M362"/>
  <c r="L362"/>
  <c r="K362"/>
  <c r="J362"/>
  <c r="I362"/>
  <c r="H362"/>
  <c r="G362"/>
  <c r="F362"/>
  <c r="M361"/>
  <c r="I361"/>
  <c r="D361"/>
  <c r="D360" s="1"/>
  <c r="P360"/>
  <c r="O360"/>
  <c r="N360"/>
  <c r="M360"/>
  <c r="L360"/>
  <c r="K360"/>
  <c r="J360"/>
  <c r="I360"/>
  <c r="H360"/>
  <c r="G360"/>
  <c r="F360"/>
  <c r="E360"/>
  <c r="M359"/>
  <c r="I359"/>
  <c r="I358" s="1"/>
  <c r="H359"/>
  <c r="D359"/>
  <c r="P358"/>
  <c r="O358"/>
  <c r="N358"/>
  <c r="M358"/>
  <c r="L358"/>
  <c r="K358"/>
  <c r="J358"/>
  <c r="H358"/>
  <c r="G358"/>
  <c r="F358"/>
  <c r="E358"/>
  <c r="D358"/>
  <c r="M357"/>
  <c r="I357"/>
  <c r="G357"/>
  <c r="F357"/>
  <c r="D357" s="1"/>
  <c r="D356" s="1"/>
  <c r="P356"/>
  <c r="O356"/>
  <c r="N356"/>
  <c r="M356"/>
  <c r="L356"/>
  <c r="K356"/>
  <c r="J356"/>
  <c r="I356"/>
  <c r="H356"/>
  <c r="G356"/>
  <c r="E356"/>
  <c r="M355"/>
  <c r="I355"/>
  <c r="I354" s="1"/>
  <c r="H355"/>
  <c r="H354" s="1"/>
  <c r="P354"/>
  <c r="O354"/>
  <c r="N354"/>
  <c r="M354"/>
  <c r="L354"/>
  <c r="K354"/>
  <c r="J354"/>
  <c r="G354"/>
  <c r="G340" s="1"/>
  <c r="F354"/>
  <c r="M353"/>
  <c r="I353"/>
  <c r="H353"/>
  <c r="P352"/>
  <c r="O352"/>
  <c r="N352"/>
  <c r="M352"/>
  <c r="L352"/>
  <c r="K352"/>
  <c r="J352"/>
  <c r="I352"/>
  <c r="H352"/>
  <c r="G352"/>
  <c r="F352"/>
  <c r="M351"/>
  <c r="I351"/>
  <c r="H351"/>
  <c r="P350"/>
  <c r="P349" s="1"/>
  <c r="P340" s="1"/>
  <c r="O350"/>
  <c r="O349" s="1"/>
  <c r="N350"/>
  <c r="M350" s="1"/>
  <c r="M349" s="1"/>
  <c r="L350"/>
  <c r="K350"/>
  <c r="K349" s="1"/>
  <c r="J350"/>
  <c r="H350"/>
  <c r="H349" s="1"/>
  <c r="H340" s="1"/>
  <c r="G350"/>
  <c r="G349" s="1"/>
  <c r="F350"/>
  <c r="F349" s="1"/>
  <c r="L349"/>
  <c r="L340" s="1"/>
  <c r="D348"/>
  <c r="D347" s="1"/>
  <c r="P347"/>
  <c r="O347"/>
  <c r="N347"/>
  <c r="N346" s="1"/>
  <c r="M347"/>
  <c r="M346" s="1"/>
  <c r="L347"/>
  <c r="K347"/>
  <c r="K346" s="1"/>
  <c r="J347"/>
  <c r="J346" s="1"/>
  <c r="I347"/>
  <c r="I346" s="1"/>
  <c r="H347"/>
  <c r="G347"/>
  <c r="F347"/>
  <c r="F346" s="1"/>
  <c r="E347"/>
  <c r="E346" s="1"/>
  <c r="P346"/>
  <c r="O346"/>
  <c r="L346"/>
  <c r="H346"/>
  <c r="G346"/>
  <c r="D346"/>
  <c r="M345"/>
  <c r="I345"/>
  <c r="D345"/>
  <c r="P344"/>
  <c r="P343" s="1"/>
  <c r="O344"/>
  <c r="N344"/>
  <c r="M344" s="1"/>
  <c r="K344"/>
  <c r="K343" s="1"/>
  <c r="J344"/>
  <c r="I344" s="1"/>
  <c r="G344"/>
  <c r="F344"/>
  <c r="F343" s="1"/>
  <c r="E344"/>
  <c r="E343" s="1"/>
  <c r="D343" s="1"/>
  <c r="O343"/>
  <c r="N343"/>
  <c r="G343"/>
  <c r="M342"/>
  <c r="I342"/>
  <c r="H342"/>
  <c r="H341" s="1"/>
  <c r="P341"/>
  <c r="O341"/>
  <c r="N341"/>
  <c r="M341"/>
  <c r="L341"/>
  <c r="K341"/>
  <c r="J341"/>
  <c r="I341"/>
  <c r="G341"/>
  <c r="F341"/>
  <c r="O340"/>
  <c r="M339"/>
  <c r="M338" s="1"/>
  <c r="M337" s="1"/>
  <c r="I339"/>
  <c r="H339"/>
  <c r="D339"/>
  <c r="P338"/>
  <c r="P337" s="1"/>
  <c r="O338"/>
  <c r="N338"/>
  <c r="L338"/>
  <c r="L337" s="1"/>
  <c r="K338"/>
  <c r="J338"/>
  <c r="I338"/>
  <c r="H338"/>
  <c r="H337" s="1"/>
  <c r="G338"/>
  <c r="F338"/>
  <c r="E338"/>
  <c r="E337" s="1"/>
  <c r="D337" s="1"/>
  <c r="D338"/>
  <c r="O337"/>
  <c r="N337"/>
  <c r="N324" s="1"/>
  <c r="K337"/>
  <c r="J337"/>
  <c r="I337"/>
  <c r="G337"/>
  <c r="F337"/>
  <c r="M336"/>
  <c r="I336"/>
  <c r="H336"/>
  <c r="P335"/>
  <c r="P334" s="1"/>
  <c r="O335"/>
  <c r="O334" s="1"/>
  <c r="N335"/>
  <c r="M335" s="1"/>
  <c r="M334" s="1"/>
  <c r="L335"/>
  <c r="K335"/>
  <c r="K334" s="1"/>
  <c r="J335"/>
  <c r="H335"/>
  <c r="H334" s="1"/>
  <c r="G335"/>
  <c r="G334" s="1"/>
  <c r="F335"/>
  <c r="N334"/>
  <c r="L334"/>
  <c r="J334"/>
  <c r="F334"/>
  <c r="M333"/>
  <c r="I333"/>
  <c r="H333"/>
  <c r="H332" s="1"/>
  <c r="P332"/>
  <c r="O332"/>
  <c r="O324" s="1"/>
  <c r="N332"/>
  <c r="L332"/>
  <c r="K332"/>
  <c r="J332"/>
  <c r="G332"/>
  <c r="F332"/>
  <c r="M331"/>
  <c r="I331"/>
  <c r="H331"/>
  <c r="P330"/>
  <c r="O330"/>
  <c r="N330"/>
  <c r="M330"/>
  <c r="L330"/>
  <c r="I330" s="1"/>
  <c r="K330"/>
  <c r="J330"/>
  <c r="H330"/>
  <c r="G330"/>
  <c r="F330"/>
  <c r="M329"/>
  <c r="I329"/>
  <c r="D329"/>
  <c r="P328"/>
  <c r="O328"/>
  <c r="N328"/>
  <c r="M328"/>
  <c r="L328"/>
  <c r="K328"/>
  <c r="J328"/>
  <c r="I328"/>
  <c r="G328"/>
  <c r="F328"/>
  <c r="E328"/>
  <c r="D328"/>
  <c r="P327"/>
  <c r="O327"/>
  <c r="N327"/>
  <c r="M327"/>
  <c r="L327"/>
  <c r="K327"/>
  <c r="J327"/>
  <c r="I327"/>
  <c r="G327"/>
  <c r="F327"/>
  <c r="E327"/>
  <c r="D327"/>
  <c r="M326"/>
  <c r="M325" s="1"/>
  <c r="I326"/>
  <c r="H326"/>
  <c r="D326"/>
  <c r="P325"/>
  <c r="P324" s="1"/>
  <c r="O325"/>
  <c r="N325"/>
  <c r="L325"/>
  <c r="K325"/>
  <c r="J325"/>
  <c r="I325"/>
  <c r="H325"/>
  <c r="G325"/>
  <c r="F325"/>
  <c r="E325"/>
  <c r="D325"/>
  <c r="M321"/>
  <c r="M320" s="1"/>
  <c r="M319" s="1"/>
  <c r="I321"/>
  <c r="H321"/>
  <c r="D321"/>
  <c r="P320"/>
  <c r="P319" s="1"/>
  <c r="O320"/>
  <c r="N320"/>
  <c r="L320"/>
  <c r="L319" s="1"/>
  <c r="L303" s="1"/>
  <c r="K320"/>
  <c r="J320"/>
  <c r="I320"/>
  <c r="H320"/>
  <c r="H319" s="1"/>
  <c r="G320"/>
  <c r="F320"/>
  <c r="E320"/>
  <c r="E319" s="1"/>
  <c r="D320"/>
  <c r="D319" s="1"/>
  <c r="O319"/>
  <c r="N319"/>
  <c r="K319"/>
  <c r="J319"/>
  <c r="I319"/>
  <c r="G319"/>
  <c r="F319"/>
  <c r="D318"/>
  <c r="P317"/>
  <c r="O317"/>
  <c r="O316" s="1"/>
  <c r="O315" s="1"/>
  <c r="N317"/>
  <c r="M317"/>
  <c r="L317"/>
  <c r="K317"/>
  <c r="K316" s="1"/>
  <c r="K315" s="1"/>
  <c r="J317"/>
  <c r="I317"/>
  <c r="H317"/>
  <c r="G317"/>
  <c r="G316" s="1"/>
  <c r="G315" s="1"/>
  <c r="F317"/>
  <c r="E317"/>
  <c r="D317"/>
  <c r="D316" s="1"/>
  <c r="D315" s="1"/>
  <c r="P316"/>
  <c r="P315" s="1"/>
  <c r="N316"/>
  <c r="M316"/>
  <c r="M315" s="1"/>
  <c r="L316"/>
  <c r="L315" s="1"/>
  <c r="J316"/>
  <c r="I316"/>
  <c r="H316"/>
  <c r="H315" s="1"/>
  <c r="F316"/>
  <c r="E316"/>
  <c r="E315" s="1"/>
  <c r="N315"/>
  <c r="J315"/>
  <c r="I315"/>
  <c r="F315"/>
  <c r="M314"/>
  <c r="I314"/>
  <c r="I313" s="1"/>
  <c r="H314"/>
  <c r="H313" s="1"/>
  <c r="F314"/>
  <c r="D314"/>
  <c r="P313"/>
  <c r="O313"/>
  <c r="O308" s="1"/>
  <c r="N313"/>
  <c r="M313"/>
  <c r="L313"/>
  <c r="K313"/>
  <c r="J313"/>
  <c r="G313"/>
  <c r="F313"/>
  <c r="E313"/>
  <c r="D313"/>
  <c r="M312"/>
  <c r="I312"/>
  <c r="H312"/>
  <c r="D312"/>
  <c r="P311"/>
  <c r="O311"/>
  <c r="N311"/>
  <c r="M311"/>
  <c r="M308" s="1"/>
  <c r="L311"/>
  <c r="K311"/>
  <c r="J311"/>
  <c r="I311"/>
  <c r="H311"/>
  <c r="G311"/>
  <c r="F311"/>
  <c r="E311"/>
  <c r="D311" s="1"/>
  <c r="M310"/>
  <c r="I310"/>
  <c r="I309" s="1"/>
  <c r="H310"/>
  <c r="H309" s="1"/>
  <c r="E310"/>
  <c r="P309"/>
  <c r="O309"/>
  <c r="N309"/>
  <c r="N308" s="1"/>
  <c r="M309"/>
  <c r="L309"/>
  <c r="K309"/>
  <c r="J309"/>
  <c r="J308" s="1"/>
  <c r="G309"/>
  <c r="F309"/>
  <c r="F308" s="1"/>
  <c r="P308"/>
  <c r="L308"/>
  <c r="K308"/>
  <c r="G308"/>
  <c r="M307"/>
  <c r="M305" s="1"/>
  <c r="M304" s="1"/>
  <c r="I307"/>
  <c r="H307"/>
  <c r="D307"/>
  <c r="M306"/>
  <c r="I306"/>
  <c r="I305" s="1"/>
  <c r="I304" s="1"/>
  <c r="H306"/>
  <c r="H305" s="1"/>
  <c r="P305"/>
  <c r="O305"/>
  <c r="N305"/>
  <c r="N304" s="1"/>
  <c r="L305"/>
  <c r="K305"/>
  <c r="J305"/>
  <c r="J304" s="1"/>
  <c r="J303" s="1"/>
  <c r="G305"/>
  <c r="F305"/>
  <c r="F304" s="1"/>
  <c r="P304"/>
  <c r="O304"/>
  <c r="L304"/>
  <c r="K304"/>
  <c r="H304"/>
  <c r="G304"/>
  <c r="G303" s="1"/>
  <c r="P303"/>
  <c r="M302"/>
  <c r="I302"/>
  <c r="D302"/>
  <c r="P301"/>
  <c r="P300" s="1"/>
  <c r="P299" s="1"/>
  <c r="P298" s="1"/>
  <c r="O301"/>
  <c r="N301"/>
  <c r="M301"/>
  <c r="L301"/>
  <c r="L300" s="1"/>
  <c r="L299" s="1"/>
  <c r="L298" s="1"/>
  <c r="K301"/>
  <c r="J301"/>
  <c r="I301"/>
  <c r="H301"/>
  <c r="H300" s="1"/>
  <c r="H299" s="1"/>
  <c r="H298" s="1"/>
  <c r="G301"/>
  <c r="F301"/>
  <c r="E301"/>
  <c r="E300" s="1"/>
  <c r="E299" s="1"/>
  <c r="E298" s="1"/>
  <c r="D301"/>
  <c r="D300" s="1"/>
  <c r="D299" s="1"/>
  <c r="O300"/>
  <c r="N300"/>
  <c r="N299" s="1"/>
  <c r="N298" s="1"/>
  <c r="M300"/>
  <c r="M299" s="1"/>
  <c r="M298" s="1"/>
  <c r="K300"/>
  <c r="J300"/>
  <c r="I300"/>
  <c r="I299" s="1"/>
  <c r="I298" s="1"/>
  <c r="G300"/>
  <c r="F300"/>
  <c r="F299" s="1"/>
  <c r="F298" s="1"/>
  <c r="O299"/>
  <c r="O298" s="1"/>
  <c r="K299"/>
  <c r="K298" s="1"/>
  <c r="J299"/>
  <c r="J298" s="1"/>
  <c r="G299"/>
  <c r="G298" s="1"/>
  <c r="D298"/>
  <c r="I297"/>
  <c r="D297"/>
  <c r="D296" s="1"/>
  <c r="P296"/>
  <c r="O296"/>
  <c r="O295" s="1"/>
  <c r="N296"/>
  <c r="M296"/>
  <c r="M295" s="1"/>
  <c r="L296"/>
  <c r="K296"/>
  <c r="K295" s="1"/>
  <c r="K291" s="1"/>
  <c r="J296"/>
  <c r="I296"/>
  <c r="I295" s="1"/>
  <c r="H296"/>
  <c r="G296"/>
  <c r="G295" s="1"/>
  <c r="F296"/>
  <c r="E296"/>
  <c r="E295" s="1"/>
  <c r="P295"/>
  <c r="N295"/>
  <c r="L295"/>
  <c r="J295"/>
  <c r="H295"/>
  <c r="F295"/>
  <c r="D295"/>
  <c r="I294"/>
  <c r="D294"/>
  <c r="D293" s="1"/>
  <c r="P293"/>
  <c r="O293"/>
  <c r="O292" s="1"/>
  <c r="O291" s="1"/>
  <c r="N293"/>
  <c r="M293"/>
  <c r="M292" s="1"/>
  <c r="L293"/>
  <c r="K293"/>
  <c r="K292" s="1"/>
  <c r="J293"/>
  <c r="I293"/>
  <c r="I292" s="1"/>
  <c r="H293"/>
  <c r="G293"/>
  <c r="G292" s="1"/>
  <c r="G291" s="1"/>
  <c r="F293"/>
  <c r="E293"/>
  <c r="E292" s="1"/>
  <c r="P292"/>
  <c r="P291" s="1"/>
  <c r="N292"/>
  <c r="L292"/>
  <c r="J292"/>
  <c r="H292"/>
  <c r="H291" s="1"/>
  <c r="F292"/>
  <c r="D292"/>
  <c r="M291"/>
  <c r="I291"/>
  <c r="E291"/>
  <c r="D290"/>
  <c r="D289" s="1"/>
  <c r="P289"/>
  <c r="O289"/>
  <c r="N289"/>
  <c r="M289"/>
  <c r="L289"/>
  <c r="K289"/>
  <c r="J289"/>
  <c r="I289"/>
  <c r="H289"/>
  <c r="G289"/>
  <c r="F289"/>
  <c r="E289"/>
  <c r="E286" s="1"/>
  <c r="E285" s="1"/>
  <c r="E277" s="1"/>
  <c r="M288"/>
  <c r="I288"/>
  <c r="D288"/>
  <c r="P287"/>
  <c r="O287"/>
  <c r="N287"/>
  <c r="M287"/>
  <c r="L287"/>
  <c r="K287"/>
  <c r="J287"/>
  <c r="I287"/>
  <c r="G287"/>
  <c r="F287"/>
  <c r="F286" s="1"/>
  <c r="E287"/>
  <c r="D287"/>
  <c r="D286" s="1"/>
  <c r="D285" s="1"/>
  <c r="P286"/>
  <c r="O286"/>
  <c r="O285" s="1"/>
  <c r="N286"/>
  <c r="M286"/>
  <c r="M285" s="1"/>
  <c r="M277" s="1"/>
  <c r="L286"/>
  <c r="K286"/>
  <c r="K285" s="1"/>
  <c r="J286"/>
  <c r="I286"/>
  <c r="I285" s="1"/>
  <c r="I277" s="1"/>
  <c r="H286"/>
  <c r="G286"/>
  <c r="G285" s="1"/>
  <c r="P285"/>
  <c r="P277" s="1"/>
  <c r="N285"/>
  <c r="L285"/>
  <c r="J285"/>
  <c r="H285"/>
  <c r="H277" s="1"/>
  <c r="F285"/>
  <c r="M284"/>
  <c r="M283" s="1"/>
  <c r="I284"/>
  <c r="I283" s="1"/>
  <c r="D284"/>
  <c r="P283"/>
  <c r="O283"/>
  <c r="N283"/>
  <c r="L283"/>
  <c r="K283"/>
  <c r="J283"/>
  <c r="H283"/>
  <c r="G283"/>
  <c r="F283"/>
  <c r="E283"/>
  <c r="D283"/>
  <c r="M282"/>
  <c r="M281" s="1"/>
  <c r="M278" s="1"/>
  <c r="M272" s="1"/>
  <c r="I282"/>
  <c r="I281" s="1"/>
  <c r="D282"/>
  <c r="P281"/>
  <c r="O281"/>
  <c r="N281"/>
  <c r="L281"/>
  <c r="K281"/>
  <c r="J281"/>
  <c r="H281"/>
  <c r="G281"/>
  <c r="F281"/>
  <c r="E281"/>
  <c r="D281"/>
  <c r="M280"/>
  <c r="M279" s="1"/>
  <c r="I280"/>
  <c r="I279" s="1"/>
  <c r="D280"/>
  <c r="P279"/>
  <c r="O279"/>
  <c r="N279"/>
  <c r="N278" s="1"/>
  <c r="N272" s="1"/>
  <c r="L279"/>
  <c r="L278" s="1"/>
  <c r="K279"/>
  <c r="J279"/>
  <c r="H279"/>
  <c r="H278" s="1"/>
  <c r="H272" s="1"/>
  <c r="G279"/>
  <c r="F279"/>
  <c r="E279"/>
  <c r="D279"/>
  <c r="D278" s="1"/>
  <c r="O278"/>
  <c r="O272" s="1"/>
  <c r="K278"/>
  <c r="K272" s="1"/>
  <c r="I278"/>
  <c r="I272" s="1"/>
  <c r="G278"/>
  <c r="G272" s="1"/>
  <c r="E278"/>
  <c r="E272" s="1"/>
  <c r="M276"/>
  <c r="I276"/>
  <c r="I275" s="1"/>
  <c r="I274" s="1"/>
  <c r="I273" s="1"/>
  <c r="D276"/>
  <c r="P275"/>
  <c r="O275"/>
  <c r="N275"/>
  <c r="M275"/>
  <c r="L275"/>
  <c r="K275"/>
  <c r="J275"/>
  <c r="G275"/>
  <c r="G274" s="1"/>
  <c r="G273" s="1"/>
  <c r="F275"/>
  <c r="E275"/>
  <c r="D275"/>
  <c r="P274"/>
  <c r="P273" s="1"/>
  <c r="O274"/>
  <c r="N274"/>
  <c r="M274"/>
  <c r="L274"/>
  <c r="L273" s="1"/>
  <c r="K274"/>
  <c r="J274"/>
  <c r="F274"/>
  <c r="E274"/>
  <c r="D274"/>
  <c r="O273"/>
  <c r="N273"/>
  <c r="M273"/>
  <c r="K273"/>
  <c r="J273"/>
  <c r="F273"/>
  <c r="E273"/>
  <c r="D273"/>
  <c r="L272"/>
  <c r="D272"/>
  <c r="M271"/>
  <c r="I271"/>
  <c r="H271"/>
  <c r="H270" s="1"/>
  <c r="D271"/>
  <c r="D270" s="1"/>
  <c r="D266" s="1"/>
  <c r="P270"/>
  <c r="O270"/>
  <c r="O269" s="1"/>
  <c r="O268" s="1"/>
  <c r="O267" s="1"/>
  <c r="O266" s="1"/>
  <c r="O265" s="1"/>
  <c r="N270"/>
  <c r="M270"/>
  <c r="M269" s="1"/>
  <c r="L270"/>
  <c r="K270"/>
  <c r="K269" s="1"/>
  <c r="J270"/>
  <c r="I270"/>
  <c r="I269" s="1"/>
  <c r="I268" s="1"/>
  <c r="I267" s="1"/>
  <c r="I266" s="1"/>
  <c r="I265" s="1"/>
  <c r="I264" s="1"/>
  <c r="G270"/>
  <c r="G269" s="1"/>
  <c r="G268" s="1"/>
  <c r="G267" s="1"/>
  <c r="G266" s="1"/>
  <c r="G265" s="1"/>
  <c r="F270"/>
  <c r="E270"/>
  <c r="E269" s="1"/>
  <c r="P269"/>
  <c r="P268" s="1"/>
  <c r="P267" s="1"/>
  <c r="P266" s="1"/>
  <c r="P265" s="1"/>
  <c r="N269"/>
  <c r="N268" s="1"/>
  <c r="N267" s="1"/>
  <c r="N266" s="1"/>
  <c r="N265" s="1"/>
  <c r="L269"/>
  <c r="L268" s="1"/>
  <c r="L267" s="1"/>
  <c r="L266" s="1"/>
  <c r="L265" s="1"/>
  <c r="J269"/>
  <c r="J268" s="1"/>
  <c r="H269"/>
  <c r="H268" s="1"/>
  <c r="H267" s="1"/>
  <c r="H266" s="1"/>
  <c r="H265" s="1"/>
  <c r="F269"/>
  <c r="F268" s="1"/>
  <c r="F267" s="1"/>
  <c r="F266" s="1"/>
  <c r="F265" s="1"/>
  <c r="M268"/>
  <c r="M267" s="1"/>
  <c r="M266" s="1"/>
  <c r="M265" s="1"/>
  <c r="M264" s="1"/>
  <c r="K268"/>
  <c r="K267" s="1"/>
  <c r="K266" s="1"/>
  <c r="K265" s="1"/>
  <c r="E268"/>
  <c r="E267" s="1"/>
  <c r="E266" s="1"/>
  <c r="E265" s="1"/>
  <c r="E264" s="1"/>
  <c r="J267"/>
  <c r="J266" s="1"/>
  <c r="J265" s="1"/>
  <c r="D265"/>
  <c r="M262"/>
  <c r="I262"/>
  <c r="H262"/>
  <c r="H261" s="1"/>
  <c r="D262"/>
  <c r="D261" s="1"/>
  <c r="P261"/>
  <c r="O261"/>
  <c r="N261"/>
  <c r="M261"/>
  <c r="L261"/>
  <c r="K261"/>
  <c r="J261"/>
  <c r="I261"/>
  <c r="G261"/>
  <c r="F261"/>
  <c r="E261"/>
  <c r="M260"/>
  <c r="M259" s="1"/>
  <c r="I260"/>
  <c r="I259" s="1"/>
  <c r="H260"/>
  <c r="D260"/>
  <c r="D259" s="1"/>
  <c r="P259"/>
  <c r="O259"/>
  <c r="N259"/>
  <c r="L259"/>
  <c r="K259"/>
  <c r="J259"/>
  <c r="H259"/>
  <c r="G259"/>
  <c r="F259"/>
  <c r="E259"/>
  <c r="M258"/>
  <c r="M257" s="1"/>
  <c r="M256" s="1"/>
  <c r="I258"/>
  <c r="I257" s="1"/>
  <c r="D258"/>
  <c r="P257"/>
  <c r="P256" s="1"/>
  <c r="O257"/>
  <c r="N257"/>
  <c r="N256" s="1"/>
  <c r="L257"/>
  <c r="L256" s="1"/>
  <c r="K257"/>
  <c r="J257"/>
  <c r="J256" s="1"/>
  <c r="H257"/>
  <c r="H256" s="1"/>
  <c r="G257"/>
  <c r="F257"/>
  <c r="F256" s="1"/>
  <c r="E257"/>
  <c r="D257"/>
  <c r="D256" s="1"/>
  <c r="O256"/>
  <c r="K256"/>
  <c r="I256"/>
  <c r="G256"/>
  <c r="G255" s="1"/>
  <c r="E256"/>
  <c r="I255"/>
  <c r="D255"/>
  <c r="O254"/>
  <c r="O253" s="1"/>
  <c r="J254"/>
  <c r="I254" s="1"/>
  <c r="G254"/>
  <c r="D254" s="1"/>
  <c r="E254"/>
  <c r="E253" s="1"/>
  <c r="J253"/>
  <c r="I253" s="1"/>
  <c r="G253"/>
  <c r="D253" s="1"/>
  <c r="M252"/>
  <c r="I252"/>
  <c r="H252"/>
  <c r="D252"/>
  <c r="P251"/>
  <c r="O251"/>
  <c r="N251"/>
  <c r="M251"/>
  <c r="L251"/>
  <c r="K251"/>
  <c r="J251"/>
  <c r="I251"/>
  <c r="H251"/>
  <c r="G251"/>
  <c r="F251"/>
  <c r="E251"/>
  <c r="D251" s="1"/>
  <c r="D250"/>
  <c r="F249"/>
  <c r="D249"/>
  <c r="F248"/>
  <c r="D248"/>
  <c r="M247"/>
  <c r="I247"/>
  <c r="I246" s="1"/>
  <c r="D247"/>
  <c r="P246"/>
  <c r="O246"/>
  <c r="N246"/>
  <c r="M246"/>
  <c r="L246"/>
  <c r="K246"/>
  <c r="J246"/>
  <c r="H246"/>
  <c r="G246"/>
  <c r="F246"/>
  <c r="E246"/>
  <c r="D246"/>
  <c r="M245"/>
  <c r="I245"/>
  <c r="H245"/>
  <c r="D245"/>
  <c r="M244"/>
  <c r="I244"/>
  <c r="H244"/>
  <c r="H243" s="1"/>
  <c r="D244"/>
  <c r="P243"/>
  <c r="O243"/>
  <c r="N243"/>
  <c r="M243"/>
  <c r="L243"/>
  <c r="K243"/>
  <c r="J243"/>
  <c r="I243"/>
  <c r="G243"/>
  <c r="F243"/>
  <c r="E243"/>
  <c r="D243" s="1"/>
  <c r="M242"/>
  <c r="M241" s="1"/>
  <c r="I242"/>
  <c r="I241" s="1"/>
  <c r="I240" s="1"/>
  <c r="H242"/>
  <c r="D242"/>
  <c r="P241"/>
  <c r="P240" s="1"/>
  <c r="O241"/>
  <c r="N241"/>
  <c r="N240" s="1"/>
  <c r="L241"/>
  <c r="L240" s="1"/>
  <c r="K241"/>
  <c r="J241"/>
  <c r="J240" s="1"/>
  <c r="H241"/>
  <c r="H240" s="1"/>
  <c r="G241"/>
  <c r="F241"/>
  <c r="F240" s="1"/>
  <c r="E241"/>
  <c r="D241"/>
  <c r="D240" s="1"/>
  <c r="O240"/>
  <c r="M240"/>
  <c r="K240"/>
  <c r="G240"/>
  <c r="E240"/>
  <c r="M239"/>
  <c r="M238" s="1"/>
  <c r="I239"/>
  <c r="H239"/>
  <c r="H238" s="1"/>
  <c r="D239"/>
  <c r="P238"/>
  <c r="O238"/>
  <c r="N238"/>
  <c r="L238"/>
  <c r="K238"/>
  <c r="J238"/>
  <c r="I238"/>
  <c r="G238"/>
  <c r="F238"/>
  <c r="E238"/>
  <c r="D238"/>
  <c r="M237"/>
  <c r="I237"/>
  <c r="H237"/>
  <c r="D237"/>
  <c r="P236"/>
  <c r="O236"/>
  <c r="N236"/>
  <c r="M236"/>
  <c r="L236"/>
  <c r="K236"/>
  <c r="I236" s="1"/>
  <c r="H236"/>
  <c r="G236"/>
  <c r="F236"/>
  <c r="E236"/>
  <c r="D236"/>
  <c r="M235"/>
  <c r="I235"/>
  <c r="I234" s="1"/>
  <c r="D235"/>
  <c r="P234"/>
  <c r="O234"/>
  <c r="N234"/>
  <c r="M234"/>
  <c r="L234"/>
  <c r="K234"/>
  <c r="J234"/>
  <c r="H234"/>
  <c r="G234"/>
  <c r="F234"/>
  <c r="E234"/>
  <c r="D234"/>
  <c r="M233"/>
  <c r="I233"/>
  <c r="I232" s="1"/>
  <c r="H233"/>
  <c r="H232" s="1"/>
  <c r="D233"/>
  <c r="P232"/>
  <c r="O232"/>
  <c r="N232"/>
  <c r="M232"/>
  <c r="L232"/>
  <c r="K232"/>
  <c r="J232"/>
  <c r="G232"/>
  <c r="F232"/>
  <c r="E232"/>
  <c r="M231"/>
  <c r="M230" s="1"/>
  <c r="I231"/>
  <c r="I230" s="1"/>
  <c r="H231"/>
  <c r="D231"/>
  <c r="P230"/>
  <c r="O230"/>
  <c r="N230"/>
  <c r="L230"/>
  <c r="K230"/>
  <c r="J230"/>
  <c r="H230"/>
  <c r="G230"/>
  <c r="F230"/>
  <c r="E230"/>
  <c r="D230"/>
  <c r="M229"/>
  <c r="I229"/>
  <c r="I228" s="1"/>
  <c r="H229"/>
  <c r="F229"/>
  <c r="D229" s="1"/>
  <c r="P228"/>
  <c r="O228"/>
  <c r="N228"/>
  <c r="M228"/>
  <c r="L228"/>
  <c r="K228"/>
  <c r="J228"/>
  <c r="H228"/>
  <c r="G228"/>
  <c r="E228"/>
  <c r="M227"/>
  <c r="I227"/>
  <c r="D227"/>
  <c r="P226"/>
  <c r="P225" s="1"/>
  <c r="O226"/>
  <c r="N226"/>
  <c r="M226"/>
  <c r="L226"/>
  <c r="L225" s="1"/>
  <c r="K226"/>
  <c r="J226"/>
  <c r="G226"/>
  <c r="G225" s="1"/>
  <c r="F226"/>
  <c r="E226"/>
  <c r="O225"/>
  <c r="N225"/>
  <c r="M225"/>
  <c r="K225"/>
  <c r="J225"/>
  <c r="F225"/>
  <c r="E225"/>
  <c r="M224"/>
  <c r="M223" s="1"/>
  <c r="M222" s="1"/>
  <c r="I224"/>
  <c r="D224"/>
  <c r="D223" s="1"/>
  <c r="P223"/>
  <c r="O223"/>
  <c r="O222" s="1"/>
  <c r="N223"/>
  <c r="L223"/>
  <c r="K223"/>
  <c r="K222" s="1"/>
  <c r="J223"/>
  <c r="I223"/>
  <c r="I222" s="1"/>
  <c r="H223"/>
  <c r="G223"/>
  <c r="G222" s="1"/>
  <c r="F223"/>
  <c r="E223"/>
  <c r="E222" s="1"/>
  <c r="P222"/>
  <c r="N222"/>
  <c r="L222"/>
  <c r="J222"/>
  <c r="H222"/>
  <c r="F222"/>
  <c r="D222"/>
  <c r="M221"/>
  <c r="I221"/>
  <c r="I220" s="1"/>
  <c r="I219" s="1"/>
  <c r="D221"/>
  <c r="P220"/>
  <c r="P219" s="1"/>
  <c r="O220"/>
  <c r="N220"/>
  <c r="N219" s="1"/>
  <c r="M220"/>
  <c r="L220"/>
  <c r="L219" s="1"/>
  <c r="K220"/>
  <c r="J220"/>
  <c r="J219" s="1"/>
  <c r="H220"/>
  <c r="H219" s="1"/>
  <c r="G220"/>
  <c r="F220"/>
  <c r="F219" s="1"/>
  <c r="E220"/>
  <c r="D220"/>
  <c r="D219" s="1"/>
  <c r="O219"/>
  <c r="M219"/>
  <c r="K219"/>
  <c r="G219"/>
  <c r="E219"/>
  <c r="M218"/>
  <c r="M217" s="1"/>
  <c r="M216" s="1"/>
  <c r="I218"/>
  <c r="D218"/>
  <c r="D217" s="1"/>
  <c r="P217"/>
  <c r="O217"/>
  <c r="O216" s="1"/>
  <c r="N217"/>
  <c r="L217"/>
  <c r="K217"/>
  <c r="K216" s="1"/>
  <c r="J217"/>
  <c r="I217"/>
  <c r="I216" s="1"/>
  <c r="H217"/>
  <c r="G217"/>
  <c r="G216" s="1"/>
  <c r="F217"/>
  <c r="E217"/>
  <c r="E216" s="1"/>
  <c r="P216"/>
  <c r="N216"/>
  <c r="L216"/>
  <c r="J216"/>
  <c r="H216"/>
  <c r="F216"/>
  <c r="D216"/>
  <c r="M215"/>
  <c r="I215"/>
  <c r="H215"/>
  <c r="D215"/>
  <c r="P214"/>
  <c r="O214"/>
  <c r="N214"/>
  <c r="M214"/>
  <c r="L214"/>
  <c r="K214"/>
  <c r="J214"/>
  <c r="I214"/>
  <c r="H214"/>
  <c r="G214"/>
  <c r="F214"/>
  <c r="E214"/>
  <c r="D214" s="1"/>
  <c r="M213"/>
  <c r="I213"/>
  <c r="H213"/>
  <c r="H212" s="1"/>
  <c r="P212"/>
  <c r="O212"/>
  <c r="M212" s="1"/>
  <c r="N212"/>
  <c r="L212"/>
  <c r="K212"/>
  <c r="I212" s="1"/>
  <c r="J212"/>
  <c r="G212"/>
  <c r="F212"/>
  <c r="M211"/>
  <c r="I211"/>
  <c r="H211"/>
  <c r="D211"/>
  <c r="M210"/>
  <c r="M209" s="1"/>
  <c r="I210"/>
  <c r="I209" s="1"/>
  <c r="H210"/>
  <c r="D210"/>
  <c r="P209"/>
  <c r="O209"/>
  <c r="N209"/>
  <c r="L209"/>
  <c r="K209"/>
  <c r="J209"/>
  <c r="H209"/>
  <c r="G209"/>
  <c r="F209"/>
  <c r="E209"/>
  <c r="D209"/>
  <c r="M208"/>
  <c r="M207" s="1"/>
  <c r="I208"/>
  <c r="I207" s="1"/>
  <c r="D208"/>
  <c r="P207"/>
  <c r="O207"/>
  <c r="N207"/>
  <c r="L207"/>
  <c r="K207"/>
  <c r="J207"/>
  <c r="H207"/>
  <c r="G207"/>
  <c r="F207"/>
  <c r="E207"/>
  <c r="D207"/>
  <c r="M206"/>
  <c r="I206"/>
  <c r="I205" s="1"/>
  <c r="H206"/>
  <c r="D206"/>
  <c r="D205" s="1"/>
  <c r="P205"/>
  <c r="O205"/>
  <c r="N205"/>
  <c r="M205"/>
  <c r="L205"/>
  <c r="K205"/>
  <c r="J205"/>
  <c r="H205"/>
  <c r="G205"/>
  <c r="F205"/>
  <c r="E205"/>
  <c r="M204"/>
  <c r="M203" s="1"/>
  <c r="I204"/>
  <c r="H204"/>
  <c r="H203" s="1"/>
  <c r="D204"/>
  <c r="P203"/>
  <c r="O203"/>
  <c r="N203"/>
  <c r="L203"/>
  <c r="K203"/>
  <c r="J203"/>
  <c r="I203"/>
  <c r="G203"/>
  <c r="F203"/>
  <c r="E203"/>
  <c r="D203"/>
  <c r="M202"/>
  <c r="I202"/>
  <c r="I201" s="1"/>
  <c r="H202"/>
  <c r="H201" s="1"/>
  <c r="D202"/>
  <c r="D201" s="1"/>
  <c r="P201"/>
  <c r="O201"/>
  <c r="N201"/>
  <c r="M201"/>
  <c r="L201"/>
  <c r="K201"/>
  <c r="J201"/>
  <c r="G201"/>
  <c r="F201"/>
  <c r="E201"/>
  <c r="M200"/>
  <c r="M199" s="1"/>
  <c r="I200"/>
  <c r="I199" s="1"/>
  <c r="H200"/>
  <c r="D200"/>
  <c r="P199"/>
  <c r="O199"/>
  <c r="N199"/>
  <c r="L199"/>
  <c r="K199"/>
  <c r="J199"/>
  <c r="H199"/>
  <c r="G199"/>
  <c r="F199"/>
  <c r="E199"/>
  <c r="D199"/>
  <c r="M198"/>
  <c r="I198"/>
  <c r="H198"/>
  <c r="D198"/>
  <c r="D197" s="1"/>
  <c r="P197"/>
  <c r="O197"/>
  <c r="N197"/>
  <c r="M197"/>
  <c r="L197"/>
  <c r="K197"/>
  <c r="J197"/>
  <c r="I197"/>
  <c r="H197"/>
  <c r="G197"/>
  <c r="F197"/>
  <c r="E197"/>
  <c r="M196"/>
  <c r="M195" s="1"/>
  <c r="M194" s="1"/>
  <c r="I196"/>
  <c r="D196"/>
  <c r="D195" s="1"/>
  <c r="P195"/>
  <c r="O195"/>
  <c r="O194" s="1"/>
  <c r="N195"/>
  <c r="L195"/>
  <c r="K195"/>
  <c r="K194" s="1"/>
  <c r="J195"/>
  <c r="I195"/>
  <c r="I194" s="1"/>
  <c r="H195"/>
  <c r="G195"/>
  <c r="G194" s="1"/>
  <c r="F195"/>
  <c r="E195"/>
  <c r="E194" s="1"/>
  <c r="P194"/>
  <c r="N194"/>
  <c r="L194"/>
  <c r="J194"/>
  <c r="H194"/>
  <c r="F194"/>
  <c r="D194"/>
  <c r="M193"/>
  <c r="I193"/>
  <c r="I192" s="1"/>
  <c r="H193"/>
  <c r="H192" s="1"/>
  <c r="D193"/>
  <c r="D192" s="1"/>
  <c r="P192"/>
  <c r="O192"/>
  <c r="N192"/>
  <c r="M192"/>
  <c r="L192"/>
  <c r="K192"/>
  <c r="J192"/>
  <c r="G192"/>
  <c r="F192"/>
  <c r="E192"/>
  <c r="M191"/>
  <c r="M190" s="1"/>
  <c r="I191"/>
  <c r="I190" s="1"/>
  <c r="H191"/>
  <c r="D191"/>
  <c r="P190"/>
  <c r="O190"/>
  <c r="N190"/>
  <c r="L190"/>
  <c r="K190"/>
  <c r="J190"/>
  <c r="H190"/>
  <c r="G190"/>
  <c r="F190"/>
  <c r="E190"/>
  <c r="D190"/>
  <c r="M189"/>
  <c r="I189"/>
  <c r="H189"/>
  <c r="D189"/>
  <c r="D188" s="1"/>
  <c r="P188"/>
  <c r="O188"/>
  <c r="N188"/>
  <c r="M188"/>
  <c r="L188"/>
  <c r="K188"/>
  <c r="J188"/>
  <c r="I188"/>
  <c r="H188"/>
  <c r="G188"/>
  <c r="F188"/>
  <c r="E188"/>
  <c r="M187"/>
  <c r="M186" s="1"/>
  <c r="I187"/>
  <c r="H187"/>
  <c r="D187"/>
  <c r="P186"/>
  <c r="O186"/>
  <c r="N186"/>
  <c r="L186"/>
  <c r="K186"/>
  <c r="J186"/>
  <c r="I186"/>
  <c r="H186"/>
  <c r="G186"/>
  <c r="F186"/>
  <c r="E186"/>
  <c r="D186"/>
  <c r="M185"/>
  <c r="I185"/>
  <c r="H185"/>
  <c r="H184" s="1"/>
  <c r="D185"/>
  <c r="D184" s="1"/>
  <c r="P184"/>
  <c r="O184"/>
  <c r="N184"/>
  <c r="M184"/>
  <c r="L184"/>
  <c r="K184"/>
  <c r="J184"/>
  <c r="I184"/>
  <c r="G184"/>
  <c r="F184"/>
  <c r="E184"/>
  <c r="M183"/>
  <c r="M182" s="1"/>
  <c r="I183"/>
  <c r="I182" s="1"/>
  <c r="H183"/>
  <c r="D183"/>
  <c r="P182"/>
  <c r="O182"/>
  <c r="N182"/>
  <c r="L182"/>
  <c r="K182"/>
  <c r="J182"/>
  <c r="H182"/>
  <c r="G182"/>
  <c r="F182"/>
  <c r="E182"/>
  <c r="D182"/>
  <c r="M181"/>
  <c r="I181"/>
  <c r="I180" s="1"/>
  <c r="H181"/>
  <c r="D181"/>
  <c r="D180" s="1"/>
  <c r="P180"/>
  <c r="O180"/>
  <c r="N180"/>
  <c r="M180"/>
  <c r="L180"/>
  <c r="K180"/>
  <c r="J180"/>
  <c r="H180"/>
  <c r="G180"/>
  <c r="F180"/>
  <c r="E180"/>
  <c r="M179"/>
  <c r="M178" s="1"/>
  <c r="I179"/>
  <c r="H179"/>
  <c r="H178" s="1"/>
  <c r="D179"/>
  <c r="P178"/>
  <c r="O178"/>
  <c r="N178"/>
  <c r="L178"/>
  <c r="K178"/>
  <c r="J178"/>
  <c r="I178"/>
  <c r="G178"/>
  <c r="F178"/>
  <c r="E178"/>
  <c r="D178"/>
  <c r="M177"/>
  <c r="I177"/>
  <c r="I176" s="1"/>
  <c r="I175" s="1"/>
  <c r="D177"/>
  <c r="P176"/>
  <c r="P175" s="1"/>
  <c r="O176"/>
  <c r="N176"/>
  <c r="N175" s="1"/>
  <c r="M176"/>
  <c r="L176"/>
  <c r="L175" s="1"/>
  <c r="K176"/>
  <c r="J176"/>
  <c r="J175" s="1"/>
  <c r="H176"/>
  <c r="H175" s="1"/>
  <c r="G176"/>
  <c r="F176"/>
  <c r="F175" s="1"/>
  <c r="E176"/>
  <c r="D176"/>
  <c r="D175" s="1"/>
  <c r="O175"/>
  <c r="M175"/>
  <c r="K175"/>
  <c r="G175"/>
  <c r="E175"/>
  <c r="M174"/>
  <c r="M173" s="1"/>
  <c r="I174"/>
  <c r="I173" s="1"/>
  <c r="H174"/>
  <c r="D174"/>
  <c r="P173"/>
  <c r="O173"/>
  <c r="N173"/>
  <c r="L173"/>
  <c r="K173"/>
  <c r="J173"/>
  <c r="H173"/>
  <c r="G173"/>
  <c r="F173"/>
  <c r="E173"/>
  <c r="D173"/>
  <c r="M172"/>
  <c r="I172"/>
  <c r="I171" s="1"/>
  <c r="H172"/>
  <c r="D172"/>
  <c r="D171" s="1"/>
  <c r="P171"/>
  <c r="O171"/>
  <c r="N171"/>
  <c r="M171"/>
  <c r="L171"/>
  <c r="K171"/>
  <c r="J171"/>
  <c r="H171"/>
  <c r="G171"/>
  <c r="F171"/>
  <c r="E171"/>
  <c r="M170"/>
  <c r="M169" s="1"/>
  <c r="I170"/>
  <c r="H170"/>
  <c r="H169" s="1"/>
  <c r="D170"/>
  <c r="P169"/>
  <c r="O169"/>
  <c r="N169"/>
  <c r="L169"/>
  <c r="K169"/>
  <c r="J169"/>
  <c r="I169"/>
  <c r="G169"/>
  <c r="F169"/>
  <c r="E169"/>
  <c r="D169"/>
  <c r="M168"/>
  <c r="I168"/>
  <c r="I167" s="1"/>
  <c r="H168"/>
  <c r="H167" s="1"/>
  <c r="D168"/>
  <c r="D167" s="1"/>
  <c r="P167"/>
  <c r="O167"/>
  <c r="N167"/>
  <c r="M167"/>
  <c r="L167"/>
  <c r="K167"/>
  <c r="J167"/>
  <c r="G167"/>
  <c r="F167"/>
  <c r="E167"/>
  <c r="M166"/>
  <c r="M165" s="1"/>
  <c r="I166"/>
  <c r="I165" s="1"/>
  <c r="H166"/>
  <c r="D166"/>
  <c r="P165"/>
  <c r="O165"/>
  <c r="N165"/>
  <c r="L165"/>
  <c r="K165"/>
  <c r="J165"/>
  <c r="H165"/>
  <c r="G165"/>
  <c r="F165"/>
  <c r="E165"/>
  <c r="D165"/>
  <c r="M164"/>
  <c r="I164"/>
  <c r="H164"/>
  <c r="D164"/>
  <c r="D163" s="1"/>
  <c r="P163"/>
  <c r="O163"/>
  <c r="N163"/>
  <c r="M163"/>
  <c r="L163"/>
  <c r="K163"/>
  <c r="J163"/>
  <c r="I163"/>
  <c r="H163"/>
  <c r="G163"/>
  <c r="F163"/>
  <c r="E163"/>
  <c r="M162"/>
  <c r="I162"/>
  <c r="H162"/>
  <c r="H161" s="1"/>
  <c r="D162"/>
  <c r="D161" s="1"/>
  <c r="P161"/>
  <c r="O161"/>
  <c r="N161"/>
  <c r="M161"/>
  <c r="L161"/>
  <c r="K161"/>
  <c r="J161"/>
  <c r="I161"/>
  <c r="G161"/>
  <c r="F161"/>
  <c r="E161"/>
  <c r="M160"/>
  <c r="M159" s="1"/>
  <c r="I160"/>
  <c r="I159" s="1"/>
  <c r="H160"/>
  <c r="D160"/>
  <c r="P159"/>
  <c r="O159"/>
  <c r="N159"/>
  <c r="L159"/>
  <c r="K159"/>
  <c r="J159"/>
  <c r="H159"/>
  <c r="G159"/>
  <c r="F159"/>
  <c r="E159"/>
  <c r="D159"/>
  <c r="M158"/>
  <c r="I158"/>
  <c r="I157" s="1"/>
  <c r="H158"/>
  <c r="D158"/>
  <c r="D157" s="1"/>
  <c r="P157"/>
  <c r="O157"/>
  <c r="N157"/>
  <c r="M157"/>
  <c r="L157"/>
  <c r="K157"/>
  <c r="J157"/>
  <c r="H157"/>
  <c r="G157"/>
  <c r="F157"/>
  <c r="E157"/>
  <c r="M156"/>
  <c r="M155" s="1"/>
  <c r="I156"/>
  <c r="P155"/>
  <c r="O155"/>
  <c r="N155"/>
  <c r="L155"/>
  <c r="K155"/>
  <c r="J155"/>
  <c r="I155"/>
  <c r="H155"/>
  <c r="G155"/>
  <c r="E155"/>
  <c r="M154"/>
  <c r="M153" s="1"/>
  <c r="I154"/>
  <c r="H154"/>
  <c r="H153" s="1"/>
  <c r="D154"/>
  <c r="P153"/>
  <c r="O153"/>
  <c r="N153"/>
  <c r="L153"/>
  <c r="K153"/>
  <c r="J153"/>
  <c r="I153"/>
  <c r="G153"/>
  <c r="F153"/>
  <c r="E153"/>
  <c r="D153"/>
  <c r="P152"/>
  <c r="O152"/>
  <c r="L152"/>
  <c r="I152" s="1"/>
  <c r="I151" s="1"/>
  <c r="K152"/>
  <c r="D152"/>
  <c r="P151"/>
  <c r="N151"/>
  <c r="K151"/>
  <c r="J151"/>
  <c r="H151"/>
  <c r="G151"/>
  <c r="F151"/>
  <c r="E151"/>
  <c r="D151"/>
  <c r="D150"/>
  <c r="P149"/>
  <c r="P148" s="1"/>
  <c r="O149"/>
  <c r="N149"/>
  <c r="N148" s="1"/>
  <c r="M149"/>
  <c r="L149"/>
  <c r="L148" s="1"/>
  <c r="K149"/>
  <c r="J149"/>
  <c r="J148" s="1"/>
  <c r="I149"/>
  <c r="H149"/>
  <c r="H148" s="1"/>
  <c r="G149"/>
  <c r="F149"/>
  <c r="F148" s="1"/>
  <c r="E149"/>
  <c r="D149"/>
  <c r="D148" s="1"/>
  <c r="O148"/>
  <c r="M148"/>
  <c r="K148"/>
  <c r="I148"/>
  <c r="G148"/>
  <c r="E148"/>
  <c r="M147"/>
  <c r="I147"/>
  <c r="H147"/>
  <c r="H145" s="1"/>
  <c r="D147"/>
  <c r="M146"/>
  <c r="I146"/>
  <c r="D146"/>
  <c r="P145"/>
  <c r="O145"/>
  <c r="N145"/>
  <c r="M145"/>
  <c r="L145"/>
  <c r="K145"/>
  <c r="J145"/>
  <c r="I145"/>
  <c r="G145"/>
  <c r="F145"/>
  <c r="E145"/>
  <c r="D145" s="1"/>
  <c r="M144"/>
  <c r="I144"/>
  <c r="D144"/>
  <c r="P143"/>
  <c r="P142" s="1"/>
  <c r="O143"/>
  <c r="N143"/>
  <c r="N142" s="1"/>
  <c r="L143"/>
  <c r="L142" s="1"/>
  <c r="K143"/>
  <c r="K142" s="1"/>
  <c r="J143"/>
  <c r="J142" s="1"/>
  <c r="G143"/>
  <c r="G142" s="1"/>
  <c r="F143"/>
  <c r="E143"/>
  <c r="E142" s="1"/>
  <c r="M141"/>
  <c r="I141"/>
  <c r="H141"/>
  <c r="D141"/>
  <c r="M140"/>
  <c r="I140"/>
  <c r="I139" s="1"/>
  <c r="H140"/>
  <c r="D140"/>
  <c r="P139"/>
  <c r="O139"/>
  <c r="N139"/>
  <c r="M139"/>
  <c r="L139"/>
  <c r="K139"/>
  <c r="J139"/>
  <c r="H139"/>
  <c r="G139"/>
  <c r="F139"/>
  <c r="E139"/>
  <c r="M138"/>
  <c r="I138"/>
  <c r="H138"/>
  <c r="H136" s="1"/>
  <c r="D138"/>
  <c r="M137"/>
  <c r="I137"/>
  <c r="H137"/>
  <c r="D137"/>
  <c r="P136"/>
  <c r="O136"/>
  <c r="N136"/>
  <c r="L136"/>
  <c r="K136"/>
  <c r="J136"/>
  <c r="I136"/>
  <c r="G136"/>
  <c r="F136"/>
  <c r="D136" s="1"/>
  <c r="E136"/>
  <c r="M135"/>
  <c r="I135"/>
  <c r="H135"/>
  <c r="D135"/>
  <c r="M134"/>
  <c r="I134"/>
  <c r="P133"/>
  <c r="O133"/>
  <c r="M133" s="1"/>
  <c r="N133"/>
  <c r="L133"/>
  <c r="K133"/>
  <c r="I133" s="1"/>
  <c r="J133"/>
  <c r="H133"/>
  <c r="G133"/>
  <c r="F133"/>
  <c r="M132"/>
  <c r="M131" s="1"/>
  <c r="M130" s="1"/>
  <c r="I132"/>
  <c r="D132"/>
  <c r="P131"/>
  <c r="O131"/>
  <c r="N131"/>
  <c r="L131"/>
  <c r="K131"/>
  <c r="J131"/>
  <c r="I131"/>
  <c r="G131"/>
  <c r="F131"/>
  <c r="E131"/>
  <c r="D131"/>
  <c r="P130"/>
  <c r="O130"/>
  <c r="N130"/>
  <c r="L130"/>
  <c r="K130"/>
  <c r="J130"/>
  <c r="I130"/>
  <c r="G130"/>
  <c r="F130"/>
  <c r="E130"/>
  <c r="D130"/>
  <c r="M129"/>
  <c r="I129"/>
  <c r="D129"/>
  <c r="P128"/>
  <c r="P127" s="1"/>
  <c r="O128"/>
  <c r="N128"/>
  <c r="J128"/>
  <c r="G128"/>
  <c r="G127" s="1"/>
  <c r="E128"/>
  <c r="D128"/>
  <c r="O127"/>
  <c r="E127"/>
  <c r="D127" s="1"/>
  <c r="P126"/>
  <c r="O126"/>
  <c r="N126"/>
  <c r="M126" s="1"/>
  <c r="L126"/>
  <c r="K126"/>
  <c r="J126"/>
  <c r="H126"/>
  <c r="H125" s="1"/>
  <c r="H124" s="1"/>
  <c r="G126"/>
  <c r="F126"/>
  <c r="D126" s="1"/>
  <c r="E126"/>
  <c r="M125"/>
  <c r="I125"/>
  <c r="I124" s="1"/>
  <c r="D125"/>
  <c r="D124" s="1"/>
  <c r="P124"/>
  <c r="O124"/>
  <c r="N124"/>
  <c r="M124"/>
  <c r="L124"/>
  <c r="K124"/>
  <c r="J124"/>
  <c r="G124"/>
  <c r="F124"/>
  <c r="E124"/>
  <c r="M123"/>
  <c r="I123"/>
  <c r="H123"/>
  <c r="H122" s="1"/>
  <c r="P122"/>
  <c r="O122"/>
  <c r="M122" s="1"/>
  <c r="N122"/>
  <c r="L122"/>
  <c r="K122"/>
  <c r="I122" s="1"/>
  <c r="J122"/>
  <c r="G122"/>
  <c r="F122"/>
  <c r="D121"/>
  <c r="P120"/>
  <c r="O120"/>
  <c r="N120"/>
  <c r="M120"/>
  <c r="L120"/>
  <c r="K120"/>
  <c r="J120"/>
  <c r="I120"/>
  <c r="G120"/>
  <c r="F120"/>
  <c r="E120"/>
  <c r="D120"/>
  <c r="P119"/>
  <c r="O119"/>
  <c r="N119"/>
  <c r="M119"/>
  <c r="L119"/>
  <c r="K119"/>
  <c r="J119"/>
  <c r="I119"/>
  <c r="G119"/>
  <c r="F119"/>
  <c r="E119"/>
  <c r="D119"/>
  <c r="M118"/>
  <c r="I118"/>
  <c r="H118"/>
  <c r="P117"/>
  <c r="O117"/>
  <c r="N117"/>
  <c r="M117" s="1"/>
  <c r="L117"/>
  <c r="K117"/>
  <c r="J117"/>
  <c r="I117" s="1"/>
  <c r="H117"/>
  <c r="G117"/>
  <c r="F117"/>
  <c r="M116"/>
  <c r="I116"/>
  <c r="H116"/>
  <c r="D116"/>
  <c r="D115" s="1"/>
  <c r="P115"/>
  <c r="O115"/>
  <c r="N115"/>
  <c r="M115"/>
  <c r="L115"/>
  <c r="K115"/>
  <c r="J115"/>
  <c r="I115"/>
  <c r="H115"/>
  <c r="G115"/>
  <c r="F115"/>
  <c r="E115"/>
  <c r="M114"/>
  <c r="M113" s="1"/>
  <c r="I114"/>
  <c r="H114"/>
  <c r="D114"/>
  <c r="P113"/>
  <c r="O113"/>
  <c r="N113"/>
  <c r="L113"/>
  <c r="K113"/>
  <c r="J113"/>
  <c r="I113"/>
  <c r="H113"/>
  <c r="G113"/>
  <c r="F113"/>
  <c r="E113"/>
  <c r="D113"/>
  <c r="M112"/>
  <c r="I112"/>
  <c r="H112"/>
  <c r="D112"/>
  <c r="D111" s="1"/>
  <c r="P111"/>
  <c r="O111"/>
  <c r="N111"/>
  <c r="M111"/>
  <c r="L111"/>
  <c r="K111"/>
  <c r="J111"/>
  <c r="I111"/>
  <c r="H111"/>
  <c r="G111"/>
  <c r="F111"/>
  <c r="E111"/>
  <c r="M110"/>
  <c r="M109" s="1"/>
  <c r="I110"/>
  <c r="H110"/>
  <c r="D110"/>
  <c r="P109"/>
  <c r="O109"/>
  <c r="N109"/>
  <c r="L109"/>
  <c r="K109"/>
  <c r="J109"/>
  <c r="I109"/>
  <c r="H109"/>
  <c r="G109"/>
  <c r="F109"/>
  <c r="E109"/>
  <c r="D109"/>
  <c r="M108"/>
  <c r="I108"/>
  <c r="H108"/>
  <c r="D108"/>
  <c r="D107" s="1"/>
  <c r="P107"/>
  <c r="O107"/>
  <c r="N107"/>
  <c r="M107"/>
  <c r="L107"/>
  <c r="K107"/>
  <c r="J107"/>
  <c r="I107"/>
  <c r="H107"/>
  <c r="G107"/>
  <c r="F107"/>
  <c r="E107"/>
  <c r="M106"/>
  <c r="I106"/>
  <c r="H106"/>
  <c r="D106"/>
  <c r="M105"/>
  <c r="M104" s="1"/>
  <c r="I105"/>
  <c r="H105"/>
  <c r="D105"/>
  <c r="P104"/>
  <c r="O104"/>
  <c r="N104"/>
  <c r="L104"/>
  <c r="K104"/>
  <c r="J104"/>
  <c r="I104"/>
  <c r="H104"/>
  <c r="G104"/>
  <c r="F104"/>
  <c r="E104"/>
  <c r="D104"/>
  <c r="M103"/>
  <c r="I103"/>
  <c r="H103"/>
  <c r="D103"/>
  <c r="P102"/>
  <c r="O102"/>
  <c r="N102"/>
  <c r="M102"/>
  <c r="L102"/>
  <c r="K102"/>
  <c r="J102"/>
  <c r="I102"/>
  <c r="H102"/>
  <c r="G102"/>
  <c r="F102"/>
  <c r="E102"/>
  <c r="D102" s="1"/>
  <c r="D101"/>
  <c r="D100" s="1"/>
  <c r="P100"/>
  <c r="O100"/>
  <c r="O98" s="1"/>
  <c r="N100"/>
  <c r="M100"/>
  <c r="L100"/>
  <c r="K100"/>
  <c r="K98" s="1"/>
  <c r="J100"/>
  <c r="I100"/>
  <c r="I98" s="1"/>
  <c r="H100"/>
  <c r="G100"/>
  <c r="G98" s="1"/>
  <c r="F100"/>
  <c r="E100"/>
  <c r="E98" s="1"/>
  <c r="D98" s="1"/>
  <c r="M99"/>
  <c r="I99"/>
  <c r="H99"/>
  <c r="H98" s="1"/>
  <c r="D99"/>
  <c r="P98"/>
  <c r="N98"/>
  <c r="L98"/>
  <c r="J98"/>
  <c r="F98"/>
  <c r="M97"/>
  <c r="I97"/>
  <c r="H97"/>
  <c r="D97"/>
  <c r="D96" s="1"/>
  <c r="P96"/>
  <c r="O96"/>
  <c r="N96"/>
  <c r="M96"/>
  <c r="L96"/>
  <c r="K96"/>
  <c r="J96"/>
  <c r="I96"/>
  <c r="H96"/>
  <c r="G96"/>
  <c r="F96"/>
  <c r="E96"/>
  <c r="M95"/>
  <c r="I95"/>
  <c r="H95"/>
  <c r="D95"/>
  <c r="M94"/>
  <c r="M92" s="1"/>
  <c r="I94"/>
  <c r="H94"/>
  <c r="D94"/>
  <c r="M93"/>
  <c r="I93"/>
  <c r="I92" s="1"/>
  <c r="H93"/>
  <c r="P92"/>
  <c r="O92"/>
  <c r="N92"/>
  <c r="L92"/>
  <c r="K92"/>
  <c r="J92"/>
  <c r="H92"/>
  <c r="G92"/>
  <c r="F92"/>
  <c r="M91"/>
  <c r="I91"/>
  <c r="I90" s="1"/>
  <c r="H91"/>
  <c r="P90"/>
  <c r="O90"/>
  <c r="N90"/>
  <c r="M90"/>
  <c r="L90"/>
  <c r="K90"/>
  <c r="J90"/>
  <c r="H90"/>
  <c r="F90"/>
  <c r="E90"/>
  <c r="M89"/>
  <c r="I89"/>
  <c r="D89"/>
  <c r="O88"/>
  <c r="M88" s="1"/>
  <c r="K88"/>
  <c r="J88"/>
  <c r="I88"/>
  <c r="G88"/>
  <c r="F88"/>
  <c r="E88"/>
  <c r="D88"/>
  <c r="M87"/>
  <c r="I87"/>
  <c r="H87"/>
  <c r="D87"/>
  <c r="P86"/>
  <c r="O86"/>
  <c r="N86"/>
  <c r="M86"/>
  <c r="L86"/>
  <c r="K86"/>
  <c r="J86"/>
  <c r="I86"/>
  <c r="H86"/>
  <c r="G86"/>
  <c r="F86"/>
  <c r="E86"/>
  <c r="D86" s="1"/>
  <c r="M85"/>
  <c r="I85"/>
  <c r="D85"/>
  <c r="O84"/>
  <c r="M84"/>
  <c r="K84"/>
  <c r="J84"/>
  <c r="I84" s="1"/>
  <c r="G84"/>
  <c r="F84"/>
  <c r="E84"/>
  <c r="M83"/>
  <c r="M82" s="1"/>
  <c r="I83"/>
  <c r="H83"/>
  <c r="H82" s="1"/>
  <c r="D83"/>
  <c r="P82"/>
  <c r="O82"/>
  <c r="N82"/>
  <c r="L82"/>
  <c r="K82"/>
  <c r="J82"/>
  <c r="I82"/>
  <c r="G82"/>
  <c r="F82"/>
  <c r="D82" s="1"/>
  <c r="E82"/>
  <c r="M81"/>
  <c r="I81"/>
  <c r="D81"/>
  <c r="P80"/>
  <c r="O80"/>
  <c r="M80"/>
  <c r="L80"/>
  <c r="K80"/>
  <c r="J80"/>
  <c r="I80"/>
  <c r="H80"/>
  <c r="G80"/>
  <c r="F80"/>
  <c r="E80"/>
  <c r="M79"/>
  <c r="M78" s="1"/>
  <c r="I79"/>
  <c r="H79"/>
  <c r="H78" s="1"/>
  <c r="D79"/>
  <c r="P78"/>
  <c r="O78"/>
  <c r="N78"/>
  <c r="L78"/>
  <c r="K78"/>
  <c r="J78"/>
  <c r="I78"/>
  <c r="G78"/>
  <c r="F78"/>
  <c r="D77"/>
  <c r="P76"/>
  <c r="P74" s="1"/>
  <c r="O76"/>
  <c r="N76"/>
  <c r="N74" s="1"/>
  <c r="N18" s="1"/>
  <c r="M76"/>
  <c r="L76"/>
  <c r="L74" s="1"/>
  <c r="K76"/>
  <c r="J76"/>
  <c r="J74" s="1"/>
  <c r="J18" s="1"/>
  <c r="I76"/>
  <c r="H76"/>
  <c r="G76"/>
  <c r="F76"/>
  <c r="E76"/>
  <c r="D76"/>
  <c r="M75"/>
  <c r="I75"/>
  <c r="I74" s="1"/>
  <c r="H75"/>
  <c r="O74"/>
  <c r="M74"/>
  <c r="K74"/>
  <c r="H74"/>
  <c r="G74"/>
  <c r="F74"/>
  <c r="M73"/>
  <c r="I73"/>
  <c r="D73"/>
  <c r="P72"/>
  <c r="P71" s="1"/>
  <c r="O72"/>
  <c r="N72"/>
  <c r="M72" s="1"/>
  <c r="L72"/>
  <c r="L71" s="1"/>
  <c r="K72"/>
  <c r="J72"/>
  <c r="G72"/>
  <c r="F72"/>
  <c r="E72"/>
  <c r="D72" s="1"/>
  <c r="O71"/>
  <c r="N71"/>
  <c r="M71" s="1"/>
  <c r="K71"/>
  <c r="J71"/>
  <c r="G71"/>
  <c r="F71"/>
  <c r="E71"/>
  <c r="D71" s="1"/>
  <c r="M70"/>
  <c r="I70"/>
  <c r="I69" s="1"/>
  <c r="H70"/>
  <c r="H69" s="1"/>
  <c r="D70"/>
  <c r="P69"/>
  <c r="O69"/>
  <c r="N69"/>
  <c r="M69" s="1"/>
  <c r="L69"/>
  <c r="K69"/>
  <c r="J69"/>
  <c r="G69"/>
  <c r="F69"/>
  <c r="E69"/>
  <c r="D69" s="1"/>
  <c r="M68"/>
  <c r="I68"/>
  <c r="H68"/>
  <c r="D68"/>
  <c r="M67"/>
  <c r="M65" s="1"/>
  <c r="I67"/>
  <c r="H67"/>
  <c r="M66"/>
  <c r="I66"/>
  <c r="H66"/>
  <c r="P65"/>
  <c r="O65"/>
  <c r="N65"/>
  <c r="L65"/>
  <c r="K65"/>
  <c r="J65"/>
  <c r="I65"/>
  <c r="H65"/>
  <c r="G65"/>
  <c r="F65"/>
  <c r="M64"/>
  <c r="I64"/>
  <c r="D64"/>
  <c r="M63"/>
  <c r="M61" s="1"/>
  <c r="I63"/>
  <c r="H63"/>
  <c r="D63"/>
  <c r="M62"/>
  <c r="I62"/>
  <c r="I61" s="1"/>
  <c r="H62"/>
  <c r="P61"/>
  <c r="O61"/>
  <c r="N61"/>
  <c r="L61"/>
  <c r="K61"/>
  <c r="J61"/>
  <c r="H61"/>
  <c r="G61"/>
  <c r="F61"/>
  <c r="M60"/>
  <c r="I60"/>
  <c r="H60"/>
  <c r="D60"/>
  <c r="M59"/>
  <c r="I59"/>
  <c r="H59"/>
  <c r="P58"/>
  <c r="O58"/>
  <c r="N58"/>
  <c r="M58"/>
  <c r="L58"/>
  <c r="K58"/>
  <c r="J58"/>
  <c r="I58"/>
  <c r="H58"/>
  <c r="G58"/>
  <c r="F58"/>
  <c r="M57"/>
  <c r="I57"/>
  <c r="I56" s="1"/>
  <c r="H57"/>
  <c r="P56"/>
  <c r="O56"/>
  <c r="N56"/>
  <c r="M56"/>
  <c r="L56"/>
  <c r="K56"/>
  <c r="J56"/>
  <c r="H56"/>
  <c r="G56"/>
  <c r="F56"/>
  <c r="M55"/>
  <c r="I55"/>
  <c r="H55"/>
  <c r="D55"/>
  <c r="M54"/>
  <c r="M52" s="1"/>
  <c r="I54"/>
  <c r="H54"/>
  <c r="M53"/>
  <c r="I53"/>
  <c r="H53"/>
  <c r="H52" s="1"/>
  <c r="P52"/>
  <c r="O52"/>
  <c r="N52"/>
  <c r="L52"/>
  <c r="K52"/>
  <c r="J52"/>
  <c r="I52"/>
  <c r="G52"/>
  <c r="F52"/>
  <c r="M51"/>
  <c r="I51"/>
  <c r="H51"/>
  <c r="D51"/>
  <c r="M50"/>
  <c r="I50"/>
  <c r="H50"/>
  <c r="D50"/>
  <c r="M49"/>
  <c r="I49"/>
  <c r="H49"/>
  <c r="P48"/>
  <c r="O48"/>
  <c r="N48"/>
  <c r="M48"/>
  <c r="L48"/>
  <c r="K48"/>
  <c r="J48"/>
  <c r="I48"/>
  <c r="H48"/>
  <c r="G48"/>
  <c r="F48"/>
  <c r="D47"/>
  <c r="D46" s="1"/>
  <c r="H46"/>
  <c r="G46"/>
  <c r="F46"/>
  <c r="E46"/>
  <c r="D45"/>
  <c r="D44" s="1"/>
  <c r="H44"/>
  <c r="G44"/>
  <c r="F44"/>
  <c r="E44"/>
  <c r="M43"/>
  <c r="I43"/>
  <c r="H43"/>
  <c r="H42" s="1"/>
  <c r="D43"/>
  <c r="P42"/>
  <c r="O42"/>
  <c r="N42"/>
  <c r="M42" s="1"/>
  <c r="L42"/>
  <c r="K42"/>
  <c r="J42"/>
  <c r="I42" s="1"/>
  <c r="G42"/>
  <c r="F42"/>
  <c r="E42"/>
  <c r="D42" s="1"/>
  <c r="M41"/>
  <c r="I41"/>
  <c r="I40" s="1"/>
  <c r="H41"/>
  <c r="P40"/>
  <c r="O40"/>
  <c r="N40"/>
  <c r="M40"/>
  <c r="L40"/>
  <c r="K40"/>
  <c r="J40"/>
  <c r="H40"/>
  <c r="G40"/>
  <c r="F40"/>
  <c r="M39"/>
  <c r="I39"/>
  <c r="H39"/>
  <c r="D39"/>
  <c r="P38"/>
  <c r="O38"/>
  <c r="N38"/>
  <c r="M38"/>
  <c r="L38"/>
  <c r="K38"/>
  <c r="J38"/>
  <c r="I38"/>
  <c r="H38"/>
  <c r="G38"/>
  <c r="F38"/>
  <c r="E38"/>
  <c r="D38" s="1"/>
  <c r="G36"/>
  <c r="E36"/>
  <c r="D35"/>
  <c r="P34"/>
  <c r="O34"/>
  <c r="N34"/>
  <c r="M34"/>
  <c r="L34"/>
  <c r="K34"/>
  <c r="J34"/>
  <c r="I34"/>
  <c r="H34"/>
  <c r="G34"/>
  <c r="E34"/>
  <c r="D34"/>
  <c r="D33" s="1"/>
  <c r="G33"/>
  <c r="F33"/>
  <c r="E33"/>
  <c r="P32"/>
  <c r="O32"/>
  <c r="O31" s="1"/>
  <c r="N32"/>
  <c r="M32"/>
  <c r="L32"/>
  <c r="K32"/>
  <c r="J32"/>
  <c r="I32"/>
  <c r="H32"/>
  <c r="G32"/>
  <c r="E32"/>
  <c r="D32"/>
  <c r="P31"/>
  <c r="N31"/>
  <c r="M31"/>
  <c r="L31"/>
  <c r="K31"/>
  <c r="J31"/>
  <c r="I31"/>
  <c r="H31"/>
  <c r="G31"/>
  <c r="F31"/>
  <c r="E31"/>
  <c r="D31" s="1"/>
  <c r="P29"/>
  <c r="O29"/>
  <c r="N29"/>
  <c r="M29"/>
  <c r="L29"/>
  <c r="K29"/>
  <c r="J29"/>
  <c r="I29"/>
  <c r="G29"/>
  <c r="E29"/>
  <c r="D29"/>
  <c r="H28"/>
  <c r="G28"/>
  <c r="F28"/>
  <c r="E28"/>
  <c r="E27" s="1"/>
  <c r="P27"/>
  <c r="O27"/>
  <c r="N27"/>
  <c r="N26" s="1"/>
  <c r="M27"/>
  <c r="L27"/>
  <c r="K27"/>
  <c r="J27"/>
  <c r="J26" s="1"/>
  <c r="I27"/>
  <c r="F27"/>
  <c r="F26" s="1"/>
  <c r="P26"/>
  <c r="O26"/>
  <c r="M26"/>
  <c r="L26"/>
  <c r="K26"/>
  <c r="I26"/>
  <c r="G26"/>
  <c r="M25"/>
  <c r="I25"/>
  <c r="H25"/>
  <c r="D25"/>
  <c r="P24"/>
  <c r="O24"/>
  <c r="N24"/>
  <c r="M24"/>
  <c r="L24"/>
  <c r="K24"/>
  <c r="J24"/>
  <c r="I24"/>
  <c r="H24"/>
  <c r="G24"/>
  <c r="F24"/>
  <c r="E24"/>
  <c r="D24" s="1"/>
  <c r="M23"/>
  <c r="I23"/>
  <c r="H23"/>
  <c r="D23"/>
  <c r="M22"/>
  <c r="I22"/>
  <c r="H22"/>
  <c r="H21" s="1"/>
  <c r="P21"/>
  <c r="O21"/>
  <c r="N21"/>
  <c r="M21"/>
  <c r="L21"/>
  <c r="K21"/>
  <c r="J21"/>
  <c r="I21"/>
  <c r="G21"/>
  <c r="F21"/>
  <c r="M20"/>
  <c r="I20"/>
  <c r="H20"/>
  <c r="P19"/>
  <c r="O19"/>
  <c r="N19"/>
  <c r="M19"/>
  <c r="L19"/>
  <c r="K19"/>
  <c r="J19"/>
  <c r="I19"/>
  <c r="H19"/>
  <c r="G19"/>
  <c r="F19"/>
  <c r="G369" i="79"/>
  <c r="D488" i="80" l="1"/>
  <c r="D369"/>
  <c r="D368" s="1"/>
  <c r="M143"/>
  <c r="I142"/>
  <c r="O142"/>
  <c r="M142" s="1"/>
  <c r="D143"/>
  <c r="K18"/>
  <c r="F142"/>
  <c r="D142" s="1"/>
  <c r="I143"/>
  <c r="E26"/>
  <c r="D26" s="1"/>
  <c r="D27"/>
  <c r="D277"/>
  <c r="H18"/>
  <c r="L18"/>
  <c r="P18"/>
  <c r="H264"/>
  <c r="P264"/>
  <c r="P263" s="1"/>
  <c r="O18"/>
  <c r="J264"/>
  <c r="I71"/>
  <c r="I18" s="1"/>
  <c r="L264"/>
  <c r="L263" s="1"/>
  <c r="M128"/>
  <c r="N127"/>
  <c r="M127" s="1"/>
  <c r="M152"/>
  <c r="M151" s="1"/>
  <c r="O151"/>
  <c r="I434"/>
  <c r="I433" s="1"/>
  <c r="J433"/>
  <c r="J432" s="1"/>
  <c r="I128"/>
  <c r="J127"/>
  <c r="I127" s="1"/>
  <c r="D342"/>
  <c r="E341"/>
  <c r="D390"/>
  <c r="D389" s="1"/>
  <c r="E389"/>
  <c r="D467"/>
  <c r="D466" s="1"/>
  <c r="D465" s="1"/>
  <c r="D464" s="1"/>
  <c r="E466"/>
  <c r="E465" s="1"/>
  <c r="E464" s="1"/>
  <c r="D118"/>
  <c r="E117"/>
  <c r="D117" s="1"/>
  <c r="D306"/>
  <c r="D305" s="1"/>
  <c r="D304" s="1"/>
  <c r="E305"/>
  <c r="E304" s="1"/>
  <c r="G417"/>
  <c r="G407" s="1"/>
  <c r="M136"/>
  <c r="D264"/>
  <c r="P323"/>
  <c r="P322" s="1"/>
  <c r="I225"/>
  <c r="N291"/>
  <c r="N277" s="1"/>
  <c r="N264" s="1"/>
  <c r="O323"/>
  <c r="O322" s="1"/>
  <c r="H407"/>
  <c r="K514"/>
  <c r="I72"/>
  <c r="M98"/>
  <c r="M18" s="1"/>
  <c r="I126"/>
  <c r="D226"/>
  <c r="D232"/>
  <c r="D269"/>
  <c r="D268" s="1"/>
  <c r="D267" s="1"/>
  <c r="F278"/>
  <c r="F272" s="1"/>
  <c r="F264" s="1"/>
  <c r="P278"/>
  <c r="P272" s="1"/>
  <c r="G277"/>
  <c r="G264" s="1"/>
  <c r="K277"/>
  <c r="K264" s="1"/>
  <c r="O277"/>
  <c r="O264" s="1"/>
  <c r="O263" s="1"/>
  <c r="D291"/>
  <c r="L291"/>
  <c r="L277" s="1"/>
  <c r="K303"/>
  <c r="F303"/>
  <c r="M303"/>
  <c r="H308"/>
  <c r="H303" s="1"/>
  <c r="F380"/>
  <c r="E433"/>
  <c r="O443"/>
  <c r="O442" s="1"/>
  <c r="I443"/>
  <c r="I442" s="1"/>
  <c r="D80"/>
  <c r="E78"/>
  <c r="D78" s="1"/>
  <c r="I332"/>
  <c r="J324"/>
  <c r="D333"/>
  <c r="E332"/>
  <c r="D225"/>
  <c r="O303"/>
  <c r="I303"/>
  <c r="J380"/>
  <c r="O431"/>
  <c r="D28"/>
  <c r="F291"/>
  <c r="F277" s="1"/>
  <c r="F420"/>
  <c r="L431"/>
  <c r="E40"/>
  <c r="D40" s="1"/>
  <c r="D84"/>
  <c r="D139"/>
  <c r="L151"/>
  <c r="I226"/>
  <c r="F228"/>
  <c r="J278"/>
  <c r="J272" s="1"/>
  <c r="J291"/>
  <c r="J277" s="1"/>
  <c r="H324"/>
  <c r="H323" s="1"/>
  <c r="H322" s="1"/>
  <c r="L324"/>
  <c r="L323" s="1"/>
  <c r="L322" s="1"/>
  <c r="F324"/>
  <c r="F340"/>
  <c r="J343"/>
  <c r="I343" s="1"/>
  <c r="F356"/>
  <c r="J411"/>
  <c r="H431"/>
  <c r="N458"/>
  <c r="I465"/>
  <c r="I464" s="1"/>
  <c r="G514"/>
  <c r="O514"/>
  <c r="F514"/>
  <c r="D310"/>
  <c r="D309" s="1"/>
  <c r="D308" s="1"/>
  <c r="E309"/>
  <c r="E308" s="1"/>
  <c r="M434"/>
  <c r="M433" s="1"/>
  <c r="N433"/>
  <c r="N432" s="1"/>
  <c r="H488"/>
  <c r="H487" s="1"/>
  <c r="H489"/>
  <c r="N303"/>
  <c r="G324"/>
  <c r="M332"/>
  <c r="M324" s="1"/>
  <c r="J340"/>
  <c r="M343"/>
  <c r="M340" s="1"/>
  <c r="I350"/>
  <c r="D383"/>
  <c r="I380"/>
  <c r="M380"/>
  <c r="D412"/>
  <c r="K407"/>
  <c r="M418"/>
  <c r="O420"/>
  <c r="G431"/>
  <c r="J514"/>
  <c r="E408"/>
  <c r="D409"/>
  <c r="I418"/>
  <c r="K417"/>
  <c r="I417" s="1"/>
  <c r="D459"/>
  <c r="E458"/>
  <c r="I308"/>
  <c r="K324"/>
  <c r="I335"/>
  <c r="I334" s="1"/>
  <c r="D344"/>
  <c r="D376"/>
  <c r="G420"/>
  <c r="K431"/>
  <c r="K443"/>
  <c r="K442" s="1"/>
  <c r="J443"/>
  <c r="J442" s="1"/>
  <c r="H466"/>
  <c r="H465" s="1"/>
  <c r="H464" s="1"/>
  <c r="J499"/>
  <c r="O499"/>
  <c r="J349"/>
  <c r="I349" s="1"/>
  <c r="N349"/>
  <c r="N340" s="1"/>
  <c r="N323" s="1"/>
  <c r="N322" s="1"/>
  <c r="E387"/>
  <c r="G368" i="79"/>
  <c r="G340" s="1"/>
  <c r="G323" s="1"/>
  <c r="E368"/>
  <c r="F368"/>
  <c r="D369"/>
  <c r="D368" s="1"/>
  <c r="P152"/>
  <c r="O152"/>
  <c r="L152"/>
  <c r="K152"/>
  <c r="G91"/>
  <c r="F37"/>
  <c r="F36" s="1"/>
  <c r="G36"/>
  <c r="E36"/>
  <c r="E54"/>
  <c r="G32"/>
  <c r="E470"/>
  <c r="E467"/>
  <c r="E390"/>
  <c r="G379"/>
  <c r="E365"/>
  <c r="F359"/>
  <c r="E333"/>
  <c r="E310"/>
  <c r="E306"/>
  <c r="K263" i="80" l="1"/>
  <c r="K17" s="1"/>
  <c r="D341"/>
  <c r="D458"/>
  <c r="E457"/>
  <c r="D228"/>
  <c r="E432"/>
  <c r="D433"/>
  <c r="D408"/>
  <c r="M458"/>
  <c r="N457"/>
  <c r="D332"/>
  <c r="M323"/>
  <c r="M322" s="1"/>
  <c r="I324"/>
  <c r="D303"/>
  <c r="P17"/>
  <c r="I340"/>
  <c r="E303"/>
  <c r="I432"/>
  <c r="I431" s="1"/>
  <c r="J431"/>
  <c r="M432"/>
  <c r="J407"/>
  <c r="J323" s="1"/>
  <c r="J322" s="1"/>
  <c r="J263" s="1"/>
  <c r="J17" s="1"/>
  <c r="I411"/>
  <c r="I407" s="1"/>
  <c r="L17"/>
  <c r="K323"/>
  <c r="K322" s="1"/>
  <c r="G323"/>
  <c r="G322" s="1"/>
  <c r="G263" s="1"/>
  <c r="F323"/>
  <c r="F322" s="1"/>
  <c r="F263" s="1"/>
  <c r="O17"/>
  <c r="H263"/>
  <c r="H17" s="1"/>
  <c r="D37" i="79"/>
  <c r="D36" s="1"/>
  <c r="D432" i="80" l="1"/>
  <c r="M457"/>
  <c r="M442" s="1"/>
  <c r="M431" s="1"/>
  <c r="M263" s="1"/>
  <c r="M17" s="1"/>
  <c r="N442"/>
  <c r="N431" s="1"/>
  <c r="N263" s="1"/>
  <c r="N17" s="1"/>
  <c r="D457"/>
  <c r="I323"/>
  <c r="I322" s="1"/>
  <c r="I263" s="1"/>
  <c r="I17" s="1"/>
  <c r="O272" i="79"/>
  <c r="F229"/>
  <c r="E162" l="1"/>
  <c r="E67"/>
  <c r="E66"/>
  <c r="E41"/>
  <c r="E20"/>
  <c r="E59" l="1"/>
  <c r="E388"/>
  <c r="E336"/>
  <c r="F31"/>
  <c r="E33"/>
  <c r="F33"/>
  <c r="G33"/>
  <c r="D33"/>
  <c r="F314" l="1"/>
  <c r="E307"/>
  <c r="E134"/>
  <c r="E94"/>
  <c r="F28"/>
  <c r="G28"/>
  <c r="H28"/>
  <c r="E28"/>
  <c r="D20" l="1"/>
  <c r="M529"/>
  <c r="M528" s="1"/>
  <c r="M527" s="1"/>
  <c r="I529"/>
  <c r="I528" s="1"/>
  <c r="I527" s="1"/>
  <c r="D529"/>
  <c r="P528"/>
  <c r="O528"/>
  <c r="O527" s="1"/>
  <c r="N528"/>
  <c r="N527" s="1"/>
  <c r="L528"/>
  <c r="K528"/>
  <c r="J528"/>
  <c r="J527" s="1"/>
  <c r="H528"/>
  <c r="G528"/>
  <c r="F528"/>
  <c r="F527" s="1"/>
  <c r="E528"/>
  <c r="E527" s="1"/>
  <c r="D528"/>
  <c r="P527"/>
  <c r="L527"/>
  <c r="K527"/>
  <c r="H527"/>
  <c r="G527"/>
  <c r="D527"/>
  <c r="M526"/>
  <c r="M525" s="1"/>
  <c r="M524" s="1"/>
  <c r="I526"/>
  <c r="I525" s="1"/>
  <c r="D526"/>
  <c r="P525"/>
  <c r="P524" s="1"/>
  <c r="O525"/>
  <c r="O524" s="1"/>
  <c r="N525"/>
  <c r="N524" s="1"/>
  <c r="L525"/>
  <c r="K525"/>
  <c r="K524" s="1"/>
  <c r="J525"/>
  <c r="J524" s="1"/>
  <c r="H525"/>
  <c r="G525"/>
  <c r="G524" s="1"/>
  <c r="F525"/>
  <c r="F524" s="1"/>
  <c r="E525"/>
  <c r="D525"/>
  <c r="L524"/>
  <c r="I524"/>
  <c r="H524"/>
  <c r="E524"/>
  <c r="D524"/>
  <c r="M523"/>
  <c r="I523"/>
  <c r="D523"/>
  <c r="P522"/>
  <c r="P521" s="1"/>
  <c r="O522"/>
  <c r="O521" s="1"/>
  <c r="N522"/>
  <c r="M522"/>
  <c r="M521" s="1"/>
  <c r="L522"/>
  <c r="L521" s="1"/>
  <c r="K522"/>
  <c r="K521" s="1"/>
  <c r="J522"/>
  <c r="I522"/>
  <c r="H522"/>
  <c r="H521" s="1"/>
  <c r="G522"/>
  <c r="G521" s="1"/>
  <c r="F522"/>
  <c r="E522"/>
  <c r="E521" s="1"/>
  <c r="D522"/>
  <c r="D521" s="1"/>
  <c r="N521"/>
  <c r="J521"/>
  <c r="I521"/>
  <c r="F521"/>
  <c r="M520"/>
  <c r="I520"/>
  <c r="I519" s="1"/>
  <c r="I518" s="1"/>
  <c r="I514" s="1"/>
  <c r="D520"/>
  <c r="D519" s="1"/>
  <c r="D518" s="1"/>
  <c r="P519"/>
  <c r="P518" s="1"/>
  <c r="O519"/>
  <c r="N519"/>
  <c r="N518" s="1"/>
  <c r="M519"/>
  <c r="M518" s="1"/>
  <c r="L519"/>
  <c r="L518" s="1"/>
  <c r="K519"/>
  <c r="J519"/>
  <c r="J518" s="1"/>
  <c r="H519"/>
  <c r="H518" s="1"/>
  <c r="G519"/>
  <c r="F519"/>
  <c r="F518" s="1"/>
  <c r="E519"/>
  <c r="E518" s="1"/>
  <c r="O518"/>
  <c r="K518"/>
  <c r="G518"/>
  <c r="M517"/>
  <c r="M516" s="1"/>
  <c r="M515" s="1"/>
  <c r="I517"/>
  <c r="I516" s="1"/>
  <c r="I515" s="1"/>
  <c r="D517"/>
  <c r="D516" s="1"/>
  <c r="P516"/>
  <c r="O516"/>
  <c r="O515" s="1"/>
  <c r="N516"/>
  <c r="N515" s="1"/>
  <c r="L516"/>
  <c r="K516"/>
  <c r="J516"/>
  <c r="J515" s="1"/>
  <c r="H516"/>
  <c r="G516"/>
  <c r="F516"/>
  <c r="F515" s="1"/>
  <c r="E516"/>
  <c r="E515" s="1"/>
  <c r="P515"/>
  <c r="L515"/>
  <c r="L514" s="1"/>
  <c r="K515"/>
  <c r="H515"/>
  <c r="G515"/>
  <c r="G514" s="1"/>
  <c r="D515"/>
  <c r="D514" s="1"/>
  <c r="P514"/>
  <c r="H514"/>
  <c r="M513"/>
  <c r="I513"/>
  <c r="D513"/>
  <c r="M512"/>
  <c r="I512"/>
  <c r="H512"/>
  <c r="D512"/>
  <c r="D511" s="1"/>
  <c r="D510" s="1"/>
  <c r="D509" s="1"/>
  <c r="P511"/>
  <c r="P510" s="1"/>
  <c r="P509" s="1"/>
  <c r="O511"/>
  <c r="O510" s="1"/>
  <c r="O509" s="1"/>
  <c r="N511"/>
  <c r="M511"/>
  <c r="L511"/>
  <c r="L510" s="1"/>
  <c r="L509" s="1"/>
  <c r="K511"/>
  <c r="K510" s="1"/>
  <c r="J511"/>
  <c r="I511"/>
  <c r="I510" s="1"/>
  <c r="I509" s="1"/>
  <c r="H511"/>
  <c r="H510" s="1"/>
  <c r="H509" s="1"/>
  <c r="G511"/>
  <c r="G510" s="1"/>
  <c r="G509" s="1"/>
  <c r="F511"/>
  <c r="E511"/>
  <c r="N510"/>
  <c r="N509" s="1"/>
  <c r="M510"/>
  <c r="M509" s="1"/>
  <c r="J510"/>
  <c r="F510"/>
  <c r="F509" s="1"/>
  <c r="E510"/>
  <c r="E509" s="1"/>
  <c r="K509"/>
  <c r="J509"/>
  <c r="M508"/>
  <c r="M507" s="1"/>
  <c r="M506" s="1"/>
  <c r="M499" s="1"/>
  <c r="I508"/>
  <c r="I507" s="1"/>
  <c r="I506" s="1"/>
  <c r="I499" s="1"/>
  <c r="D508"/>
  <c r="P507"/>
  <c r="O507"/>
  <c r="O506" s="1"/>
  <c r="N507"/>
  <c r="N506" s="1"/>
  <c r="N499" s="1"/>
  <c r="L507"/>
  <c r="K507"/>
  <c r="J507"/>
  <c r="J506" s="1"/>
  <c r="J499" s="1"/>
  <c r="G507"/>
  <c r="F507"/>
  <c r="E507"/>
  <c r="D507"/>
  <c r="P506"/>
  <c r="L506"/>
  <c r="K506"/>
  <c r="G506"/>
  <c r="F506"/>
  <c r="F499" s="1"/>
  <c r="E506"/>
  <c r="D506"/>
  <c r="D505"/>
  <c r="P504"/>
  <c r="P503" s="1"/>
  <c r="P499" s="1"/>
  <c r="O504"/>
  <c r="O503" s="1"/>
  <c r="N504"/>
  <c r="N503" s="1"/>
  <c r="M504"/>
  <c r="L504"/>
  <c r="L503" s="1"/>
  <c r="L499" s="1"/>
  <c r="K504"/>
  <c r="K503" s="1"/>
  <c r="J504"/>
  <c r="J503" s="1"/>
  <c r="I504"/>
  <c r="H504"/>
  <c r="G504"/>
  <c r="G503" s="1"/>
  <c r="F504"/>
  <c r="F503" s="1"/>
  <c r="E504"/>
  <c r="D504"/>
  <c r="D503" s="1"/>
  <c r="M503"/>
  <c r="I503"/>
  <c r="H503"/>
  <c r="H499" s="1"/>
  <c r="E503"/>
  <c r="D502"/>
  <c r="D501" s="1"/>
  <c r="D500" s="1"/>
  <c r="P501"/>
  <c r="O501"/>
  <c r="N501"/>
  <c r="N500" s="1"/>
  <c r="M501"/>
  <c r="M500" s="1"/>
  <c r="L501"/>
  <c r="K501"/>
  <c r="J501"/>
  <c r="J500" s="1"/>
  <c r="I501"/>
  <c r="I500" s="1"/>
  <c r="H501"/>
  <c r="G501"/>
  <c r="F501"/>
  <c r="F500" s="1"/>
  <c r="E501"/>
  <c r="E500" s="1"/>
  <c r="P500"/>
  <c r="O500"/>
  <c r="L500"/>
  <c r="K500"/>
  <c r="H500"/>
  <c r="G500"/>
  <c r="E499"/>
  <c r="M498"/>
  <c r="I498"/>
  <c r="D498"/>
  <c r="D497" s="1"/>
  <c r="P497"/>
  <c r="O497"/>
  <c r="N497"/>
  <c r="M497"/>
  <c r="L497"/>
  <c r="K497"/>
  <c r="J497"/>
  <c r="I497"/>
  <c r="H497"/>
  <c r="G497"/>
  <c r="F497"/>
  <c r="E497"/>
  <c r="M496"/>
  <c r="I496"/>
  <c r="H496"/>
  <c r="H495" s="1"/>
  <c r="H494" s="1"/>
  <c r="D496"/>
  <c r="P495"/>
  <c r="P494" s="1"/>
  <c r="O495"/>
  <c r="N495"/>
  <c r="N494" s="1"/>
  <c r="M495"/>
  <c r="M494" s="1"/>
  <c r="L495"/>
  <c r="L494" s="1"/>
  <c r="K495"/>
  <c r="J495"/>
  <c r="I495"/>
  <c r="I494" s="1"/>
  <c r="G495"/>
  <c r="F495"/>
  <c r="F494" s="1"/>
  <c r="E495"/>
  <c r="E494" s="1"/>
  <c r="O494"/>
  <c r="K494"/>
  <c r="J494"/>
  <c r="G494"/>
  <c r="M493"/>
  <c r="M492" s="1"/>
  <c r="M491" s="1"/>
  <c r="I493"/>
  <c r="I492" s="1"/>
  <c r="I491" s="1"/>
  <c r="H493"/>
  <c r="D493"/>
  <c r="P492"/>
  <c r="P491" s="1"/>
  <c r="O492"/>
  <c r="O491" s="1"/>
  <c r="N492"/>
  <c r="N491" s="1"/>
  <c r="L492"/>
  <c r="K492"/>
  <c r="K491" s="1"/>
  <c r="J492"/>
  <c r="J491" s="1"/>
  <c r="H492"/>
  <c r="H491" s="1"/>
  <c r="G492"/>
  <c r="G491" s="1"/>
  <c r="F492"/>
  <c r="F491" s="1"/>
  <c r="E492"/>
  <c r="D492"/>
  <c r="L491"/>
  <c r="E491"/>
  <c r="D491"/>
  <c r="M490"/>
  <c r="I490"/>
  <c r="H490"/>
  <c r="D490"/>
  <c r="D489" s="1"/>
  <c r="P489"/>
  <c r="O489"/>
  <c r="N489"/>
  <c r="M489"/>
  <c r="L489"/>
  <c r="K489"/>
  <c r="J489"/>
  <c r="I489"/>
  <c r="G489"/>
  <c r="F489"/>
  <c r="E489"/>
  <c r="P488"/>
  <c r="O488"/>
  <c r="N488"/>
  <c r="N487" s="1"/>
  <c r="M488"/>
  <c r="M487" s="1"/>
  <c r="L488"/>
  <c r="K488"/>
  <c r="K487" s="1"/>
  <c r="J488"/>
  <c r="J487" s="1"/>
  <c r="I488"/>
  <c r="I487" s="1"/>
  <c r="G488"/>
  <c r="F488"/>
  <c r="F487" s="1"/>
  <c r="E488"/>
  <c r="P487"/>
  <c r="O487"/>
  <c r="L487"/>
  <c r="G487"/>
  <c r="M486"/>
  <c r="I486"/>
  <c r="H486"/>
  <c r="D486"/>
  <c r="P485"/>
  <c r="P484" s="1"/>
  <c r="O485"/>
  <c r="N485"/>
  <c r="M485"/>
  <c r="L485"/>
  <c r="L484" s="1"/>
  <c r="K485"/>
  <c r="J485"/>
  <c r="I485"/>
  <c r="H485"/>
  <c r="H484" s="1"/>
  <c r="G485"/>
  <c r="F485"/>
  <c r="E485"/>
  <c r="D485" s="1"/>
  <c r="O484"/>
  <c r="N484"/>
  <c r="M484"/>
  <c r="K484"/>
  <c r="J484"/>
  <c r="I484"/>
  <c r="G484"/>
  <c r="F484"/>
  <c r="E484"/>
  <c r="D484" s="1"/>
  <c r="M483"/>
  <c r="M481" s="1"/>
  <c r="M480" s="1"/>
  <c r="I483"/>
  <c r="I481" s="1"/>
  <c r="I480" s="1"/>
  <c r="H483"/>
  <c r="H481" s="1"/>
  <c r="M482"/>
  <c r="I482"/>
  <c r="H482"/>
  <c r="P481"/>
  <c r="O481"/>
  <c r="N481"/>
  <c r="N480" s="1"/>
  <c r="N479" s="1"/>
  <c r="L481"/>
  <c r="K481"/>
  <c r="K480" s="1"/>
  <c r="K479" s="1"/>
  <c r="J481"/>
  <c r="J480" s="1"/>
  <c r="J479" s="1"/>
  <c r="G481"/>
  <c r="F481"/>
  <c r="F480" s="1"/>
  <c r="F479" s="1"/>
  <c r="P480"/>
  <c r="O480"/>
  <c r="O479" s="1"/>
  <c r="L480"/>
  <c r="H480"/>
  <c r="G480"/>
  <c r="G479" s="1"/>
  <c r="P479"/>
  <c r="M479"/>
  <c r="L479"/>
  <c r="I479"/>
  <c r="H479"/>
  <c r="M478"/>
  <c r="I478"/>
  <c r="H478"/>
  <c r="H477" s="1"/>
  <c r="H476" s="1"/>
  <c r="D478"/>
  <c r="P477"/>
  <c r="O477"/>
  <c r="N477"/>
  <c r="N476" s="1"/>
  <c r="M477"/>
  <c r="M476" s="1"/>
  <c r="L477"/>
  <c r="K477"/>
  <c r="J477"/>
  <c r="J476" s="1"/>
  <c r="I477"/>
  <c r="I476" s="1"/>
  <c r="G477"/>
  <c r="F477"/>
  <c r="E477"/>
  <c r="P476"/>
  <c r="O476"/>
  <c r="L476"/>
  <c r="K476"/>
  <c r="G476"/>
  <c r="F476"/>
  <c r="M475"/>
  <c r="M474" s="1"/>
  <c r="I475"/>
  <c r="I474" s="1"/>
  <c r="H475"/>
  <c r="D475"/>
  <c r="P474"/>
  <c r="O474"/>
  <c r="N474"/>
  <c r="L474"/>
  <c r="K474"/>
  <c r="K465" s="1"/>
  <c r="K464" s="1"/>
  <c r="J474"/>
  <c r="H474"/>
  <c r="G474"/>
  <c r="F474"/>
  <c r="E474"/>
  <c r="D474"/>
  <c r="M473"/>
  <c r="M472" s="1"/>
  <c r="M469" s="1"/>
  <c r="I473"/>
  <c r="D473"/>
  <c r="P472"/>
  <c r="P469" s="1"/>
  <c r="O472"/>
  <c r="N472"/>
  <c r="L472"/>
  <c r="L469" s="1"/>
  <c r="K472"/>
  <c r="J472"/>
  <c r="I472"/>
  <c r="H472"/>
  <c r="H469" s="1"/>
  <c r="G472"/>
  <c r="F472"/>
  <c r="E472"/>
  <c r="D472"/>
  <c r="D469" s="1"/>
  <c r="I471"/>
  <c r="D471"/>
  <c r="M470"/>
  <c r="I470"/>
  <c r="I469" s="1"/>
  <c r="H470"/>
  <c r="D470"/>
  <c r="O469"/>
  <c r="N469"/>
  <c r="K469"/>
  <c r="J469"/>
  <c r="G469"/>
  <c r="F469"/>
  <c r="E469"/>
  <c r="M468"/>
  <c r="I468"/>
  <c r="I466" s="1"/>
  <c r="I465" s="1"/>
  <c r="I464" s="1"/>
  <c r="H468"/>
  <c r="D468"/>
  <c r="M467"/>
  <c r="I467"/>
  <c r="H467"/>
  <c r="D467"/>
  <c r="D466" s="1"/>
  <c r="D465" s="1"/>
  <c r="D464" s="1"/>
  <c r="P466"/>
  <c r="P465" s="1"/>
  <c r="P464" s="1"/>
  <c r="O466"/>
  <c r="N466"/>
  <c r="M466"/>
  <c r="L466"/>
  <c r="L465" s="1"/>
  <c r="L464" s="1"/>
  <c r="K466"/>
  <c r="J466"/>
  <c r="H466"/>
  <c r="H465" s="1"/>
  <c r="H464" s="1"/>
  <c r="G466"/>
  <c r="F466"/>
  <c r="E466"/>
  <c r="E465" s="1"/>
  <c r="E464" s="1"/>
  <c r="N465"/>
  <c r="J465"/>
  <c r="J464" s="1"/>
  <c r="F465"/>
  <c r="N464"/>
  <c r="F464"/>
  <c r="M463"/>
  <c r="I463"/>
  <c r="D463"/>
  <c r="M462"/>
  <c r="K462"/>
  <c r="K461" s="1"/>
  <c r="J462"/>
  <c r="G462"/>
  <c r="F462"/>
  <c r="F461" s="1"/>
  <c r="E462"/>
  <c r="O461"/>
  <c r="N461"/>
  <c r="M461"/>
  <c r="G461"/>
  <c r="M460"/>
  <c r="I460"/>
  <c r="D460"/>
  <c r="P459"/>
  <c r="O459"/>
  <c r="O458" s="1"/>
  <c r="N459"/>
  <c r="J459"/>
  <c r="I459"/>
  <c r="G459"/>
  <c r="E459"/>
  <c r="D459"/>
  <c r="P458"/>
  <c r="P457" s="1"/>
  <c r="N458"/>
  <c r="J458"/>
  <c r="G458"/>
  <c r="E458"/>
  <c r="N457"/>
  <c r="G457"/>
  <c r="M456"/>
  <c r="I456"/>
  <c r="D456"/>
  <c r="P455"/>
  <c r="O455"/>
  <c r="N455"/>
  <c r="M455"/>
  <c r="L455"/>
  <c r="K455"/>
  <c r="J455"/>
  <c r="I455"/>
  <c r="G455"/>
  <c r="F455"/>
  <c r="E455"/>
  <c r="D455"/>
  <c r="P454"/>
  <c r="O454"/>
  <c r="N454"/>
  <c r="M454"/>
  <c r="L454"/>
  <c r="K454"/>
  <c r="J454"/>
  <c r="I454"/>
  <c r="G454"/>
  <c r="F454"/>
  <c r="E454"/>
  <c r="D454"/>
  <c r="D453"/>
  <c r="D452" s="1"/>
  <c r="D451" s="1"/>
  <c r="P452"/>
  <c r="O452"/>
  <c r="N452"/>
  <c r="N451" s="1"/>
  <c r="M452"/>
  <c r="L452"/>
  <c r="K452"/>
  <c r="K451" s="1"/>
  <c r="J452"/>
  <c r="J451" s="1"/>
  <c r="I452"/>
  <c r="H452"/>
  <c r="G452"/>
  <c r="F452"/>
  <c r="F451" s="1"/>
  <c r="E452"/>
  <c r="P451"/>
  <c r="O451"/>
  <c r="O443" s="1"/>
  <c r="M451"/>
  <c r="L451"/>
  <c r="I451"/>
  <c r="G451"/>
  <c r="E451"/>
  <c r="D450"/>
  <c r="P449"/>
  <c r="P446" s="1"/>
  <c r="P443" s="1"/>
  <c r="O449"/>
  <c r="N449"/>
  <c r="M449"/>
  <c r="L449"/>
  <c r="L446" s="1"/>
  <c r="L443" s="1"/>
  <c r="L442" s="1"/>
  <c r="K449"/>
  <c r="J449"/>
  <c r="I449"/>
  <c r="G449"/>
  <c r="G446" s="1"/>
  <c r="G443" s="1"/>
  <c r="G442" s="1"/>
  <c r="F449"/>
  <c r="E449"/>
  <c r="D449"/>
  <c r="D448"/>
  <c r="P447"/>
  <c r="O447"/>
  <c r="N447"/>
  <c r="N446" s="1"/>
  <c r="M447"/>
  <c r="M446" s="1"/>
  <c r="L447"/>
  <c r="K447"/>
  <c r="J447"/>
  <c r="J446" s="1"/>
  <c r="I447"/>
  <c r="G447"/>
  <c r="F447"/>
  <c r="E447"/>
  <c r="E446" s="1"/>
  <c r="D447"/>
  <c r="O446"/>
  <c r="K446"/>
  <c r="F446"/>
  <c r="M445"/>
  <c r="I445"/>
  <c r="H445"/>
  <c r="H444" s="1"/>
  <c r="H443" s="1"/>
  <c r="H442" s="1"/>
  <c r="D445"/>
  <c r="D444" s="1"/>
  <c r="P444"/>
  <c r="O444"/>
  <c r="N444"/>
  <c r="M444"/>
  <c r="L444"/>
  <c r="K444"/>
  <c r="J444"/>
  <c r="J443" s="1"/>
  <c r="I444"/>
  <c r="G444"/>
  <c r="F444"/>
  <c r="F443" s="1"/>
  <c r="F442" s="1"/>
  <c r="E444"/>
  <c r="K443"/>
  <c r="K442" s="1"/>
  <c r="P442"/>
  <c r="M441"/>
  <c r="M440" s="1"/>
  <c r="M439" s="1"/>
  <c r="I441"/>
  <c r="D441"/>
  <c r="P440"/>
  <c r="O440"/>
  <c r="N440"/>
  <c r="L440"/>
  <c r="K440"/>
  <c r="J440"/>
  <c r="I440"/>
  <c r="G440"/>
  <c r="F440"/>
  <c r="E440"/>
  <c r="D440"/>
  <c r="P439"/>
  <c r="O439"/>
  <c r="N439"/>
  <c r="L439"/>
  <c r="K439"/>
  <c r="J439"/>
  <c r="I439"/>
  <c r="G439"/>
  <c r="G433" s="1"/>
  <c r="G432" s="1"/>
  <c r="F439"/>
  <c r="F433" s="1"/>
  <c r="F432" s="1"/>
  <c r="E439"/>
  <c r="D439"/>
  <c r="M438"/>
  <c r="M437" s="1"/>
  <c r="M436" s="1"/>
  <c r="I438"/>
  <c r="I437" s="1"/>
  <c r="I436" s="1"/>
  <c r="D438"/>
  <c r="P437"/>
  <c r="O437"/>
  <c r="O436" s="1"/>
  <c r="N437"/>
  <c r="N436" s="1"/>
  <c r="N433" s="1"/>
  <c r="N432" s="1"/>
  <c r="L437"/>
  <c r="K437"/>
  <c r="J437"/>
  <c r="J436" s="1"/>
  <c r="J433" s="1"/>
  <c r="J432" s="1"/>
  <c r="H437"/>
  <c r="G437"/>
  <c r="G436" s="1"/>
  <c r="F437"/>
  <c r="F436" s="1"/>
  <c r="E437"/>
  <c r="D437"/>
  <c r="P436"/>
  <c r="L436"/>
  <c r="K436"/>
  <c r="H436"/>
  <c r="E436"/>
  <c r="D436"/>
  <c r="M435"/>
  <c r="I435"/>
  <c r="H435"/>
  <c r="D435"/>
  <c r="P434"/>
  <c r="O434"/>
  <c r="N434"/>
  <c r="M434"/>
  <c r="M433" s="1"/>
  <c r="L434"/>
  <c r="K434"/>
  <c r="J434"/>
  <c r="I434"/>
  <c r="I433" s="1"/>
  <c r="H434"/>
  <c r="H433" s="1"/>
  <c r="H432" s="1"/>
  <c r="G434"/>
  <c r="F434"/>
  <c r="E434"/>
  <c r="D434" s="1"/>
  <c r="M430"/>
  <c r="I430"/>
  <c r="H430"/>
  <c r="D430"/>
  <c r="D429" s="1"/>
  <c r="D428" s="1"/>
  <c r="P429"/>
  <c r="P428" s="1"/>
  <c r="O429"/>
  <c r="N429"/>
  <c r="M429"/>
  <c r="L429"/>
  <c r="L428" s="1"/>
  <c r="K429"/>
  <c r="J429"/>
  <c r="I429"/>
  <c r="H429"/>
  <c r="H428" s="1"/>
  <c r="G429"/>
  <c r="F429"/>
  <c r="E429"/>
  <c r="E428" s="1"/>
  <c r="O428"/>
  <c r="N428"/>
  <c r="M428"/>
  <c r="K428"/>
  <c r="J428"/>
  <c r="I428"/>
  <c r="G428"/>
  <c r="F428"/>
  <c r="M427"/>
  <c r="I427"/>
  <c r="I426" s="1"/>
  <c r="I425" s="1"/>
  <c r="I424" s="1"/>
  <c r="H427"/>
  <c r="H426" s="1"/>
  <c r="D427"/>
  <c r="P426"/>
  <c r="O426"/>
  <c r="O425" s="1"/>
  <c r="O424" s="1"/>
  <c r="O420" s="1"/>
  <c r="N426"/>
  <c r="N425" s="1"/>
  <c r="N424" s="1"/>
  <c r="M426"/>
  <c r="L426"/>
  <c r="K426"/>
  <c r="K425" s="1"/>
  <c r="K424" s="1"/>
  <c r="K420" s="1"/>
  <c r="J426"/>
  <c r="J425" s="1"/>
  <c r="J424" s="1"/>
  <c r="G426"/>
  <c r="F426"/>
  <c r="F425" s="1"/>
  <c r="F424" s="1"/>
  <c r="E426"/>
  <c r="D426"/>
  <c r="P425"/>
  <c r="M425"/>
  <c r="L425"/>
  <c r="H425"/>
  <c r="G425"/>
  <c r="G424" s="1"/>
  <c r="E425"/>
  <c r="D425"/>
  <c r="P424"/>
  <c r="P420" s="1"/>
  <c r="M424"/>
  <c r="L424"/>
  <c r="H424"/>
  <c r="E424"/>
  <c r="D424"/>
  <c r="M423"/>
  <c r="I423"/>
  <c r="H423"/>
  <c r="H422" s="1"/>
  <c r="H421" s="1"/>
  <c r="D423"/>
  <c r="D422" s="1"/>
  <c r="D421" s="1"/>
  <c r="P422"/>
  <c r="O422"/>
  <c r="N422"/>
  <c r="M422"/>
  <c r="M421" s="1"/>
  <c r="L422"/>
  <c r="K422"/>
  <c r="J422"/>
  <c r="J421" s="1"/>
  <c r="J420" s="1"/>
  <c r="I422"/>
  <c r="I421" s="1"/>
  <c r="G422"/>
  <c r="F422"/>
  <c r="E422"/>
  <c r="E421" s="1"/>
  <c r="E420" s="1"/>
  <c r="P421"/>
  <c r="O421"/>
  <c r="N421"/>
  <c r="L421"/>
  <c r="K421"/>
  <c r="G421"/>
  <c r="G420" s="1"/>
  <c r="F421"/>
  <c r="F420" s="1"/>
  <c r="L420"/>
  <c r="D420"/>
  <c r="M419"/>
  <c r="I419"/>
  <c r="H419"/>
  <c r="P418"/>
  <c r="O418"/>
  <c r="N418"/>
  <c r="M418" s="1"/>
  <c r="L418"/>
  <c r="K418"/>
  <c r="J418"/>
  <c r="J417" s="1"/>
  <c r="I417" s="1"/>
  <c r="H418"/>
  <c r="H417" s="1"/>
  <c r="G418"/>
  <c r="F418"/>
  <c r="P417"/>
  <c r="O417"/>
  <c r="N417"/>
  <c r="M417" s="1"/>
  <c r="L417"/>
  <c r="K417"/>
  <c r="G417"/>
  <c r="F417"/>
  <c r="M416"/>
  <c r="M415" s="1"/>
  <c r="I416"/>
  <c r="I415" s="1"/>
  <c r="H416"/>
  <c r="P415"/>
  <c r="O415"/>
  <c r="O414" s="1"/>
  <c r="N415"/>
  <c r="N414" s="1"/>
  <c r="L415"/>
  <c r="L414" s="1"/>
  <c r="L407" s="1"/>
  <c r="K415"/>
  <c r="K414" s="1"/>
  <c r="J415"/>
  <c r="J414" s="1"/>
  <c r="H415"/>
  <c r="G415"/>
  <c r="G414" s="1"/>
  <c r="F415"/>
  <c r="F414" s="1"/>
  <c r="P414"/>
  <c r="M414"/>
  <c r="I414"/>
  <c r="H414"/>
  <c r="M413"/>
  <c r="I413"/>
  <c r="D413"/>
  <c r="P412"/>
  <c r="O412"/>
  <c r="N412"/>
  <c r="M412"/>
  <c r="M411" s="1"/>
  <c r="K412"/>
  <c r="J412"/>
  <c r="I412" s="1"/>
  <c r="G412"/>
  <c r="G411" s="1"/>
  <c r="F412"/>
  <c r="E412"/>
  <c r="P411"/>
  <c r="O411"/>
  <c r="O408" s="1"/>
  <c r="O407" s="1"/>
  <c r="N411"/>
  <c r="K411"/>
  <c r="J411"/>
  <c r="F411"/>
  <c r="E411"/>
  <c r="M410"/>
  <c r="I410"/>
  <c r="G410"/>
  <c r="P409"/>
  <c r="O409"/>
  <c r="N409"/>
  <c r="J409"/>
  <c r="I409"/>
  <c r="E409"/>
  <c r="P408"/>
  <c r="J408"/>
  <c r="I408"/>
  <c r="F408"/>
  <c r="E408"/>
  <c r="F407"/>
  <c r="M406"/>
  <c r="I406"/>
  <c r="D406"/>
  <c r="D405" s="1"/>
  <c r="D404" s="1"/>
  <c r="D403" s="1"/>
  <c r="P405"/>
  <c r="P404" s="1"/>
  <c r="P403" s="1"/>
  <c r="O405"/>
  <c r="N405"/>
  <c r="M405"/>
  <c r="M404" s="1"/>
  <c r="M403" s="1"/>
  <c r="L405"/>
  <c r="L404" s="1"/>
  <c r="K405"/>
  <c r="J405"/>
  <c r="I405"/>
  <c r="I404" s="1"/>
  <c r="I403" s="1"/>
  <c r="H405"/>
  <c r="H404" s="1"/>
  <c r="H403" s="1"/>
  <c r="G405"/>
  <c r="F405"/>
  <c r="E405"/>
  <c r="E404" s="1"/>
  <c r="E403" s="1"/>
  <c r="O404"/>
  <c r="O403" s="1"/>
  <c r="N404"/>
  <c r="N403" s="1"/>
  <c r="K404"/>
  <c r="J404"/>
  <c r="J403" s="1"/>
  <c r="G404"/>
  <c r="G403" s="1"/>
  <c r="F404"/>
  <c r="F403" s="1"/>
  <c r="L403"/>
  <c r="K403"/>
  <c r="M402"/>
  <c r="M401" s="1"/>
  <c r="I402"/>
  <c r="I401" s="1"/>
  <c r="D402"/>
  <c r="P401"/>
  <c r="P400" s="1"/>
  <c r="O401"/>
  <c r="O400" s="1"/>
  <c r="N401"/>
  <c r="N400" s="1"/>
  <c r="L401"/>
  <c r="L400" s="1"/>
  <c r="K401"/>
  <c r="K400" s="1"/>
  <c r="J401"/>
  <c r="J400" s="1"/>
  <c r="H401"/>
  <c r="G401"/>
  <c r="G400" s="1"/>
  <c r="F401"/>
  <c r="F400" s="1"/>
  <c r="E401"/>
  <c r="D401"/>
  <c r="M400"/>
  <c r="I400"/>
  <c r="H400"/>
  <c r="E400"/>
  <c r="D400"/>
  <c r="M399"/>
  <c r="I399"/>
  <c r="D399"/>
  <c r="D390"/>
  <c r="D389" s="1"/>
  <c r="P389"/>
  <c r="O389"/>
  <c r="N389"/>
  <c r="M389"/>
  <c r="L389"/>
  <c r="K389"/>
  <c r="J389"/>
  <c r="I389"/>
  <c r="H389"/>
  <c r="G389"/>
  <c r="F389"/>
  <c r="E389"/>
  <c r="M388"/>
  <c r="I388"/>
  <c r="I387" s="1"/>
  <c r="H388"/>
  <c r="H387" s="1"/>
  <c r="D388"/>
  <c r="D387" s="1"/>
  <c r="P387"/>
  <c r="O387"/>
  <c r="N387"/>
  <c r="M387"/>
  <c r="L387"/>
  <c r="K387"/>
  <c r="J387"/>
  <c r="G387"/>
  <c r="F387"/>
  <c r="E387"/>
  <c r="M386"/>
  <c r="I386"/>
  <c r="H386"/>
  <c r="P385"/>
  <c r="O385"/>
  <c r="N385"/>
  <c r="M385"/>
  <c r="L385"/>
  <c r="K385"/>
  <c r="J385"/>
  <c r="I385"/>
  <c r="H385"/>
  <c r="G385"/>
  <c r="F385"/>
  <c r="M384"/>
  <c r="I384"/>
  <c r="H384"/>
  <c r="H383" s="1"/>
  <c r="D384"/>
  <c r="P383"/>
  <c r="O383"/>
  <c r="N383"/>
  <c r="M383"/>
  <c r="L383"/>
  <c r="K383"/>
  <c r="J383"/>
  <c r="I383"/>
  <c r="G383"/>
  <c r="F383"/>
  <c r="E383"/>
  <c r="M382"/>
  <c r="I382"/>
  <c r="D382"/>
  <c r="D381" s="1"/>
  <c r="P381"/>
  <c r="O381"/>
  <c r="N381"/>
  <c r="M381"/>
  <c r="L381"/>
  <c r="K381"/>
  <c r="J381"/>
  <c r="I381"/>
  <c r="H381"/>
  <c r="G381"/>
  <c r="F381"/>
  <c r="E381"/>
  <c r="M379"/>
  <c r="M378" s="1"/>
  <c r="I379"/>
  <c r="I378" s="1"/>
  <c r="H379"/>
  <c r="D379"/>
  <c r="D378" s="1"/>
  <c r="P378"/>
  <c r="O378"/>
  <c r="N378"/>
  <c r="L378"/>
  <c r="K378"/>
  <c r="J378"/>
  <c r="H378"/>
  <c r="G378"/>
  <c r="F378"/>
  <c r="E378"/>
  <c r="M377"/>
  <c r="I377"/>
  <c r="H377"/>
  <c r="D377"/>
  <c r="P376"/>
  <c r="O376"/>
  <c r="N376"/>
  <c r="M376"/>
  <c r="L376"/>
  <c r="K376"/>
  <c r="J376"/>
  <c r="I376"/>
  <c r="H376"/>
  <c r="G376"/>
  <c r="F376"/>
  <c r="E376"/>
  <c r="D376" s="1"/>
  <c r="M375"/>
  <c r="I375"/>
  <c r="H375"/>
  <c r="H374" s="1"/>
  <c r="P374"/>
  <c r="O374"/>
  <c r="N374"/>
  <c r="M374"/>
  <c r="L374"/>
  <c r="K374"/>
  <c r="J374"/>
  <c r="I374"/>
  <c r="G374"/>
  <c r="F374"/>
  <c r="M373"/>
  <c r="I373"/>
  <c r="I372" s="1"/>
  <c r="H373"/>
  <c r="H372" s="1"/>
  <c r="D373"/>
  <c r="P372"/>
  <c r="O372"/>
  <c r="N372"/>
  <c r="M372"/>
  <c r="L372"/>
  <c r="K372"/>
  <c r="J372"/>
  <c r="G372"/>
  <c r="F372"/>
  <c r="E372"/>
  <c r="M371"/>
  <c r="M370" s="1"/>
  <c r="I371"/>
  <c r="I370" s="1"/>
  <c r="H371"/>
  <c r="D371"/>
  <c r="P370"/>
  <c r="O370"/>
  <c r="N370"/>
  <c r="L370"/>
  <c r="K370"/>
  <c r="J370"/>
  <c r="H370"/>
  <c r="G370"/>
  <c r="F370"/>
  <c r="E370"/>
  <c r="D370"/>
  <c r="M367"/>
  <c r="I367"/>
  <c r="H367"/>
  <c r="D367"/>
  <c r="D366" s="1"/>
  <c r="P366"/>
  <c r="O366"/>
  <c r="N366"/>
  <c r="M366"/>
  <c r="L366"/>
  <c r="K366"/>
  <c r="J366"/>
  <c r="I366"/>
  <c r="H366"/>
  <c r="G366"/>
  <c r="F366"/>
  <c r="E366"/>
  <c r="M365"/>
  <c r="I365"/>
  <c r="H365"/>
  <c r="H364" s="1"/>
  <c r="D365"/>
  <c r="D364" s="1"/>
  <c r="P364"/>
  <c r="O364"/>
  <c r="N364"/>
  <c r="M364"/>
  <c r="L364"/>
  <c r="K364"/>
  <c r="J364"/>
  <c r="I364"/>
  <c r="G364"/>
  <c r="F364"/>
  <c r="E364"/>
  <c r="M363"/>
  <c r="I363"/>
  <c r="I362" s="1"/>
  <c r="H363"/>
  <c r="H362" s="1"/>
  <c r="P362"/>
  <c r="O362"/>
  <c r="N362"/>
  <c r="M362"/>
  <c r="L362"/>
  <c r="K362"/>
  <c r="J362"/>
  <c r="G362"/>
  <c r="F362"/>
  <c r="M361"/>
  <c r="M360" s="1"/>
  <c r="I361"/>
  <c r="I360" s="1"/>
  <c r="D361"/>
  <c r="P360"/>
  <c r="O360"/>
  <c r="N360"/>
  <c r="L360"/>
  <c r="K360"/>
  <c r="J360"/>
  <c r="H360"/>
  <c r="G360"/>
  <c r="F360"/>
  <c r="E360"/>
  <c r="D360"/>
  <c r="M359"/>
  <c r="M358" s="1"/>
  <c r="I359"/>
  <c r="I358" s="1"/>
  <c r="H359"/>
  <c r="D359"/>
  <c r="P358"/>
  <c r="O358"/>
  <c r="N358"/>
  <c r="L358"/>
  <c r="K358"/>
  <c r="J358"/>
  <c r="H358"/>
  <c r="G358"/>
  <c r="F358"/>
  <c r="D358" s="1"/>
  <c r="E358"/>
  <c r="M357"/>
  <c r="I357"/>
  <c r="G357"/>
  <c r="F357"/>
  <c r="D357" s="1"/>
  <c r="D356" s="1"/>
  <c r="P356"/>
  <c r="O356"/>
  <c r="N356"/>
  <c r="M356"/>
  <c r="L356"/>
  <c r="K356"/>
  <c r="J356"/>
  <c r="I356"/>
  <c r="H356"/>
  <c r="G356"/>
  <c r="E356"/>
  <c r="M355"/>
  <c r="I355"/>
  <c r="I354" s="1"/>
  <c r="H355"/>
  <c r="H354" s="1"/>
  <c r="P354"/>
  <c r="O354"/>
  <c r="N354"/>
  <c r="M354"/>
  <c r="L354"/>
  <c r="K354"/>
  <c r="J354"/>
  <c r="G354"/>
  <c r="F354"/>
  <c r="M353"/>
  <c r="M352" s="1"/>
  <c r="I353"/>
  <c r="I352" s="1"/>
  <c r="H353"/>
  <c r="P352"/>
  <c r="O352"/>
  <c r="N352"/>
  <c r="L352"/>
  <c r="K352"/>
  <c r="J352"/>
  <c r="H352"/>
  <c r="G352"/>
  <c r="F352"/>
  <c r="M351"/>
  <c r="I351"/>
  <c r="H351"/>
  <c r="H350" s="1"/>
  <c r="H349" s="1"/>
  <c r="P350"/>
  <c r="O350"/>
  <c r="N350"/>
  <c r="M350"/>
  <c r="M349" s="1"/>
  <c r="L350"/>
  <c r="K350"/>
  <c r="J350"/>
  <c r="I350"/>
  <c r="G350"/>
  <c r="F350"/>
  <c r="F349" s="1"/>
  <c r="P349"/>
  <c r="O349"/>
  <c r="N349"/>
  <c r="L349"/>
  <c r="K349"/>
  <c r="J349"/>
  <c r="G349"/>
  <c r="D348"/>
  <c r="D347" s="1"/>
  <c r="D346" s="1"/>
  <c r="P347"/>
  <c r="P346" s="1"/>
  <c r="O347"/>
  <c r="O346" s="1"/>
  <c r="N347"/>
  <c r="M347"/>
  <c r="L347"/>
  <c r="L346" s="1"/>
  <c r="K347"/>
  <c r="K346" s="1"/>
  <c r="J347"/>
  <c r="J346" s="1"/>
  <c r="I347"/>
  <c r="I346" s="1"/>
  <c r="H347"/>
  <c r="H346" s="1"/>
  <c r="G347"/>
  <c r="G346" s="1"/>
  <c r="F347"/>
  <c r="E347"/>
  <c r="E346" s="1"/>
  <c r="N346"/>
  <c r="M346"/>
  <c r="F346"/>
  <c r="M345"/>
  <c r="I345"/>
  <c r="D345"/>
  <c r="P344"/>
  <c r="O344"/>
  <c r="N344"/>
  <c r="N343" s="1"/>
  <c r="M344"/>
  <c r="K344"/>
  <c r="K343" s="1"/>
  <c r="J344"/>
  <c r="I344" s="1"/>
  <c r="G344"/>
  <c r="G343" s="1"/>
  <c r="F344"/>
  <c r="E344"/>
  <c r="D344" s="1"/>
  <c r="P343"/>
  <c r="O343"/>
  <c r="F343"/>
  <c r="D343" s="1"/>
  <c r="E343"/>
  <c r="M342"/>
  <c r="I342"/>
  <c r="H342"/>
  <c r="E342"/>
  <c r="D342"/>
  <c r="P341"/>
  <c r="O341"/>
  <c r="N341"/>
  <c r="M341"/>
  <c r="L341"/>
  <c r="K341"/>
  <c r="J341"/>
  <c r="I341"/>
  <c r="H341"/>
  <c r="G341"/>
  <c r="F341"/>
  <c r="E341"/>
  <c r="D341" s="1"/>
  <c r="M339"/>
  <c r="M338" s="1"/>
  <c r="M337" s="1"/>
  <c r="I339"/>
  <c r="I338" s="1"/>
  <c r="I337" s="1"/>
  <c r="H339"/>
  <c r="H338" s="1"/>
  <c r="D339"/>
  <c r="P338"/>
  <c r="O338"/>
  <c r="N338"/>
  <c r="N337" s="1"/>
  <c r="L338"/>
  <c r="K338"/>
  <c r="K337" s="1"/>
  <c r="J338"/>
  <c r="J337" s="1"/>
  <c r="G338"/>
  <c r="F338"/>
  <c r="F337" s="1"/>
  <c r="E338"/>
  <c r="D338"/>
  <c r="P337"/>
  <c r="O337"/>
  <c r="L337"/>
  <c r="H337"/>
  <c r="G337"/>
  <c r="D337" s="1"/>
  <c r="E337"/>
  <c r="M336"/>
  <c r="I336"/>
  <c r="H336"/>
  <c r="D336"/>
  <c r="P335"/>
  <c r="P334" s="1"/>
  <c r="O335"/>
  <c r="N335"/>
  <c r="M335"/>
  <c r="L335"/>
  <c r="L334" s="1"/>
  <c r="K335"/>
  <c r="J335"/>
  <c r="I335"/>
  <c r="H335"/>
  <c r="H334" s="1"/>
  <c r="G335"/>
  <c r="F335"/>
  <c r="E335"/>
  <c r="D335" s="1"/>
  <c r="O334"/>
  <c r="N334"/>
  <c r="M334"/>
  <c r="K334"/>
  <c r="J334"/>
  <c r="I334"/>
  <c r="G334"/>
  <c r="F334"/>
  <c r="M333"/>
  <c r="I333"/>
  <c r="H333"/>
  <c r="H332" s="1"/>
  <c r="D333"/>
  <c r="P332"/>
  <c r="O332"/>
  <c r="N332"/>
  <c r="L332"/>
  <c r="K332"/>
  <c r="J332"/>
  <c r="G332"/>
  <c r="F332"/>
  <c r="E332"/>
  <c r="D332" s="1"/>
  <c r="M331"/>
  <c r="I331"/>
  <c r="H331"/>
  <c r="P330"/>
  <c r="O330"/>
  <c r="M330" s="1"/>
  <c r="N330"/>
  <c r="L330"/>
  <c r="K330"/>
  <c r="J330"/>
  <c r="H330"/>
  <c r="G330"/>
  <c r="F330"/>
  <c r="M329"/>
  <c r="M328" s="1"/>
  <c r="M327" s="1"/>
  <c r="I329"/>
  <c r="D329"/>
  <c r="P328"/>
  <c r="P327" s="1"/>
  <c r="P324" s="1"/>
  <c r="O328"/>
  <c r="N328"/>
  <c r="L328"/>
  <c r="K328"/>
  <c r="K327" s="1"/>
  <c r="J328"/>
  <c r="I328"/>
  <c r="G328"/>
  <c r="F328"/>
  <c r="F327" s="1"/>
  <c r="E328"/>
  <c r="D328"/>
  <c r="O327"/>
  <c r="N327"/>
  <c r="L327"/>
  <c r="J327"/>
  <c r="I327"/>
  <c r="G327"/>
  <c r="E327"/>
  <c r="D327"/>
  <c r="M326"/>
  <c r="M325" s="1"/>
  <c r="I326"/>
  <c r="I325" s="1"/>
  <c r="H326"/>
  <c r="D326"/>
  <c r="P325"/>
  <c r="O325"/>
  <c r="N325"/>
  <c r="L325"/>
  <c r="K325"/>
  <c r="J325"/>
  <c r="H325"/>
  <c r="G325"/>
  <c r="G324" s="1"/>
  <c r="F325"/>
  <c r="E325"/>
  <c r="D325"/>
  <c r="H324"/>
  <c r="M321"/>
  <c r="M320" s="1"/>
  <c r="I321"/>
  <c r="I320" s="1"/>
  <c r="I319" s="1"/>
  <c r="H321"/>
  <c r="D321"/>
  <c r="P320"/>
  <c r="P319" s="1"/>
  <c r="O320"/>
  <c r="O319" s="1"/>
  <c r="N320"/>
  <c r="L320"/>
  <c r="K320"/>
  <c r="K319" s="1"/>
  <c r="J320"/>
  <c r="H320"/>
  <c r="G320"/>
  <c r="G319" s="1"/>
  <c r="F320"/>
  <c r="E320"/>
  <c r="D320"/>
  <c r="N319"/>
  <c r="M319"/>
  <c r="L319"/>
  <c r="J319"/>
  <c r="H319"/>
  <c r="F319"/>
  <c r="E319"/>
  <c r="D319"/>
  <c r="D318"/>
  <c r="P317"/>
  <c r="O317"/>
  <c r="N317"/>
  <c r="N316" s="1"/>
  <c r="N315" s="1"/>
  <c r="M317"/>
  <c r="L317"/>
  <c r="K317"/>
  <c r="J317"/>
  <c r="J316" s="1"/>
  <c r="J315" s="1"/>
  <c r="I317"/>
  <c r="H317"/>
  <c r="G317"/>
  <c r="F317"/>
  <c r="F316" s="1"/>
  <c r="F315" s="1"/>
  <c r="E317"/>
  <c r="D317"/>
  <c r="P316"/>
  <c r="O316"/>
  <c r="O315" s="1"/>
  <c r="M316"/>
  <c r="L316"/>
  <c r="L315" s="1"/>
  <c r="K316"/>
  <c r="K315" s="1"/>
  <c r="I316"/>
  <c r="H316"/>
  <c r="H315" s="1"/>
  <c r="G316"/>
  <c r="G315" s="1"/>
  <c r="E316"/>
  <c r="D316"/>
  <c r="D315" s="1"/>
  <c r="P315"/>
  <c r="M315"/>
  <c r="I315"/>
  <c r="E315"/>
  <c r="M314"/>
  <c r="I314"/>
  <c r="H314"/>
  <c r="H313" s="1"/>
  <c r="D314"/>
  <c r="P313"/>
  <c r="O313"/>
  <c r="N313"/>
  <c r="M313"/>
  <c r="L313"/>
  <c r="K313"/>
  <c r="J313"/>
  <c r="I313"/>
  <c r="G313"/>
  <c r="F313"/>
  <c r="F308" s="1"/>
  <c r="E313"/>
  <c r="M312"/>
  <c r="I312"/>
  <c r="I311" s="1"/>
  <c r="H312"/>
  <c r="H311" s="1"/>
  <c r="D312"/>
  <c r="P311"/>
  <c r="O311"/>
  <c r="O308" s="1"/>
  <c r="N311"/>
  <c r="N308" s="1"/>
  <c r="N303" s="1"/>
  <c r="M311"/>
  <c r="L311"/>
  <c r="K311"/>
  <c r="K308" s="1"/>
  <c r="J311"/>
  <c r="G311"/>
  <c r="G308" s="1"/>
  <c r="F311"/>
  <c r="E311"/>
  <c r="D311" s="1"/>
  <c r="M310"/>
  <c r="I310"/>
  <c r="H310"/>
  <c r="D310"/>
  <c r="D309" s="1"/>
  <c r="P309"/>
  <c r="P308" s="1"/>
  <c r="O309"/>
  <c r="N309"/>
  <c r="M309"/>
  <c r="L309"/>
  <c r="L308" s="1"/>
  <c r="K309"/>
  <c r="J309"/>
  <c r="I309"/>
  <c r="H309"/>
  <c r="G309"/>
  <c r="F309"/>
  <c r="E309"/>
  <c r="E308" s="1"/>
  <c r="M308"/>
  <c r="J308"/>
  <c r="J303" s="1"/>
  <c r="M307"/>
  <c r="I307"/>
  <c r="H307"/>
  <c r="D307"/>
  <c r="M306"/>
  <c r="M305" s="1"/>
  <c r="M304" s="1"/>
  <c r="I306"/>
  <c r="H306"/>
  <c r="D306"/>
  <c r="D305" s="1"/>
  <c r="D304" s="1"/>
  <c r="P305"/>
  <c r="O305"/>
  <c r="O304" s="1"/>
  <c r="N305"/>
  <c r="L305"/>
  <c r="K305"/>
  <c r="K304" s="1"/>
  <c r="J305"/>
  <c r="H305"/>
  <c r="H304" s="1"/>
  <c r="G305"/>
  <c r="G304" s="1"/>
  <c r="G303" s="1"/>
  <c r="F305"/>
  <c r="E305"/>
  <c r="E304" s="1"/>
  <c r="P304"/>
  <c r="N304"/>
  <c r="L304"/>
  <c r="L303" s="1"/>
  <c r="J304"/>
  <c r="F304"/>
  <c r="M303"/>
  <c r="M302"/>
  <c r="I302"/>
  <c r="I301" s="1"/>
  <c r="I300" s="1"/>
  <c r="I299" s="1"/>
  <c r="I298" s="1"/>
  <c r="D302"/>
  <c r="D301" s="1"/>
  <c r="D300" s="1"/>
  <c r="P301"/>
  <c r="O301"/>
  <c r="N301"/>
  <c r="M301"/>
  <c r="M300" s="1"/>
  <c r="M299" s="1"/>
  <c r="L301"/>
  <c r="K301"/>
  <c r="J301"/>
  <c r="H301"/>
  <c r="G301"/>
  <c r="F301"/>
  <c r="E301"/>
  <c r="E300" s="1"/>
  <c r="E299" s="1"/>
  <c r="P300"/>
  <c r="O300"/>
  <c r="O299" s="1"/>
  <c r="O298" s="1"/>
  <c r="N300"/>
  <c r="N299" s="1"/>
  <c r="N298" s="1"/>
  <c r="L300"/>
  <c r="K300"/>
  <c r="J300"/>
  <c r="J299" s="1"/>
  <c r="J298" s="1"/>
  <c r="H300"/>
  <c r="G300"/>
  <c r="F300"/>
  <c r="F299" s="1"/>
  <c r="F298" s="1"/>
  <c r="P299"/>
  <c r="L299"/>
  <c r="K299"/>
  <c r="K298" s="1"/>
  <c r="H299"/>
  <c r="H298" s="1"/>
  <c r="G299"/>
  <c r="G298" s="1"/>
  <c r="D299"/>
  <c r="P298"/>
  <c r="M298"/>
  <c r="L298"/>
  <c r="E298"/>
  <c r="D298"/>
  <c r="I297"/>
  <c r="D297"/>
  <c r="P296"/>
  <c r="P295" s="1"/>
  <c r="O296"/>
  <c r="O295" s="1"/>
  <c r="O291" s="1"/>
  <c r="N296"/>
  <c r="M296"/>
  <c r="L296"/>
  <c r="L295" s="1"/>
  <c r="L291" s="1"/>
  <c r="K296"/>
  <c r="K295" s="1"/>
  <c r="K291" s="1"/>
  <c r="J296"/>
  <c r="I296"/>
  <c r="H296"/>
  <c r="H295" s="1"/>
  <c r="G296"/>
  <c r="G295" s="1"/>
  <c r="F296"/>
  <c r="E296"/>
  <c r="D296"/>
  <c r="D295" s="1"/>
  <c r="N295"/>
  <c r="M295"/>
  <c r="J295"/>
  <c r="I295"/>
  <c r="F295"/>
  <c r="E295"/>
  <c r="I294"/>
  <c r="D294"/>
  <c r="P293"/>
  <c r="P292" s="1"/>
  <c r="O293"/>
  <c r="O292" s="1"/>
  <c r="N293"/>
  <c r="M293"/>
  <c r="L293"/>
  <c r="K293"/>
  <c r="K292" s="1"/>
  <c r="J293"/>
  <c r="I293"/>
  <c r="H293"/>
  <c r="G293"/>
  <c r="F293"/>
  <c r="E293"/>
  <c r="D293"/>
  <c r="N292"/>
  <c r="M292"/>
  <c r="M291" s="1"/>
  <c r="L292"/>
  <c r="J292"/>
  <c r="I292"/>
  <c r="I291" s="1"/>
  <c r="H292"/>
  <c r="G292"/>
  <c r="G291" s="1"/>
  <c r="F292"/>
  <c r="E292"/>
  <c r="E291" s="1"/>
  <c r="D292"/>
  <c r="N291"/>
  <c r="J291"/>
  <c r="F291"/>
  <c r="D290"/>
  <c r="P289"/>
  <c r="O289"/>
  <c r="N289"/>
  <c r="M289"/>
  <c r="L289"/>
  <c r="K289"/>
  <c r="J289"/>
  <c r="I289"/>
  <c r="H289"/>
  <c r="G289"/>
  <c r="F289"/>
  <c r="E289"/>
  <c r="D289"/>
  <c r="D286" s="1"/>
  <c r="D285" s="1"/>
  <c r="M288"/>
  <c r="M287" s="1"/>
  <c r="M286" s="1"/>
  <c r="I288"/>
  <c r="I287" s="1"/>
  <c r="I286" s="1"/>
  <c r="D288"/>
  <c r="P287"/>
  <c r="P286" s="1"/>
  <c r="P285" s="1"/>
  <c r="O287"/>
  <c r="N287"/>
  <c r="L287"/>
  <c r="L286" s="1"/>
  <c r="L285" s="1"/>
  <c r="L277" s="1"/>
  <c r="K287"/>
  <c r="K286" s="1"/>
  <c r="K285" s="1"/>
  <c r="K277" s="1"/>
  <c r="J287"/>
  <c r="G287"/>
  <c r="F287"/>
  <c r="F286" s="1"/>
  <c r="F285" s="1"/>
  <c r="F277" s="1"/>
  <c r="E287"/>
  <c r="E286" s="1"/>
  <c r="D287"/>
  <c r="O286"/>
  <c r="O285" s="1"/>
  <c r="O277" s="1"/>
  <c r="N286"/>
  <c r="N285" s="1"/>
  <c r="N277" s="1"/>
  <c r="J286"/>
  <c r="J285" s="1"/>
  <c r="H286"/>
  <c r="G286"/>
  <c r="G285" s="1"/>
  <c r="M285"/>
  <c r="I285"/>
  <c r="H285"/>
  <c r="E285"/>
  <c r="M284"/>
  <c r="I284"/>
  <c r="D284"/>
  <c r="D283" s="1"/>
  <c r="P283"/>
  <c r="O283"/>
  <c r="N283"/>
  <c r="M283"/>
  <c r="L283"/>
  <c r="K283"/>
  <c r="J283"/>
  <c r="I283"/>
  <c r="H283"/>
  <c r="G283"/>
  <c r="F283"/>
  <c r="E283"/>
  <c r="M282"/>
  <c r="I282"/>
  <c r="D282"/>
  <c r="D281" s="1"/>
  <c r="P281"/>
  <c r="O281"/>
  <c r="N281"/>
  <c r="M281"/>
  <c r="L281"/>
  <c r="K281"/>
  <c r="J281"/>
  <c r="I281"/>
  <c r="H281"/>
  <c r="G281"/>
  <c r="F281"/>
  <c r="E281"/>
  <c r="M280"/>
  <c r="I280"/>
  <c r="D280"/>
  <c r="D279" s="1"/>
  <c r="D278" s="1"/>
  <c r="D272" s="1"/>
  <c r="P279"/>
  <c r="P278" s="1"/>
  <c r="P272" s="1"/>
  <c r="O279"/>
  <c r="O278" s="1"/>
  <c r="N279"/>
  <c r="M279"/>
  <c r="L279"/>
  <c r="L278" s="1"/>
  <c r="L272" s="1"/>
  <c r="K279"/>
  <c r="K278" s="1"/>
  <c r="J279"/>
  <c r="I279"/>
  <c r="I278" s="1"/>
  <c r="I272" s="1"/>
  <c r="H279"/>
  <c r="H278" s="1"/>
  <c r="H272" s="1"/>
  <c r="G279"/>
  <c r="G278" s="1"/>
  <c r="F279"/>
  <c r="E279"/>
  <c r="N278"/>
  <c r="M278"/>
  <c r="M272" s="1"/>
  <c r="J278"/>
  <c r="J272" s="1"/>
  <c r="J264" s="1"/>
  <c r="F278"/>
  <c r="E278"/>
  <c r="E272" s="1"/>
  <c r="J277"/>
  <c r="G277"/>
  <c r="M276"/>
  <c r="M275" s="1"/>
  <c r="M274" s="1"/>
  <c r="M273" s="1"/>
  <c r="I276"/>
  <c r="I275" s="1"/>
  <c r="I274" s="1"/>
  <c r="I273" s="1"/>
  <c r="D276"/>
  <c r="P275"/>
  <c r="O275"/>
  <c r="N275"/>
  <c r="N274" s="1"/>
  <c r="N273" s="1"/>
  <c r="L275"/>
  <c r="K275"/>
  <c r="J275"/>
  <c r="G275"/>
  <c r="F275"/>
  <c r="F274" s="1"/>
  <c r="F273" s="1"/>
  <c r="E275"/>
  <c r="D275"/>
  <c r="P274"/>
  <c r="O274"/>
  <c r="O273" s="1"/>
  <c r="L274"/>
  <c r="K274"/>
  <c r="K273" s="1"/>
  <c r="J274"/>
  <c r="J273" s="1"/>
  <c r="G274"/>
  <c r="E274"/>
  <c r="E273" s="1"/>
  <c r="D274"/>
  <c r="P273"/>
  <c r="L273"/>
  <c r="G273"/>
  <c r="D273"/>
  <c r="N272"/>
  <c r="K272"/>
  <c r="G272"/>
  <c r="F272"/>
  <c r="M271"/>
  <c r="M270" s="1"/>
  <c r="I271"/>
  <c r="I270" s="1"/>
  <c r="H271"/>
  <c r="D271"/>
  <c r="P270"/>
  <c r="O270"/>
  <c r="O269" s="1"/>
  <c r="O268" s="1"/>
  <c r="N270"/>
  <c r="N269" s="1"/>
  <c r="L270"/>
  <c r="L269" s="1"/>
  <c r="L268" s="1"/>
  <c r="L267" s="1"/>
  <c r="L266" s="1"/>
  <c r="L265" s="1"/>
  <c r="K270"/>
  <c r="K269" s="1"/>
  <c r="K268" s="1"/>
  <c r="J270"/>
  <c r="J269" s="1"/>
  <c r="H270"/>
  <c r="H269" s="1"/>
  <c r="H268" s="1"/>
  <c r="H267" s="1"/>
  <c r="H266" s="1"/>
  <c r="H265" s="1"/>
  <c r="G270"/>
  <c r="G269" s="1"/>
  <c r="G268" s="1"/>
  <c r="G267" s="1"/>
  <c r="G266" s="1"/>
  <c r="G265" s="1"/>
  <c r="G264" s="1"/>
  <c r="F270"/>
  <c r="F269" s="1"/>
  <c r="E270"/>
  <c r="D270"/>
  <c r="D266" s="1"/>
  <c r="D265" s="1"/>
  <c r="P269"/>
  <c r="P268" s="1"/>
  <c r="P267" s="1"/>
  <c r="M269"/>
  <c r="I269"/>
  <c r="I268" s="1"/>
  <c r="I267" s="1"/>
  <c r="I266" s="1"/>
  <c r="I265" s="1"/>
  <c r="E269"/>
  <c r="D269" s="1"/>
  <c r="D268" s="1"/>
  <c r="D267" s="1"/>
  <c r="N268"/>
  <c r="N267" s="1"/>
  <c r="N266" s="1"/>
  <c r="N265" s="1"/>
  <c r="M268"/>
  <c r="M267" s="1"/>
  <c r="M266" s="1"/>
  <c r="J268"/>
  <c r="F268"/>
  <c r="F267" s="1"/>
  <c r="F266" s="1"/>
  <c r="F265" s="1"/>
  <c r="E268"/>
  <c r="E267" s="1"/>
  <c r="E266" s="1"/>
  <c r="O267"/>
  <c r="K267"/>
  <c r="K266" s="1"/>
  <c r="K265" s="1"/>
  <c r="K264" s="1"/>
  <c r="J267"/>
  <c r="J266" s="1"/>
  <c r="J265" s="1"/>
  <c r="P266"/>
  <c r="P265" s="1"/>
  <c r="O266"/>
  <c r="O265" s="1"/>
  <c r="M265"/>
  <c r="E265"/>
  <c r="M262"/>
  <c r="M261" s="1"/>
  <c r="I262"/>
  <c r="I261" s="1"/>
  <c r="H262"/>
  <c r="D262"/>
  <c r="P261"/>
  <c r="O261"/>
  <c r="N261"/>
  <c r="L261"/>
  <c r="K261"/>
  <c r="J261"/>
  <c r="H261"/>
  <c r="G261"/>
  <c r="F261"/>
  <c r="E261"/>
  <c r="D261"/>
  <c r="M260"/>
  <c r="I260"/>
  <c r="H260"/>
  <c r="D260"/>
  <c r="D259" s="1"/>
  <c r="P259"/>
  <c r="O259"/>
  <c r="N259"/>
  <c r="M259"/>
  <c r="L259"/>
  <c r="K259"/>
  <c r="J259"/>
  <c r="I259"/>
  <c r="H259"/>
  <c r="G259"/>
  <c r="F259"/>
  <c r="E259"/>
  <c r="M258"/>
  <c r="I258"/>
  <c r="D258"/>
  <c r="D257" s="1"/>
  <c r="D256" s="1"/>
  <c r="P257"/>
  <c r="P256" s="1"/>
  <c r="O257"/>
  <c r="O256" s="1"/>
  <c r="N257"/>
  <c r="N256" s="1"/>
  <c r="M257"/>
  <c r="M256" s="1"/>
  <c r="L257"/>
  <c r="L256" s="1"/>
  <c r="K257"/>
  <c r="K256" s="1"/>
  <c r="J257"/>
  <c r="I257"/>
  <c r="I256" s="1"/>
  <c r="H257"/>
  <c r="H256" s="1"/>
  <c r="G257"/>
  <c r="G256" s="1"/>
  <c r="G255" s="1"/>
  <c r="D255" s="1"/>
  <c r="F257"/>
  <c r="F256" s="1"/>
  <c r="E257"/>
  <c r="E256" s="1"/>
  <c r="J256"/>
  <c r="I255"/>
  <c r="O254"/>
  <c r="O253" s="1"/>
  <c r="J254"/>
  <c r="J253" s="1"/>
  <c r="I253" s="1"/>
  <c r="E254"/>
  <c r="E253" s="1"/>
  <c r="M252"/>
  <c r="I252"/>
  <c r="H252"/>
  <c r="H251" s="1"/>
  <c r="D252"/>
  <c r="P251"/>
  <c r="O251"/>
  <c r="N251"/>
  <c r="L251"/>
  <c r="K251"/>
  <c r="J251"/>
  <c r="G251"/>
  <c r="F251"/>
  <c r="E251"/>
  <c r="D250"/>
  <c r="F249"/>
  <c r="F248" s="1"/>
  <c r="D248" s="1"/>
  <c r="M247"/>
  <c r="M246" s="1"/>
  <c r="I247"/>
  <c r="I246" s="1"/>
  <c r="D247"/>
  <c r="D246" s="1"/>
  <c r="P246"/>
  <c r="O246"/>
  <c r="N246"/>
  <c r="L246"/>
  <c r="K246"/>
  <c r="J246"/>
  <c r="H246"/>
  <c r="G246"/>
  <c r="F246"/>
  <c r="E246"/>
  <c r="M245"/>
  <c r="I245"/>
  <c r="H245"/>
  <c r="D245"/>
  <c r="M244"/>
  <c r="M243" s="1"/>
  <c r="I244"/>
  <c r="I243" s="1"/>
  <c r="H244"/>
  <c r="D244"/>
  <c r="P243"/>
  <c r="O243"/>
  <c r="N243"/>
  <c r="L243"/>
  <c r="K243"/>
  <c r="J243"/>
  <c r="H243"/>
  <c r="G243"/>
  <c r="F243"/>
  <c r="E243"/>
  <c r="D243"/>
  <c r="M242"/>
  <c r="I242"/>
  <c r="H242" s="1"/>
  <c r="D242"/>
  <c r="D241" s="1"/>
  <c r="D240" s="1"/>
  <c r="P241"/>
  <c r="P240" s="1"/>
  <c r="O241"/>
  <c r="O240" s="1"/>
  <c r="N241"/>
  <c r="M241"/>
  <c r="M240" s="1"/>
  <c r="L241"/>
  <c r="L240" s="1"/>
  <c r="K241"/>
  <c r="K240" s="1"/>
  <c r="J241"/>
  <c r="I241"/>
  <c r="I240" s="1"/>
  <c r="H241"/>
  <c r="H240" s="1"/>
  <c r="G241"/>
  <c r="G240" s="1"/>
  <c r="F241"/>
  <c r="E241"/>
  <c r="E240" s="1"/>
  <c r="N240"/>
  <c r="J240"/>
  <c r="F240"/>
  <c r="M239"/>
  <c r="I239"/>
  <c r="I238" s="1"/>
  <c r="H239"/>
  <c r="H238" s="1"/>
  <c r="D239"/>
  <c r="D238" s="1"/>
  <c r="P238"/>
  <c r="O238"/>
  <c r="N238"/>
  <c r="M238"/>
  <c r="L238"/>
  <c r="K238"/>
  <c r="J238"/>
  <c r="G238"/>
  <c r="F238"/>
  <c r="E238"/>
  <c r="M237"/>
  <c r="I237"/>
  <c r="H237"/>
  <c r="H236" s="1"/>
  <c r="D237"/>
  <c r="P236"/>
  <c r="O236"/>
  <c r="N236"/>
  <c r="M236" s="1"/>
  <c r="L236"/>
  <c r="K236"/>
  <c r="G236"/>
  <c r="F236"/>
  <c r="E236"/>
  <c r="M235"/>
  <c r="M234" s="1"/>
  <c r="I235"/>
  <c r="I234" s="1"/>
  <c r="D235"/>
  <c r="D234" s="1"/>
  <c r="P234"/>
  <c r="O234"/>
  <c r="N234"/>
  <c r="L234"/>
  <c r="K234"/>
  <c r="J234"/>
  <c r="H234"/>
  <c r="G234"/>
  <c r="F234"/>
  <c r="E234"/>
  <c r="M233"/>
  <c r="M232" s="1"/>
  <c r="I233"/>
  <c r="I232" s="1"/>
  <c r="H233"/>
  <c r="D233"/>
  <c r="P232"/>
  <c r="O232"/>
  <c r="N232"/>
  <c r="L232"/>
  <c r="K232"/>
  <c r="J232"/>
  <c r="H232"/>
  <c r="G232"/>
  <c r="F232"/>
  <c r="E232"/>
  <c r="D232"/>
  <c r="M231"/>
  <c r="I231"/>
  <c r="H231"/>
  <c r="D231"/>
  <c r="D230" s="1"/>
  <c r="P230"/>
  <c r="O230"/>
  <c r="N230"/>
  <c r="M230"/>
  <c r="L230"/>
  <c r="K230"/>
  <c r="J230"/>
  <c r="I230"/>
  <c r="H230"/>
  <c r="G230"/>
  <c r="F230"/>
  <c r="E230"/>
  <c r="M229"/>
  <c r="I229"/>
  <c r="H229"/>
  <c r="H228" s="1"/>
  <c r="D229"/>
  <c r="P228"/>
  <c r="O228"/>
  <c r="N228"/>
  <c r="M228"/>
  <c r="L228"/>
  <c r="K228"/>
  <c r="J228"/>
  <c r="I228"/>
  <c r="G228"/>
  <c r="F228"/>
  <c r="F18" s="1"/>
  <c r="E228"/>
  <c r="M227"/>
  <c r="I227"/>
  <c r="D227"/>
  <c r="P226"/>
  <c r="O226"/>
  <c r="N226"/>
  <c r="M226"/>
  <c r="L226"/>
  <c r="K226"/>
  <c r="J226"/>
  <c r="I226"/>
  <c r="G226"/>
  <c r="F226"/>
  <c r="E226"/>
  <c r="D226"/>
  <c r="P225"/>
  <c r="O225"/>
  <c r="N225"/>
  <c r="M225"/>
  <c r="L225"/>
  <c r="K225"/>
  <c r="J225"/>
  <c r="I225"/>
  <c r="G225"/>
  <c r="F225"/>
  <c r="E225"/>
  <c r="D225"/>
  <c r="M224"/>
  <c r="I224"/>
  <c r="D224"/>
  <c r="P223"/>
  <c r="P222" s="1"/>
  <c r="O223"/>
  <c r="O222" s="1"/>
  <c r="N223"/>
  <c r="M223"/>
  <c r="L223"/>
  <c r="L222" s="1"/>
  <c r="K223"/>
  <c r="K222" s="1"/>
  <c r="J223"/>
  <c r="I223"/>
  <c r="H223"/>
  <c r="H222" s="1"/>
  <c r="G223"/>
  <c r="G222" s="1"/>
  <c r="F223"/>
  <c r="E223"/>
  <c r="D223"/>
  <c r="D222" s="1"/>
  <c r="N222"/>
  <c r="M222"/>
  <c r="J222"/>
  <c r="I222"/>
  <c r="F222"/>
  <c r="E222"/>
  <c r="M221"/>
  <c r="I221"/>
  <c r="I220" s="1"/>
  <c r="I219" s="1"/>
  <c r="D221"/>
  <c r="D220" s="1"/>
  <c r="D219" s="1"/>
  <c r="P220"/>
  <c r="P219" s="1"/>
  <c r="O220"/>
  <c r="N220"/>
  <c r="N219" s="1"/>
  <c r="M220"/>
  <c r="M219" s="1"/>
  <c r="L220"/>
  <c r="L219" s="1"/>
  <c r="K220"/>
  <c r="J220"/>
  <c r="J219" s="1"/>
  <c r="H220"/>
  <c r="H219" s="1"/>
  <c r="G220"/>
  <c r="F220"/>
  <c r="F219" s="1"/>
  <c r="E220"/>
  <c r="E219" s="1"/>
  <c r="O219"/>
  <c r="K219"/>
  <c r="G219"/>
  <c r="M218"/>
  <c r="M217" s="1"/>
  <c r="M216" s="1"/>
  <c r="I218"/>
  <c r="I217" s="1"/>
  <c r="I216" s="1"/>
  <c r="D218"/>
  <c r="D217" s="1"/>
  <c r="D216" s="1"/>
  <c r="P217"/>
  <c r="O217"/>
  <c r="O216" s="1"/>
  <c r="N217"/>
  <c r="N216" s="1"/>
  <c r="L217"/>
  <c r="K217"/>
  <c r="J217"/>
  <c r="J216" s="1"/>
  <c r="H217"/>
  <c r="G217"/>
  <c r="F217"/>
  <c r="F216" s="1"/>
  <c r="E217"/>
  <c r="E216" s="1"/>
  <c r="P216"/>
  <c r="L216"/>
  <c r="K216"/>
  <c r="H216"/>
  <c r="G216"/>
  <c r="M215"/>
  <c r="I215"/>
  <c r="H215"/>
  <c r="D215"/>
  <c r="P214"/>
  <c r="M214" s="1"/>
  <c r="O214"/>
  <c r="N214"/>
  <c r="L214"/>
  <c r="I214" s="1"/>
  <c r="K214"/>
  <c r="J214"/>
  <c r="H214"/>
  <c r="G214"/>
  <c r="F214"/>
  <c r="E214"/>
  <c r="D214"/>
  <c r="M213"/>
  <c r="I213"/>
  <c r="H213"/>
  <c r="H212" s="1"/>
  <c r="P212"/>
  <c r="O212"/>
  <c r="N212"/>
  <c r="L212"/>
  <c r="K212"/>
  <c r="J212"/>
  <c r="G212"/>
  <c r="F212"/>
  <c r="M211"/>
  <c r="I211"/>
  <c r="H211"/>
  <c r="D211"/>
  <c r="M210"/>
  <c r="M209" s="1"/>
  <c r="I210"/>
  <c r="I209" s="1"/>
  <c r="H210"/>
  <c r="D210"/>
  <c r="P209"/>
  <c r="O209"/>
  <c r="N209"/>
  <c r="L209"/>
  <c r="K209"/>
  <c r="J209"/>
  <c r="H209"/>
  <c r="G209"/>
  <c r="F209"/>
  <c r="E209"/>
  <c r="D209"/>
  <c r="M208"/>
  <c r="M207" s="1"/>
  <c r="I208"/>
  <c r="I207" s="1"/>
  <c r="D208"/>
  <c r="P207"/>
  <c r="O207"/>
  <c r="N207"/>
  <c r="L207"/>
  <c r="K207"/>
  <c r="J207"/>
  <c r="H207"/>
  <c r="G207"/>
  <c r="F207"/>
  <c r="E207"/>
  <c r="D207"/>
  <c r="M206"/>
  <c r="I206"/>
  <c r="H206"/>
  <c r="D206"/>
  <c r="D205" s="1"/>
  <c r="P205"/>
  <c r="O205"/>
  <c r="N205"/>
  <c r="M205"/>
  <c r="L205"/>
  <c r="K205"/>
  <c r="J205"/>
  <c r="I205"/>
  <c r="H205"/>
  <c r="G205"/>
  <c r="F205"/>
  <c r="E205"/>
  <c r="M204"/>
  <c r="I204"/>
  <c r="H204"/>
  <c r="H203" s="1"/>
  <c r="D204"/>
  <c r="D203" s="1"/>
  <c r="P203"/>
  <c r="O203"/>
  <c r="N203"/>
  <c r="M203"/>
  <c r="L203"/>
  <c r="K203"/>
  <c r="J203"/>
  <c r="I203"/>
  <c r="G203"/>
  <c r="F203"/>
  <c r="E203"/>
  <c r="M202"/>
  <c r="I202"/>
  <c r="I201" s="1"/>
  <c r="H202"/>
  <c r="H201" s="1"/>
  <c r="D202"/>
  <c r="D201" s="1"/>
  <c r="P201"/>
  <c r="O201"/>
  <c r="N201"/>
  <c r="M201"/>
  <c r="L201"/>
  <c r="K201"/>
  <c r="J201"/>
  <c r="G201"/>
  <c r="F201"/>
  <c r="E201"/>
  <c r="M200"/>
  <c r="M199" s="1"/>
  <c r="I200"/>
  <c r="I199" s="1"/>
  <c r="H200"/>
  <c r="D200"/>
  <c r="P199"/>
  <c r="O199"/>
  <c r="N199"/>
  <c r="L199"/>
  <c r="K199"/>
  <c r="J199"/>
  <c r="H199"/>
  <c r="G199"/>
  <c r="F199"/>
  <c r="E199"/>
  <c r="D199"/>
  <c r="M198"/>
  <c r="I198"/>
  <c r="H198"/>
  <c r="D198"/>
  <c r="D197" s="1"/>
  <c r="P197"/>
  <c r="O197"/>
  <c r="N197"/>
  <c r="M197"/>
  <c r="L197"/>
  <c r="K197"/>
  <c r="J197"/>
  <c r="I197"/>
  <c r="H197"/>
  <c r="G197"/>
  <c r="F197"/>
  <c r="E197"/>
  <c r="M196"/>
  <c r="I196"/>
  <c r="D196"/>
  <c r="D195" s="1"/>
  <c r="D194" s="1"/>
  <c r="P195"/>
  <c r="P194" s="1"/>
  <c r="O195"/>
  <c r="O194" s="1"/>
  <c r="N195"/>
  <c r="M195"/>
  <c r="L195"/>
  <c r="L194" s="1"/>
  <c r="K195"/>
  <c r="K194" s="1"/>
  <c r="J195"/>
  <c r="I195"/>
  <c r="I194" s="1"/>
  <c r="H195"/>
  <c r="H194" s="1"/>
  <c r="G195"/>
  <c r="G194" s="1"/>
  <c r="F195"/>
  <c r="E195"/>
  <c r="N194"/>
  <c r="M194"/>
  <c r="J194"/>
  <c r="F194"/>
  <c r="E194"/>
  <c r="M193"/>
  <c r="I193"/>
  <c r="I192" s="1"/>
  <c r="H193"/>
  <c r="H192" s="1"/>
  <c r="D193"/>
  <c r="D192" s="1"/>
  <c r="P192"/>
  <c r="O192"/>
  <c r="N192"/>
  <c r="M192"/>
  <c r="L192"/>
  <c r="K192"/>
  <c r="J192"/>
  <c r="G192"/>
  <c r="F192"/>
  <c r="E192"/>
  <c r="M191"/>
  <c r="M190" s="1"/>
  <c r="I191"/>
  <c r="I190" s="1"/>
  <c r="H191"/>
  <c r="D191"/>
  <c r="P190"/>
  <c r="O190"/>
  <c r="N190"/>
  <c r="L190"/>
  <c r="K190"/>
  <c r="J190"/>
  <c r="H190"/>
  <c r="G190"/>
  <c r="F190"/>
  <c r="E190"/>
  <c r="D190"/>
  <c r="M189"/>
  <c r="I189"/>
  <c r="H189"/>
  <c r="D189"/>
  <c r="D188" s="1"/>
  <c r="P188"/>
  <c r="O188"/>
  <c r="N188"/>
  <c r="M188"/>
  <c r="L188"/>
  <c r="K188"/>
  <c r="J188"/>
  <c r="I188"/>
  <c r="H188"/>
  <c r="G188"/>
  <c r="F188"/>
  <c r="E188"/>
  <c r="M187"/>
  <c r="I187"/>
  <c r="H187"/>
  <c r="H186" s="1"/>
  <c r="D187"/>
  <c r="D186" s="1"/>
  <c r="P186"/>
  <c r="O186"/>
  <c r="N186"/>
  <c r="M186"/>
  <c r="L186"/>
  <c r="K186"/>
  <c r="J186"/>
  <c r="I186"/>
  <c r="G186"/>
  <c r="F186"/>
  <c r="E186"/>
  <c r="M185"/>
  <c r="I185"/>
  <c r="I184" s="1"/>
  <c r="H185"/>
  <c r="H184" s="1"/>
  <c r="D185"/>
  <c r="D184" s="1"/>
  <c r="P184"/>
  <c r="O184"/>
  <c r="N184"/>
  <c r="M184"/>
  <c r="L184"/>
  <c r="K184"/>
  <c r="J184"/>
  <c r="G184"/>
  <c r="F184"/>
  <c r="E184"/>
  <c r="M183"/>
  <c r="M182" s="1"/>
  <c r="I183"/>
  <c r="I182" s="1"/>
  <c r="H183"/>
  <c r="D183"/>
  <c r="P182"/>
  <c r="O182"/>
  <c r="N182"/>
  <c r="L182"/>
  <c r="K182"/>
  <c r="J182"/>
  <c r="H182"/>
  <c r="G182"/>
  <c r="F182"/>
  <c r="E182"/>
  <c r="D182"/>
  <c r="M181"/>
  <c r="M180" s="1"/>
  <c r="I181"/>
  <c r="H181"/>
  <c r="D181"/>
  <c r="P180"/>
  <c r="O180"/>
  <c r="N180"/>
  <c r="L180"/>
  <c r="K180"/>
  <c r="J180"/>
  <c r="I180"/>
  <c r="H180"/>
  <c r="G180"/>
  <c r="F180"/>
  <c r="E180"/>
  <c r="D180"/>
  <c r="M179"/>
  <c r="I179"/>
  <c r="H179"/>
  <c r="H178" s="1"/>
  <c r="D179"/>
  <c r="D178" s="1"/>
  <c r="P178"/>
  <c r="O178"/>
  <c r="N178"/>
  <c r="M178"/>
  <c r="L178"/>
  <c r="K178"/>
  <c r="J178"/>
  <c r="I178"/>
  <c r="G178"/>
  <c r="F178"/>
  <c r="E178"/>
  <c r="M177"/>
  <c r="I177"/>
  <c r="I176" s="1"/>
  <c r="I175" s="1"/>
  <c r="D177"/>
  <c r="D176" s="1"/>
  <c r="D175" s="1"/>
  <c r="P176"/>
  <c r="P175" s="1"/>
  <c r="O176"/>
  <c r="N176"/>
  <c r="M176"/>
  <c r="M175" s="1"/>
  <c r="L176"/>
  <c r="L175" s="1"/>
  <c r="K176"/>
  <c r="J176"/>
  <c r="J175" s="1"/>
  <c r="H176"/>
  <c r="H175" s="1"/>
  <c r="G176"/>
  <c r="F176"/>
  <c r="F175" s="1"/>
  <c r="E176"/>
  <c r="E175" s="1"/>
  <c r="O175"/>
  <c r="N175"/>
  <c r="K175"/>
  <c r="G175"/>
  <c r="M174"/>
  <c r="M173" s="1"/>
  <c r="I174"/>
  <c r="I173" s="1"/>
  <c r="H174"/>
  <c r="D174"/>
  <c r="D173" s="1"/>
  <c r="P173"/>
  <c r="O173"/>
  <c r="N173"/>
  <c r="L173"/>
  <c r="K173"/>
  <c r="J173"/>
  <c r="H173"/>
  <c r="G173"/>
  <c r="F173"/>
  <c r="E173"/>
  <c r="M172"/>
  <c r="M171" s="1"/>
  <c r="I172"/>
  <c r="I171" s="1"/>
  <c r="H172"/>
  <c r="D172"/>
  <c r="P171"/>
  <c r="O171"/>
  <c r="N171"/>
  <c r="L171"/>
  <c r="K171"/>
  <c r="J171"/>
  <c r="H171"/>
  <c r="G171"/>
  <c r="F171"/>
  <c r="E171"/>
  <c r="D171"/>
  <c r="M170"/>
  <c r="I170"/>
  <c r="H170"/>
  <c r="H169" s="1"/>
  <c r="D170"/>
  <c r="D169" s="1"/>
  <c r="P169"/>
  <c r="O169"/>
  <c r="N169"/>
  <c r="M169"/>
  <c r="L169"/>
  <c r="K169"/>
  <c r="J169"/>
  <c r="I169"/>
  <c r="G169"/>
  <c r="F169"/>
  <c r="E169"/>
  <c r="M168"/>
  <c r="M167" s="1"/>
  <c r="I168"/>
  <c r="I167" s="1"/>
  <c r="H168"/>
  <c r="H167" s="1"/>
  <c r="D168"/>
  <c r="D167" s="1"/>
  <c r="P167"/>
  <c r="O167"/>
  <c r="N167"/>
  <c r="L167"/>
  <c r="K167"/>
  <c r="J167"/>
  <c r="G167"/>
  <c r="F167"/>
  <c r="E167"/>
  <c r="M166"/>
  <c r="M165" s="1"/>
  <c r="I166"/>
  <c r="I165" s="1"/>
  <c r="H166"/>
  <c r="D166"/>
  <c r="P165"/>
  <c r="O165"/>
  <c r="N165"/>
  <c r="L165"/>
  <c r="K165"/>
  <c r="J165"/>
  <c r="H165"/>
  <c r="G165"/>
  <c r="F165"/>
  <c r="E165"/>
  <c r="D165"/>
  <c r="M164"/>
  <c r="I164"/>
  <c r="H164"/>
  <c r="D164"/>
  <c r="D163" s="1"/>
  <c r="P163"/>
  <c r="O163"/>
  <c r="N163"/>
  <c r="M163"/>
  <c r="L163"/>
  <c r="K163"/>
  <c r="J163"/>
  <c r="I163"/>
  <c r="H163"/>
  <c r="G163"/>
  <c r="F163"/>
  <c r="E163"/>
  <c r="M162"/>
  <c r="I162"/>
  <c r="H162"/>
  <c r="H161" s="1"/>
  <c r="D162"/>
  <c r="D161" s="1"/>
  <c r="P161"/>
  <c r="O161"/>
  <c r="N161"/>
  <c r="M161"/>
  <c r="L161"/>
  <c r="K161"/>
  <c r="J161"/>
  <c r="I161"/>
  <c r="G161"/>
  <c r="F161"/>
  <c r="E161"/>
  <c r="M160"/>
  <c r="I160"/>
  <c r="I159" s="1"/>
  <c r="H160"/>
  <c r="H159" s="1"/>
  <c r="D160"/>
  <c r="D159" s="1"/>
  <c r="P159"/>
  <c r="O159"/>
  <c r="N159"/>
  <c r="M159"/>
  <c r="L159"/>
  <c r="K159"/>
  <c r="J159"/>
  <c r="G159"/>
  <c r="F159"/>
  <c r="E159"/>
  <c r="M158"/>
  <c r="M157" s="1"/>
  <c r="I158"/>
  <c r="I157" s="1"/>
  <c r="H158"/>
  <c r="D158"/>
  <c r="P157"/>
  <c r="O157"/>
  <c r="N157"/>
  <c r="L157"/>
  <c r="K157"/>
  <c r="J157"/>
  <c r="H157"/>
  <c r="G157"/>
  <c r="F157"/>
  <c r="E157"/>
  <c r="D157"/>
  <c r="M156"/>
  <c r="M155" s="1"/>
  <c r="I156"/>
  <c r="I155" s="1"/>
  <c r="D156"/>
  <c r="P155"/>
  <c r="O155"/>
  <c r="N155"/>
  <c r="L155"/>
  <c r="K155"/>
  <c r="J155"/>
  <c r="H155"/>
  <c r="G155"/>
  <c r="F155"/>
  <c r="E155"/>
  <c r="D155"/>
  <c r="M154"/>
  <c r="M153" s="1"/>
  <c r="I154"/>
  <c r="H154"/>
  <c r="D154"/>
  <c r="P153"/>
  <c r="O153"/>
  <c r="N153"/>
  <c r="L153"/>
  <c r="K153"/>
  <c r="J153"/>
  <c r="I153"/>
  <c r="H153"/>
  <c r="G153"/>
  <c r="F153"/>
  <c r="E153"/>
  <c r="D153"/>
  <c r="M152"/>
  <c r="I152"/>
  <c r="D152"/>
  <c r="P151"/>
  <c r="O151"/>
  <c r="N151"/>
  <c r="M151"/>
  <c r="L151"/>
  <c r="K151"/>
  <c r="J151"/>
  <c r="I151"/>
  <c r="H151"/>
  <c r="G151"/>
  <c r="F151"/>
  <c r="E151"/>
  <c r="D151"/>
  <c r="D150"/>
  <c r="D149" s="1"/>
  <c r="P149"/>
  <c r="O149"/>
  <c r="N149"/>
  <c r="N148" s="1"/>
  <c r="M149"/>
  <c r="M148" s="1"/>
  <c r="L149"/>
  <c r="K149"/>
  <c r="J149"/>
  <c r="J148" s="1"/>
  <c r="I149"/>
  <c r="I148" s="1"/>
  <c r="H149"/>
  <c r="G149"/>
  <c r="F149"/>
  <c r="F148" s="1"/>
  <c r="E149"/>
  <c r="E148" s="1"/>
  <c r="P148"/>
  <c r="O148"/>
  <c r="L148"/>
  <c r="K148"/>
  <c r="H148"/>
  <c r="G148"/>
  <c r="D148"/>
  <c r="M147"/>
  <c r="I147"/>
  <c r="H147"/>
  <c r="D147"/>
  <c r="M146"/>
  <c r="I146"/>
  <c r="D146"/>
  <c r="P145"/>
  <c r="O145"/>
  <c r="N145"/>
  <c r="L145"/>
  <c r="K145"/>
  <c r="J145"/>
  <c r="H145"/>
  <c r="G145"/>
  <c r="F145"/>
  <c r="E145"/>
  <c r="D145"/>
  <c r="M144"/>
  <c r="I144"/>
  <c r="D144"/>
  <c r="P143"/>
  <c r="P142" s="1"/>
  <c r="O143"/>
  <c r="N143"/>
  <c r="M143" s="1"/>
  <c r="L143"/>
  <c r="L142" s="1"/>
  <c r="K143"/>
  <c r="K142" s="1"/>
  <c r="J143"/>
  <c r="G143"/>
  <c r="G142" s="1"/>
  <c r="F143"/>
  <c r="F142" s="1"/>
  <c r="E143"/>
  <c r="O142"/>
  <c r="N142"/>
  <c r="J142"/>
  <c r="E142"/>
  <c r="M141"/>
  <c r="I141"/>
  <c r="H141"/>
  <c r="D141"/>
  <c r="M140"/>
  <c r="M139" s="1"/>
  <c r="I140"/>
  <c r="I139" s="1"/>
  <c r="H140"/>
  <c r="D140"/>
  <c r="P139"/>
  <c r="O139"/>
  <c r="N139"/>
  <c r="L139"/>
  <c r="K139"/>
  <c r="J139"/>
  <c r="H139"/>
  <c r="G139"/>
  <c r="F139"/>
  <c r="E139"/>
  <c r="D139"/>
  <c r="M138"/>
  <c r="I138"/>
  <c r="H138"/>
  <c r="D138"/>
  <c r="M137"/>
  <c r="I137"/>
  <c r="H137"/>
  <c r="D137"/>
  <c r="P136"/>
  <c r="O136"/>
  <c r="N136"/>
  <c r="M136"/>
  <c r="L136"/>
  <c r="K136"/>
  <c r="J136"/>
  <c r="I136"/>
  <c r="H136"/>
  <c r="G136"/>
  <c r="F136"/>
  <c r="E136"/>
  <c r="D136" s="1"/>
  <c r="M135"/>
  <c r="I135"/>
  <c r="H135"/>
  <c r="H133" s="1"/>
  <c r="D135"/>
  <c r="M134"/>
  <c r="I134"/>
  <c r="D134"/>
  <c r="P133"/>
  <c r="O133"/>
  <c r="N133"/>
  <c r="M133"/>
  <c r="L133"/>
  <c r="K133"/>
  <c r="J133"/>
  <c r="I133"/>
  <c r="G133"/>
  <c r="F133"/>
  <c r="E133"/>
  <c r="D133" s="1"/>
  <c r="M132"/>
  <c r="I132"/>
  <c r="D132"/>
  <c r="P131"/>
  <c r="O131"/>
  <c r="N131"/>
  <c r="M131"/>
  <c r="L131"/>
  <c r="K131"/>
  <c r="J131"/>
  <c r="I131"/>
  <c r="G131"/>
  <c r="F131"/>
  <c r="E131"/>
  <c r="D131"/>
  <c r="P130"/>
  <c r="O130"/>
  <c r="N130"/>
  <c r="M130"/>
  <c r="L130"/>
  <c r="K130"/>
  <c r="J130"/>
  <c r="I130"/>
  <c r="G130"/>
  <c r="F130"/>
  <c r="E130"/>
  <c r="D130"/>
  <c r="M129"/>
  <c r="I129"/>
  <c r="D129"/>
  <c r="P128"/>
  <c r="O128"/>
  <c r="O127" s="1"/>
  <c r="N128"/>
  <c r="M128" s="1"/>
  <c r="J128"/>
  <c r="I128" s="1"/>
  <c r="G128"/>
  <c r="G127" s="1"/>
  <c r="E128"/>
  <c r="D128"/>
  <c r="P127"/>
  <c r="J127"/>
  <c r="I127" s="1"/>
  <c r="E127"/>
  <c r="D127" s="1"/>
  <c r="P126"/>
  <c r="O126"/>
  <c r="N126"/>
  <c r="M126" s="1"/>
  <c r="L126"/>
  <c r="K126"/>
  <c r="J126"/>
  <c r="I126" s="1"/>
  <c r="H126"/>
  <c r="G126"/>
  <c r="F126"/>
  <c r="E126"/>
  <c r="M125"/>
  <c r="I125"/>
  <c r="I124" s="1"/>
  <c r="H125"/>
  <c r="H124" s="1"/>
  <c r="D125"/>
  <c r="D124" s="1"/>
  <c r="P124"/>
  <c r="O124"/>
  <c r="N124"/>
  <c r="M124"/>
  <c r="L124"/>
  <c r="K124"/>
  <c r="J124"/>
  <c r="G124"/>
  <c r="F124"/>
  <c r="E124"/>
  <c r="M123"/>
  <c r="I123"/>
  <c r="H123"/>
  <c r="E123"/>
  <c r="D123"/>
  <c r="P122"/>
  <c r="O122"/>
  <c r="N122"/>
  <c r="M122"/>
  <c r="L122"/>
  <c r="K122"/>
  <c r="J122"/>
  <c r="I122"/>
  <c r="H122"/>
  <c r="G122"/>
  <c r="F122"/>
  <c r="E122"/>
  <c r="D122" s="1"/>
  <c r="D121"/>
  <c r="P120"/>
  <c r="O120"/>
  <c r="N120"/>
  <c r="M120"/>
  <c r="L120"/>
  <c r="K120"/>
  <c r="J120"/>
  <c r="I120"/>
  <c r="G120"/>
  <c r="F120"/>
  <c r="E120"/>
  <c r="D120"/>
  <c r="P119"/>
  <c r="O119"/>
  <c r="N119"/>
  <c r="M119"/>
  <c r="L119"/>
  <c r="K119"/>
  <c r="J119"/>
  <c r="I119"/>
  <c r="G119"/>
  <c r="F119"/>
  <c r="E119"/>
  <c r="D119"/>
  <c r="M118"/>
  <c r="I118"/>
  <c r="H118"/>
  <c r="E118"/>
  <c r="D118" s="1"/>
  <c r="P117"/>
  <c r="O117"/>
  <c r="N117"/>
  <c r="L117"/>
  <c r="K117"/>
  <c r="J117"/>
  <c r="H117"/>
  <c r="G117"/>
  <c r="F117"/>
  <c r="M116"/>
  <c r="I116"/>
  <c r="H116"/>
  <c r="D116"/>
  <c r="D115" s="1"/>
  <c r="P115"/>
  <c r="O115"/>
  <c r="N115"/>
  <c r="M115"/>
  <c r="L115"/>
  <c r="K115"/>
  <c r="J115"/>
  <c r="I115"/>
  <c r="H115"/>
  <c r="G115"/>
  <c r="F115"/>
  <c r="E115"/>
  <c r="M114"/>
  <c r="I114"/>
  <c r="H114"/>
  <c r="H113" s="1"/>
  <c r="D114"/>
  <c r="D113" s="1"/>
  <c r="P113"/>
  <c r="O113"/>
  <c r="N113"/>
  <c r="M113"/>
  <c r="L113"/>
  <c r="K113"/>
  <c r="J113"/>
  <c r="I113"/>
  <c r="G113"/>
  <c r="F113"/>
  <c r="E113"/>
  <c r="M112"/>
  <c r="I112"/>
  <c r="I111" s="1"/>
  <c r="H112"/>
  <c r="H111" s="1"/>
  <c r="D112"/>
  <c r="D111" s="1"/>
  <c r="P111"/>
  <c r="O111"/>
  <c r="N111"/>
  <c r="M111"/>
  <c r="L111"/>
  <c r="K111"/>
  <c r="J111"/>
  <c r="G111"/>
  <c r="F111"/>
  <c r="E111"/>
  <c r="M110"/>
  <c r="M109" s="1"/>
  <c r="I110"/>
  <c r="I109" s="1"/>
  <c r="H110"/>
  <c r="D110"/>
  <c r="P109"/>
  <c r="O109"/>
  <c r="N109"/>
  <c r="L109"/>
  <c r="K109"/>
  <c r="J109"/>
  <c r="H109"/>
  <c r="G109"/>
  <c r="F109"/>
  <c r="E109"/>
  <c r="D109"/>
  <c r="M108"/>
  <c r="I108"/>
  <c r="H108"/>
  <c r="D108"/>
  <c r="D107" s="1"/>
  <c r="P107"/>
  <c r="O107"/>
  <c r="N107"/>
  <c r="M107"/>
  <c r="L107"/>
  <c r="K107"/>
  <c r="J107"/>
  <c r="I107"/>
  <c r="H107"/>
  <c r="G107"/>
  <c r="F107"/>
  <c r="E107"/>
  <c r="M106"/>
  <c r="I106"/>
  <c r="H106"/>
  <c r="D106"/>
  <c r="M105"/>
  <c r="I105"/>
  <c r="H105"/>
  <c r="H104" s="1"/>
  <c r="D105"/>
  <c r="D104" s="1"/>
  <c r="P104"/>
  <c r="O104"/>
  <c r="N104"/>
  <c r="M104"/>
  <c r="L104"/>
  <c r="K104"/>
  <c r="J104"/>
  <c r="I104"/>
  <c r="G104"/>
  <c r="F104"/>
  <c r="E104"/>
  <c r="M103"/>
  <c r="I103"/>
  <c r="H103"/>
  <c r="H102" s="1"/>
  <c r="D103"/>
  <c r="P102"/>
  <c r="O102"/>
  <c r="N102"/>
  <c r="L102"/>
  <c r="K102"/>
  <c r="J102"/>
  <c r="I102" s="1"/>
  <c r="G102"/>
  <c r="F102"/>
  <c r="E102"/>
  <c r="D101"/>
  <c r="D100" s="1"/>
  <c r="P100"/>
  <c r="P98" s="1"/>
  <c r="O100"/>
  <c r="O98" s="1"/>
  <c r="N100"/>
  <c r="M100"/>
  <c r="M98" s="1"/>
  <c r="L100"/>
  <c r="L98" s="1"/>
  <c r="K100"/>
  <c r="K98" s="1"/>
  <c r="J100"/>
  <c r="I100"/>
  <c r="I98" s="1"/>
  <c r="H100"/>
  <c r="G100"/>
  <c r="G98" s="1"/>
  <c r="F100"/>
  <c r="E100"/>
  <c r="E98" s="1"/>
  <c r="D98" s="1"/>
  <c r="M99"/>
  <c r="I99"/>
  <c r="H99"/>
  <c r="H98" s="1"/>
  <c r="D99"/>
  <c r="N98"/>
  <c r="J98"/>
  <c r="F98"/>
  <c r="M97"/>
  <c r="I97"/>
  <c r="I96" s="1"/>
  <c r="H97"/>
  <c r="H96" s="1"/>
  <c r="D97"/>
  <c r="D96" s="1"/>
  <c r="P96"/>
  <c r="O96"/>
  <c r="N96"/>
  <c r="M96"/>
  <c r="L96"/>
  <c r="K96"/>
  <c r="J96"/>
  <c r="G96"/>
  <c r="F96"/>
  <c r="E96"/>
  <c r="M95"/>
  <c r="I95"/>
  <c r="H95"/>
  <c r="D95"/>
  <c r="M94"/>
  <c r="I94"/>
  <c r="H94"/>
  <c r="D94"/>
  <c r="M93"/>
  <c r="M92" s="1"/>
  <c r="I93"/>
  <c r="I92" s="1"/>
  <c r="H93"/>
  <c r="P92"/>
  <c r="O92"/>
  <c r="N92"/>
  <c r="L92"/>
  <c r="K92"/>
  <c r="J92"/>
  <c r="H92"/>
  <c r="G92"/>
  <c r="F92"/>
  <c r="M91"/>
  <c r="I91"/>
  <c r="H91"/>
  <c r="D91"/>
  <c r="P90"/>
  <c r="O90"/>
  <c r="N90"/>
  <c r="M90"/>
  <c r="L90"/>
  <c r="K90"/>
  <c r="J90"/>
  <c r="I90"/>
  <c r="H90"/>
  <c r="G90"/>
  <c r="F90"/>
  <c r="E90"/>
  <c r="D90" s="1"/>
  <c r="M89"/>
  <c r="I89"/>
  <c r="D89"/>
  <c r="O88"/>
  <c r="M88" s="1"/>
  <c r="K88"/>
  <c r="J88"/>
  <c r="I88" s="1"/>
  <c r="G88"/>
  <c r="F88"/>
  <c r="E88"/>
  <c r="D88" s="1"/>
  <c r="M87"/>
  <c r="I87"/>
  <c r="H87"/>
  <c r="H86" s="1"/>
  <c r="D87"/>
  <c r="P86"/>
  <c r="O86"/>
  <c r="N86"/>
  <c r="M86"/>
  <c r="L86"/>
  <c r="K86"/>
  <c r="J86"/>
  <c r="I86"/>
  <c r="G86"/>
  <c r="F86"/>
  <c r="E86"/>
  <c r="D86" s="1"/>
  <c r="M85"/>
  <c r="I85"/>
  <c r="D85"/>
  <c r="O84"/>
  <c r="M84" s="1"/>
  <c r="K84"/>
  <c r="J84"/>
  <c r="I84" s="1"/>
  <c r="G84"/>
  <c r="F84"/>
  <c r="E84"/>
  <c r="D84" s="1"/>
  <c r="M83"/>
  <c r="I83"/>
  <c r="H83"/>
  <c r="H82" s="1"/>
  <c r="D83"/>
  <c r="P82"/>
  <c r="O82"/>
  <c r="N82"/>
  <c r="M82"/>
  <c r="L82"/>
  <c r="K82"/>
  <c r="J82"/>
  <c r="I82"/>
  <c r="G82"/>
  <c r="F82"/>
  <c r="E82"/>
  <c r="D82" s="1"/>
  <c r="M81"/>
  <c r="I81"/>
  <c r="D81"/>
  <c r="P80"/>
  <c r="O80"/>
  <c r="M80" s="1"/>
  <c r="L80"/>
  <c r="K80"/>
  <c r="J80"/>
  <c r="I80" s="1"/>
  <c r="H80"/>
  <c r="G80"/>
  <c r="F80"/>
  <c r="E80"/>
  <c r="D80" s="1"/>
  <c r="M79"/>
  <c r="I79"/>
  <c r="I78" s="1"/>
  <c r="H79"/>
  <c r="H78" s="1"/>
  <c r="D79"/>
  <c r="P78"/>
  <c r="O78"/>
  <c r="N78"/>
  <c r="M78"/>
  <c r="L78"/>
  <c r="K78"/>
  <c r="J78"/>
  <c r="G78"/>
  <c r="F78"/>
  <c r="E78"/>
  <c r="D77"/>
  <c r="P76"/>
  <c r="P74" s="1"/>
  <c r="O76"/>
  <c r="O74" s="1"/>
  <c r="N76"/>
  <c r="M76"/>
  <c r="L76"/>
  <c r="L74" s="1"/>
  <c r="K76"/>
  <c r="J76"/>
  <c r="I76"/>
  <c r="H76"/>
  <c r="G76"/>
  <c r="F76"/>
  <c r="E76"/>
  <c r="D76"/>
  <c r="M75"/>
  <c r="I75"/>
  <c r="H75"/>
  <c r="E75"/>
  <c r="E74" s="1"/>
  <c r="D74" s="1"/>
  <c r="N74"/>
  <c r="M74"/>
  <c r="K74"/>
  <c r="J74"/>
  <c r="I74"/>
  <c r="G74"/>
  <c r="F74"/>
  <c r="M73"/>
  <c r="I73"/>
  <c r="D73"/>
  <c r="P72"/>
  <c r="P71" s="1"/>
  <c r="O72"/>
  <c r="N72"/>
  <c r="M72" s="1"/>
  <c r="L72"/>
  <c r="K72"/>
  <c r="K71" s="1"/>
  <c r="J72"/>
  <c r="G72"/>
  <c r="G71" s="1"/>
  <c r="F72"/>
  <c r="E72"/>
  <c r="O71"/>
  <c r="L71"/>
  <c r="J71"/>
  <c r="F71"/>
  <c r="M70"/>
  <c r="I70"/>
  <c r="I69" s="1"/>
  <c r="H70"/>
  <c r="H69" s="1"/>
  <c r="D70"/>
  <c r="P69"/>
  <c r="O69"/>
  <c r="N69"/>
  <c r="L69"/>
  <c r="K69"/>
  <c r="J69"/>
  <c r="G69"/>
  <c r="F69"/>
  <c r="E69"/>
  <c r="M68"/>
  <c r="I68"/>
  <c r="H68"/>
  <c r="D68"/>
  <c r="M67"/>
  <c r="I67"/>
  <c r="H67"/>
  <c r="D67"/>
  <c r="M66"/>
  <c r="M65" s="1"/>
  <c r="I66"/>
  <c r="I65" s="1"/>
  <c r="H66"/>
  <c r="D66"/>
  <c r="P65"/>
  <c r="O65"/>
  <c r="N65"/>
  <c r="L65"/>
  <c r="K65"/>
  <c r="J65"/>
  <c r="H65"/>
  <c r="G65"/>
  <c r="F65"/>
  <c r="E65"/>
  <c r="D65" s="1"/>
  <c r="M64"/>
  <c r="I64"/>
  <c r="D64"/>
  <c r="M63"/>
  <c r="M61" s="1"/>
  <c r="I63"/>
  <c r="H63"/>
  <c r="E63"/>
  <c r="D63"/>
  <c r="M62"/>
  <c r="I62"/>
  <c r="H62"/>
  <c r="P61"/>
  <c r="O61"/>
  <c r="N61"/>
  <c r="L61"/>
  <c r="K61"/>
  <c r="J61"/>
  <c r="I61"/>
  <c r="H61"/>
  <c r="G61"/>
  <c r="F61"/>
  <c r="M60"/>
  <c r="I60"/>
  <c r="H60"/>
  <c r="D60"/>
  <c r="M59"/>
  <c r="I59"/>
  <c r="I58" s="1"/>
  <c r="H59"/>
  <c r="D59"/>
  <c r="P58"/>
  <c r="O58"/>
  <c r="N58"/>
  <c r="M58"/>
  <c r="L58"/>
  <c r="K58"/>
  <c r="J58"/>
  <c r="H58"/>
  <c r="G58"/>
  <c r="F58"/>
  <c r="M57"/>
  <c r="I57"/>
  <c r="H57"/>
  <c r="P56"/>
  <c r="O56"/>
  <c r="N56"/>
  <c r="M56"/>
  <c r="L56"/>
  <c r="K56"/>
  <c r="J56"/>
  <c r="I56"/>
  <c r="H56"/>
  <c r="G56"/>
  <c r="F56"/>
  <c r="M55"/>
  <c r="I55"/>
  <c r="H55"/>
  <c r="D55"/>
  <c r="M54"/>
  <c r="I54"/>
  <c r="H54"/>
  <c r="D54"/>
  <c r="M53"/>
  <c r="I53"/>
  <c r="H53"/>
  <c r="P52"/>
  <c r="O52"/>
  <c r="N52"/>
  <c r="M52"/>
  <c r="L52"/>
  <c r="K52"/>
  <c r="J52"/>
  <c r="I52"/>
  <c r="H52"/>
  <c r="G52"/>
  <c r="F52"/>
  <c r="M51"/>
  <c r="I51"/>
  <c r="H51"/>
  <c r="D51"/>
  <c r="M50"/>
  <c r="I50"/>
  <c r="H50"/>
  <c r="D50"/>
  <c r="M49"/>
  <c r="I49"/>
  <c r="H49"/>
  <c r="H48" s="1"/>
  <c r="E49"/>
  <c r="D49" s="1"/>
  <c r="P48"/>
  <c r="O48"/>
  <c r="N48"/>
  <c r="M48"/>
  <c r="L48"/>
  <c r="K48"/>
  <c r="J48"/>
  <c r="I48"/>
  <c r="G48"/>
  <c r="F48"/>
  <c r="D47"/>
  <c r="D46" s="1"/>
  <c r="H46"/>
  <c r="G46"/>
  <c r="F46"/>
  <c r="E46"/>
  <c r="D45"/>
  <c r="D44" s="1"/>
  <c r="H44"/>
  <c r="G44"/>
  <c r="F44"/>
  <c r="E44"/>
  <c r="M43"/>
  <c r="I43"/>
  <c r="H43"/>
  <c r="D43"/>
  <c r="P42"/>
  <c r="O42"/>
  <c r="N42"/>
  <c r="L42"/>
  <c r="K42"/>
  <c r="J42"/>
  <c r="I42" s="1"/>
  <c r="H42"/>
  <c r="G42"/>
  <c r="F42"/>
  <c r="E42"/>
  <c r="D42" s="1"/>
  <c r="M41"/>
  <c r="M40" s="1"/>
  <c r="I41"/>
  <c r="H41"/>
  <c r="D41"/>
  <c r="P40"/>
  <c r="O40"/>
  <c r="N40"/>
  <c r="L40"/>
  <c r="K40"/>
  <c r="J40"/>
  <c r="I40"/>
  <c r="H40"/>
  <c r="G40"/>
  <c r="F40"/>
  <c r="M39"/>
  <c r="I39"/>
  <c r="H39"/>
  <c r="H38" s="1"/>
  <c r="D39"/>
  <c r="P38"/>
  <c r="O38"/>
  <c r="N38"/>
  <c r="M38" s="1"/>
  <c r="L38"/>
  <c r="K38"/>
  <c r="J38"/>
  <c r="I38" s="1"/>
  <c r="G38"/>
  <c r="F38"/>
  <c r="E38"/>
  <c r="D38" s="1"/>
  <c r="D35"/>
  <c r="P34"/>
  <c r="O34"/>
  <c r="N34"/>
  <c r="M34"/>
  <c r="L34"/>
  <c r="K34"/>
  <c r="J34"/>
  <c r="I34"/>
  <c r="H34"/>
  <c r="G34"/>
  <c r="E34"/>
  <c r="P32"/>
  <c r="O32"/>
  <c r="N32"/>
  <c r="M32"/>
  <c r="L32"/>
  <c r="K32"/>
  <c r="J32"/>
  <c r="I32"/>
  <c r="H32"/>
  <c r="E32"/>
  <c r="P29"/>
  <c r="O29"/>
  <c r="N29"/>
  <c r="M29"/>
  <c r="L29"/>
  <c r="K29"/>
  <c r="J29"/>
  <c r="I29"/>
  <c r="G29"/>
  <c r="E29"/>
  <c r="D29"/>
  <c r="D28"/>
  <c r="P27"/>
  <c r="O27"/>
  <c r="N27"/>
  <c r="M27"/>
  <c r="L27"/>
  <c r="K27"/>
  <c r="J27"/>
  <c r="I27"/>
  <c r="F27"/>
  <c r="E27"/>
  <c r="M25"/>
  <c r="I25"/>
  <c r="H25"/>
  <c r="H24" s="1"/>
  <c r="D25"/>
  <c r="P24"/>
  <c r="O24"/>
  <c r="N24"/>
  <c r="L24"/>
  <c r="K24"/>
  <c r="J24"/>
  <c r="G24"/>
  <c r="F24"/>
  <c r="E24"/>
  <c r="M23"/>
  <c r="I23"/>
  <c r="H23"/>
  <c r="D23"/>
  <c r="M22"/>
  <c r="I22"/>
  <c r="I21" s="1"/>
  <c r="H22"/>
  <c r="P21"/>
  <c r="O21"/>
  <c r="N21"/>
  <c r="M21"/>
  <c r="L21"/>
  <c r="K21"/>
  <c r="J21"/>
  <c r="H21"/>
  <c r="G21"/>
  <c r="F21"/>
  <c r="M20"/>
  <c r="I20"/>
  <c r="H20"/>
  <c r="P19"/>
  <c r="O19"/>
  <c r="N19"/>
  <c r="M19"/>
  <c r="L19"/>
  <c r="K19"/>
  <c r="J19"/>
  <c r="I19"/>
  <c r="H19"/>
  <c r="G19"/>
  <c r="F19"/>
  <c r="E52" i="78"/>
  <c r="E211"/>
  <c r="E463"/>
  <c r="G355"/>
  <c r="F355"/>
  <c r="E349"/>
  <c r="E121"/>
  <c r="E308"/>
  <c r="E305"/>
  <c r="E73"/>
  <c r="E57"/>
  <c r="E51"/>
  <c r="E47"/>
  <c r="E55"/>
  <c r="E22"/>
  <c r="F380" i="79" l="1"/>
  <c r="G380"/>
  <c r="O380"/>
  <c r="J380"/>
  <c r="N380"/>
  <c r="H380"/>
  <c r="P380"/>
  <c r="F264"/>
  <c r="J343"/>
  <c r="J340" s="1"/>
  <c r="M343"/>
  <c r="M340" s="1"/>
  <c r="E303"/>
  <c r="I254"/>
  <c r="I251"/>
  <c r="M251"/>
  <c r="J31"/>
  <c r="N31"/>
  <c r="E334"/>
  <c r="P31"/>
  <c r="P18" s="1"/>
  <c r="H31"/>
  <c r="L31"/>
  <c r="L18" s="1"/>
  <c r="D24"/>
  <c r="M69"/>
  <c r="D72"/>
  <c r="E71"/>
  <c r="D71" s="1"/>
  <c r="I72"/>
  <c r="I71"/>
  <c r="D69"/>
  <c r="N71"/>
  <c r="M71" s="1"/>
  <c r="D34"/>
  <c r="L26"/>
  <c r="F26"/>
  <c r="K26"/>
  <c r="O26"/>
  <c r="D27"/>
  <c r="J26"/>
  <c r="N26"/>
  <c r="I26"/>
  <c r="M26"/>
  <c r="I24"/>
  <c r="G26"/>
  <c r="P26"/>
  <c r="D32"/>
  <c r="I31"/>
  <c r="M31"/>
  <c r="M24"/>
  <c r="E26"/>
  <c r="G31"/>
  <c r="G18" s="1"/>
  <c r="K31"/>
  <c r="K18" s="1"/>
  <c r="O31"/>
  <c r="O18" s="1"/>
  <c r="J18"/>
  <c r="M42"/>
  <c r="H264"/>
  <c r="N264"/>
  <c r="L264"/>
  <c r="D277"/>
  <c r="D264" s="1"/>
  <c r="E264"/>
  <c r="G431"/>
  <c r="J442"/>
  <c r="J431" s="1"/>
  <c r="D477"/>
  <c r="E476"/>
  <c r="D476" s="1"/>
  <c r="H488"/>
  <c r="H487" s="1"/>
  <c r="H489"/>
  <c r="M409"/>
  <c r="M408" s="1"/>
  <c r="M407" s="1"/>
  <c r="N408"/>
  <c r="N407" s="1"/>
  <c r="I411"/>
  <c r="I407" s="1"/>
  <c r="J407"/>
  <c r="D410"/>
  <c r="G409"/>
  <c r="G408" s="1"/>
  <c r="G407" s="1"/>
  <c r="M432"/>
  <c r="N431"/>
  <c r="O457"/>
  <c r="M458"/>
  <c r="I142"/>
  <c r="H277"/>
  <c r="D409"/>
  <c r="E40"/>
  <c r="D40" s="1"/>
  <c r="D75"/>
  <c r="M142"/>
  <c r="D228"/>
  <c r="M277"/>
  <c r="M264" s="1"/>
  <c r="D291"/>
  <c r="F324"/>
  <c r="K340"/>
  <c r="D408"/>
  <c r="I418"/>
  <c r="E443"/>
  <c r="I446"/>
  <c r="E48"/>
  <c r="D48" s="1"/>
  <c r="D78"/>
  <c r="M117"/>
  <c r="D126"/>
  <c r="D143"/>
  <c r="M145"/>
  <c r="I212"/>
  <c r="I236"/>
  <c r="D251"/>
  <c r="G254"/>
  <c r="G253" s="1"/>
  <c r="D253" s="1"/>
  <c r="P303"/>
  <c r="I308"/>
  <c r="F303"/>
  <c r="I349"/>
  <c r="O340"/>
  <c r="L380"/>
  <c r="H420"/>
  <c r="F431"/>
  <c r="K433"/>
  <c r="K432" s="1"/>
  <c r="K431" s="1"/>
  <c r="M465"/>
  <c r="M464" s="1"/>
  <c r="G465"/>
  <c r="G464" s="1"/>
  <c r="D499"/>
  <c r="K499"/>
  <c r="K514"/>
  <c r="F514"/>
  <c r="D383"/>
  <c r="D458"/>
  <c r="E457"/>
  <c r="D457" s="1"/>
  <c r="M102"/>
  <c r="I117"/>
  <c r="I145"/>
  <c r="D236"/>
  <c r="D249"/>
  <c r="O264"/>
  <c r="E277"/>
  <c r="H291"/>
  <c r="H303"/>
  <c r="P407"/>
  <c r="N420"/>
  <c r="H431"/>
  <c r="N443"/>
  <c r="N442" s="1"/>
  <c r="D446"/>
  <c r="E31"/>
  <c r="E58"/>
  <c r="D58" s="1"/>
  <c r="H74"/>
  <c r="H18" s="1"/>
  <c r="D102"/>
  <c r="D142"/>
  <c r="I143"/>
  <c r="M212"/>
  <c r="I277"/>
  <c r="I264" s="1"/>
  <c r="P291"/>
  <c r="P277" s="1"/>
  <c r="P264" s="1"/>
  <c r="L324"/>
  <c r="N340"/>
  <c r="F340"/>
  <c r="F356"/>
  <c r="K380"/>
  <c r="E433"/>
  <c r="O499"/>
  <c r="E514"/>
  <c r="J514"/>
  <c r="O514"/>
  <c r="M514"/>
  <c r="J324"/>
  <c r="I332"/>
  <c r="E461"/>
  <c r="D461" s="1"/>
  <c r="D462"/>
  <c r="K303"/>
  <c r="H308"/>
  <c r="D313"/>
  <c r="D308" s="1"/>
  <c r="D303" s="1"/>
  <c r="K324"/>
  <c r="I330"/>
  <c r="I324" s="1"/>
  <c r="H340"/>
  <c r="H323" s="1"/>
  <c r="H322" s="1"/>
  <c r="L340"/>
  <c r="P340"/>
  <c r="P323" s="1"/>
  <c r="P322" s="1"/>
  <c r="G322"/>
  <c r="G263" s="1"/>
  <c r="I380"/>
  <c r="M380"/>
  <c r="D411"/>
  <c r="H407"/>
  <c r="I420"/>
  <c r="M420"/>
  <c r="L433"/>
  <c r="L432" s="1"/>
  <c r="L431" s="1"/>
  <c r="P433"/>
  <c r="P432" s="1"/>
  <c r="P431" s="1"/>
  <c r="O433"/>
  <c r="O432" s="1"/>
  <c r="I443"/>
  <c r="M443"/>
  <c r="M459"/>
  <c r="O465"/>
  <c r="O464" s="1"/>
  <c r="D495"/>
  <c r="D494" s="1"/>
  <c r="G499"/>
  <c r="N514"/>
  <c r="N324"/>
  <c r="M332"/>
  <c r="M324" s="1"/>
  <c r="I458"/>
  <c r="J457"/>
  <c r="I457" s="1"/>
  <c r="J461"/>
  <c r="I461" s="1"/>
  <c r="I462"/>
  <c r="E117"/>
  <c r="D117" s="1"/>
  <c r="N127"/>
  <c r="M127" s="1"/>
  <c r="O303"/>
  <c r="I305"/>
  <c r="I304" s="1"/>
  <c r="I303" s="1"/>
  <c r="O324"/>
  <c r="D372"/>
  <c r="K407"/>
  <c r="D412"/>
  <c r="D488"/>
  <c r="E487"/>
  <c r="D487" s="1"/>
  <c r="E468" i="78"/>
  <c r="E415"/>
  <c r="E340"/>
  <c r="F323" i="79" l="1"/>
  <c r="F322" s="1"/>
  <c r="F263" s="1"/>
  <c r="F17" s="1"/>
  <c r="I340"/>
  <c r="M323"/>
  <c r="M322" s="1"/>
  <c r="I343"/>
  <c r="J323"/>
  <c r="J322" s="1"/>
  <c r="J263" s="1"/>
  <c r="J17" s="1"/>
  <c r="N323"/>
  <c r="N322" s="1"/>
  <c r="N263" s="1"/>
  <c r="L323"/>
  <c r="L322" s="1"/>
  <c r="D254"/>
  <c r="D334"/>
  <c r="D26"/>
  <c r="D31"/>
  <c r="N18"/>
  <c r="M18"/>
  <c r="G17"/>
  <c r="I18"/>
  <c r="P263"/>
  <c r="P17" s="1"/>
  <c r="D433"/>
  <c r="E432"/>
  <c r="D443"/>
  <c r="E442"/>
  <c r="D442" s="1"/>
  <c r="M457"/>
  <c r="O442"/>
  <c r="O431" s="1"/>
  <c r="I323"/>
  <c r="I322" s="1"/>
  <c r="I263" s="1"/>
  <c r="H263"/>
  <c r="H17" s="1"/>
  <c r="I442"/>
  <c r="L263"/>
  <c r="L17" s="1"/>
  <c r="O323"/>
  <c r="O322" s="1"/>
  <c r="O263" s="1"/>
  <c r="O17" s="1"/>
  <c r="I432"/>
  <c r="I431" s="1"/>
  <c r="M442"/>
  <c r="M431" s="1"/>
  <c r="M263" s="1"/>
  <c r="K323"/>
  <c r="K322" s="1"/>
  <c r="K263" s="1"/>
  <c r="K17" s="1"/>
  <c r="E116" i="78"/>
  <c r="E61"/>
  <c r="E60"/>
  <c r="E39"/>
  <c r="N17" i="79" l="1"/>
  <c r="M17"/>
  <c r="I17"/>
  <c r="D432"/>
  <c r="E431"/>
  <c r="D431" s="1"/>
  <c r="E382" i="78"/>
  <c r="D386"/>
  <c r="D385" s="1"/>
  <c r="E385"/>
  <c r="F385"/>
  <c r="G385"/>
  <c r="H385"/>
  <c r="I385"/>
  <c r="J385"/>
  <c r="K385"/>
  <c r="L385"/>
  <c r="M385"/>
  <c r="N385"/>
  <c r="O385"/>
  <c r="P385"/>
  <c r="M508"/>
  <c r="I508"/>
  <c r="N76"/>
  <c r="O76"/>
  <c r="P76"/>
  <c r="M233"/>
  <c r="M232" s="1"/>
  <c r="I233"/>
  <c r="I232" s="1"/>
  <c r="D233"/>
  <c r="D232" s="1"/>
  <c r="E232"/>
  <c r="F232"/>
  <c r="G232"/>
  <c r="H232"/>
  <c r="J232"/>
  <c r="K232"/>
  <c r="L232"/>
  <c r="N232"/>
  <c r="O232"/>
  <c r="P232"/>
  <c r="E477"/>
  <c r="F477"/>
  <c r="G477"/>
  <c r="G476" s="1"/>
  <c r="J477"/>
  <c r="J476" s="1"/>
  <c r="K477"/>
  <c r="L477"/>
  <c r="L476" s="1"/>
  <c r="N477"/>
  <c r="O477"/>
  <c r="O476" s="1"/>
  <c r="P477"/>
  <c r="P476" s="1"/>
  <c r="F476"/>
  <c r="N476"/>
  <c r="E476"/>
  <c r="K476"/>
  <c r="E515"/>
  <c r="F515"/>
  <c r="G515"/>
  <c r="H515"/>
  <c r="J515"/>
  <c r="K515"/>
  <c r="L515"/>
  <c r="N515"/>
  <c r="O515"/>
  <c r="P515"/>
  <c r="M355"/>
  <c r="M354" s="1"/>
  <c r="I355"/>
  <c r="I354" s="1"/>
  <c r="D355"/>
  <c r="D354" s="1"/>
  <c r="E354"/>
  <c r="F354"/>
  <c r="G354"/>
  <c r="H354"/>
  <c r="J354"/>
  <c r="K354"/>
  <c r="L354"/>
  <c r="N354"/>
  <c r="O354"/>
  <c r="P354"/>
  <c r="M278"/>
  <c r="M277" s="1"/>
  <c r="I278"/>
  <c r="I277" s="1"/>
  <c r="D278"/>
  <c r="D277" s="1"/>
  <c r="M280"/>
  <c r="M279" s="1"/>
  <c r="I280"/>
  <c r="I279" s="1"/>
  <c r="D280"/>
  <c r="D279" s="1"/>
  <c r="M282"/>
  <c r="M281" s="1"/>
  <c r="I282"/>
  <c r="I281" s="1"/>
  <c r="D282"/>
  <c r="D281" s="1"/>
  <c r="E281"/>
  <c r="F281"/>
  <c r="G281"/>
  <c r="H281"/>
  <c r="J281"/>
  <c r="K281"/>
  <c r="L281"/>
  <c r="N281"/>
  <c r="O281"/>
  <c r="P281"/>
  <c r="E279"/>
  <c r="F279"/>
  <c r="G279"/>
  <c r="H279"/>
  <c r="J279"/>
  <c r="K279"/>
  <c r="L279"/>
  <c r="N279"/>
  <c r="O279"/>
  <c r="P279"/>
  <c r="E277"/>
  <c r="E276" s="1"/>
  <c r="E270" s="1"/>
  <c r="F277"/>
  <c r="G277"/>
  <c r="H277"/>
  <c r="H276" s="1"/>
  <c r="H270" s="1"/>
  <c r="J277"/>
  <c r="J276" s="1"/>
  <c r="J270" s="1"/>
  <c r="K277"/>
  <c r="L277"/>
  <c r="N277"/>
  <c r="N276" s="1"/>
  <c r="N270" s="1"/>
  <c r="O277"/>
  <c r="O276" s="1"/>
  <c r="O270" s="1"/>
  <c r="P277"/>
  <c r="L276" l="1"/>
  <c r="L270" s="1"/>
  <c r="P276"/>
  <c r="P270" s="1"/>
  <c r="K276"/>
  <c r="K270" s="1"/>
  <c r="F276"/>
  <c r="F270" s="1"/>
  <c r="I276"/>
  <c r="I270" s="1"/>
  <c r="M276"/>
  <c r="M270" s="1"/>
  <c r="G276"/>
  <c r="G270" s="1"/>
  <c r="D276"/>
  <c r="D270" l="1"/>
  <c r="O230" l="1"/>
  <c r="M206"/>
  <c r="M205" s="1"/>
  <c r="I206"/>
  <c r="I205" s="1"/>
  <c r="D206"/>
  <c r="D205" s="1"/>
  <c r="E205"/>
  <c r="F205"/>
  <c r="G205"/>
  <c r="H205"/>
  <c r="J205"/>
  <c r="K205"/>
  <c r="L205"/>
  <c r="N205"/>
  <c r="O205"/>
  <c r="P205"/>
  <c r="M150"/>
  <c r="M149" s="1"/>
  <c r="I150"/>
  <c r="I149" s="1"/>
  <c r="D150"/>
  <c r="D149" s="1"/>
  <c r="E149"/>
  <c r="F149"/>
  <c r="G149"/>
  <c r="H149"/>
  <c r="J149"/>
  <c r="K149"/>
  <c r="L149"/>
  <c r="N149"/>
  <c r="O149"/>
  <c r="P149"/>
  <c r="M144"/>
  <c r="E328"/>
  <c r="F491"/>
  <c r="G491"/>
  <c r="J491"/>
  <c r="K491"/>
  <c r="L491"/>
  <c r="N491"/>
  <c r="O491"/>
  <c r="P491"/>
  <c r="E491"/>
  <c r="I61" l="1"/>
  <c r="M154"/>
  <c r="M153" s="1"/>
  <c r="I154"/>
  <c r="I153" s="1"/>
  <c r="D154"/>
  <c r="D153" s="1"/>
  <c r="E153"/>
  <c r="F153"/>
  <c r="G153"/>
  <c r="H153"/>
  <c r="J153"/>
  <c r="K153"/>
  <c r="L153"/>
  <c r="N153"/>
  <c r="O153"/>
  <c r="P153"/>
  <c r="M525"/>
  <c r="M524" s="1"/>
  <c r="M523" s="1"/>
  <c r="I525"/>
  <c r="I524" s="1"/>
  <c r="I523" s="1"/>
  <c r="D525"/>
  <c r="D524" s="1"/>
  <c r="D523" s="1"/>
  <c r="E524"/>
  <c r="E523" s="1"/>
  <c r="F524"/>
  <c r="F523" s="1"/>
  <c r="G524"/>
  <c r="G523" s="1"/>
  <c r="H524"/>
  <c r="J524"/>
  <c r="J523" s="1"/>
  <c r="K524"/>
  <c r="K523" s="1"/>
  <c r="L524"/>
  <c r="L523" s="1"/>
  <c r="N524"/>
  <c r="N523" s="1"/>
  <c r="O524"/>
  <c r="O523" s="1"/>
  <c r="P524"/>
  <c r="P523" s="1"/>
  <c r="H523"/>
  <c r="M522"/>
  <c r="M521" s="1"/>
  <c r="M520" s="1"/>
  <c r="I522"/>
  <c r="I521" s="1"/>
  <c r="I520" s="1"/>
  <c r="D522"/>
  <c r="D521" s="1"/>
  <c r="D520" s="1"/>
  <c r="E521"/>
  <c r="E520" s="1"/>
  <c r="F521"/>
  <c r="F520" s="1"/>
  <c r="G521"/>
  <c r="G520" s="1"/>
  <c r="H521"/>
  <c r="H520" s="1"/>
  <c r="J521"/>
  <c r="J520" s="1"/>
  <c r="K521"/>
  <c r="K520" s="1"/>
  <c r="L521"/>
  <c r="N521"/>
  <c r="N520" s="1"/>
  <c r="O521"/>
  <c r="O520" s="1"/>
  <c r="P521"/>
  <c r="P520" s="1"/>
  <c r="L520"/>
  <c r="M519"/>
  <c r="M518" s="1"/>
  <c r="M517" s="1"/>
  <c r="I519"/>
  <c r="I518" s="1"/>
  <c r="I517" s="1"/>
  <c r="D519"/>
  <c r="D518" s="1"/>
  <c r="D517" s="1"/>
  <c r="E518"/>
  <c r="E517" s="1"/>
  <c r="F518"/>
  <c r="F517" s="1"/>
  <c r="G518"/>
  <c r="H518"/>
  <c r="H517" s="1"/>
  <c r="J518"/>
  <c r="J517" s="1"/>
  <c r="K518"/>
  <c r="K517" s="1"/>
  <c r="L518"/>
  <c r="L517" s="1"/>
  <c r="N518"/>
  <c r="N517" s="1"/>
  <c r="O518"/>
  <c r="O517" s="1"/>
  <c r="P518"/>
  <c r="P517" s="1"/>
  <c r="G517"/>
  <c r="M516"/>
  <c r="I516"/>
  <c r="D516"/>
  <c r="D515" s="1"/>
  <c r="D514" s="1"/>
  <c r="E514"/>
  <c r="F514"/>
  <c r="G514"/>
  <c r="H514"/>
  <c r="J514"/>
  <c r="K514"/>
  <c r="L514"/>
  <c r="N514"/>
  <c r="O514"/>
  <c r="P514"/>
  <c r="M513"/>
  <c r="M512" s="1"/>
  <c r="M511" s="1"/>
  <c r="I513"/>
  <c r="I512" s="1"/>
  <c r="I511" s="1"/>
  <c r="D513"/>
  <c r="D512" s="1"/>
  <c r="D511" s="1"/>
  <c r="E512"/>
  <c r="E511" s="1"/>
  <c r="F512"/>
  <c r="F511" s="1"/>
  <c r="G512"/>
  <c r="H512"/>
  <c r="H511" s="1"/>
  <c r="J512"/>
  <c r="J511" s="1"/>
  <c r="K512"/>
  <c r="K511" s="1"/>
  <c r="L512"/>
  <c r="L511" s="1"/>
  <c r="N512"/>
  <c r="N511" s="1"/>
  <c r="O512"/>
  <c r="O511" s="1"/>
  <c r="P512"/>
  <c r="P511" s="1"/>
  <c r="G511"/>
  <c r="M492"/>
  <c r="M491" s="1"/>
  <c r="I492"/>
  <c r="I491" s="1"/>
  <c r="D492"/>
  <c r="E488"/>
  <c r="F488"/>
  <c r="G488"/>
  <c r="J488"/>
  <c r="K488"/>
  <c r="L488"/>
  <c r="N488"/>
  <c r="O488"/>
  <c r="P488"/>
  <c r="M489"/>
  <c r="M488" s="1"/>
  <c r="I489"/>
  <c r="I488" s="1"/>
  <c r="D489"/>
  <c r="D488" s="1"/>
  <c r="M486"/>
  <c r="I486"/>
  <c r="D486"/>
  <c r="M482"/>
  <c r="I482"/>
  <c r="M479"/>
  <c r="I479"/>
  <c r="D474"/>
  <c r="M471"/>
  <c r="I471"/>
  <c r="D471"/>
  <c r="M464"/>
  <c r="M463"/>
  <c r="I464"/>
  <c r="I463"/>
  <c r="D464"/>
  <c r="D463"/>
  <c r="E440"/>
  <c r="F440"/>
  <c r="G440"/>
  <c r="J440"/>
  <c r="K440"/>
  <c r="L440"/>
  <c r="N440"/>
  <c r="O440"/>
  <c r="P440"/>
  <c r="D441"/>
  <c r="D440" s="1"/>
  <c r="I441"/>
  <c r="I440" s="1"/>
  <c r="M441"/>
  <c r="M440" s="1"/>
  <c r="I431"/>
  <c r="M431"/>
  <c r="M426"/>
  <c r="I426"/>
  <c r="D426"/>
  <c r="M423"/>
  <c r="I423"/>
  <c r="D423"/>
  <c r="M419"/>
  <c r="I419"/>
  <c r="D419"/>
  <c r="M415"/>
  <c r="I415"/>
  <c r="D412"/>
  <c r="I412"/>
  <c r="M412"/>
  <c r="M359"/>
  <c r="M358" s="1"/>
  <c r="I359"/>
  <c r="I358" s="1"/>
  <c r="D359"/>
  <c r="D358" s="1"/>
  <c r="E358"/>
  <c r="F358"/>
  <c r="G358"/>
  <c r="H358"/>
  <c r="J358"/>
  <c r="K358"/>
  <c r="L358"/>
  <c r="N358"/>
  <c r="O358"/>
  <c r="P358"/>
  <c r="M378"/>
  <c r="M377" s="1"/>
  <c r="I378"/>
  <c r="I377" s="1"/>
  <c r="D378"/>
  <c r="D377" s="1"/>
  <c r="E377"/>
  <c r="F377"/>
  <c r="G377"/>
  <c r="H377"/>
  <c r="J377"/>
  <c r="K377"/>
  <c r="L377"/>
  <c r="N377"/>
  <c r="O377"/>
  <c r="P377"/>
  <c r="M384"/>
  <c r="I384"/>
  <c r="D384"/>
  <c r="M382"/>
  <c r="I382"/>
  <c r="D382"/>
  <c r="M380"/>
  <c r="I380"/>
  <c r="M375"/>
  <c r="I375"/>
  <c r="D375"/>
  <c r="M373"/>
  <c r="I373"/>
  <c r="I371"/>
  <c r="M371"/>
  <c r="M369"/>
  <c r="I369"/>
  <c r="E366"/>
  <c r="F366"/>
  <c r="G366"/>
  <c r="J366"/>
  <c r="K366"/>
  <c r="L366"/>
  <c r="N366"/>
  <c r="O366"/>
  <c r="P366"/>
  <c r="M367"/>
  <c r="M366" s="1"/>
  <c r="I367"/>
  <c r="I366" s="1"/>
  <c r="D367"/>
  <c r="D366" s="1"/>
  <c r="M365"/>
  <c r="I365"/>
  <c r="D365"/>
  <c r="M363"/>
  <c r="I363"/>
  <c r="D363"/>
  <c r="M361"/>
  <c r="I361"/>
  <c r="M357"/>
  <c r="I357"/>
  <c r="M353"/>
  <c r="I353"/>
  <c r="M351"/>
  <c r="I351"/>
  <c r="M349"/>
  <c r="I349"/>
  <c r="E336"/>
  <c r="F336"/>
  <c r="G336"/>
  <c r="J336"/>
  <c r="K336"/>
  <c r="L336"/>
  <c r="N336"/>
  <c r="O336"/>
  <c r="P336"/>
  <c r="I337"/>
  <c r="I336" s="1"/>
  <c r="M337"/>
  <c r="M336" s="1"/>
  <c r="I331"/>
  <c r="M331"/>
  <c r="M329"/>
  <c r="I329"/>
  <c r="M324"/>
  <c r="D305"/>
  <c r="D304"/>
  <c r="I305"/>
  <c r="I304"/>
  <c r="M305"/>
  <c r="M304"/>
  <c r="M308"/>
  <c r="I308"/>
  <c r="D308"/>
  <c r="I310"/>
  <c r="M310"/>
  <c r="I312"/>
  <c r="M312"/>
  <c r="M319"/>
  <c r="I319"/>
  <c r="D319"/>
  <c r="M269"/>
  <c r="I269"/>
  <c r="E21"/>
  <c r="F21"/>
  <c r="G21"/>
  <c r="J21"/>
  <c r="K21"/>
  <c r="L21"/>
  <c r="N21"/>
  <c r="O21"/>
  <c r="P21"/>
  <c r="M258"/>
  <c r="I258"/>
  <c r="D258"/>
  <c r="D260"/>
  <c r="I260"/>
  <c r="M260"/>
  <c r="M245"/>
  <c r="M244" s="1"/>
  <c r="E244"/>
  <c r="F244"/>
  <c r="G244"/>
  <c r="H244"/>
  <c r="J244"/>
  <c r="K244"/>
  <c r="L244"/>
  <c r="N244"/>
  <c r="O244"/>
  <c r="P244"/>
  <c r="J241"/>
  <c r="K241"/>
  <c r="L241"/>
  <c r="N241"/>
  <c r="O241"/>
  <c r="P241"/>
  <c r="D237"/>
  <c r="I237"/>
  <c r="M237"/>
  <c r="M231"/>
  <c r="I231"/>
  <c r="M229"/>
  <c r="I229"/>
  <c r="D229"/>
  <c r="M209"/>
  <c r="M208"/>
  <c r="I209"/>
  <c r="I208"/>
  <c r="D209"/>
  <c r="D208"/>
  <c r="D204"/>
  <c r="I204"/>
  <c r="M204"/>
  <c r="M202"/>
  <c r="I202"/>
  <c r="M200"/>
  <c r="I200"/>
  <c r="D200"/>
  <c r="M198"/>
  <c r="I198"/>
  <c r="D198"/>
  <c r="M196"/>
  <c r="I196"/>
  <c r="D196"/>
  <c r="M191"/>
  <c r="I191"/>
  <c r="D191"/>
  <c r="M189"/>
  <c r="I189"/>
  <c r="D189"/>
  <c r="M187"/>
  <c r="I187"/>
  <c r="D187"/>
  <c r="M185"/>
  <c r="I185"/>
  <c r="D185"/>
  <c r="M183"/>
  <c r="I183"/>
  <c r="D183"/>
  <c r="M181"/>
  <c r="I181"/>
  <c r="D181"/>
  <c r="M179"/>
  <c r="I179"/>
  <c r="D179"/>
  <c r="M177"/>
  <c r="I177"/>
  <c r="D177"/>
  <c r="D172"/>
  <c r="I172"/>
  <c r="M172"/>
  <c r="M170"/>
  <c r="I170"/>
  <c r="D170"/>
  <c r="M168"/>
  <c r="I168"/>
  <c r="D168"/>
  <c r="E165"/>
  <c r="F165"/>
  <c r="G165"/>
  <c r="J165"/>
  <c r="K165"/>
  <c r="L165"/>
  <c r="N165"/>
  <c r="O165"/>
  <c r="P165"/>
  <c r="M166"/>
  <c r="M165" s="1"/>
  <c r="I166"/>
  <c r="I165" s="1"/>
  <c r="D166"/>
  <c r="D165" s="1"/>
  <c r="M164"/>
  <c r="I164"/>
  <c r="D164"/>
  <c r="M162"/>
  <c r="M161" s="1"/>
  <c r="I162"/>
  <c r="I161" s="1"/>
  <c r="D162"/>
  <c r="D161" s="1"/>
  <c r="E161"/>
  <c r="F161"/>
  <c r="G161"/>
  <c r="J161"/>
  <c r="K161"/>
  <c r="L161"/>
  <c r="N161"/>
  <c r="O161"/>
  <c r="P161"/>
  <c r="E159"/>
  <c r="F159"/>
  <c r="G159"/>
  <c r="J159"/>
  <c r="K159"/>
  <c r="L159"/>
  <c r="N159"/>
  <c r="O159"/>
  <c r="P159"/>
  <c r="D160"/>
  <c r="D159" s="1"/>
  <c r="I160"/>
  <c r="I159" s="1"/>
  <c r="M160"/>
  <c r="M159" s="1"/>
  <c r="M158"/>
  <c r="I158"/>
  <c r="D158"/>
  <c r="M156"/>
  <c r="I156"/>
  <c r="D156"/>
  <c r="M152"/>
  <c r="I152"/>
  <c r="D152"/>
  <c r="L143"/>
  <c r="K143"/>
  <c r="M138"/>
  <c r="I138"/>
  <c r="M135"/>
  <c r="I135"/>
  <c r="D135"/>
  <c r="M136"/>
  <c r="I136"/>
  <c r="D132"/>
  <c r="I132"/>
  <c r="M132"/>
  <c r="M123"/>
  <c r="I123"/>
  <c r="M114"/>
  <c r="I114"/>
  <c r="D114"/>
  <c r="M112"/>
  <c r="I112"/>
  <c r="D112"/>
  <c r="M110"/>
  <c r="I110"/>
  <c r="D110"/>
  <c r="M108"/>
  <c r="I108"/>
  <c r="D108"/>
  <c r="M106"/>
  <c r="I106"/>
  <c r="D106"/>
  <c r="M104"/>
  <c r="M103"/>
  <c r="I104"/>
  <c r="I103"/>
  <c r="D104"/>
  <c r="D103"/>
  <c r="H104"/>
  <c r="M97"/>
  <c r="I97"/>
  <c r="D97"/>
  <c r="M95"/>
  <c r="I95"/>
  <c r="D95"/>
  <c r="F90"/>
  <c r="G90"/>
  <c r="J90"/>
  <c r="K90"/>
  <c r="L90"/>
  <c r="N90"/>
  <c r="O90"/>
  <c r="P90"/>
  <c r="E90"/>
  <c r="E88"/>
  <c r="F84"/>
  <c r="G84"/>
  <c r="J84"/>
  <c r="K84"/>
  <c r="L84"/>
  <c r="N84"/>
  <c r="O84"/>
  <c r="P84"/>
  <c r="E84"/>
  <c r="F80"/>
  <c r="G80"/>
  <c r="J80"/>
  <c r="K80"/>
  <c r="L80"/>
  <c r="N80"/>
  <c r="O80"/>
  <c r="P80"/>
  <c r="E80"/>
  <c r="J76"/>
  <c r="K76"/>
  <c r="L76"/>
  <c r="J67"/>
  <c r="K67"/>
  <c r="L67"/>
  <c r="I68"/>
  <c r="I67" s="1"/>
  <c r="M68"/>
  <c r="F63"/>
  <c r="G63"/>
  <c r="J63"/>
  <c r="K63"/>
  <c r="L63"/>
  <c r="N63"/>
  <c r="O63"/>
  <c r="P63"/>
  <c r="E63"/>
  <c r="I66"/>
  <c r="I65"/>
  <c r="M66"/>
  <c r="M65"/>
  <c r="M61"/>
  <c r="M62"/>
  <c r="D62"/>
  <c r="F59"/>
  <c r="G59"/>
  <c r="J59"/>
  <c r="K59"/>
  <c r="L59"/>
  <c r="N59"/>
  <c r="O59"/>
  <c r="P59"/>
  <c r="E59"/>
  <c r="F56"/>
  <c r="G56"/>
  <c r="J56"/>
  <c r="K56"/>
  <c r="L56"/>
  <c r="N56"/>
  <c r="O56"/>
  <c r="P56"/>
  <c r="E56"/>
  <c r="M55"/>
  <c r="I55"/>
  <c r="D55"/>
  <c r="F50"/>
  <c r="G50"/>
  <c r="J50"/>
  <c r="K50"/>
  <c r="L50"/>
  <c r="N50"/>
  <c r="O50"/>
  <c r="P50"/>
  <c r="E50"/>
  <c r="I37"/>
  <c r="M37"/>
  <c r="M478" l="1"/>
  <c r="M477"/>
  <c r="M476" s="1"/>
  <c r="I478"/>
  <c r="I477"/>
  <c r="I476" s="1"/>
  <c r="M515"/>
  <c r="M514" s="1"/>
  <c r="M510" s="1"/>
  <c r="I515"/>
  <c r="I514" s="1"/>
  <c r="I510" s="1"/>
  <c r="G510"/>
  <c r="O510"/>
  <c r="K510"/>
  <c r="E510"/>
  <c r="N510"/>
  <c r="H510"/>
  <c r="P510"/>
  <c r="F510"/>
  <c r="L510"/>
  <c r="J510"/>
  <c r="D510"/>
  <c r="D102"/>
  <c r="F268"/>
  <c r="G268"/>
  <c r="H269"/>
  <c r="H268" s="1"/>
  <c r="J268"/>
  <c r="K268"/>
  <c r="K267" s="1"/>
  <c r="L268"/>
  <c r="N268"/>
  <c r="O268"/>
  <c r="P268"/>
  <c r="E268"/>
  <c r="E485"/>
  <c r="F485"/>
  <c r="G485"/>
  <c r="H486"/>
  <c r="H485" s="1"/>
  <c r="J485"/>
  <c r="K485"/>
  <c r="L485"/>
  <c r="N485"/>
  <c r="O485"/>
  <c r="P485"/>
  <c r="H209"/>
  <c r="H208"/>
  <c r="J207"/>
  <c r="K207"/>
  <c r="L207"/>
  <c r="O207"/>
  <c r="P207"/>
  <c r="N207" l="1"/>
  <c r="G207"/>
  <c r="E207"/>
  <c r="H207"/>
  <c r="P267"/>
  <c r="P266" s="1"/>
  <c r="P265" s="1"/>
  <c r="P264" s="1"/>
  <c r="N267"/>
  <c r="N266" s="1"/>
  <c r="N265" s="1"/>
  <c r="N264" s="1"/>
  <c r="K266"/>
  <c r="K265" s="1"/>
  <c r="K264" s="1"/>
  <c r="E267"/>
  <c r="O267"/>
  <c r="O266" s="1"/>
  <c r="O265" s="1"/>
  <c r="O264" s="1"/>
  <c r="L267"/>
  <c r="L266" s="1"/>
  <c r="L265" s="1"/>
  <c r="L264" s="1"/>
  <c r="J267"/>
  <c r="J266" s="1"/>
  <c r="J265" s="1"/>
  <c r="J264" s="1"/>
  <c r="G267"/>
  <c r="G266" s="1"/>
  <c r="G265" s="1"/>
  <c r="G264" s="1"/>
  <c r="F207"/>
  <c r="D207"/>
  <c r="M207"/>
  <c r="I207"/>
  <c r="H267"/>
  <c r="H266" s="1"/>
  <c r="H265" s="1"/>
  <c r="H264" s="1"/>
  <c r="F267"/>
  <c r="E266" l="1"/>
  <c r="E265" s="1"/>
  <c r="E264" s="1"/>
  <c r="E263" s="1"/>
  <c r="D267"/>
  <c r="D266" s="1"/>
  <c r="D265" s="1"/>
  <c r="F266"/>
  <c r="F265" s="1"/>
  <c r="F264" s="1"/>
  <c r="M203" l="1"/>
  <c r="I203"/>
  <c r="D203"/>
  <c r="E203"/>
  <c r="F203"/>
  <c r="G203"/>
  <c r="H204"/>
  <c r="H203" s="1"/>
  <c r="J203"/>
  <c r="K203"/>
  <c r="L203"/>
  <c r="N203"/>
  <c r="O203"/>
  <c r="P203"/>
  <c r="I467"/>
  <c r="M434"/>
  <c r="M433" s="1"/>
  <c r="M432" s="1"/>
  <c r="I434"/>
  <c r="I433" s="1"/>
  <c r="I432" s="1"/>
  <c r="D434"/>
  <c r="D433" s="1"/>
  <c r="D432" s="1"/>
  <c r="E433"/>
  <c r="E432" s="1"/>
  <c r="F433"/>
  <c r="F432" s="1"/>
  <c r="G433"/>
  <c r="G432" s="1"/>
  <c r="H433"/>
  <c r="H432" s="1"/>
  <c r="J433"/>
  <c r="J432" s="1"/>
  <c r="K433"/>
  <c r="K432" s="1"/>
  <c r="L433"/>
  <c r="L432" s="1"/>
  <c r="N433"/>
  <c r="N432" s="1"/>
  <c r="O433"/>
  <c r="O432" s="1"/>
  <c r="P433"/>
  <c r="P432" s="1"/>
  <c r="M111" l="1"/>
  <c r="I111"/>
  <c r="D111"/>
  <c r="E111"/>
  <c r="F111"/>
  <c r="G111"/>
  <c r="H112"/>
  <c r="H111" s="1"/>
  <c r="J111"/>
  <c r="K111"/>
  <c r="L111"/>
  <c r="N111"/>
  <c r="O111"/>
  <c r="P111"/>
  <c r="M109"/>
  <c r="I109"/>
  <c r="D109"/>
  <c r="E109"/>
  <c r="F109"/>
  <c r="G109"/>
  <c r="H110"/>
  <c r="H109" s="1"/>
  <c r="J109"/>
  <c r="K109"/>
  <c r="L109"/>
  <c r="N109"/>
  <c r="O109"/>
  <c r="P109"/>
  <c r="M107"/>
  <c r="I107"/>
  <c r="D107"/>
  <c r="E107"/>
  <c r="F107"/>
  <c r="G107"/>
  <c r="H108"/>
  <c r="H107" s="1"/>
  <c r="J107"/>
  <c r="K107"/>
  <c r="L107"/>
  <c r="N107"/>
  <c r="O107"/>
  <c r="P107"/>
  <c r="M105"/>
  <c r="I105"/>
  <c r="D105"/>
  <c r="E105"/>
  <c r="F105"/>
  <c r="G105"/>
  <c r="H106"/>
  <c r="H105" s="1"/>
  <c r="J105"/>
  <c r="K105"/>
  <c r="L105"/>
  <c r="N105"/>
  <c r="O105"/>
  <c r="P105"/>
  <c r="H103"/>
  <c r="M94"/>
  <c r="I94"/>
  <c r="D94"/>
  <c r="E94"/>
  <c r="F94"/>
  <c r="G94"/>
  <c r="H95"/>
  <c r="H94" s="1"/>
  <c r="J94"/>
  <c r="K94"/>
  <c r="L94"/>
  <c r="N94"/>
  <c r="O94"/>
  <c r="P94"/>
  <c r="M509"/>
  <c r="M507" s="1"/>
  <c r="M506" s="1"/>
  <c r="M505" s="1"/>
  <c r="I509"/>
  <c r="I507" s="1"/>
  <c r="I506" s="1"/>
  <c r="I505" s="1"/>
  <c r="D509"/>
  <c r="D508" s="1"/>
  <c r="D507" s="1"/>
  <c r="D506" s="1"/>
  <c r="D505" s="1"/>
  <c r="E507"/>
  <c r="E506" s="1"/>
  <c r="E505" s="1"/>
  <c r="F507"/>
  <c r="F506" s="1"/>
  <c r="F505" s="1"/>
  <c r="G507"/>
  <c r="G506" s="1"/>
  <c r="G505" s="1"/>
  <c r="H508"/>
  <c r="H507" s="1"/>
  <c r="H506" s="1"/>
  <c r="H505" s="1"/>
  <c r="J507"/>
  <c r="J506" s="1"/>
  <c r="J505" s="1"/>
  <c r="K507"/>
  <c r="K506" s="1"/>
  <c r="K505" s="1"/>
  <c r="L507"/>
  <c r="L506" s="1"/>
  <c r="L505" s="1"/>
  <c r="N507"/>
  <c r="N506" s="1"/>
  <c r="N505" s="1"/>
  <c r="O507"/>
  <c r="O506" s="1"/>
  <c r="O505" s="1"/>
  <c r="P507"/>
  <c r="P506" s="1"/>
  <c r="P505" s="1"/>
  <c r="M228"/>
  <c r="I228"/>
  <c r="D228"/>
  <c r="E228"/>
  <c r="F228"/>
  <c r="G228"/>
  <c r="H229"/>
  <c r="H228" s="1"/>
  <c r="J228"/>
  <c r="K228"/>
  <c r="L228"/>
  <c r="N228"/>
  <c r="O228"/>
  <c r="P228"/>
  <c r="M199"/>
  <c r="I199"/>
  <c r="D199"/>
  <c r="E199"/>
  <c r="F199"/>
  <c r="G199"/>
  <c r="H200"/>
  <c r="H199" s="1"/>
  <c r="J199"/>
  <c r="K199"/>
  <c r="L199"/>
  <c r="N199"/>
  <c r="O199"/>
  <c r="P199"/>
  <c r="M197"/>
  <c r="I197"/>
  <c r="D197"/>
  <c r="E197"/>
  <c r="F197"/>
  <c r="G197"/>
  <c r="H198"/>
  <c r="H197" s="1"/>
  <c r="J197"/>
  <c r="K197"/>
  <c r="L197"/>
  <c r="N197"/>
  <c r="O197"/>
  <c r="P197"/>
  <c r="M195"/>
  <c r="I195"/>
  <c r="D195"/>
  <c r="E195"/>
  <c r="F195"/>
  <c r="G195"/>
  <c r="H196"/>
  <c r="H195" s="1"/>
  <c r="J195"/>
  <c r="K195"/>
  <c r="L195"/>
  <c r="N195"/>
  <c r="O195"/>
  <c r="P195"/>
  <c r="M194"/>
  <c r="M193" s="1"/>
  <c r="M192" s="1"/>
  <c r="I194"/>
  <c r="I193" s="1"/>
  <c r="I192" s="1"/>
  <c r="D194"/>
  <c r="D193" s="1"/>
  <c r="D192" s="1"/>
  <c r="E193"/>
  <c r="E192" s="1"/>
  <c r="F193"/>
  <c r="F192" s="1"/>
  <c r="G193"/>
  <c r="G192" s="1"/>
  <c r="H193"/>
  <c r="H192" s="1"/>
  <c r="J193"/>
  <c r="J192" s="1"/>
  <c r="K193"/>
  <c r="K192" s="1"/>
  <c r="L193"/>
  <c r="L192" s="1"/>
  <c r="N193"/>
  <c r="N192" s="1"/>
  <c r="O193"/>
  <c r="O192" s="1"/>
  <c r="P193"/>
  <c r="P192" s="1"/>
  <c r="M190"/>
  <c r="I190"/>
  <c r="D190"/>
  <c r="E190"/>
  <c r="F190"/>
  <c r="G190"/>
  <c r="H191"/>
  <c r="H190" s="1"/>
  <c r="J190"/>
  <c r="K190"/>
  <c r="L190"/>
  <c r="N190"/>
  <c r="O190"/>
  <c r="P190"/>
  <c r="M188"/>
  <c r="I188"/>
  <c r="D188"/>
  <c r="E188"/>
  <c r="F188"/>
  <c r="G188"/>
  <c r="H189"/>
  <c r="H188" s="1"/>
  <c r="J188"/>
  <c r="K188"/>
  <c r="L188"/>
  <c r="N188"/>
  <c r="O188"/>
  <c r="P188"/>
  <c r="M186"/>
  <c r="I186"/>
  <c r="D186"/>
  <c r="E186"/>
  <c r="F186"/>
  <c r="G186"/>
  <c r="H187"/>
  <c r="H186" s="1"/>
  <c r="J186"/>
  <c r="K186"/>
  <c r="L186"/>
  <c r="N186"/>
  <c r="O186"/>
  <c r="P186"/>
  <c r="M184"/>
  <c r="I184"/>
  <c r="D184"/>
  <c r="E184"/>
  <c r="F184"/>
  <c r="G184"/>
  <c r="H185"/>
  <c r="H184" s="1"/>
  <c r="J184"/>
  <c r="K184"/>
  <c r="L184"/>
  <c r="N184"/>
  <c r="O184"/>
  <c r="P184"/>
  <c r="M182"/>
  <c r="I182"/>
  <c r="D182"/>
  <c r="E182"/>
  <c r="F182"/>
  <c r="G182"/>
  <c r="H183"/>
  <c r="H182" s="1"/>
  <c r="J182"/>
  <c r="K182"/>
  <c r="L182"/>
  <c r="N182"/>
  <c r="O182"/>
  <c r="P182"/>
  <c r="M180"/>
  <c r="I180"/>
  <c r="D180"/>
  <c r="E180"/>
  <c r="F180"/>
  <c r="G180"/>
  <c r="H181"/>
  <c r="H180" s="1"/>
  <c r="J180"/>
  <c r="K180"/>
  <c r="L180"/>
  <c r="N180"/>
  <c r="O180"/>
  <c r="P180"/>
  <c r="M178"/>
  <c r="I178"/>
  <c r="D178"/>
  <c r="E178"/>
  <c r="F178"/>
  <c r="G178"/>
  <c r="H179"/>
  <c r="H178" s="1"/>
  <c r="J178"/>
  <c r="K178"/>
  <c r="L178"/>
  <c r="N178"/>
  <c r="O178"/>
  <c r="P178"/>
  <c r="M176"/>
  <c r="I176"/>
  <c r="D176"/>
  <c r="E176"/>
  <c r="F176"/>
  <c r="G176"/>
  <c r="H177"/>
  <c r="H176" s="1"/>
  <c r="J176"/>
  <c r="K176"/>
  <c r="L176"/>
  <c r="N176"/>
  <c r="O176"/>
  <c r="P176"/>
  <c r="M175"/>
  <c r="M174" s="1"/>
  <c r="M173" s="1"/>
  <c r="I175"/>
  <c r="I174" s="1"/>
  <c r="I173" s="1"/>
  <c r="D175"/>
  <c r="D174" s="1"/>
  <c r="D173" s="1"/>
  <c r="E174"/>
  <c r="E173" s="1"/>
  <c r="F174"/>
  <c r="F173" s="1"/>
  <c r="G174"/>
  <c r="G173" s="1"/>
  <c r="H174"/>
  <c r="H173" s="1"/>
  <c r="J174"/>
  <c r="J173" s="1"/>
  <c r="K174"/>
  <c r="K173" s="1"/>
  <c r="L174"/>
  <c r="L173" s="1"/>
  <c r="N174"/>
  <c r="N173" s="1"/>
  <c r="O174"/>
  <c r="O173" s="1"/>
  <c r="P174"/>
  <c r="P173" s="1"/>
  <c r="M171"/>
  <c r="I171"/>
  <c r="D171"/>
  <c r="E171"/>
  <c r="F171"/>
  <c r="G171"/>
  <c r="H172"/>
  <c r="H171" s="1"/>
  <c r="J171"/>
  <c r="K171"/>
  <c r="L171"/>
  <c r="N171"/>
  <c r="O171"/>
  <c r="P171"/>
  <c r="M169"/>
  <c r="I169"/>
  <c r="D169"/>
  <c r="E169"/>
  <c r="F169"/>
  <c r="G169"/>
  <c r="H170"/>
  <c r="H169" s="1"/>
  <c r="J169"/>
  <c r="K169"/>
  <c r="L169"/>
  <c r="N169"/>
  <c r="O169"/>
  <c r="P169"/>
  <c r="M167"/>
  <c r="I167"/>
  <c r="D167"/>
  <c r="E167"/>
  <c r="F167"/>
  <c r="G167"/>
  <c r="H168"/>
  <c r="H167" s="1"/>
  <c r="J167"/>
  <c r="K167"/>
  <c r="L167"/>
  <c r="N167"/>
  <c r="O167"/>
  <c r="P167"/>
  <c r="H166"/>
  <c r="H165" s="1"/>
  <c r="M163"/>
  <c r="I163"/>
  <c r="D163"/>
  <c r="E163"/>
  <c r="F163"/>
  <c r="G163"/>
  <c r="H164"/>
  <c r="H163" s="1"/>
  <c r="J163"/>
  <c r="K163"/>
  <c r="L163"/>
  <c r="N163"/>
  <c r="O163"/>
  <c r="P163"/>
  <c r="E379"/>
  <c r="M383"/>
  <c r="I383"/>
  <c r="D383"/>
  <c r="E383"/>
  <c r="F383"/>
  <c r="G383"/>
  <c r="H384"/>
  <c r="H383" s="1"/>
  <c r="J383"/>
  <c r="K383"/>
  <c r="L383"/>
  <c r="N383"/>
  <c r="O383"/>
  <c r="P383"/>
  <c r="M381"/>
  <c r="I381"/>
  <c r="D381"/>
  <c r="E381"/>
  <c r="F381"/>
  <c r="G381"/>
  <c r="H382"/>
  <c r="H381" s="1"/>
  <c r="J381"/>
  <c r="K381"/>
  <c r="L381"/>
  <c r="N381"/>
  <c r="O381"/>
  <c r="P381"/>
  <c r="H162"/>
  <c r="H161" s="1"/>
  <c r="H160"/>
  <c r="H159" s="1"/>
  <c r="M157"/>
  <c r="I157"/>
  <c r="D157"/>
  <c r="E157"/>
  <c r="F157"/>
  <c r="G157"/>
  <c r="H158"/>
  <c r="H157" s="1"/>
  <c r="J157"/>
  <c r="K157"/>
  <c r="L157"/>
  <c r="N157"/>
  <c r="O157"/>
  <c r="P157"/>
  <c r="M155"/>
  <c r="I155"/>
  <c r="D155"/>
  <c r="E155"/>
  <c r="F155"/>
  <c r="G155"/>
  <c r="H156"/>
  <c r="H155" s="1"/>
  <c r="J155"/>
  <c r="K155"/>
  <c r="L155"/>
  <c r="N155"/>
  <c r="O155"/>
  <c r="P155"/>
  <c r="M151"/>
  <c r="I151"/>
  <c r="D151"/>
  <c r="E151"/>
  <c r="F151"/>
  <c r="G151"/>
  <c r="H152"/>
  <c r="H151" s="1"/>
  <c r="J151"/>
  <c r="K151"/>
  <c r="L151"/>
  <c r="N151"/>
  <c r="O151"/>
  <c r="P151"/>
  <c r="M54"/>
  <c r="I54"/>
  <c r="D54"/>
  <c r="E54"/>
  <c r="F54"/>
  <c r="G54"/>
  <c r="H55"/>
  <c r="H54" s="1"/>
  <c r="J54"/>
  <c r="K54"/>
  <c r="L54"/>
  <c r="N54"/>
  <c r="O54"/>
  <c r="P54"/>
  <c r="O102" l="1"/>
  <c r="J102"/>
  <c r="P102"/>
  <c r="K102"/>
  <c r="L102"/>
  <c r="H102"/>
  <c r="F102"/>
  <c r="G102"/>
  <c r="E102"/>
  <c r="I102"/>
  <c r="N102"/>
  <c r="M102"/>
  <c r="M504" l="1"/>
  <c r="M503" s="1"/>
  <c r="M502" s="1"/>
  <c r="I504"/>
  <c r="I503" s="1"/>
  <c r="I502" s="1"/>
  <c r="D504"/>
  <c r="D503" s="1"/>
  <c r="D502" s="1"/>
  <c r="P503"/>
  <c r="P502" s="1"/>
  <c r="O503"/>
  <c r="O502" s="1"/>
  <c r="N503"/>
  <c r="N502" s="1"/>
  <c r="L503"/>
  <c r="L502" s="1"/>
  <c r="K503"/>
  <c r="K502" s="1"/>
  <c r="J503"/>
  <c r="J502" s="1"/>
  <c r="G503"/>
  <c r="G502" s="1"/>
  <c r="F503"/>
  <c r="F502" s="1"/>
  <c r="E503"/>
  <c r="E502" s="1"/>
  <c r="D501"/>
  <c r="D500" s="1"/>
  <c r="D499" s="1"/>
  <c r="P500"/>
  <c r="O500"/>
  <c r="O499" s="1"/>
  <c r="N500"/>
  <c r="N499" s="1"/>
  <c r="M500"/>
  <c r="M499" s="1"/>
  <c r="L500"/>
  <c r="L499" s="1"/>
  <c r="K500"/>
  <c r="K499" s="1"/>
  <c r="J500"/>
  <c r="J499" s="1"/>
  <c r="I500"/>
  <c r="I499" s="1"/>
  <c r="H500"/>
  <c r="H499" s="1"/>
  <c r="G500"/>
  <c r="G499" s="1"/>
  <c r="F500"/>
  <c r="F499" s="1"/>
  <c r="E500"/>
  <c r="E499" s="1"/>
  <c r="P499"/>
  <c r="D498"/>
  <c r="D497" s="1"/>
  <c r="D496" s="1"/>
  <c r="P497"/>
  <c r="O497"/>
  <c r="N497"/>
  <c r="M497"/>
  <c r="L497"/>
  <c r="K497"/>
  <c r="J497"/>
  <c r="I497"/>
  <c r="H497"/>
  <c r="G497"/>
  <c r="F497"/>
  <c r="E497"/>
  <c r="P496"/>
  <c r="O496"/>
  <c r="N496"/>
  <c r="M496"/>
  <c r="L496"/>
  <c r="K496"/>
  <c r="J496"/>
  <c r="I496"/>
  <c r="H496"/>
  <c r="G496"/>
  <c r="F496"/>
  <c r="E496"/>
  <c r="M494"/>
  <c r="M493" s="1"/>
  <c r="I494"/>
  <c r="I493" s="1"/>
  <c r="D494"/>
  <c r="D493" s="1"/>
  <c r="P493"/>
  <c r="O493"/>
  <c r="N493"/>
  <c r="L493"/>
  <c r="K493"/>
  <c r="J493"/>
  <c r="H493"/>
  <c r="G493"/>
  <c r="F493"/>
  <c r="E493"/>
  <c r="M490"/>
  <c r="I490"/>
  <c r="P490"/>
  <c r="O490"/>
  <c r="N490"/>
  <c r="L490"/>
  <c r="K490"/>
  <c r="J490"/>
  <c r="H492"/>
  <c r="H491" s="1"/>
  <c r="E490"/>
  <c r="H489"/>
  <c r="H488" s="1"/>
  <c r="P487"/>
  <c r="O487"/>
  <c r="N487"/>
  <c r="M487"/>
  <c r="L487"/>
  <c r="K487"/>
  <c r="J487"/>
  <c r="H487"/>
  <c r="G487"/>
  <c r="F487"/>
  <c r="E487"/>
  <c r="M485"/>
  <c r="I485"/>
  <c r="D485"/>
  <c r="P484"/>
  <c r="P483" s="1"/>
  <c r="O484"/>
  <c r="O483" s="1"/>
  <c r="L484"/>
  <c r="L483" s="1"/>
  <c r="K484"/>
  <c r="K483" s="1"/>
  <c r="J484"/>
  <c r="J483" s="1"/>
  <c r="H484"/>
  <c r="H483" s="1"/>
  <c r="G484"/>
  <c r="G483" s="1"/>
  <c r="F484"/>
  <c r="F483" s="1"/>
  <c r="M481"/>
  <c r="M480" s="1"/>
  <c r="I481"/>
  <c r="I480" s="1"/>
  <c r="P481"/>
  <c r="P480" s="1"/>
  <c r="O481"/>
  <c r="O480" s="1"/>
  <c r="N481"/>
  <c r="N480" s="1"/>
  <c r="L481"/>
  <c r="L480" s="1"/>
  <c r="K481"/>
  <c r="K480" s="1"/>
  <c r="J481"/>
  <c r="J480" s="1"/>
  <c r="H482"/>
  <c r="H481" s="1"/>
  <c r="H480" s="1"/>
  <c r="G481"/>
  <c r="G480" s="1"/>
  <c r="F481"/>
  <c r="F480" s="1"/>
  <c r="M475"/>
  <c r="I475"/>
  <c r="P475"/>
  <c r="O475"/>
  <c r="N475"/>
  <c r="L475"/>
  <c r="K475"/>
  <c r="J475"/>
  <c r="H479"/>
  <c r="H477" s="1"/>
  <c r="H476" s="1"/>
  <c r="G475"/>
  <c r="F475"/>
  <c r="P473"/>
  <c r="P472" s="1"/>
  <c r="O473"/>
  <c r="O472" s="1"/>
  <c r="N473"/>
  <c r="N472" s="1"/>
  <c r="L473"/>
  <c r="L472" s="1"/>
  <c r="K473"/>
  <c r="K472" s="1"/>
  <c r="J473"/>
  <c r="J472" s="1"/>
  <c r="H474"/>
  <c r="H473" s="1"/>
  <c r="H472" s="1"/>
  <c r="G473"/>
  <c r="G472" s="1"/>
  <c r="F473"/>
  <c r="F472" s="1"/>
  <c r="E473"/>
  <c r="M470"/>
  <c r="I470"/>
  <c r="D470"/>
  <c r="P470"/>
  <c r="O470"/>
  <c r="N470"/>
  <c r="L470"/>
  <c r="K470"/>
  <c r="J470"/>
  <c r="H471"/>
  <c r="H470" s="1"/>
  <c r="G470"/>
  <c r="F470"/>
  <c r="E470"/>
  <c r="M469"/>
  <c r="M468" s="1"/>
  <c r="I469"/>
  <c r="I468" s="1"/>
  <c r="D469"/>
  <c r="D468" s="1"/>
  <c r="D465" s="1"/>
  <c r="P468"/>
  <c r="O468"/>
  <c r="N468"/>
  <c r="L468"/>
  <c r="K468"/>
  <c r="J468"/>
  <c r="J465" s="1"/>
  <c r="H468"/>
  <c r="G468"/>
  <c r="F468"/>
  <c r="D467"/>
  <c r="D466" s="1"/>
  <c r="M466"/>
  <c r="I466"/>
  <c r="H466"/>
  <c r="H464"/>
  <c r="H463"/>
  <c r="M459"/>
  <c r="I459"/>
  <c r="D459"/>
  <c r="M458"/>
  <c r="K458"/>
  <c r="K457" s="1"/>
  <c r="J458"/>
  <c r="J457" s="1"/>
  <c r="G458"/>
  <c r="G457" s="1"/>
  <c r="F458"/>
  <c r="F457" s="1"/>
  <c r="E458"/>
  <c r="O457"/>
  <c r="N457"/>
  <c r="M456"/>
  <c r="I456"/>
  <c r="D456"/>
  <c r="P455"/>
  <c r="P454" s="1"/>
  <c r="P453" s="1"/>
  <c r="O455"/>
  <c r="O454" s="1"/>
  <c r="O453" s="1"/>
  <c r="N455"/>
  <c r="J455"/>
  <c r="I455" s="1"/>
  <c r="G455"/>
  <c r="G454" s="1"/>
  <c r="G453" s="1"/>
  <c r="E455"/>
  <c r="M452"/>
  <c r="M451" s="1"/>
  <c r="M450" s="1"/>
  <c r="I452"/>
  <c r="I451" s="1"/>
  <c r="I450" s="1"/>
  <c r="D452"/>
  <c r="D451" s="1"/>
  <c r="D450" s="1"/>
  <c r="P451"/>
  <c r="P450" s="1"/>
  <c r="O451"/>
  <c r="O450" s="1"/>
  <c r="N451"/>
  <c r="N450" s="1"/>
  <c r="L451"/>
  <c r="L450" s="1"/>
  <c r="K451"/>
  <c r="K450" s="1"/>
  <c r="J451"/>
  <c r="J450" s="1"/>
  <c r="G451"/>
  <c r="G450" s="1"/>
  <c r="F451"/>
  <c r="F450" s="1"/>
  <c r="E451"/>
  <c r="E450" s="1"/>
  <c r="D449"/>
  <c r="D448" s="1"/>
  <c r="D447" s="1"/>
  <c r="P448"/>
  <c r="O448"/>
  <c r="O447" s="1"/>
  <c r="N448"/>
  <c r="N447" s="1"/>
  <c r="M448"/>
  <c r="M447" s="1"/>
  <c r="L448"/>
  <c r="L447" s="1"/>
  <c r="K448"/>
  <c r="K447" s="1"/>
  <c r="J448"/>
  <c r="J447" s="1"/>
  <c r="I448"/>
  <c r="I447" s="1"/>
  <c r="H448"/>
  <c r="G448"/>
  <c r="G447" s="1"/>
  <c r="F448"/>
  <c r="F447" s="1"/>
  <c r="E448"/>
  <c r="E447" s="1"/>
  <c r="P447"/>
  <c r="D446"/>
  <c r="P445"/>
  <c r="O445"/>
  <c r="N445"/>
  <c r="M445"/>
  <c r="L445"/>
  <c r="K445"/>
  <c r="J445"/>
  <c r="I445"/>
  <c r="G445"/>
  <c r="F445"/>
  <c r="E445"/>
  <c r="D445"/>
  <c r="D444"/>
  <c r="P443"/>
  <c r="O443"/>
  <c r="N443"/>
  <c r="M443"/>
  <c r="L443"/>
  <c r="K443"/>
  <c r="J443"/>
  <c r="I443"/>
  <c r="G443"/>
  <c r="F443"/>
  <c r="E443"/>
  <c r="D443"/>
  <c r="H441"/>
  <c r="M437"/>
  <c r="M436" s="1"/>
  <c r="M435" s="1"/>
  <c r="I437"/>
  <c r="I436" s="1"/>
  <c r="I435" s="1"/>
  <c r="D437"/>
  <c r="D436" s="1"/>
  <c r="D435" s="1"/>
  <c r="P436"/>
  <c r="P435" s="1"/>
  <c r="O436"/>
  <c r="O435" s="1"/>
  <c r="N436"/>
  <c r="N435" s="1"/>
  <c r="L436"/>
  <c r="L435" s="1"/>
  <c r="K436"/>
  <c r="K435" s="1"/>
  <c r="J436"/>
  <c r="J435" s="1"/>
  <c r="G436"/>
  <c r="G435" s="1"/>
  <c r="F436"/>
  <c r="F435" s="1"/>
  <c r="E436"/>
  <c r="E435" s="1"/>
  <c r="P430"/>
  <c r="O430"/>
  <c r="N430"/>
  <c r="L430"/>
  <c r="K430"/>
  <c r="J430"/>
  <c r="H431"/>
  <c r="H430" s="1"/>
  <c r="G430"/>
  <c r="F430"/>
  <c r="M425"/>
  <c r="M424" s="1"/>
  <c r="I425"/>
  <c r="I424" s="1"/>
  <c r="D425"/>
  <c r="D424" s="1"/>
  <c r="P425"/>
  <c r="P424" s="1"/>
  <c r="O425"/>
  <c r="O424" s="1"/>
  <c r="N425"/>
  <c r="N424" s="1"/>
  <c r="L425"/>
  <c r="L424" s="1"/>
  <c r="K425"/>
  <c r="K424" s="1"/>
  <c r="J425"/>
  <c r="J424" s="1"/>
  <c r="H426"/>
  <c r="H425" s="1"/>
  <c r="H424" s="1"/>
  <c r="G425"/>
  <c r="G424" s="1"/>
  <c r="F425"/>
  <c r="F424" s="1"/>
  <c r="E425"/>
  <c r="E424" s="1"/>
  <c r="M422"/>
  <c r="M421" s="1"/>
  <c r="M420" s="1"/>
  <c r="I422"/>
  <c r="I421" s="1"/>
  <c r="I420" s="1"/>
  <c r="D422"/>
  <c r="D421" s="1"/>
  <c r="D420" s="1"/>
  <c r="P422"/>
  <c r="P421" s="1"/>
  <c r="P420" s="1"/>
  <c r="O422"/>
  <c r="O421" s="1"/>
  <c r="O420" s="1"/>
  <c r="N422"/>
  <c r="N421" s="1"/>
  <c r="N420" s="1"/>
  <c r="L422"/>
  <c r="L421" s="1"/>
  <c r="L420" s="1"/>
  <c r="K422"/>
  <c r="K421" s="1"/>
  <c r="K420" s="1"/>
  <c r="J422"/>
  <c r="J421" s="1"/>
  <c r="J420" s="1"/>
  <c r="H423"/>
  <c r="H422" s="1"/>
  <c r="H421" s="1"/>
  <c r="H420" s="1"/>
  <c r="G422"/>
  <c r="G421" s="1"/>
  <c r="G420" s="1"/>
  <c r="F422"/>
  <c r="F421" s="1"/>
  <c r="F420" s="1"/>
  <c r="E422"/>
  <c r="E421" s="1"/>
  <c r="E420" s="1"/>
  <c r="M418"/>
  <c r="M417" s="1"/>
  <c r="I418"/>
  <c r="I417" s="1"/>
  <c r="D418"/>
  <c r="D417" s="1"/>
  <c r="P418"/>
  <c r="P417" s="1"/>
  <c r="O418"/>
  <c r="O417" s="1"/>
  <c r="N418"/>
  <c r="N417" s="1"/>
  <c r="L418"/>
  <c r="L417" s="1"/>
  <c r="K418"/>
  <c r="K417" s="1"/>
  <c r="J418"/>
  <c r="J417" s="1"/>
  <c r="H419"/>
  <c r="H418" s="1"/>
  <c r="H417" s="1"/>
  <c r="G418"/>
  <c r="G417" s="1"/>
  <c r="F418"/>
  <c r="F417" s="1"/>
  <c r="E418"/>
  <c r="E417" s="1"/>
  <c r="P414"/>
  <c r="P413" s="1"/>
  <c r="O414"/>
  <c r="N414"/>
  <c r="N413" s="1"/>
  <c r="L414"/>
  <c r="L413" s="1"/>
  <c r="K414"/>
  <c r="K413" s="1"/>
  <c r="J414"/>
  <c r="J413" s="1"/>
  <c r="H415"/>
  <c r="H414" s="1"/>
  <c r="H413" s="1"/>
  <c r="G414"/>
  <c r="G413" s="1"/>
  <c r="F414"/>
  <c r="F413" s="1"/>
  <c r="M411"/>
  <c r="M410" s="1"/>
  <c r="I411"/>
  <c r="I410" s="1"/>
  <c r="P411"/>
  <c r="P410" s="1"/>
  <c r="O411"/>
  <c r="O410" s="1"/>
  <c r="N411"/>
  <c r="N410" s="1"/>
  <c r="L411"/>
  <c r="L410" s="1"/>
  <c r="K411"/>
  <c r="K410" s="1"/>
  <c r="J411"/>
  <c r="J410" s="1"/>
  <c r="H412"/>
  <c r="H411" s="1"/>
  <c r="H410" s="1"/>
  <c r="G411"/>
  <c r="G410" s="1"/>
  <c r="F411"/>
  <c r="F410" s="1"/>
  <c r="E411"/>
  <c r="M409"/>
  <c r="M408" s="1"/>
  <c r="M407" s="1"/>
  <c r="I409"/>
  <c r="D409"/>
  <c r="P408"/>
  <c r="P407" s="1"/>
  <c r="O408"/>
  <c r="O407" s="1"/>
  <c r="N408"/>
  <c r="N407" s="1"/>
  <c r="K408"/>
  <c r="K407" s="1"/>
  <c r="J408"/>
  <c r="J407" s="1"/>
  <c r="G408"/>
  <c r="G407" s="1"/>
  <c r="G406" s="1"/>
  <c r="F408"/>
  <c r="F407" s="1"/>
  <c r="E408"/>
  <c r="M406"/>
  <c r="I406"/>
  <c r="P405"/>
  <c r="O405"/>
  <c r="N405"/>
  <c r="J405"/>
  <c r="I405" s="1"/>
  <c r="E405"/>
  <c r="E404" s="1"/>
  <c r="F404"/>
  <c r="M402"/>
  <c r="M401" s="1"/>
  <c r="M400" s="1"/>
  <c r="M399" s="1"/>
  <c r="I402"/>
  <c r="I401" s="1"/>
  <c r="I400" s="1"/>
  <c r="I399" s="1"/>
  <c r="D402"/>
  <c r="D401" s="1"/>
  <c r="D400" s="1"/>
  <c r="D399" s="1"/>
  <c r="P401"/>
  <c r="P400" s="1"/>
  <c r="P399" s="1"/>
  <c r="O401"/>
  <c r="O400" s="1"/>
  <c r="O399" s="1"/>
  <c r="N401"/>
  <c r="N400" s="1"/>
  <c r="N399" s="1"/>
  <c r="L401"/>
  <c r="L400" s="1"/>
  <c r="L399" s="1"/>
  <c r="K401"/>
  <c r="K400" s="1"/>
  <c r="K399" s="1"/>
  <c r="J401"/>
  <c r="J400" s="1"/>
  <c r="J399" s="1"/>
  <c r="H401"/>
  <c r="H400" s="1"/>
  <c r="H399" s="1"/>
  <c r="G401"/>
  <c r="G400" s="1"/>
  <c r="G399" s="1"/>
  <c r="F401"/>
  <c r="F400" s="1"/>
  <c r="F399" s="1"/>
  <c r="E401"/>
  <c r="E400" s="1"/>
  <c r="E399" s="1"/>
  <c r="M398"/>
  <c r="M397" s="1"/>
  <c r="M396" s="1"/>
  <c r="I398"/>
  <c r="I397" s="1"/>
  <c r="I396" s="1"/>
  <c r="D398"/>
  <c r="D397" s="1"/>
  <c r="D396" s="1"/>
  <c r="P397"/>
  <c r="P396" s="1"/>
  <c r="O397"/>
  <c r="O396" s="1"/>
  <c r="N397"/>
  <c r="N396" s="1"/>
  <c r="L397"/>
  <c r="L396" s="1"/>
  <c r="K397"/>
  <c r="K396" s="1"/>
  <c r="J397"/>
  <c r="J396" s="1"/>
  <c r="H397"/>
  <c r="H396" s="1"/>
  <c r="G397"/>
  <c r="G396" s="1"/>
  <c r="F397"/>
  <c r="F396" s="1"/>
  <c r="E397"/>
  <c r="E396" s="1"/>
  <c r="E376" s="1"/>
  <c r="M395"/>
  <c r="I395"/>
  <c r="I379" s="1"/>
  <c r="I376" s="1"/>
  <c r="D395"/>
  <c r="P379"/>
  <c r="N379"/>
  <c r="N376" s="1"/>
  <c r="M379"/>
  <c r="M376" s="1"/>
  <c r="L379"/>
  <c r="K379"/>
  <c r="J379"/>
  <c r="J376" s="1"/>
  <c r="H380"/>
  <c r="H379" s="1"/>
  <c r="H376" s="1"/>
  <c r="G379"/>
  <c r="F379"/>
  <c r="O379"/>
  <c r="O376" s="1"/>
  <c r="M374"/>
  <c r="I374"/>
  <c r="D374"/>
  <c r="P374"/>
  <c r="O374"/>
  <c r="N374"/>
  <c r="L374"/>
  <c r="K374"/>
  <c r="J374"/>
  <c r="H375"/>
  <c r="H374" s="1"/>
  <c r="G374"/>
  <c r="F374"/>
  <c r="E374"/>
  <c r="M372"/>
  <c r="I372"/>
  <c r="P372"/>
  <c r="O372"/>
  <c r="N372"/>
  <c r="L372"/>
  <c r="K372"/>
  <c r="J372"/>
  <c r="H373"/>
  <c r="H372" s="1"/>
  <c r="G372"/>
  <c r="F372"/>
  <c r="E372"/>
  <c r="M370"/>
  <c r="I370"/>
  <c r="P370"/>
  <c r="O370"/>
  <c r="N370"/>
  <c r="L370"/>
  <c r="K370"/>
  <c r="J370"/>
  <c r="H371"/>
  <c r="H370" s="1"/>
  <c r="G370"/>
  <c r="F370"/>
  <c r="M368"/>
  <c r="I368"/>
  <c r="P368"/>
  <c r="O368"/>
  <c r="N368"/>
  <c r="L368"/>
  <c r="K368"/>
  <c r="J368"/>
  <c r="H369"/>
  <c r="H368" s="1"/>
  <c r="G368"/>
  <c r="F368"/>
  <c r="H367"/>
  <c r="H366" s="1"/>
  <c r="M364"/>
  <c r="I364"/>
  <c r="D364"/>
  <c r="P364"/>
  <c r="O364"/>
  <c r="N364"/>
  <c r="L364"/>
  <c r="K364"/>
  <c r="J364"/>
  <c r="H365"/>
  <c r="H364" s="1"/>
  <c r="G364"/>
  <c r="F364"/>
  <c r="E364"/>
  <c r="M362"/>
  <c r="I362"/>
  <c r="D362"/>
  <c r="P362"/>
  <c r="O362"/>
  <c r="N362"/>
  <c r="L362"/>
  <c r="K362"/>
  <c r="J362"/>
  <c r="H363"/>
  <c r="H362" s="1"/>
  <c r="G362"/>
  <c r="F362"/>
  <c r="E362"/>
  <c r="M360"/>
  <c r="I360"/>
  <c r="P360"/>
  <c r="O360"/>
  <c r="N360"/>
  <c r="L360"/>
  <c r="K360"/>
  <c r="J360"/>
  <c r="H361"/>
  <c r="H360" s="1"/>
  <c r="G360"/>
  <c r="F360"/>
  <c r="M356"/>
  <c r="I356"/>
  <c r="P356"/>
  <c r="O356"/>
  <c r="N356"/>
  <c r="L356"/>
  <c r="K356"/>
  <c r="J356"/>
  <c r="H357"/>
  <c r="H356" s="1"/>
  <c r="G356"/>
  <c r="F356"/>
  <c r="M352"/>
  <c r="I352"/>
  <c r="P352"/>
  <c r="O352"/>
  <c r="N352"/>
  <c r="L352"/>
  <c r="K352"/>
  <c r="J352"/>
  <c r="H353"/>
  <c r="H352" s="1"/>
  <c r="G352"/>
  <c r="F352"/>
  <c r="M350"/>
  <c r="I350"/>
  <c r="P350"/>
  <c r="O350"/>
  <c r="N350"/>
  <c r="L350"/>
  <c r="K350"/>
  <c r="J350"/>
  <c r="H351"/>
  <c r="H350" s="1"/>
  <c r="G350"/>
  <c r="F350"/>
  <c r="P348"/>
  <c r="P347" s="1"/>
  <c r="O348"/>
  <c r="O347" s="1"/>
  <c r="N348"/>
  <c r="N347" s="1"/>
  <c r="L348"/>
  <c r="L347" s="1"/>
  <c r="K348"/>
  <c r="K347" s="1"/>
  <c r="J348"/>
  <c r="J347" s="1"/>
  <c r="H349"/>
  <c r="H348" s="1"/>
  <c r="H347" s="1"/>
  <c r="G348"/>
  <c r="G347" s="1"/>
  <c r="F348"/>
  <c r="F347" s="1"/>
  <c r="D346"/>
  <c r="D345" s="1"/>
  <c r="D344" s="1"/>
  <c r="P345"/>
  <c r="P344" s="1"/>
  <c r="O345"/>
  <c r="O344" s="1"/>
  <c r="N345"/>
  <c r="N344" s="1"/>
  <c r="M345"/>
  <c r="M344" s="1"/>
  <c r="L345"/>
  <c r="L344" s="1"/>
  <c r="K345"/>
  <c r="K344" s="1"/>
  <c r="J345"/>
  <c r="J344" s="1"/>
  <c r="I345"/>
  <c r="I344" s="1"/>
  <c r="H345"/>
  <c r="H344" s="1"/>
  <c r="G345"/>
  <c r="G344" s="1"/>
  <c r="F345"/>
  <c r="F344" s="1"/>
  <c r="E345"/>
  <c r="E344" s="1"/>
  <c r="M343"/>
  <c r="I343"/>
  <c r="D343"/>
  <c r="P342"/>
  <c r="P341" s="1"/>
  <c r="O342"/>
  <c r="O341" s="1"/>
  <c r="N342"/>
  <c r="N341" s="1"/>
  <c r="K342"/>
  <c r="K341" s="1"/>
  <c r="J342"/>
  <c r="G342"/>
  <c r="G341" s="1"/>
  <c r="F342"/>
  <c r="F341" s="1"/>
  <c r="E342"/>
  <c r="E341" s="1"/>
  <c r="P339"/>
  <c r="O339"/>
  <c r="N339"/>
  <c r="L339"/>
  <c r="K339"/>
  <c r="H340"/>
  <c r="H339" s="1"/>
  <c r="H338" s="1"/>
  <c r="G339"/>
  <c r="F339"/>
  <c r="M335"/>
  <c r="I335"/>
  <c r="P335"/>
  <c r="O335"/>
  <c r="N335"/>
  <c r="L335"/>
  <c r="K335"/>
  <c r="J335"/>
  <c r="H337"/>
  <c r="G335"/>
  <c r="F335"/>
  <c r="P333"/>
  <c r="P332" s="1"/>
  <c r="O333"/>
  <c r="O332" s="1"/>
  <c r="L333"/>
  <c r="L332" s="1"/>
  <c r="K333"/>
  <c r="K332" s="1"/>
  <c r="H334"/>
  <c r="H333" s="1"/>
  <c r="H332" s="1"/>
  <c r="G333"/>
  <c r="G332" s="1"/>
  <c r="F333"/>
  <c r="F332" s="1"/>
  <c r="P330"/>
  <c r="O330"/>
  <c r="N330"/>
  <c r="L330"/>
  <c r="K330"/>
  <c r="J330"/>
  <c r="H331"/>
  <c r="H330" s="1"/>
  <c r="G330"/>
  <c r="F330"/>
  <c r="P328"/>
  <c r="O328"/>
  <c r="N328"/>
  <c r="L328"/>
  <c r="K328"/>
  <c r="J328"/>
  <c r="H329"/>
  <c r="H328" s="1"/>
  <c r="G328"/>
  <c r="F328"/>
  <c r="M327"/>
  <c r="M326" s="1"/>
  <c r="M325" s="1"/>
  <c r="I327"/>
  <c r="I326" s="1"/>
  <c r="I325" s="1"/>
  <c r="D327"/>
  <c r="D326" s="1"/>
  <c r="D325" s="1"/>
  <c r="P326"/>
  <c r="P325" s="1"/>
  <c r="O326"/>
  <c r="O325" s="1"/>
  <c r="N326"/>
  <c r="N325" s="1"/>
  <c r="L326"/>
  <c r="L325" s="1"/>
  <c r="K326"/>
  <c r="K325" s="1"/>
  <c r="J326"/>
  <c r="J325" s="1"/>
  <c r="G326"/>
  <c r="G325" s="1"/>
  <c r="F326"/>
  <c r="F325" s="1"/>
  <c r="E326"/>
  <c r="E325" s="1"/>
  <c r="P323"/>
  <c r="M323"/>
  <c r="L323"/>
  <c r="H324"/>
  <c r="H323" s="1"/>
  <c r="G323"/>
  <c r="F323"/>
  <c r="O323"/>
  <c r="N323"/>
  <c r="K323"/>
  <c r="M318"/>
  <c r="M317" s="1"/>
  <c r="I318"/>
  <c r="I317" s="1"/>
  <c r="D318"/>
  <c r="D317" s="1"/>
  <c r="P318"/>
  <c r="P317" s="1"/>
  <c r="O318"/>
  <c r="O317" s="1"/>
  <c r="N318"/>
  <c r="N317" s="1"/>
  <c r="L318"/>
  <c r="L317" s="1"/>
  <c r="K318"/>
  <c r="K317" s="1"/>
  <c r="J318"/>
  <c r="J317" s="1"/>
  <c r="H319"/>
  <c r="H318" s="1"/>
  <c r="H317" s="1"/>
  <c r="G318"/>
  <c r="G317" s="1"/>
  <c r="F318"/>
  <c r="F317" s="1"/>
  <c r="E318"/>
  <c r="E317" s="1"/>
  <c r="D316"/>
  <c r="D315" s="1"/>
  <c r="D314" s="1"/>
  <c r="D313" s="1"/>
  <c r="P315"/>
  <c r="O315"/>
  <c r="O314" s="1"/>
  <c r="O313" s="1"/>
  <c r="N315"/>
  <c r="N314" s="1"/>
  <c r="N313" s="1"/>
  <c r="M315"/>
  <c r="M314" s="1"/>
  <c r="M313" s="1"/>
  <c r="L315"/>
  <c r="L314" s="1"/>
  <c r="L313" s="1"/>
  <c r="K315"/>
  <c r="K314" s="1"/>
  <c r="K313" s="1"/>
  <c r="J315"/>
  <c r="J314" s="1"/>
  <c r="J313" s="1"/>
  <c r="I315"/>
  <c r="I314" s="1"/>
  <c r="I313" s="1"/>
  <c r="H315"/>
  <c r="H314" s="1"/>
  <c r="H313" s="1"/>
  <c r="G315"/>
  <c r="G314" s="1"/>
  <c r="G313" s="1"/>
  <c r="F315"/>
  <c r="F314" s="1"/>
  <c r="F313" s="1"/>
  <c r="E315"/>
  <c r="E314" s="1"/>
  <c r="E313" s="1"/>
  <c r="P314"/>
  <c r="P313" s="1"/>
  <c r="M311"/>
  <c r="I311"/>
  <c r="P311"/>
  <c r="O311"/>
  <c r="N311"/>
  <c r="L311"/>
  <c r="K311"/>
  <c r="J311"/>
  <c r="H312"/>
  <c r="H311" s="1"/>
  <c r="G311"/>
  <c r="F311"/>
  <c r="E311"/>
  <c r="M309"/>
  <c r="I309"/>
  <c r="P309"/>
  <c r="O309"/>
  <c r="N309"/>
  <c r="L309"/>
  <c r="K309"/>
  <c r="J309"/>
  <c r="H310"/>
  <c r="H309" s="1"/>
  <c r="G309"/>
  <c r="F309"/>
  <c r="M307"/>
  <c r="I307"/>
  <c r="D307"/>
  <c r="P307"/>
  <c r="O307"/>
  <c r="N307"/>
  <c r="L307"/>
  <c r="K307"/>
  <c r="J307"/>
  <c r="H308"/>
  <c r="H307" s="1"/>
  <c r="G307"/>
  <c r="F307"/>
  <c r="E307"/>
  <c r="H305"/>
  <c r="E303"/>
  <c r="E302" s="1"/>
  <c r="H304"/>
  <c r="M300"/>
  <c r="M299" s="1"/>
  <c r="M298" s="1"/>
  <c r="M297" s="1"/>
  <c r="M296" s="1"/>
  <c r="I300"/>
  <c r="I299" s="1"/>
  <c r="I298" s="1"/>
  <c r="I297" s="1"/>
  <c r="I296" s="1"/>
  <c r="D300"/>
  <c r="D299" s="1"/>
  <c r="D298" s="1"/>
  <c r="D297" s="1"/>
  <c r="D296" s="1"/>
  <c r="P299"/>
  <c r="P298" s="1"/>
  <c r="P297" s="1"/>
  <c r="P296" s="1"/>
  <c r="O299"/>
  <c r="O298" s="1"/>
  <c r="O297" s="1"/>
  <c r="O296" s="1"/>
  <c r="N299"/>
  <c r="N298" s="1"/>
  <c r="N297" s="1"/>
  <c r="N296" s="1"/>
  <c r="L299"/>
  <c r="L298" s="1"/>
  <c r="L297" s="1"/>
  <c r="L296" s="1"/>
  <c r="K299"/>
  <c r="K298" s="1"/>
  <c r="K297" s="1"/>
  <c r="K296" s="1"/>
  <c r="J299"/>
  <c r="J298" s="1"/>
  <c r="J297" s="1"/>
  <c r="J296" s="1"/>
  <c r="H299"/>
  <c r="H298" s="1"/>
  <c r="H297" s="1"/>
  <c r="H296" s="1"/>
  <c r="G299"/>
  <c r="G298" s="1"/>
  <c r="G297" s="1"/>
  <c r="G296" s="1"/>
  <c r="F299"/>
  <c r="F298" s="1"/>
  <c r="F297" s="1"/>
  <c r="F296" s="1"/>
  <c r="E299"/>
  <c r="E298" s="1"/>
  <c r="E297" s="1"/>
  <c r="E296" s="1"/>
  <c r="I295"/>
  <c r="I294" s="1"/>
  <c r="I293" s="1"/>
  <c r="D295"/>
  <c r="P294"/>
  <c r="P293" s="1"/>
  <c r="O294"/>
  <c r="O293" s="1"/>
  <c r="N294"/>
  <c r="N293" s="1"/>
  <c r="M294"/>
  <c r="M293" s="1"/>
  <c r="L294"/>
  <c r="L293" s="1"/>
  <c r="K294"/>
  <c r="K293" s="1"/>
  <c r="J294"/>
  <c r="J293" s="1"/>
  <c r="H294"/>
  <c r="H293" s="1"/>
  <c r="G294"/>
  <c r="G293" s="1"/>
  <c r="F294"/>
  <c r="F293" s="1"/>
  <c r="E294"/>
  <c r="E293" s="1"/>
  <c r="D294"/>
  <c r="D293" s="1"/>
  <c r="I292"/>
  <c r="I291" s="1"/>
  <c r="I290" s="1"/>
  <c r="D292"/>
  <c r="P291"/>
  <c r="P290" s="1"/>
  <c r="O291"/>
  <c r="O290" s="1"/>
  <c r="N291"/>
  <c r="N290" s="1"/>
  <c r="M291"/>
  <c r="M290" s="1"/>
  <c r="L291"/>
  <c r="L290" s="1"/>
  <c r="K291"/>
  <c r="K290" s="1"/>
  <c r="J291"/>
  <c r="J290" s="1"/>
  <c r="H291"/>
  <c r="H290" s="1"/>
  <c r="G291"/>
  <c r="G290" s="1"/>
  <c r="F291"/>
  <c r="F290" s="1"/>
  <c r="E291"/>
  <c r="E290" s="1"/>
  <c r="D291"/>
  <c r="D290" s="1"/>
  <c r="D288"/>
  <c r="D287" s="1"/>
  <c r="P287"/>
  <c r="O287"/>
  <c r="N287"/>
  <c r="M287"/>
  <c r="L287"/>
  <c r="K287"/>
  <c r="J287"/>
  <c r="I287"/>
  <c r="H287"/>
  <c r="G287"/>
  <c r="F287"/>
  <c r="E287"/>
  <c r="M286"/>
  <c r="M285" s="1"/>
  <c r="I286"/>
  <c r="I285" s="1"/>
  <c r="D286"/>
  <c r="D285" s="1"/>
  <c r="P285"/>
  <c r="O285"/>
  <c r="N285"/>
  <c r="L285"/>
  <c r="K285"/>
  <c r="J285"/>
  <c r="G285"/>
  <c r="G284" s="1"/>
  <c r="G283" s="1"/>
  <c r="F285"/>
  <c r="F284" s="1"/>
  <c r="F283" s="1"/>
  <c r="E285"/>
  <c r="H284"/>
  <c r="H283" s="1"/>
  <c r="M274"/>
  <c r="M273" s="1"/>
  <c r="M272" s="1"/>
  <c r="M271" s="1"/>
  <c r="I274"/>
  <c r="I273" s="1"/>
  <c r="I272" s="1"/>
  <c r="I271" s="1"/>
  <c r="D274"/>
  <c r="D273" s="1"/>
  <c r="D272" s="1"/>
  <c r="D271" s="1"/>
  <c r="P273"/>
  <c r="P272" s="1"/>
  <c r="P271" s="1"/>
  <c r="O273"/>
  <c r="O272" s="1"/>
  <c r="O271" s="1"/>
  <c r="N273"/>
  <c r="N272" s="1"/>
  <c r="N271" s="1"/>
  <c r="L273"/>
  <c r="L272" s="1"/>
  <c r="L271" s="1"/>
  <c r="K273"/>
  <c r="K272" s="1"/>
  <c r="K271" s="1"/>
  <c r="J273"/>
  <c r="J272" s="1"/>
  <c r="J271" s="1"/>
  <c r="G273"/>
  <c r="G272" s="1"/>
  <c r="G271" s="1"/>
  <c r="F273"/>
  <c r="F272" s="1"/>
  <c r="F271" s="1"/>
  <c r="E273"/>
  <c r="E272" s="1"/>
  <c r="E271" s="1"/>
  <c r="M268"/>
  <c r="I268"/>
  <c r="F263"/>
  <c r="G263"/>
  <c r="P263"/>
  <c r="O263"/>
  <c r="L263"/>
  <c r="K263"/>
  <c r="J263"/>
  <c r="H263"/>
  <c r="M259"/>
  <c r="I259"/>
  <c r="D259"/>
  <c r="P259"/>
  <c r="O259"/>
  <c r="N259"/>
  <c r="L259"/>
  <c r="K259"/>
  <c r="J259"/>
  <c r="H260"/>
  <c r="H259" s="1"/>
  <c r="G259"/>
  <c r="F259"/>
  <c r="E259"/>
  <c r="D257"/>
  <c r="P257"/>
  <c r="O257"/>
  <c r="N257"/>
  <c r="M257"/>
  <c r="L257"/>
  <c r="K257"/>
  <c r="J257"/>
  <c r="I257"/>
  <c r="H258"/>
  <c r="H257" s="1"/>
  <c r="G257"/>
  <c r="F257"/>
  <c r="E257"/>
  <c r="M256"/>
  <c r="M255" s="1"/>
  <c r="M254" s="1"/>
  <c r="I256"/>
  <c r="I255" s="1"/>
  <c r="I254" s="1"/>
  <c r="D256"/>
  <c r="D255" s="1"/>
  <c r="D254" s="1"/>
  <c r="P255"/>
  <c r="P254" s="1"/>
  <c r="O255"/>
  <c r="O254" s="1"/>
  <c r="N255"/>
  <c r="N254" s="1"/>
  <c r="L255"/>
  <c r="L254" s="1"/>
  <c r="K255"/>
  <c r="K254" s="1"/>
  <c r="J255"/>
  <c r="J254" s="1"/>
  <c r="H255"/>
  <c r="H254" s="1"/>
  <c r="G255"/>
  <c r="G254" s="1"/>
  <c r="G253" s="1"/>
  <c r="F255"/>
  <c r="F254" s="1"/>
  <c r="E255"/>
  <c r="E254" s="1"/>
  <c r="I253"/>
  <c r="O252"/>
  <c r="O251" s="1"/>
  <c r="J252"/>
  <c r="I252" s="1"/>
  <c r="E252"/>
  <c r="E251" s="1"/>
  <c r="P249"/>
  <c r="O249"/>
  <c r="L249"/>
  <c r="K249"/>
  <c r="J249"/>
  <c r="H250"/>
  <c r="H249" s="1"/>
  <c r="G249"/>
  <c r="F249"/>
  <c r="D248"/>
  <c r="F247"/>
  <c r="H243"/>
  <c r="H242"/>
  <c r="M240"/>
  <c r="M239" s="1"/>
  <c r="M238" s="1"/>
  <c r="I240"/>
  <c r="H240" s="1"/>
  <c r="H239" s="1"/>
  <c r="H238" s="1"/>
  <c r="D240"/>
  <c r="D239" s="1"/>
  <c r="D238" s="1"/>
  <c r="P239"/>
  <c r="P238" s="1"/>
  <c r="O239"/>
  <c r="O238" s="1"/>
  <c r="N239"/>
  <c r="N238" s="1"/>
  <c r="L239"/>
  <c r="L238" s="1"/>
  <c r="K239"/>
  <c r="K238" s="1"/>
  <c r="J239"/>
  <c r="J238" s="1"/>
  <c r="G239"/>
  <c r="G238" s="1"/>
  <c r="F239"/>
  <c r="F238" s="1"/>
  <c r="E239"/>
  <c r="E238" s="1"/>
  <c r="M236"/>
  <c r="I236"/>
  <c r="D236"/>
  <c r="P236"/>
  <c r="O236"/>
  <c r="N236"/>
  <c r="L236"/>
  <c r="K236"/>
  <c r="J236"/>
  <c r="H237"/>
  <c r="H236" s="1"/>
  <c r="G236"/>
  <c r="F236"/>
  <c r="E236"/>
  <c r="P234"/>
  <c r="O234"/>
  <c r="L234"/>
  <c r="K234"/>
  <c r="H235"/>
  <c r="H234" s="1"/>
  <c r="G234"/>
  <c r="F234"/>
  <c r="M230"/>
  <c r="I230"/>
  <c r="P230"/>
  <c r="N230"/>
  <c r="L230"/>
  <c r="K230"/>
  <c r="J230"/>
  <c r="H231"/>
  <c r="H230" s="1"/>
  <c r="G230"/>
  <c r="F230"/>
  <c r="P226"/>
  <c r="O226"/>
  <c r="N226"/>
  <c r="L226"/>
  <c r="K226"/>
  <c r="J226"/>
  <c r="H227"/>
  <c r="H226" s="1"/>
  <c r="G226"/>
  <c r="F226"/>
  <c r="M225"/>
  <c r="M224" s="1"/>
  <c r="M223" s="1"/>
  <c r="I225"/>
  <c r="D225"/>
  <c r="P224"/>
  <c r="P223" s="1"/>
  <c r="O224"/>
  <c r="O223" s="1"/>
  <c r="N224"/>
  <c r="N223" s="1"/>
  <c r="L224"/>
  <c r="L223" s="1"/>
  <c r="K224"/>
  <c r="K223" s="1"/>
  <c r="J224"/>
  <c r="J223" s="1"/>
  <c r="G224"/>
  <c r="G223" s="1"/>
  <c r="F224"/>
  <c r="F223" s="1"/>
  <c r="E224"/>
  <c r="E223" s="1"/>
  <c r="M222"/>
  <c r="M221" s="1"/>
  <c r="M220" s="1"/>
  <c r="I222"/>
  <c r="I221" s="1"/>
  <c r="I220" s="1"/>
  <c r="D222"/>
  <c r="D221" s="1"/>
  <c r="D220" s="1"/>
  <c r="P221"/>
  <c r="P220" s="1"/>
  <c r="O221"/>
  <c r="O220" s="1"/>
  <c r="N221"/>
  <c r="N220" s="1"/>
  <c r="L221"/>
  <c r="L220" s="1"/>
  <c r="K221"/>
  <c r="K220" s="1"/>
  <c r="J221"/>
  <c r="J220" s="1"/>
  <c r="H221"/>
  <c r="H220" s="1"/>
  <c r="G221"/>
  <c r="G220" s="1"/>
  <c r="F221"/>
  <c r="F220" s="1"/>
  <c r="E221"/>
  <c r="E220" s="1"/>
  <c r="M219"/>
  <c r="M218" s="1"/>
  <c r="M217" s="1"/>
  <c r="I219"/>
  <c r="I218" s="1"/>
  <c r="I217" s="1"/>
  <c r="D219"/>
  <c r="D218" s="1"/>
  <c r="D217" s="1"/>
  <c r="P218"/>
  <c r="P217" s="1"/>
  <c r="O218"/>
  <c r="O217" s="1"/>
  <c r="N218"/>
  <c r="N217" s="1"/>
  <c r="L218"/>
  <c r="L217" s="1"/>
  <c r="K218"/>
  <c r="K217" s="1"/>
  <c r="J218"/>
  <c r="J217" s="1"/>
  <c r="H218"/>
  <c r="H217" s="1"/>
  <c r="G218"/>
  <c r="G217" s="1"/>
  <c r="F218"/>
  <c r="F217" s="1"/>
  <c r="E218"/>
  <c r="E217" s="1"/>
  <c r="M216"/>
  <c r="M215" s="1"/>
  <c r="M214" s="1"/>
  <c r="I216"/>
  <c r="I215" s="1"/>
  <c r="I214" s="1"/>
  <c r="D216"/>
  <c r="D215" s="1"/>
  <c r="D214" s="1"/>
  <c r="P215"/>
  <c r="P214" s="1"/>
  <c r="O215"/>
  <c r="O214" s="1"/>
  <c r="N215"/>
  <c r="N214" s="1"/>
  <c r="L215"/>
  <c r="L214" s="1"/>
  <c r="K215"/>
  <c r="K214" s="1"/>
  <c r="J215"/>
  <c r="J214" s="1"/>
  <c r="H215"/>
  <c r="H214" s="1"/>
  <c r="G215"/>
  <c r="G214" s="1"/>
  <c r="F215"/>
  <c r="F214" s="1"/>
  <c r="E215"/>
  <c r="E214" s="1"/>
  <c r="P212"/>
  <c r="O212"/>
  <c r="N212"/>
  <c r="L212"/>
  <c r="K212"/>
  <c r="H213"/>
  <c r="H212" s="1"/>
  <c r="G212"/>
  <c r="F212"/>
  <c r="P210"/>
  <c r="O210"/>
  <c r="N210"/>
  <c r="L210"/>
  <c r="K210"/>
  <c r="J210"/>
  <c r="H211"/>
  <c r="H210" s="1"/>
  <c r="G210"/>
  <c r="F210"/>
  <c r="M201"/>
  <c r="I201"/>
  <c r="P201"/>
  <c r="O201"/>
  <c r="N201"/>
  <c r="L201"/>
  <c r="K201"/>
  <c r="J201"/>
  <c r="H202"/>
  <c r="H201" s="1"/>
  <c r="G201"/>
  <c r="F201"/>
  <c r="D148"/>
  <c r="D147" s="1"/>
  <c r="D146" s="1"/>
  <c r="P147"/>
  <c r="P146" s="1"/>
  <c r="O147"/>
  <c r="O146" s="1"/>
  <c r="N147"/>
  <c r="N146" s="1"/>
  <c r="M147"/>
  <c r="M146" s="1"/>
  <c r="L147"/>
  <c r="L146" s="1"/>
  <c r="K147"/>
  <c r="K146" s="1"/>
  <c r="J147"/>
  <c r="J146" s="1"/>
  <c r="I147"/>
  <c r="I146" s="1"/>
  <c r="H147"/>
  <c r="H146" s="1"/>
  <c r="G147"/>
  <c r="G146" s="1"/>
  <c r="F147"/>
  <c r="F146" s="1"/>
  <c r="E147"/>
  <c r="E146" s="1"/>
  <c r="P143"/>
  <c r="N143"/>
  <c r="J143"/>
  <c r="I143" s="1"/>
  <c r="H145"/>
  <c r="H143" s="1"/>
  <c r="G143"/>
  <c r="F143"/>
  <c r="E143"/>
  <c r="I144"/>
  <c r="D144"/>
  <c r="O143"/>
  <c r="M142"/>
  <c r="I142"/>
  <c r="D142"/>
  <c r="P141"/>
  <c r="P140" s="1"/>
  <c r="O141"/>
  <c r="O140" s="1"/>
  <c r="N141"/>
  <c r="N140" s="1"/>
  <c r="L141"/>
  <c r="L140" s="1"/>
  <c r="K141"/>
  <c r="K140" s="1"/>
  <c r="J141"/>
  <c r="G141"/>
  <c r="G140" s="1"/>
  <c r="F141"/>
  <c r="F140" s="1"/>
  <c r="E141"/>
  <c r="E140" s="1"/>
  <c r="H139"/>
  <c r="H138"/>
  <c r="H136"/>
  <c r="H135"/>
  <c r="P131"/>
  <c r="O131"/>
  <c r="N131"/>
  <c r="L131"/>
  <c r="K131"/>
  <c r="H133"/>
  <c r="H131" s="1"/>
  <c r="G131"/>
  <c r="F131"/>
  <c r="M130"/>
  <c r="M129" s="1"/>
  <c r="M128" s="1"/>
  <c r="I130"/>
  <c r="I129" s="1"/>
  <c r="I128" s="1"/>
  <c r="D130"/>
  <c r="D129" s="1"/>
  <c r="D128" s="1"/>
  <c r="P129"/>
  <c r="P128" s="1"/>
  <c r="O129"/>
  <c r="O128" s="1"/>
  <c r="N129"/>
  <c r="N128" s="1"/>
  <c r="L129"/>
  <c r="L128" s="1"/>
  <c r="K129"/>
  <c r="K128" s="1"/>
  <c r="J129"/>
  <c r="J128" s="1"/>
  <c r="G129"/>
  <c r="G128" s="1"/>
  <c r="F129"/>
  <c r="F128" s="1"/>
  <c r="E129"/>
  <c r="E128" s="1"/>
  <c r="M127"/>
  <c r="I127"/>
  <c r="D127"/>
  <c r="P126"/>
  <c r="P125" s="1"/>
  <c r="O126"/>
  <c r="O125" s="1"/>
  <c r="N126"/>
  <c r="N125" s="1"/>
  <c r="J126"/>
  <c r="G126"/>
  <c r="G125" s="1"/>
  <c r="E126"/>
  <c r="E125" s="1"/>
  <c r="P124"/>
  <c r="P122" s="1"/>
  <c r="O124"/>
  <c r="O122" s="1"/>
  <c r="N124"/>
  <c r="N122" s="1"/>
  <c r="L124"/>
  <c r="L122" s="1"/>
  <c r="K124"/>
  <c r="K122" s="1"/>
  <c r="J124"/>
  <c r="J122" s="1"/>
  <c r="H124"/>
  <c r="G124"/>
  <c r="G122" s="1"/>
  <c r="F124"/>
  <c r="F122" s="1"/>
  <c r="E124"/>
  <c r="E122" s="1"/>
  <c r="P120"/>
  <c r="O120"/>
  <c r="N120"/>
  <c r="L120"/>
  <c r="K120"/>
  <c r="H121"/>
  <c r="H120" s="1"/>
  <c r="G120"/>
  <c r="F120"/>
  <c r="E120"/>
  <c r="D119"/>
  <c r="D118" s="1"/>
  <c r="D117" s="1"/>
  <c r="P118"/>
  <c r="P117" s="1"/>
  <c r="O118"/>
  <c r="O117" s="1"/>
  <c r="N118"/>
  <c r="N117" s="1"/>
  <c r="M118"/>
  <c r="M117" s="1"/>
  <c r="L118"/>
  <c r="L117" s="1"/>
  <c r="K118"/>
  <c r="K117" s="1"/>
  <c r="J118"/>
  <c r="J117" s="1"/>
  <c r="I118"/>
  <c r="I117" s="1"/>
  <c r="G118"/>
  <c r="G117" s="1"/>
  <c r="F118"/>
  <c r="F117" s="1"/>
  <c r="E118"/>
  <c r="E117" s="1"/>
  <c r="P115"/>
  <c r="O115"/>
  <c r="L115"/>
  <c r="K115"/>
  <c r="J115"/>
  <c r="H116"/>
  <c r="H115" s="1"/>
  <c r="G115"/>
  <c r="F115"/>
  <c r="M113"/>
  <c r="I113"/>
  <c r="D113"/>
  <c r="P113"/>
  <c r="O113"/>
  <c r="N113"/>
  <c r="L113"/>
  <c r="K113"/>
  <c r="J113"/>
  <c r="H114"/>
  <c r="H113" s="1"/>
  <c r="G113"/>
  <c r="F113"/>
  <c r="E113"/>
  <c r="P100"/>
  <c r="O100"/>
  <c r="N100"/>
  <c r="L100"/>
  <c r="K100"/>
  <c r="H101"/>
  <c r="H100" s="1"/>
  <c r="G100"/>
  <c r="F100"/>
  <c r="E100"/>
  <c r="D99"/>
  <c r="D98" s="1"/>
  <c r="P98"/>
  <c r="O98"/>
  <c r="N98"/>
  <c r="M98"/>
  <c r="L98"/>
  <c r="K98"/>
  <c r="J98"/>
  <c r="I98"/>
  <c r="H98"/>
  <c r="G98"/>
  <c r="F98"/>
  <c r="E98"/>
  <c r="H97"/>
  <c r="H93"/>
  <c r="H92"/>
  <c r="H91"/>
  <c r="P88"/>
  <c r="O88"/>
  <c r="L88"/>
  <c r="K88"/>
  <c r="H89"/>
  <c r="H88" s="1"/>
  <c r="G88"/>
  <c r="F88"/>
  <c r="M87"/>
  <c r="I87"/>
  <c r="D87"/>
  <c r="O86"/>
  <c r="K86"/>
  <c r="J86"/>
  <c r="G86"/>
  <c r="F86"/>
  <c r="E86"/>
  <c r="M85"/>
  <c r="M84" s="1"/>
  <c r="H85"/>
  <c r="H84" s="1"/>
  <c r="M83"/>
  <c r="I83"/>
  <c r="D83"/>
  <c r="O82"/>
  <c r="M82" s="1"/>
  <c r="K82"/>
  <c r="J82"/>
  <c r="G82"/>
  <c r="F82"/>
  <c r="E82"/>
  <c r="M81"/>
  <c r="M80" s="1"/>
  <c r="H81"/>
  <c r="H80" s="1"/>
  <c r="M79"/>
  <c r="I79"/>
  <c r="D79"/>
  <c r="P78"/>
  <c r="O78"/>
  <c r="M78" s="1"/>
  <c r="L78"/>
  <c r="K78"/>
  <c r="J78"/>
  <c r="H78"/>
  <c r="G78"/>
  <c r="F78"/>
  <c r="E78"/>
  <c r="H77"/>
  <c r="H76" s="1"/>
  <c r="G76"/>
  <c r="D75"/>
  <c r="D74" s="1"/>
  <c r="P74"/>
  <c r="O74"/>
  <c r="N74"/>
  <c r="M74"/>
  <c r="L74"/>
  <c r="K74"/>
  <c r="J74"/>
  <c r="I74"/>
  <c r="H74"/>
  <c r="G74"/>
  <c r="F74"/>
  <c r="E74"/>
  <c r="H73"/>
  <c r="M71"/>
  <c r="I71"/>
  <c r="D71"/>
  <c r="P70"/>
  <c r="P69" s="1"/>
  <c r="O70"/>
  <c r="O69" s="1"/>
  <c r="N70"/>
  <c r="N69" s="1"/>
  <c r="L70"/>
  <c r="L69" s="1"/>
  <c r="K70"/>
  <c r="K69" s="1"/>
  <c r="J70"/>
  <c r="J69" s="1"/>
  <c r="G70"/>
  <c r="G69" s="1"/>
  <c r="F70"/>
  <c r="F69" s="1"/>
  <c r="E70"/>
  <c r="E69" s="1"/>
  <c r="P67"/>
  <c r="O67"/>
  <c r="N67"/>
  <c r="H68"/>
  <c r="H67" s="1"/>
  <c r="G67"/>
  <c r="F67"/>
  <c r="E67"/>
  <c r="H66"/>
  <c r="H65"/>
  <c r="H64"/>
  <c r="H61"/>
  <c r="H60"/>
  <c r="H58"/>
  <c r="H57"/>
  <c r="H53"/>
  <c r="H52"/>
  <c r="H51"/>
  <c r="H49"/>
  <c r="H48"/>
  <c r="H47"/>
  <c r="D45"/>
  <c r="D44" s="1"/>
  <c r="H44"/>
  <c r="G44"/>
  <c r="F44"/>
  <c r="E44"/>
  <c r="D43"/>
  <c r="D42" s="1"/>
  <c r="H42"/>
  <c r="G42"/>
  <c r="F42"/>
  <c r="E42"/>
  <c r="P40"/>
  <c r="O40"/>
  <c r="L40"/>
  <c r="K40"/>
  <c r="H41"/>
  <c r="H40" s="1"/>
  <c r="G40"/>
  <c r="F40"/>
  <c r="P38"/>
  <c r="O38"/>
  <c r="L38"/>
  <c r="K38"/>
  <c r="H39"/>
  <c r="H38" s="1"/>
  <c r="G38"/>
  <c r="F38"/>
  <c r="E38"/>
  <c r="P36"/>
  <c r="O36"/>
  <c r="N36"/>
  <c r="L36"/>
  <c r="K36"/>
  <c r="J36"/>
  <c r="H37"/>
  <c r="H36" s="1"/>
  <c r="G36"/>
  <c r="F36"/>
  <c r="D35"/>
  <c r="P34"/>
  <c r="O34"/>
  <c r="N34"/>
  <c r="M34"/>
  <c r="L34"/>
  <c r="K34"/>
  <c r="J34"/>
  <c r="I34"/>
  <c r="H34"/>
  <c r="G34"/>
  <c r="F34"/>
  <c r="E34"/>
  <c r="D33"/>
  <c r="P32"/>
  <c r="O32"/>
  <c r="N32"/>
  <c r="M32"/>
  <c r="L32"/>
  <c r="K32"/>
  <c r="J32"/>
  <c r="I32"/>
  <c r="H32"/>
  <c r="G32"/>
  <c r="F32"/>
  <c r="E32"/>
  <c r="P29"/>
  <c r="O29"/>
  <c r="N29"/>
  <c r="M29"/>
  <c r="L29"/>
  <c r="K29"/>
  <c r="J29"/>
  <c r="I29"/>
  <c r="G29"/>
  <c r="F29"/>
  <c r="E29"/>
  <c r="D29"/>
  <c r="D28"/>
  <c r="P27"/>
  <c r="O27"/>
  <c r="N27"/>
  <c r="M27"/>
  <c r="L27"/>
  <c r="K27"/>
  <c r="J27"/>
  <c r="I27"/>
  <c r="G27"/>
  <c r="F27"/>
  <c r="E27"/>
  <c r="P24"/>
  <c r="O24"/>
  <c r="L24"/>
  <c r="K24"/>
  <c r="H25"/>
  <c r="H24" s="1"/>
  <c r="G24"/>
  <c r="F24"/>
  <c r="H23"/>
  <c r="H22"/>
  <c r="O19"/>
  <c r="N19"/>
  <c r="L19"/>
  <c r="K19"/>
  <c r="H20"/>
  <c r="H19" s="1"/>
  <c r="G19"/>
  <c r="F19"/>
  <c r="P19"/>
  <c r="O338" l="1"/>
  <c r="P338"/>
  <c r="K338"/>
  <c r="F338"/>
  <c r="L338"/>
  <c r="F376"/>
  <c r="K376"/>
  <c r="P376"/>
  <c r="N338"/>
  <c r="G376"/>
  <c r="L376"/>
  <c r="G338"/>
  <c r="H478"/>
  <c r="H440"/>
  <c r="H439" s="1"/>
  <c r="H438" s="1"/>
  <c r="H336"/>
  <c r="H335" s="1"/>
  <c r="H322" s="1"/>
  <c r="H21"/>
  <c r="D431"/>
  <c r="H90"/>
  <c r="P303"/>
  <c r="P302" s="1"/>
  <c r="H63"/>
  <c r="H59"/>
  <c r="F289"/>
  <c r="F275" s="1"/>
  <c r="F262" s="1"/>
  <c r="D482"/>
  <c r="D487"/>
  <c r="H50"/>
  <c r="H56"/>
  <c r="H303"/>
  <c r="H302" s="1"/>
  <c r="D458"/>
  <c r="N465"/>
  <c r="D380"/>
  <c r="D479"/>
  <c r="P289"/>
  <c r="N303"/>
  <c r="N302" s="1"/>
  <c r="D329"/>
  <c r="D337"/>
  <c r="D336" s="1"/>
  <c r="D351"/>
  <c r="E457"/>
  <c r="D457" s="1"/>
  <c r="D361"/>
  <c r="L303"/>
  <c r="L302" s="1"/>
  <c r="O96"/>
  <c r="H137"/>
  <c r="H403"/>
  <c r="F137"/>
  <c r="H490"/>
  <c r="F490"/>
  <c r="D353"/>
  <c r="K72"/>
  <c r="F303"/>
  <c r="F302" s="1"/>
  <c r="D331"/>
  <c r="G303"/>
  <c r="G302" s="1"/>
  <c r="H96"/>
  <c r="L96"/>
  <c r="P96"/>
  <c r="J137"/>
  <c r="G490"/>
  <c r="H123"/>
  <c r="H122" s="1"/>
  <c r="K303"/>
  <c r="K302" s="1"/>
  <c r="O303"/>
  <c r="O302" s="1"/>
  <c r="F96"/>
  <c r="J96"/>
  <c r="N96"/>
  <c r="K134"/>
  <c r="L137"/>
  <c r="M303"/>
  <c r="M302" s="1"/>
  <c r="D415"/>
  <c r="E350"/>
  <c r="D350" s="1"/>
  <c r="D303"/>
  <c r="D302" s="1"/>
  <c r="J303"/>
  <c r="J302" s="1"/>
  <c r="I303"/>
  <c r="I302" s="1"/>
  <c r="I134"/>
  <c r="D123"/>
  <c r="D122" s="1"/>
  <c r="G96"/>
  <c r="M328"/>
  <c r="F416"/>
  <c r="E96"/>
  <c r="I96"/>
  <c r="K96"/>
  <c r="M96"/>
  <c r="M462"/>
  <c r="E475"/>
  <c r="O284"/>
  <c r="O283" s="1"/>
  <c r="I267"/>
  <c r="I266" s="1"/>
  <c r="I265" s="1"/>
  <c r="I264" s="1"/>
  <c r="I263" s="1"/>
  <c r="M140"/>
  <c r="O404"/>
  <c r="F429"/>
  <c r="F428" s="1"/>
  <c r="J429"/>
  <c r="J428" s="1"/>
  <c r="H429"/>
  <c r="H428" s="1"/>
  <c r="D58"/>
  <c r="K284"/>
  <c r="K283" s="1"/>
  <c r="G429"/>
  <c r="G428" s="1"/>
  <c r="O429"/>
  <c r="O428" s="1"/>
  <c r="L429"/>
  <c r="L428" s="1"/>
  <c r="N429"/>
  <c r="N428" s="1"/>
  <c r="P429"/>
  <c r="P428" s="1"/>
  <c r="K429"/>
  <c r="K428" s="1"/>
  <c r="M134"/>
  <c r="L403"/>
  <c r="I26"/>
  <c r="G31"/>
  <c r="K31"/>
  <c r="G46"/>
  <c r="D57"/>
  <c r="D231"/>
  <c r="D235"/>
  <c r="I234"/>
  <c r="I239"/>
  <c r="I238" s="1"/>
  <c r="D408"/>
  <c r="G462"/>
  <c r="N495"/>
  <c r="F26"/>
  <c r="K26"/>
  <c r="M26"/>
  <c r="O26"/>
  <c r="D48"/>
  <c r="M51"/>
  <c r="I52"/>
  <c r="M53"/>
  <c r="D56"/>
  <c r="M57"/>
  <c r="M58"/>
  <c r="I64"/>
  <c r="I63" s="1"/>
  <c r="N137"/>
  <c r="P137"/>
  <c r="I139"/>
  <c r="I137" s="1"/>
  <c r="D202"/>
  <c r="D201" s="1"/>
  <c r="M250"/>
  <c r="E284"/>
  <c r="E283" s="1"/>
  <c r="M284"/>
  <c r="M283" s="1"/>
  <c r="E414"/>
  <c r="E413" s="1"/>
  <c r="D413" s="1"/>
  <c r="M414"/>
  <c r="E430"/>
  <c r="E429" s="1"/>
  <c r="H495"/>
  <c r="D22"/>
  <c r="I211"/>
  <c r="J284"/>
  <c r="J283" s="1"/>
  <c r="L284"/>
  <c r="L283" s="1"/>
  <c r="N284"/>
  <c r="N283" s="1"/>
  <c r="P284"/>
  <c r="P283" s="1"/>
  <c r="O413"/>
  <c r="N416"/>
  <c r="K462"/>
  <c r="O72"/>
  <c r="I227"/>
  <c r="I226" s="1"/>
  <c r="I31"/>
  <c r="M31"/>
  <c r="O31"/>
  <c r="F72"/>
  <c r="H72"/>
  <c r="P72"/>
  <c r="D89"/>
  <c r="D284"/>
  <c r="D283" s="1"/>
  <c r="I284"/>
  <c r="I283" s="1"/>
  <c r="E330"/>
  <c r="D330" s="1"/>
  <c r="D88"/>
  <c r="M89"/>
  <c r="M88" s="1"/>
  <c r="M211"/>
  <c r="I242"/>
  <c r="I249"/>
  <c r="N249"/>
  <c r="M249" s="1"/>
  <c r="I250"/>
  <c r="I116"/>
  <c r="M139"/>
  <c r="M137" s="1"/>
  <c r="M243"/>
  <c r="D250"/>
  <c r="I334"/>
  <c r="P404"/>
  <c r="P403" s="1"/>
  <c r="E407"/>
  <c r="D407" s="1"/>
  <c r="D82"/>
  <c r="O462"/>
  <c r="D25"/>
  <c r="K46"/>
  <c r="I91"/>
  <c r="M92"/>
  <c r="M93"/>
  <c r="K306"/>
  <c r="M342"/>
  <c r="E360"/>
  <c r="D360" s="1"/>
  <c r="L465"/>
  <c r="P465"/>
  <c r="L46"/>
  <c r="O46"/>
  <c r="G72"/>
  <c r="I78"/>
  <c r="I81"/>
  <c r="I80" s="1"/>
  <c r="D100"/>
  <c r="E134"/>
  <c r="E234"/>
  <c r="D234" s="1"/>
  <c r="H241"/>
  <c r="D289"/>
  <c r="H289"/>
  <c r="H275" s="1"/>
  <c r="H262" s="1"/>
  <c r="I407"/>
  <c r="I408"/>
  <c r="G442"/>
  <c r="G439" s="1"/>
  <c r="G438" s="1"/>
  <c r="P442"/>
  <c r="P439" s="1"/>
  <c r="P438" s="1"/>
  <c r="E462"/>
  <c r="F465"/>
  <c r="H465"/>
  <c r="I484"/>
  <c r="I483" s="1"/>
  <c r="E416"/>
  <c r="D47"/>
  <c r="E46"/>
  <c r="I62"/>
  <c r="D124"/>
  <c r="I487"/>
  <c r="D116"/>
  <c r="E115"/>
  <c r="D115" s="1"/>
  <c r="M116"/>
  <c r="N115"/>
  <c r="M115" s="1"/>
  <c r="D269"/>
  <c r="D268" s="1"/>
  <c r="D264" s="1"/>
  <c r="D369"/>
  <c r="E368"/>
  <c r="D368" s="1"/>
  <c r="D473"/>
  <c r="E472"/>
  <c r="D472" s="1"/>
  <c r="G134"/>
  <c r="M212"/>
  <c r="M416"/>
  <c r="D20"/>
  <c r="D23"/>
  <c r="I23"/>
  <c r="D120"/>
  <c r="E201"/>
  <c r="E289"/>
  <c r="G289"/>
  <c r="G275" s="1"/>
  <c r="G262" s="1"/>
  <c r="J289"/>
  <c r="L289"/>
  <c r="N289"/>
  <c r="I289"/>
  <c r="D372"/>
  <c r="I457"/>
  <c r="D27"/>
  <c r="F31"/>
  <c r="H31"/>
  <c r="J31"/>
  <c r="L31"/>
  <c r="N31"/>
  <c r="P31"/>
  <c r="D34"/>
  <c r="M36"/>
  <c r="M41"/>
  <c r="F46"/>
  <c r="F18" s="1"/>
  <c r="H46"/>
  <c r="M47"/>
  <c r="P46"/>
  <c r="M48"/>
  <c r="D49"/>
  <c r="I60"/>
  <c r="D64"/>
  <c r="D68"/>
  <c r="I69"/>
  <c r="D73"/>
  <c r="F76"/>
  <c r="M77"/>
  <c r="M76" s="1"/>
  <c r="D78"/>
  <c r="I82"/>
  <c r="M121"/>
  <c r="O134"/>
  <c r="D211"/>
  <c r="I213"/>
  <c r="M289"/>
  <c r="G306"/>
  <c r="M306"/>
  <c r="O306"/>
  <c r="I342"/>
  <c r="D349"/>
  <c r="E442"/>
  <c r="E439" s="1"/>
  <c r="J442"/>
  <c r="J439" s="1"/>
  <c r="L442"/>
  <c r="L439" s="1"/>
  <c r="L438" s="1"/>
  <c r="N442"/>
  <c r="N439" s="1"/>
  <c r="D442"/>
  <c r="F442"/>
  <c r="F439" s="1"/>
  <c r="F438" s="1"/>
  <c r="M457"/>
  <c r="I458"/>
  <c r="I462"/>
  <c r="D357"/>
  <c r="D38"/>
  <c r="D51"/>
  <c r="I51"/>
  <c r="I53"/>
  <c r="M64"/>
  <c r="M63" s="1"/>
  <c r="D66"/>
  <c r="D70"/>
  <c r="M70"/>
  <c r="E72"/>
  <c r="I92"/>
  <c r="M120"/>
  <c r="M124"/>
  <c r="M122" s="1"/>
  <c r="D133"/>
  <c r="I133"/>
  <c r="D136"/>
  <c r="M227"/>
  <c r="M226" s="1"/>
  <c r="E230"/>
  <c r="D230" s="1"/>
  <c r="I243"/>
  <c r="J251"/>
  <c r="I251" s="1"/>
  <c r="F403"/>
  <c r="I442"/>
  <c r="K442"/>
  <c r="K439" s="1"/>
  <c r="K438" s="1"/>
  <c r="M442"/>
  <c r="I22"/>
  <c r="M60"/>
  <c r="M59" s="1"/>
  <c r="D143"/>
  <c r="K289"/>
  <c r="O289"/>
  <c r="D311"/>
  <c r="D312"/>
  <c r="D341"/>
  <c r="J341"/>
  <c r="I341" s="1"/>
  <c r="M341"/>
  <c r="M474"/>
  <c r="M473" s="1"/>
  <c r="M472" s="1"/>
  <c r="E481"/>
  <c r="D481" s="1"/>
  <c r="D85"/>
  <c r="I430"/>
  <c r="I429" s="1"/>
  <c r="M430"/>
  <c r="M429" s="1"/>
  <c r="I20"/>
  <c r="I19" s="1"/>
  <c r="E26"/>
  <c r="G26"/>
  <c r="J26"/>
  <c r="L26"/>
  <c r="N26"/>
  <c r="P26"/>
  <c r="D32"/>
  <c r="D39"/>
  <c r="I41"/>
  <c r="M52"/>
  <c r="D53"/>
  <c r="D61"/>
  <c r="M73"/>
  <c r="M72" s="1"/>
  <c r="I77"/>
  <c r="I76" s="1"/>
  <c r="M100"/>
  <c r="M101"/>
  <c r="I115"/>
  <c r="M125"/>
  <c r="D125"/>
  <c r="M126"/>
  <c r="F134"/>
  <c r="H134"/>
  <c r="D145"/>
  <c r="I145"/>
  <c r="E348"/>
  <c r="E347" s="1"/>
  <c r="D347" s="1"/>
  <c r="I348"/>
  <c r="M348"/>
  <c r="M347" s="1"/>
  <c r="E352"/>
  <c r="D352" s="1"/>
  <c r="K403"/>
  <c r="I414"/>
  <c r="O442"/>
  <c r="O439" s="1"/>
  <c r="O438" s="1"/>
  <c r="F495"/>
  <c r="K495"/>
  <c r="M495"/>
  <c r="O495"/>
  <c r="J495"/>
  <c r="L495"/>
  <c r="P495"/>
  <c r="I25"/>
  <c r="I36"/>
  <c r="M49"/>
  <c r="D69"/>
  <c r="M69"/>
  <c r="I70"/>
  <c r="I85"/>
  <c r="I84" s="1"/>
  <c r="D86"/>
  <c r="M91"/>
  <c r="I93"/>
  <c r="G137"/>
  <c r="K137"/>
  <c r="O137"/>
  <c r="D223"/>
  <c r="D224"/>
  <c r="D227"/>
  <c r="F241"/>
  <c r="M242"/>
  <c r="D243"/>
  <c r="I245"/>
  <c r="I244" s="1"/>
  <c r="F306"/>
  <c r="J306"/>
  <c r="N306"/>
  <c r="I306"/>
  <c r="E356"/>
  <c r="D356" s="1"/>
  <c r="D373"/>
  <c r="J416"/>
  <c r="D462"/>
  <c r="F462"/>
  <c r="H462"/>
  <c r="I474"/>
  <c r="I473" s="1"/>
  <c r="I472" s="1"/>
  <c r="D491"/>
  <c r="D490" s="1"/>
  <c r="D81"/>
  <c r="I121"/>
  <c r="J120"/>
  <c r="I120" s="1"/>
  <c r="D139"/>
  <c r="E137"/>
  <c r="D213"/>
  <c r="E212"/>
  <c r="D212" s="1"/>
  <c r="M235"/>
  <c r="N234"/>
  <c r="M234" s="1"/>
  <c r="D334"/>
  <c r="E333"/>
  <c r="D333" s="1"/>
  <c r="D406"/>
  <c r="G405"/>
  <c r="G404" s="1"/>
  <c r="D404" s="1"/>
  <c r="D411"/>
  <c r="D410" s="1"/>
  <c r="E410"/>
  <c r="E484"/>
  <c r="M484"/>
  <c r="M483" s="1"/>
  <c r="N484"/>
  <c r="N483" s="1"/>
  <c r="M86"/>
  <c r="D92"/>
  <c r="I101"/>
  <c r="J100"/>
  <c r="I126"/>
  <c r="J125"/>
  <c r="I125" s="1"/>
  <c r="I141"/>
  <c r="J140"/>
  <c r="I140" s="1"/>
  <c r="D247"/>
  <c r="F246"/>
  <c r="D246" s="1"/>
  <c r="D310"/>
  <c r="E309"/>
  <c r="D309" s="1"/>
  <c r="D324"/>
  <c r="D323" s="1"/>
  <c r="E323"/>
  <c r="I324"/>
  <c r="I323" s="1"/>
  <c r="J323"/>
  <c r="D340"/>
  <c r="E339"/>
  <c r="I340"/>
  <c r="I339" s="1"/>
  <c r="J339"/>
  <c r="D371"/>
  <c r="E370"/>
  <c r="D370" s="1"/>
  <c r="E495"/>
  <c r="G495"/>
  <c r="I495"/>
  <c r="M20"/>
  <c r="M19" s="1"/>
  <c r="M22"/>
  <c r="M23"/>
  <c r="M25"/>
  <c r="E31"/>
  <c r="D37"/>
  <c r="J40"/>
  <c r="N40"/>
  <c r="D41"/>
  <c r="I47"/>
  <c r="I48"/>
  <c r="I49"/>
  <c r="D52"/>
  <c r="I57"/>
  <c r="I58"/>
  <c r="D60"/>
  <c r="D65"/>
  <c r="D67"/>
  <c r="M67"/>
  <c r="I73"/>
  <c r="I72" s="1"/>
  <c r="L72"/>
  <c r="D77"/>
  <c r="D84"/>
  <c r="E131"/>
  <c r="D131" s="1"/>
  <c r="J131"/>
  <c r="I131" s="1"/>
  <c r="J134"/>
  <c r="L134"/>
  <c r="N134"/>
  <c r="P134"/>
  <c r="D140"/>
  <c r="E210"/>
  <c r="D210" s="1"/>
  <c r="I210"/>
  <c r="J212"/>
  <c r="H306"/>
  <c r="L306"/>
  <c r="P306"/>
  <c r="I328"/>
  <c r="I347"/>
  <c r="D379"/>
  <c r="I416"/>
  <c r="D416"/>
  <c r="H416"/>
  <c r="L416"/>
  <c r="P416"/>
  <c r="D455"/>
  <c r="E454"/>
  <c r="I86"/>
  <c r="I89"/>
  <c r="I88" s="1"/>
  <c r="D91"/>
  <c r="D101"/>
  <c r="D121"/>
  <c r="I124"/>
  <c r="I122" s="1"/>
  <c r="D126"/>
  <c r="M131"/>
  <c r="M133"/>
  <c r="D138"/>
  <c r="D141"/>
  <c r="M141"/>
  <c r="M143"/>
  <c r="M145"/>
  <c r="M210"/>
  <c r="M213"/>
  <c r="I223"/>
  <c r="I224"/>
  <c r="I235"/>
  <c r="D242"/>
  <c r="G241"/>
  <c r="D245"/>
  <c r="D244" s="1"/>
  <c r="G322"/>
  <c r="K322"/>
  <c r="O322"/>
  <c r="L322"/>
  <c r="P322"/>
  <c r="M334"/>
  <c r="M340"/>
  <c r="M339" s="1"/>
  <c r="D342"/>
  <c r="M405"/>
  <c r="M404" s="1"/>
  <c r="I413"/>
  <c r="G416"/>
  <c r="K416"/>
  <c r="O416"/>
  <c r="J462"/>
  <c r="J461" s="1"/>
  <c r="J460" s="1"/>
  <c r="L462"/>
  <c r="N462"/>
  <c r="P462"/>
  <c r="E465"/>
  <c r="G465"/>
  <c r="I465"/>
  <c r="K465"/>
  <c r="M465"/>
  <c r="O465"/>
  <c r="M455"/>
  <c r="D495"/>
  <c r="E24"/>
  <c r="D24" s="1"/>
  <c r="J19"/>
  <c r="I39"/>
  <c r="I38" s="1"/>
  <c r="J38"/>
  <c r="I330"/>
  <c r="M330"/>
  <c r="M39"/>
  <c r="M38" s="1"/>
  <c r="N38"/>
  <c r="D253"/>
  <c r="G252"/>
  <c r="G251" s="1"/>
  <c r="D251" s="1"/>
  <c r="E19"/>
  <c r="J24"/>
  <c r="I24" s="1"/>
  <c r="N24"/>
  <c r="E36"/>
  <c r="D36" s="1"/>
  <c r="F322"/>
  <c r="E40"/>
  <c r="D40" s="1"/>
  <c r="J46"/>
  <c r="N46"/>
  <c r="J72"/>
  <c r="N72"/>
  <c r="E76"/>
  <c r="J88"/>
  <c r="N88"/>
  <c r="J404"/>
  <c r="N404"/>
  <c r="N403" s="1"/>
  <c r="E226"/>
  <c r="D226" s="1"/>
  <c r="E241"/>
  <c r="E249"/>
  <c r="D249" s="1"/>
  <c r="J333"/>
  <c r="N333"/>
  <c r="J454"/>
  <c r="N454"/>
  <c r="P24" i="73"/>
  <c r="P26"/>
  <c r="P27"/>
  <c r="P28"/>
  <c r="P34"/>
  <c r="P35"/>
  <c r="P37"/>
  <c r="P39"/>
  <c r="P41"/>
  <c r="P44"/>
  <c r="P47"/>
  <c r="P49"/>
  <c r="P52"/>
  <c r="P54"/>
  <c r="P57"/>
  <c r="P60"/>
  <c r="P63"/>
  <c r="P66"/>
  <c r="P68"/>
  <c r="P70"/>
  <c r="P73"/>
  <c r="P75"/>
  <c r="P77"/>
  <c r="P80"/>
  <c r="P82"/>
  <c r="P85"/>
  <c r="P87"/>
  <c r="P89"/>
  <c r="P92"/>
  <c r="P94"/>
  <c r="P96"/>
  <c r="P99"/>
  <c r="P102"/>
  <c r="P105"/>
  <c r="P107"/>
  <c r="P110"/>
  <c r="P112"/>
  <c r="P115"/>
  <c r="P117"/>
  <c r="P120"/>
  <c r="P122"/>
  <c r="P125"/>
  <c r="P128"/>
  <c r="P130"/>
  <c r="P132"/>
  <c r="P135"/>
  <c r="P137"/>
  <c r="P140"/>
  <c r="P143"/>
  <c r="P146"/>
  <c r="P149"/>
  <c r="P152"/>
  <c r="P154"/>
  <c r="P156"/>
  <c r="P159"/>
  <c r="P162"/>
  <c r="P164"/>
  <c r="P166"/>
  <c r="P169"/>
  <c r="P171"/>
  <c r="P174"/>
  <c r="P176"/>
  <c r="P179"/>
  <c r="P181"/>
  <c r="P183"/>
  <c r="P186"/>
  <c r="P189"/>
  <c r="P192"/>
  <c r="P195"/>
  <c r="P198"/>
  <c r="P201"/>
  <c r="P204"/>
  <c r="P207"/>
  <c r="P210"/>
  <c r="P213"/>
  <c r="P216"/>
  <c r="P219"/>
  <c r="P222"/>
  <c r="P225"/>
  <c r="P227"/>
  <c r="P230"/>
  <c r="P231"/>
  <c r="P232"/>
  <c r="P233"/>
  <c r="P236"/>
  <c r="P239"/>
  <c r="P242"/>
  <c r="P245"/>
  <c r="P248"/>
  <c r="P255"/>
  <c r="P260"/>
  <c r="P265"/>
  <c r="P267"/>
  <c r="P271"/>
  <c r="P274"/>
  <c r="P279"/>
  <c r="P284"/>
  <c r="P286"/>
  <c r="P290"/>
  <c r="P293"/>
  <c r="P296"/>
  <c r="P300"/>
  <c r="P304"/>
  <c r="P310"/>
  <c r="P313"/>
  <c r="P316"/>
  <c r="P319"/>
  <c r="P323"/>
  <c r="P327"/>
  <c r="P331"/>
  <c r="P334"/>
  <c r="P337"/>
  <c r="P341"/>
  <c r="P344"/>
  <c r="P347"/>
  <c r="P350"/>
  <c r="P353"/>
  <c r="P356"/>
  <c r="P359"/>
  <c r="P362"/>
  <c r="P365"/>
  <c r="P368"/>
  <c r="P371"/>
  <c r="P374"/>
  <c r="P378"/>
  <c r="P381"/>
  <c r="P385"/>
  <c r="P389"/>
  <c r="P392"/>
  <c r="P396"/>
  <c r="P400"/>
  <c r="P405"/>
  <c r="P410"/>
  <c r="P414"/>
  <c r="P420"/>
  <c r="P423"/>
  <c r="P428"/>
  <c r="P431"/>
  <c r="P433"/>
  <c r="P436"/>
  <c r="P439"/>
  <c r="P443"/>
  <c r="P446"/>
  <c r="P451"/>
  <c r="P453"/>
  <c r="P456"/>
  <c r="P458"/>
  <c r="P461"/>
  <c r="P465"/>
  <c r="P471"/>
  <c r="P475"/>
  <c r="P479"/>
  <c r="P483"/>
  <c r="Q310"/>
  <c r="J28"/>
  <c r="J27"/>
  <c r="R28"/>
  <c r="R27"/>
  <c r="O27" s="1"/>
  <c r="M27"/>
  <c r="H27"/>
  <c r="L18" i="78" l="1"/>
  <c r="O18"/>
  <c r="K18"/>
  <c r="P18"/>
  <c r="G18"/>
  <c r="H18"/>
  <c r="M24"/>
  <c r="N18"/>
  <c r="O28" i="73"/>
  <c r="E18" i="78"/>
  <c r="D18" s="1"/>
  <c r="J18"/>
  <c r="M338"/>
  <c r="J338"/>
  <c r="D478"/>
  <c r="D477"/>
  <c r="D476" s="1"/>
  <c r="D475" s="1"/>
  <c r="E338"/>
  <c r="I338"/>
  <c r="H475"/>
  <c r="E461"/>
  <c r="E460" s="1"/>
  <c r="I212"/>
  <c r="D21"/>
  <c r="D376"/>
  <c r="M241"/>
  <c r="M21"/>
  <c r="I21"/>
  <c r="D241"/>
  <c r="I241"/>
  <c r="D461"/>
  <c r="D460" s="1"/>
  <c r="D96"/>
  <c r="M90"/>
  <c r="I90"/>
  <c r="P275"/>
  <c r="P262" s="1"/>
  <c r="I59"/>
  <c r="I56"/>
  <c r="M56"/>
  <c r="J301"/>
  <c r="M50"/>
  <c r="I50"/>
  <c r="N461"/>
  <c r="N460" s="1"/>
  <c r="N301"/>
  <c r="O275"/>
  <c r="O262" s="1"/>
  <c r="D405"/>
  <c r="K301"/>
  <c r="M301"/>
  <c r="O301"/>
  <c r="G301"/>
  <c r="D414"/>
  <c r="I301"/>
  <c r="M461"/>
  <c r="M460" s="1"/>
  <c r="L275"/>
  <c r="L262" s="1"/>
  <c r="M439"/>
  <c r="E275"/>
  <c r="E262" s="1"/>
  <c r="E335"/>
  <c r="D335" s="1"/>
  <c r="P301"/>
  <c r="D430"/>
  <c r="D275"/>
  <c r="I275"/>
  <c r="I262" s="1"/>
  <c r="D263"/>
  <c r="K275"/>
  <c r="K262" s="1"/>
  <c r="I439"/>
  <c r="O403"/>
  <c r="O321" s="1"/>
  <c r="O320" s="1"/>
  <c r="M428"/>
  <c r="I428"/>
  <c r="O461"/>
  <c r="O460" s="1"/>
  <c r="O427" s="1"/>
  <c r="G461"/>
  <c r="G460" s="1"/>
  <c r="G427" s="1"/>
  <c r="P461"/>
  <c r="P460" s="1"/>
  <c r="P427" s="1"/>
  <c r="D93"/>
  <c r="M275"/>
  <c r="G403"/>
  <c r="G321" s="1"/>
  <c r="G320" s="1"/>
  <c r="K461"/>
  <c r="K460" s="1"/>
  <c r="K427" s="1"/>
  <c r="L461"/>
  <c r="L460" s="1"/>
  <c r="L427" s="1"/>
  <c r="M413"/>
  <c r="M403" s="1"/>
  <c r="M46"/>
  <c r="I100"/>
  <c r="D76"/>
  <c r="D59"/>
  <c r="F461"/>
  <c r="F460" s="1"/>
  <c r="F427" s="1"/>
  <c r="N275"/>
  <c r="J275"/>
  <c r="J262" s="1"/>
  <c r="D72"/>
  <c r="D50"/>
  <c r="H301"/>
  <c r="D306"/>
  <c r="D301" s="1"/>
  <c r="E480"/>
  <c r="D480" s="1"/>
  <c r="H461"/>
  <c r="H460" s="1"/>
  <c r="H427" s="1"/>
  <c r="D439"/>
  <c r="D134"/>
  <c r="E332"/>
  <c r="D332" s="1"/>
  <c r="F321"/>
  <c r="F320" s="1"/>
  <c r="I461"/>
  <c r="I460" s="1"/>
  <c r="D348"/>
  <c r="F301"/>
  <c r="D26"/>
  <c r="L321"/>
  <c r="L320" s="1"/>
  <c r="L301"/>
  <c r="D31"/>
  <c r="D137"/>
  <c r="D46"/>
  <c r="M40"/>
  <c r="I40"/>
  <c r="D63"/>
  <c r="D80"/>
  <c r="E403"/>
  <c r="D454"/>
  <c r="E453"/>
  <c r="D453" s="1"/>
  <c r="D429"/>
  <c r="E428"/>
  <c r="D339"/>
  <c r="D338" s="1"/>
  <c r="E483"/>
  <c r="D484"/>
  <c r="M267"/>
  <c r="M266" s="1"/>
  <c r="M265" s="1"/>
  <c r="M264" s="1"/>
  <c r="K321"/>
  <c r="K320" s="1"/>
  <c r="I46"/>
  <c r="H321"/>
  <c r="H320" s="1"/>
  <c r="P321"/>
  <c r="P320" s="1"/>
  <c r="D90"/>
  <c r="E306"/>
  <c r="E301" s="1"/>
  <c r="M454"/>
  <c r="N453"/>
  <c r="I333"/>
  <c r="I332" s="1"/>
  <c r="I322" s="1"/>
  <c r="J332"/>
  <c r="J322" s="1"/>
  <c r="D328"/>
  <c r="D252"/>
  <c r="I454"/>
  <c r="J453"/>
  <c r="M333"/>
  <c r="M332" s="1"/>
  <c r="M322" s="1"/>
  <c r="N332"/>
  <c r="N322" s="1"/>
  <c r="N321" s="1"/>
  <c r="N320" s="1"/>
  <c r="I404"/>
  <c r="I403" s="1"/>
  <c r="J403"/>
  <c r="D19"/>
  <c r="AJ116" i="73"/>
  <c r="AJ117"/>
  <c r="AJ120"/>
  <c r="X120"/>
  <c r="AJ115"/>
  <c r="X115"/>
  <c r="O230"/>
  <c r="Q232"/>
  <c r="O232" s="1"/>
  <c r="Q233"/>
  <c r="O233" s="1"/>
  <c r="J228"/>
  <c r="J229"/>
  <c r="J230"/>
  <c r="J233"/>
  <c r="E230"/>
  <c r="E231"/>
  <c r="E232"/>
  <c r="E233"/>
  <c r="L232"/>
  <c r="J232" s="1"/>
  <c r="AN499"/>
  <c r="AF499"/>
  <c r="AD499"/>
  <c r="T499"/>
  <c r="T498"/>
  <c r="T497" s="1"/>
  <c r="T490" s="1"/>
  <c r="E499"/>
  <c r="E498" s="1"/>
  <c r="E497" s="1"/>
  <c r="AI498"/>
  <c r="AH498"/>
  <c r="AG498"/>
  <c r="AG497"/>
  <c r="AF498"/>
  <c r="AF497" s="1"/>
  <c r="W498"/>
  <c r="W497" s="1"/>
  <c r="V498"/>
  <c r="U498"/>
  <c r="U497" s="1"/>
  <c r="H498"/>
  <c r="G498"/>
  <c r="G497" s="1"/>
  <c r="F498"/>
  <c r="F497"/>
  <c r="AI497"/>
  <c r="AH497"/>
  <c r="H497"/>
  <c r="AN496"/>
  <c r="AD496"/>
  <c r="E496"/>
  <c r="E495"/>
  <c r="AI495"/>
  <c r="AI494" s="1"/>
  <c r="AI490" s="1"/>
  <c r="AH495"/>
  <c r="AG495"/>
  <c r="AG494"/>
  <c r="AF495"/>
  <c r="AF494" s="1"/>
  <c r="AN494" s="1"/>
  <c r="AD495"/>
  <c r="W495"/>
  <c r="V495"/>
  <c r="V494"/>
  <c r="U495"/>
  <c r="U494" s="1"/>
  <c r="T495"/>
  <c r="I495"/>
  <c r="I494" s="1"/>
  <c r="H495"/>
  <c r="H494" s="1"/>
  <c r="G495"/>
  <c r="G494"/>
  <c r="F495"/>
  <c r="F494" s="1"/>
  <c r="AH494"/>
  <c r="AD494"/>
  <c r="W494"/>
  <c r="T494"/>
  <c r="E494"/>
  <c r="AN493"/>
  <c r="AD493"/>
  <c r="E493"/>
  <c r="E492"/>
  <c r="E491"/>
  <c r="E490" s="1"/>
  <c r="AI492"/>
  <c r="AH492"/>
  <c r="AH491"/>
  <c r="AG492"/>
  <c r="AG491" s="1"/>
  <c r="AF492"/>
  <c r="AN492"/>
  <c r="W492"/>
  <c r="W491" s="1"/>
  <c r="V492"/>
  <c r="U492"/>
  <c r="U491" s="1"/>
  <c r="T492"/>
  <c r="I492"/>
  <c r="I491"/>
  <c r="I490"/>
  <c r="H492"/>
  <c r="H491"/>
  <c r="G492"/>
  <c r="G491"/>
  <c r="F492"/>
  <c r="AI491"/>
  <c r="AF491"/>
  <c r="AN491"/>
  <c r="T491"/>
  <c r="F491"/>
  <c r="F490"/>
  <c r="AF489"/>
  <c r="AD489"/>
  <c r="T489"/>
  <c r="T488"/>
  <c r="E489"/>
  <c r="AI488"/>
  <c r="AH488"/>
  <c r="AG488"/>
  <c r="AD488"/>
  <c r="W488"/>
  <c r="V488"/>
  <c r="U488"/>
  <c r="M488"/>
  <c r="L488"/>
  <c r="K488"/>
  <c r="J488"/>
  <c r="I488"/>
  <c r="H488"/>
  <c r="H485" s="1"/>
  <c r="H484" s="1"/>
  <c r="G488"/>
  <c r="F488"/>
  <c r="E488"/>
  <c r="AQ487"/>
  <c r="AP487"/>
  <c r="AP486"/>
  <c r="AP485" s="1"/>
  <c r="AP484" s="1"/>
  <c r="AO487"/>
  <c r="AO486"/>
  <c r="AO485" s="1"/>
  <c r="AO484" s="1"/>
  <c r="AJ487"/>
  <c r="AF487"/>
  <c r="AD487"/>
  <c r="T487"/>
  <c r="T486" s="1"/>
  <c r="T485" s="1"/>
  <c r="T484" s="1"/>
  <c r="AB484" s="1"/>
  <c r="S487"/>
  <c r="S486" s="1"/>
  <c r="S485" s="1"/>
  <c r="S484" s="1"/>
  <c r="R487"/>
  <c r="Q487"/>
  <c r="Q486"/>
  <c r="Q485"/>
  <c r="Q484" s="1"/>
  <c r="P487"/>
  <c r="J487"/>
  <c r="J486"/>
  <c r="J485" s="1"/>
  <c r="J484" s="1"/>
  <c r="E487"/>
  <c r="E486" s="1"/>
  <c r="E485" s="1"/>
  <c r="E484" s="1"/>
  <c r="AQ486"/>
  <c r="AQ485" s="1"/>
  <c r="AQ484" s="1"/>
  <c r="AM486"/>
  <c r="AM485" s="1"/>
  <c r="AM484" s="1"/>
  <c r="AL486"/>
  <c r="AK486"/>
  <c r="AK485"/>
  <c r="AK484" s="1"/>
  <c r="AI486"/>
  <c r="AI485"/>
  <c r="AI484"/>
  <c r="AH486"/>
  <c r="AG486"/>
  <c r="AG485"/>
  <c r="AG484"/>
  <c r="AF486"/>
  <c r="AF485" s="1"/>
  <c r="AF484" s="1"/>
  <c r="AD486"/>
  <c r="AD485"/>
  <c r="W486"/>
  <c r="V486"/>
  <c r="V485" s="1"/>
  <c r="V484" s="1"/>
  <c r="U486"/>
  <c r="U485"/>
  <c r="U484" s="1"/>
  <c r="R486"/>
  <c r="M486"/>
  <c r="M485" s="1"/>
  <c r="M484" s="1"/>
  <c r="L486"/>
  <c r="L485"/>
  <c r="L484" s="1"/>
  <c r="K486"/>
  <c r="I486"/>
  <c r="I485"/>
  <c r="I484" s="1"/>
  <c r="H486"/>
  <c r="G486"/>
  <c r="G485"/>
  <c r="G484" s="1"/>
  <c r="F486"/>
  <c r="P486" s="1"/>
  <c r="AL485"/>
  <c r="AH485"/>
  <c r="AE485"/>
  <c r="AC485"/>
  <c r="AB485"/>
  <c r="AA485"/>
  <c r="Z485"/>
  <c r="Y485"/>
  <c r="X485"/>
  <c r="W485"/>
  <c r="W484" s="1"/>
  <c r="AD484"/>
  <c r="R485"/>
  <c r="R484"/>
  <c r="N485"/>
  <c r="N484" s="1"/>
  <c r="K485"/>
  <c r="K484"/>
  <c r="F485"/>
  <c r="AL484"/>
  <c r="AH484"/>
  <c r="AN483"/>
  <c r="AF483"/>
  <c r="AF482" s="1"/>
  <c r="AD483"/>
  <c r="AD481" s="1"/>
  <c r="AD480" s="1"/>
  <c r="T483"/>
  <c r="T481" s="1"/>
  <c r="T482"/>
  <c r="S483"/>
  <c r="R483"/>
  <c r="R481"/>
  <c r="R480"/>
  <c r="Q483"/>
  <c r="J483"/>
  <c r="J482" s="1"/>
  <c r="J481"/>
  <c r="J480" s="1"/>
  <c r="E483"/>
  <c r="O483" s="1"/>
  <c r="AQ482"/>
  <c r="AP482"/>
  <c r="AO482"/>
  <c r="AM482"/>
  <c r="AL482"/>
  <c r="AK482"/>
  <c r="AJ482"/>
  <c r="AI482"/>
  <c r="AH482"/>
  <c r="AG482"/>
  <c r="AE482"/>
  <c r="AD482"/>
  <c r="AC482"/>
  <c r="AB482"/>
  <c r="AA482"/>
  <c r="Z482"/>
  <c r="Y482"/>
  <c r="X482"/>
  <c r="W482"/>
  <c r="V482"/>
  <c r="U482"/>
  <c r="R482"/>
  <c r="Q482"/>
  <c r="N482"/>
  <c r="M482"/>
  <c r="L482"/>
  <c r="K482"/>
  <c r="I482"/>
  <c r="H482"/>
  <c r="G482"/>
  <c r="F482"/>
  <c r="P482" s="1"/>
  <c r="E482"/>
  <c r="AQ481"/>
  <c r="AQ480" s="1"/>
  <c r="AP481"/>
  <c r="AP480"/>
  <c r="AO481"/>
  <c r="AO480" s="1"/>
  <c r="AM481"/>
  <c r="AL481"/>
  <c r="AL480"/>
  <c r="AK481"/>
  <c r="AK480" s="1"/>
  <c r="AJ481"/>
  <c r="AI481"/>
  <c r="AI480" s="1"/>
  <c r="AH481"/>
  <c r="AH480" s="1"/>
  <c r="AG481"/>
  <c r="AG480"/>
  <c r="AE481"/>
  <c r="AE480" s="1"/>
  <c r="AC481"/>
  <c r="AC480" s="1"/>
  <c r="AB481"/>
  <c r="AA481"/>
  <c r="Z481"/>
  <c r="Z480" s="1"/>
  <c r="Y481"/>
  <c r="Y480"/>
  <c r="X481"/>
  <c r="X480" s="1"/>
  <c r="W481"/>
  <c r="W480" s="1"/>
  <c r="V481"/>
  <c r="V480"/>
  <c r="U481"/>
  <c r="U480" s="1"/>
  <c r="Q481"/>
  <c r="Q480"/>
  <c r="N481"/>
  <c r="N480" s="1"/>
  <c r="M481"/>
  <c r="M480"/>
  <c r="L481"/>
  <c r="L480" s="1"/>
  <c r="K481"/>
  <c r="I481"/>
  <c r="I480"/>
  <c r="H481"/>
  <c r="H480" s="1"/>
  <c r="G481"/>
  <c r="F481"/>
  <c r="P481" s="1"/>
  <c r="F480"/>
  <c r="P480" s="1"/>
  <c r="E481"/>
  <c r="E480" s="1"/>
  <c r="AM480"/>
  <c r="AJ480"/>
  <c r="AB480"/>
  <c r="AA480"/>
  <c r="T480"/>
  <c r="K480"/>
  <c r="G480"/>
  <c r="AQ479"/>
  <c r="AP479"/>
  <c r="AO479"/>
  <c r="AF479"/>
  <c r="AN479" s="1"/>
  <c r="AE479"/>
  <c r="AD479"/>
  <c r="AC479"/>
  <c r="T479"/>
  <c r="AB479" s="1"/>
  <c r="S479"/>
  <c r="S478" s="1"/>
  <c r="S477" s="1"/>
  <c r="R479"/>
  <c r="R478"/>
  <c r="R477" s="1"/>
  <c r="R476" s="1"/>
  <c r="Q479"/>
  <c r="J479"/>
  <c r="J478"/>
  <c r="E479"/>
  <c r="AM478"/>
  <c r="AM477" s="1"/>
  <c r="AL478"/>
  <c r="AL477" s="1"/>
  <c r="AL476" s="1"/>
  <c r="AK478"/>
  <c r="AK477"/>
  <c r="AK476"/>
  <c r="AJ478"/>
  <c r="AJ477" s="1"/>
  <c r="AJ476" s="1"/>
  <c r="AI478"/>
  <c r="AH478"/>
  <c r="AG478"/>
  <c r="AO478"/>
  <c r="AA478"/>
  <c r="Z478"/>
  <c r="Z477" s="1"/>
  <c r="Y478"/>
  <c r="X478"/>
  <c r="X477"/>
  <c r="X476" s="1"/>
  <c r="W478"/>
  <c r="AE478"/>
  <c r="V478"/>
  <c r="U478"/>
  <c r="T478"/>
  <c r="T477"/>
  <c r="N478"/>
  <c r="M478"/>
  <c r="M477"/>
  <c r="M476" s="1"/>
  <c r="L478"/>
  <c r="L477"/>
  <c r="L476"/>
  <c r="K478"/>
  <c r="I478"/>
  <c r="I477"/>
  <c r="I476"/>
  <c r="H478"/>
  <c r="G478"/>
  <c r="G477"/>
  <c r="G476"/>
  <c r="F478"/>
  <c r="P478" s="1"/>
  <c r="AM476"/>
  <c r="AA477"/>
  <c r="W477"/>
  <c r="W476"/>
  <c r="S476"/>
  <c r="N477"/>
  <c r="N476" s="1"/>
  <c r="K477"/>
  <c r="K476"/>
  <c r="J477"/>
  <c r="J476" s="1"/>
  <c r="F477"/>
  <c r="Z476"/>
  <c r="AQ475"/>
  <c r="AP475"/>
  <c r="AO475"/>
  <c r="AF475"/>
  <c r="AN475" s="1"/>
  <c r="AE475"/>
  <c r="AD475"/>
  <c r="AC475"/>
  <c r="T475"/>
  <c r="AB475" s="1"/>
  <c r="S475"/>
  <c r="S474"/>
  <c r="S473" s="1"/>
  <c r="S472" s="1"/>
  <c r="R475"/>
  <c r="Q475"/>
  <c r="Q474" s="1"/>
  <c r="Q473" s="1"/>
  <c r="Q472" s="1"/>
  <c r="J475"/>
  <c r="J474" s="1"/>
  <c r="J473" s="1"/>
  <c r="J472" s="1"/>
  <c r="E475"/>
  <c r="AP474"/>
  <c r="AM474"/>
  <c r="AM473"/>
  <c r="AL474"/>
  <c r="AL473"/>
  <c r="AL472" s="1"/>
  <c r="AK474"/>
  <c r="AK473"/>
  <c r="AK472"/>
  <c r="AJ474"/>
  <c r="AI474"/>
  <c r="AQ474"/>
  <c r="AH474"/>
  <c r="AH473" s="1"/>
  <c r="AG474"/>
  <c r="AF474"/>
  <c r="AN474" s="1"/>
  <c r="AA474"/>
  <c r="AA473"/>
  <c r="AA472" s="1"/>
  <c r="Z474"/>
  <c r="Z473"/>
  <c r="Z472"/>
  <c r="Y474"/>
  <c r="Y473" s="1"/>
  <c r="Y472" s="1"/>
  <c r="X474"/>
  <c r="X473" s="1"/>
  <c r="W474"/>
  <c r="AE474" s="1"/>
  <c r="V474"/>
  <c r="AD474" s="1"/>
  <c r="V473"/>
  <c r="U474"/>
  <c r="N474"/>
  <c r="N473" s="1"/>
  <c r="N472" s="1"/>
  <c r="M474"/>
  <c r="M473" s="1"/>
  <c r="M472" s="1"/>
  <c r="L474"/>
  <c r="K474"/>
  <c r="K473" s="1"/>
  <c r="K472" s="1"/>
  <c r="I474"/>
  <c r="I473"/>
  <c r="I472"/>
  <c r="H474"/>
  <c r="G474"/>
  <c r="G473"/>
  <c r="G472" s="1"/>
  <c r="F474"/>
  <c r="AJ473"/>
  <c r="AJ472"/>
  <c r="AF473"/>
  <c r="X472"/>
  <c r="L473"/>
  <c r="L472" s="1"/>
  <c r="H473"/>
  <c r="AM472"/>
  <c r="AQ471"/>
  <c r="AP471"/>
  <c r="AO471"/>
  <c r="AF471"/>
  <c r="AE471"/>
  <c r="AD471"/>
  <c r="AC471"/>
  <c r="T471"/>
  <c r="AB471" s="1"/>
  <c r="T470"/>
  <c r="S471"/>
  <c r="S470" s="1"/>
  <c r="S469" s="1"/>
  <c r="S468" s="1"/>
  <c r="R471"/>
  <c r="R470"/>
  <c r="Q471"/>
  <c r="Q470"/>
  <c r="Q469" s="1"/>
  <c r="Q468" s="1"/>
  <c r="Q467" s="1"/>
  <c r="Q466" s="1"/>
  <c r="J471"/>
  <c r="J470"/>
  <c r="J469"/>
  <c r="J468" s="1"/>
  <c r="J467" s="1"/>
  <c r="J466"/>
  <c r="E471"/>
  <c r="E469" s="1"/>
  <c r="AM470"/>
  <c r="AM469"/>
  <c r="AM468"/>
  <c r="AM467" s="1"/>
  <c r="AM466" s="1"/>
  <c r="AL470"/>
  <c r="AK470"/>
  <c r="AK469"/>
  <c r="AK468" s="1"/>
  <c r="AK467" s="1"/>
  <c r="AK466" s="1"/>
  <c r="AJ470"/>
  <c r="AJ469"/>
  <c r="AJ468"/>
  <c r="AJ467" s="1"/>
  <c r="AI470"/>
  <c r="AH470"/>
  <c r="AP470"/>
  <c r="AG470"/>
  <c r="AO470"/>
  <c r="AA470"/>
  <c r="AA469"/>
  <c r="AA468"/>
  <c r="AA467"/>
  <c r="AA466" s="1"/>
  <c r="Z470"/>
  <c r="Y470"/>
  <c r="Y469"/>
  <c r="X470"/>
  <c r="X469"/>
  <c r="X468"/>
  <c r="W470"/>
  <c r="V470"/>
  <c r="AD470"/>
  <c r="U470"/>
  <c r="AC470"/>
  <c r="S467"/>
  <c r="S466" s="1"/>
  <c r="N470"/>
  <c r="M470"/>
  <c r="M469"/>
  <c r="M468" s="1"/>
  <c r="M467" s="1"/>
  <c r="M466" s="1"/>
  <c r="L470"/>
  <c r="L469"/>
  <c r="L468"/>
  <c r="L467" s="1"/>
  <c r="K470"/>
  <c r="K469" s="1"/>
  <c r="K468" s="1"/>
  <c r="K467"/>
  <c r="K466" s="1"/>
  <c r="I470"/>
  <c r="I469" s="1"/>
  <c r="H470"/>
  <c r="G470"/>
  <c r="G469" s="1"/>
  <c r="G468" s="1"/>
  <c r="G467" s="1"/>
  <c r="G466" s="1"/>
  <c r="F470"/>
  <c r="AL469"/>
  <c r="AL468"/>
  <c r="AL467"/>
  <c r="AL466"/>
  <c r="AH469"/>
  <c r="Z469"/>
  <c r="Z468"/>
  <c r="Z467" s="1"/>
  <c r="Z466" s="1"/>
  <c r="V469"/>
  <c r="R469"/>
  <c r="R468"/>
  <c r="R467"/>
  <c r="R466" s="1"/>
  <c r="N469"/>
  <c r="N468"/>
  <c r="N467"/>
  <c r="N466" s="1"/>
  <c r="Y468"/>
  <c r="Y467"/>
  <c r="Y466" s="1"/>
  <c r="I468"/>
  <c r="I467" s="1"/>
  <c r="I466" s="1"/>
  <c r="E468"/>
  <c r="E467" s="1"/>
  <c r="E466" s="1"/>
  <c r="AJ466"/>
  <c r="X467"/>
  <c r="X466" s="1"/>
  <c r="L466"/>
  <c r="AQ465"/>
  <c r="AP465"/>
  <c r="AO465"/>
  <c r="AF465"/>
  <c r="AN465"/>
  <c r="AE465"/>
  <c r="AD465"/>
  <c r="AC465"/>
  <c r="T465"/>
  <c r="AB465" s="1"/>
  <c r="S465"/>
  <c r="R465"/>
  <c r="R464"/>
  <c r="R463" s="1"/>
  <c r="R462" s="1"/>
  <c r="Q465"/>
  <c r="Q464" s="1"/>
  <c r="Q463" s="1"/>
  <c r="Q462"/>
  <c r="J465"/>
  <c r="J464" s="1"/>
  <c r="E465"/>
  <c r="AM464"/>
  <c r="AL464"/>
  <c r="AL463" s="1"/>
  <c r="AK464"/>
  <c r="AK463" s="1"/>
  <c r="AK462" s="1"/>
  <c r="AJ464"/>
  <c r="AJ463"/>
  <c r="AJ462" s="1"/>
  <c r="AI464"/>
  <c r="AI463" s="1"/>
  <c r="AH464"/>
  <c r="AG464"/>
  <c r="AA464"/>
  <c r="AA463" s="1"/>
  <c r="AA462" s="1"/>
  <c r="Z464"/>
  <c r="Y464"/>
  <c r="Y463" s="1"/>
  <c r="Y462" s="1"/>
  <c r="X464"/>
  <c r="X463" s="1"/>
  <c r="X462" s="1"/>
  <c r="W464"/>
  <c r="AE464"/>
  <c r="V464"/>
  <c r="U464"/>
  <c r="AC464"/>
  <c r="S464"/>
  <c r="S463" s="1"/>
  <c r="S462" s="1"/>
  <c r="N464"/>
  <c r="N463" s="1"/>
  <c r="N462" s="1"/>
  <c r="M464"/>
  <c r="M463" s="1"/>
  <c r="L464"/>
  <c r="L463"/>
  <c r="L462"/>
  <c r="K464"/>
  <c r="K463"/>
  <c r="K462"/>
  <c r="I464"/>
  <c r="I463" s="1"/>
  <c r="H464"/>
  <c r="G464"/>
  <c r="G463" s="1"/>
  <c r="F464"/>
  <c r="AL462"/>
  <c r="Z463"/>
  <c r="Z462" s="1"/>
  <c r="J463"/>
  <c r="J462" s="1"/>
  <c r="G462"/>
  <c r="M462"/>
  <c r="I462"/>
  <c r="AQ461"/>
  <c r="AP461"/>
  <c r="AO461"/>
  <c r="AN461"/>
  <c r="AF461"/>
  <c r="AE461"/>
  <c r="AD461"/>
  <c r="AC461"/>
  <c r="T461"/>
  <c r="AB461" s="1"/>
  <c r="S461"/>
  <c r="S460"/>
  <c r="S459" s="1"/>
  <c r="R461"/>
  <c r="Q461"/>
  <c r="J461"/>
  <c r="E461"/>
  <c r="E460" s="1"/>
  <c r="E459" s="1"/>
  <c r="AO460"/>
  <c r="AM460"/>
  <c r="AM459"/>
  <c r="AL460"/>
  <c r="AL459"/>
  <c r="AK460"/>
  <c r="AJ460"/>
  <c r="AI460"/>
  <c r="AQ460"/>
  <c r="AH460"/>
  <c r="AG460"/>
  <c r="AF460"/>
  <c r="AF459" s="1"/>
  <c r="AN460"/>
  <c r="AA460"/>
  <c r="AA459"/>
  <c r="Z460"/>
  <c r="Z459" s="1"/>
  <c r="Y460"/>
  <c r="X460"/>
  <c r="X459" s="1"/>
  <c r="W460"/>
  <c r="AE460" s="1"/>
  <c r="V460"/>
  <c r="U460"/>
  <c r="R460"/>
  <c r="R459" s="1"/>
  <c r="N460"/>
  <c r="N459"/>
  <c r="M460"/>
  <c r="L460"/>
  <c r="K460"/>
  <c r="K459"/>
  <c r="J460"/>
  <c r="J459"/>
  <c r="I460"/>
  <c r="H460"/>
  <c r="H459" s="1"/>
  <c r="G460"/>
  <c r="G459"/>
  <c r="F460"/>
  <c r="P460" s="1"/>
  <c r="F459"/>
  <c r="P459" s="1"/>
  <c r="AK459"/>
  <c r="AO459"/>
  <c r="AJ459"/>
  <c r="AG459"/>
  <c r="AN459"/>
  <c r="Y459"/>
  <c r="M459"/>
  <c r="L459"/>
  <c r="I459"/>
  <c r="AQ458"/>
  <c r="AP458"/>
  <c r="AO458"/>
  <c r="AF458"/>
  <c r="AF457" s="1"/>
  <c r="AE458"/>
  <c r="AD458"/>
  <c r="AC458"/>
  <c r="T458"/>
  <c r="AB458" s="1"/>
  <c r="E458"/>
  <c r="E457" s="1"/>
  <c r="AP457"/>
  <c r="AI457"/>
  <c r="AH457"/>
  <c r="AG457"/>
  <c r="W457"/>
  <c r="AE457" s="1"/>
  <c r="V457"/>
  <c r="AD457" s="1"/>
  <c r="V454"/>
  <c r="AD454" s="1"/>
  <c r="U457"/>
  <c r="T457"/>
  <c r="AB457"/>
  <c r="I457"/>
  <c r="I454" s="1"/>
  <c r="H457"/>
  <c r="G457"/>
  <c r="F457"/>
  <c r="P457" s="1"/>
  <c r="AQ456"/>
  <c r="AP456"/>
  <c r="AO456"/>
  <c r="AN456"/>
  <c r="AE456"/>
  <c r="AD456"/>
  <c r="AC456"/>
  <c r="AB456"/>
  <c r="E456"/>
  <c r="E455"/>
  <c r="AI455"/>
  <c r="AQ455" s="1"/>
  <c r="AH455"/>
  <c r="AP455"/>
  <c r="AG455"/>
  <c r="AO455" s="1"/>
  <c r="AF455"/>
  <c r="AN455"/>
  <c r="W455"/>
  <c r="V455"/>
  <c r="AD455"/>
  <c r="U455"/>
  <c r="AC455" s="1"/>
  <c r="T455"/>
  <c r="AB455"/>
  <c r="I455"/>
  <c r="H455"/>
  <c r="G455"/>
  <c r="F455"/>
  <c r="P455" s="1"/>
  <c r="AP454"/>
  <c r="AH454"/>
  <c r="H454"/>
  <c r="G454"/>
  <c r="G448" s="1"/>
  <c r="G447" s="1"/>
  <c r="AQ453"/>
  <c r="AP453"/>
  <c r="AO453"/>
  <c r="AF453"/>
  <c r="AN453" s="1"/>
  <c r="AE453"/>
  <c r="AD453"/>
  <c r="AC453"/>
  <c r="AB453"/>
  <c r="T453"/>
  <c r="S453"/>
  <c r="R453"/>
  <c r="R452"/>
  <c r="R449" s="1"/>
  <c r="R448" s="1"/>
  <c r="R447" s="1"/>
  <c r="R415" s="1"/>
  <c r="Q453"/>
  <c r="Q452"/>
  <c r="J453"/>
  <c r="J452" s="1"/>
  <c r="E453"/>
  <c r="E452"/>
  <c r="E449" s="1"/>
  <c r="AM452"/>
  <c r="AM449" s="1"/>
  <c r="AL452"/>
  <c r="AK452"/>
  <c r="AJ452"/>
  <c r="AI452"/>
  <c r="AQ452" s="1"/>
  <c r="AH452"/>
  <c r="AG452"/>
  <c r="AO452"/>
  <c r="AA452"/>
  <c r="Z452"/>
  <c r="Z449" s="1"/>
  <c r="Y452"/>
  <c r="X452"/>
  <c r="X449" s="1"/>
  <c r="X448" s="1"/>
  <c r="X447" s="1"/>
  <c r="W452"/>
  <c r="AE452" s="1"/>
  <c r="V452"/>
  <c r="U452"/>
  <c r="AC452"/>
  <c r="T452"/>
  <c r="S452"/>
  <c r="N452"/>
  <c r="M452"/>
  <c r="L452"/>
  <c r="K452"/>
  <c r="K449"/>
  <c r="K448"/>
  <c r="K447" s="1"/>
  <c r="I452"/>
  <c r="I449"/>
  <c r="I448" s="1"/>
  <c r="I447" s="1"/>
  <c r="H452"/>
  <c r="G452"/>
  <c r="F452"/>
  <c r="P452" s="1"/>
  <c r="AQ451"/>
  <c r="AP451"/>
  <c r="AO451"/>
  <c r="AF451"/>
  <c r="AE451"/>
  <c r="AD451"/>
  <c r="AC451"/>
  <c r="T451"/>
  <c r="AB451" s="1"/>
  <c r="T450"/>
  <c r="AB450" s="1"/>
  <c r="S451"/>
  <c r="R451"/>
  <c r="R450" s="1"/>
  <c r="Q451"/>
  <c r="Q450"/>
  <c r="J451"/>
  <c r="J450" s="1"/>
  <c r="E451"/>
  <c r="E450"/>
  <c r="AQ450"/>
  <c r="AM450"/>
  <c r="AL450"/>
  <c r="AK450"/>
  <c r="AK449" s="1"/>
  <c r="AJ450"/>
  <c r="AI450"/>
  <c r="AH450"/>
  <c r="AP450"/>
  <c r="AG450"/>
  <c r="AO450" s="1"/>
  <c r="AA450"/>
  <c r="Z450"/>
  <c r="Y450"/>
  <c r="X450"/>
  <c r="W450"/>
  <c r="V450"/>
  <c r="AD450"/>
  <c r="U450"/>
  <c r="S450"/>
  <c r="N450"/>
  <c r="M450"/>
  <c r="M449" s="1"/>
  <c r="M448" s="1"/>
  <c r="M447" s="1"/>
  <c r="L450"/>
  <c r="K450"/>
  <c r="I450"/>
  <c r="H450"/>
  <c r="G450"/>
  <c r="G449"/>
  <c r="F450"/>
  <c r="AM448"/>
  <c r="AM447" s="1"/>
  <c r="AH449"/>
  <c r="N449"/>
  <c r="F449"/>
  <c r="P449" s="1"/>
  <c r="AQ446"/>
  <c r="AP446"/>
  <c r="AO446"/>
  <c r="AF446"/>
  <c r="AN446" s="1"/>
  <c r="AE446"/>
  <c r="AD446"/>
  <c r="AC446"/>
  <c r="T446"/>
  <c r="AB446" s="1"/>
  <c r="E446"/>
  <c r="AQ445"/>
  <c r="AP445"/>
  <c r="AO445"/>
  <c r="AF445"/>
  <c r="AN445" s="1"/>
  <c r="AE445"/>
  <c r="AC445"/>
  <c r="V445"/>
  <c r="U445"/>
  <c r="H445"/>
  <c r="G445"/>
  <c r="G444" s="1"/>
  <c r="F445"/>
  <c r="AQ444"/>
  <c r="AH444"/>
  <c r="AP444" s="1"/>
  <c r="AG444"/>
  <c r="AE444"/>
  <c r="U444"/>
  <c r="AC444" s="1"/>
  <c r="AQ443"/>
  <c r="AP443"/>
  <c r="AO443"/>
  <c r="AF443"/>
  <c r="AN443" s="1"/>
  <c r="AE443"/>
  <c r="AD443"/>
  <c r="AC443"/>
  <c r="T443"/>
  <c r="AB443"/>
  <c r="E443"/>
  <c r="AI442"/>
  <c r="AQ442" s="1"/>
  <c r="AI441"/>
  <c r="AQ441"/>
  <c r="AH442"/>
  <c r="AP442"/>
  <c r="AG442"/>
  <c r="AG441"/>
  <c r="AF441" s="1"/>
  <c r="AN441" s="1"/>
  <c r="AE442"/>
  <c r="AD442"/>
  <c r="U442"/>
  <c r="AC442" s="1"/>
  <c r="H442"/>
  <c r="H441"/>
  <c r="F442"/>
  <c r="P442" s="1"/>
  <c r="E442"/>
  <c r="AH441"/>
  <c r="AP441" s="1"/>
  <c r="AE441"/>
  <c r="AD441"/>
  <c r="F441"/>
  <c r="AE440"/>
  <c r="AD440"/>
  <c r="H440"/>
  <c r="AQ439"/>
  <c r="AP439"/>
  <c r="AO439"/>
  <c r="AF439"/>
  <c r="AF438" s="1"/>
  <c r="AE439"/>
  <c r="AD439"/>
  <c r="AC439"/>
  <c r="T439"/>
  <c r="E439"/>
  <c r="AI438"/>
  <c r="AH438"/>
  <c r="AG438"/>
  <c r="AD438"/>
  <c r="W438"/>
  <c r="AE438"/>
  <c r="V438"/>
  <c r="U438"/>
  <c r="U437" s="1"/>
  <c r="AC437" s="1"/>
  <c r="H438"/>
  <c r="H437" s="1"/>
  <c r="G438"/>
  <c r="F438"/>
  <c r="P438" s="1"/>
  <c r="E438"/>
  <c r="E437" s="1"/>
  <c r="W437"/>
  <c r="AE437"/>
  <c r="V437"/>
  <c r="AD437" s="1"/>
  <c r="G437"/>
  <c r="F437"/>
  <c r="P437" s="1"/>
  <c r="AQ436"/>
  <c r="AP436"/>
  <c r="AO436"/>
  <c r="AN436"/>
  <c r="AE436"/>
  <c r="AD436"/>
  <c r="AC436"/>
  <c r="AB436"/>
  <c r="E436"/>
  <c r="E435"/>
  <c r="E434"/>
  <c r="AQ435"/>
  <c r="AI435"/>
  <c r="AI434"/>
  <c r="AQ434"/>
  <c r="AH435"/>
  <c r="AP435" s="1"/>
  <c r="AG435"/>
  <c r="AO435"/>
  <c r="AF435"/>
  <c r="AC435"/>
  <c r="W435"/>
  <c r="V435"/>
  <c r="AD435"/>
  <c r="U435"/>
  <c r="U434"/>
  <c r="AC434"/>
  <c r="T435"/>
  <c r="I435"/>
  <c r="H435"/>
  <c r="H434" s="1"/>
  <c r="G435"/>
  <c r="F435"/>
  <c r="P435" s="1"/>
  <c r="AH434"/>
  <c r="AP434" s="1"/>
  <c r="AG434"/>
  <c r="V434"/>
  <c r="AD434" s="1"/>
  <c r="G434"/>
  <c r="F434"/>
  <c r="P434" s="1"/>
  <c r="AQ433"/>
  <c r="AP433"/>
  <c r="AO433"/>
  <c r="AN433"/>
  <c r="AE433"/>
  <c r="AD433"/>
  <c r="AC433"/>
  <c r="AB433"/>
  <c r="E433"/>
  <c r="E432" s="1"/>
  <c r="E429" s="1"/>
  <c r="AQ432"/>
  <c r="AI432"/>
  <c r="AH432"/>
  <c r="AP432"/>
  <c r="AG432"/>
  <c r="AO432" s="1"/>
  <c r="AF432"/>
  <c r="AN432"/>
  <c r="W432"/>
  <c r="V432"/>
  <c r="AD432" s="1"/>
  <c r="U432"/>
  <c r="T432"/>
  <c r="H432"/>
  <c r="H429"/>
  <c r="G432"/>
  <c r="F432"/>
  <c r="AQ431"/>
  <c r="AP431"/>
  <c r="AO431"/>
  <c r="AN431"/>
  <c r="AE431"/>
  <c r="AD431"/>
  <c r="AC431"/>
  <c r="AB431"/>
  <c r="E431"/>
  <c r="AI430"/>
  <c r="AH430"/>
  <c r="AP430"/>
  <c r="AG430"/>
  <c r="AO430"/>
  <c r="AF430"/>
  <c r="AN430"/>
  <c r="AE430"/>
  <c r="AD430"/>
  <c r="W430"/>
  <c r="V430"/>
  <c r="U430"/>
  <c r="AC430"/>
  <c r="T430"/>
  <c r="AB430"/>
  <c r="H430"/>
  <c r="G430"/>
  <c r="G429" s="1"/>
  <c r="F430"/>
  <c r="P430" s="1"/>
  <c r="E430"/>
  <c r="AN429"/>
  <c r="AF429"/>
  <c r="AQ428"/>
  <c r="AP428"/>
  <c r="AO428"/>
  <c r="AF428"/>
  <c r="AE428"/>
  <c r="AD428"/>
  <c r="AC428"/>
  <c r="T428"/>
  <c r="AB428" s="1"/>
  <c r="S428"/>
  <c r="R428"/>
  <c r="R427"/>
  <c r="R426"/>
  <c r="Q428"/>
  <c r="Q427"/>
  <c r="Q426"/>
  <c r="Q425"/>
  <c r="Q424" s="1"/>
  <c r="J428"/>
  <c r="J427"/>
  <c r="J426" s="1"/>
  <c r="J425" s="1"/>
  <c r="J424" s="1"/>
  <c r="E428"/>
  <c r="AM427"/>
  <c r="AM426"/>
  <c r="AL427"/>
  <c r="AP427" s="1"/>
  <c r="AK427"/>
  <c r="AK426"/>
  <c r="AJ427"/>
  <c r="AI427"/>
  <c r="AH427"/>
  <c r="AG427"/>
  <c r="AG426" s="1"/>
  <c r="AO426" s="1"/>
  <c r="AE427"/>
  <c r="AA427"/>
  <c r="AA426" s="1"/>
  <c r="Z427"/>
  <c r="Y427"/>
  <c r="Y426"/>
  <c r="Y425" s="1"/>
  <c r="Y424" s="1"/>
  <c r="X427"/>
  <c r="X426" s="1"/>
  <c r="X425" s="1"/>
  <c r="X424" s="1"/>
  <c r="W427"/>
  <c r="W426" s="1"/>
  <c r="V427"/>
  <c r="AD427" s="1"/>
  <c r="U427"/>
  <c r="T427"/>
  <c r="AB427" s="1"/>
  <c r="S427"/>
  <c r="S426"/>
  <c r="S425"/>
  <c r="S424" s="1"/>
  <c r="N427"/>
  <c r="M427"/>
  <c r="M426"/>
  <c r="M425" s="1"/>
  <c r="M424" s="1"/>
  <c r="L427"/>
  <c r="L426"/>
  <c r="L425"/>
  <c r="L424" s="1"/>
  <c r="K427"/>
  <c r="I427"/>
  <c r="I426" s="1"/>
  <c r="I425" s="1"/>
  <c r="H427"/>
  <c r="G427"/>
  <c r="G426"/>
  <c r="F427"/>
  <c r="AL426"/>
  <c r="AL425" s="1"/>
  <c r="AL424" s="1"/>
  <c r="AJ426"/>
  <c r="AJ425" s="1"/>
  <c r="AJ424" s="1"/>
  <c r="AH426"/>
  <c r="Z426"/>
  <c r="Z425"/>
  <c r="Z424"/>
  <c r="V426"/>
  <c r="N426"/>
  <c r="K426"/>
  <c r="AM425"/>
  <c r="AM424"/>
  <c r="AK425"/>
  <c r="AK424" s="1"/>
  <c r="R425"/>
  <c r="R424" s="1"/>
  <c r="N425"/>
  <c r="K425"/>
  <c r="K424"/>
  <c r="N424"/>
  <c r="I424"/>
  <c r="I415" s="1"/>
  <c r="AQ423"/>
  <c r="AP423"/>
  <c r="AO423"/>
  <c r="AF423"/>
  <c r="AF422" s="1"/>
  <c r="AN422" s="1"/>
  <c r="AE423"/>
  <c r="AD423"/>
  <c r="AC423"/>
  <c r="AB423"/>
  <c r="T423"/>
  <c r="T422" s="1"/>
  <c r="T421" s="1"/>
  <c r="E423"/>
  <c r="AP422"/>
  <c r="AI422"/>
  <c r="AH422"/>
  <c r="AG422"/>
  <c r="AO422"/>
  <c r="AD422"/>
  <c r="W422"/>
  <c r="V422"/>
  <c r="U422"/>
  <c r="U421" s="1"/>
  <c r="AC422"/>
  <c r="AB421"/>
  <c r="H422"/>
  <c r="H421" s="1"/>
  <c r="G422"/>
  <c r="F422"/>
  <c r="E422"/>
  <c r="E421" s="1"/>
  <c r="AH421"/>
  <c r="AP421" s="1"/>
  <c r="AG421"/>
  <c r="AO421"/>
  <c r="V421"/>
  <c r="AD421" s="1"/>
  <c r="AC421"/>
  <c r="G421"/>
  <c r="AQ420"/>
  <c r="AP420"/>
  <c r="AO420"/>
  <c r="AF420"/>
  <c r="AN420"/>
  <c r="AE420"/>
  <c r="AD420"/>
  <c r="AC420"/>
  <c r="T420"/>
  <c r="AB420"/>
  <c r="S420"/>
  <c r="S419" s="1"/>
  <c r="R420"/>
  <c r="R419"/>
  <c r="R418" s="1"/>
  <c r="R417" s="1"/>
  <c r="Q420"/>
  <c r="Q419" s="1"/>
  <c r="Q418" s="1"/>
  <c r="Q417" s="1"/>
  <c r="Q416"/>
  <c r="J420"/>
  <c r="E420"/>
  <c r="AM419"/>
  <c r="AM418" s="1"/>
  <c r="AL419"/>
  <c r="AL418" s="1"/>
  <c r="AL417" s="1"/>
  <c r="AL416" s="1"/>
  <c r="AK419"/>
  <c r="AK418"/>
  <c r="AJ419"/>
  <c r="AJ418"/>
  <c r="AJ417" s="1"/>
  <c r="AJ416" s="1"/>
  <c r="AI419"/>
  <c r="AQ419" s="1"/>
  <c r="AH419"/>
  <c r="AG419"/>
  <c r="AG418"/>
  <c r="AF419"/>
  <c r="AN419" s="1"/>
  <c r="AA419"/>
  <c r="AA418"/>
  <c r="AA417"/>
  <c r="AA416" s="1"/>
  <c r="Z419"/>
  <c r="Y419"/>
  <c r="Y418" s="1"/>
  <c r="X419"/>
  <c r="W419"/>
  <c r="AE419"/>
  <c r="V419"/>
  <c r="AD419" s="1"/>
  <c r="U419"/>
  <c r="U418"/>
  <c r="U417" s="1"/>
  <c r="U416" s="1"/>
  <c r="AC418"/>
  <c r="N419"/>
  <c r="M419"/>
  <c r="M418" s="1"/>
  <c r="L419"/>
  <c r="K419"/>
  <c r="K418"/>
  <c r="K417" s="1"/>
  <c r="K416" s="1"/>
  <c r="I419"/>
  <c r="I418"/>
  <c r="I417"/>
  <c r="I416" s="1"/>
  <c r="H419"/>
  <c r="G419"/>
  <c r="G418" s="1"/>
  <c r="F419"/>
  <c r="AM417"/>
  <c r="AM416" s="1"/>
  <c r="AI418"/>
  <c r="Z418"/>
  <c r="Z417" s="1"/>
  <c r="X418"/>
  <c r="X417"/>
  <c r="X416" s="1"/>
  <c r="X415" s="1"/>
  <c r="W418"/>
  <c r="V418"/>
  <c r="S418"/>
  <c r="R416"/>
  <c r="N418"/>
  <c r="N417" s="1"/>
  <c r="N416" s="1"/>
  <c r="L418"/>
  <c r="L417"/>
  <c r="H418"/>
  <c r="H417" s="1"/>
  <c r="AK417"/>
  <c r="AK416" s="1"/>
  <c r="Y417"/>
  <c r="Y416" s="1"/>
  <c r="S417"/>
  <c r="S416" s="1"/>
  <c r="M417"/>
  <c r="M416" s="1"/>
  <c r="M415" s="1"/>
  <c r="Z416"/>
  <c r="L416"/>
  <c r="AQ414"/>
  <c r="AQ413"/>
  <c r="AQ412"/>
  <c r="AP414"/>
  <c r="AP413" s="1"/>
  <c r="AP412" s="1"/>
  <c r="AP411"/>
  <c r="AO414"/>
  <c r="AO413" s="1"/>
  <c r="AO412" s="1"/>
  <c r="AO411"/>
  <c r="AJ414"/>
  <c r="AJ413" s="1"/>
  <c r="AJ412" s="1"/>
  <c r="AF414"/>
  <c r="AE414"/>
  <c r="AE413" s="1"/>
  <c r="AE412" s="1"/>
  <c r="AE411" s="1"/>
  <c r="AD414"/>
  <c r="AC414"/>
  <c r="AC413"/>
  <c r="AC412"/>
  <c r="AC411"/>
  <c r="X414"/>
  <c r="AB413"/>
  <c r="AB412" s="1"/>
  <c r="AB411" s="1"/>
  <c r="T414"/>
  <c r="AB414" s="1"/>
  <c r="T413"/>
  <c r="T412" s="1"/>
  <c r="T411" s="1"/>
  <c r="S414"/>
  <c r="R414"/>
  <c r="R413"/>
  <c r="Q414"/>
  <c r="J414"/>
  <c r="E414"/>
  <c r="AM413"/>
  <c r="AM412" s="1"/>
  <c r="AM411" s="1"/>
  <c r="AL413"/>
  <c r="AK413"/>
  <c r="AK412"/>
  <c r="AK411" s="1"/>
  <c r="AI413"/>
  <c r="AI412"/>
  <c r="AI411" s="1"/>
  <c r="AH413"/>
  <c r="AH412"/>
  <c r="AH411"/>
  <c r="AG413"/>
  <c r="AD413"/>
  <c r="AD412" s="1"/>
  <c r="AD411" s="1"/>
  <c r="AA413"/>
  <c r="AA412" s="1"/>
  <c r="AA411" s="1"/>
  <c r="Z413"/>
  <c r="Y413"/>
  <c r="Y412"/>
  <c r="Y411" s="1"/>
  <c r="X413"/>
  <c r="X412"/>
  <c r="X411" s="1"/>
  <c r="W413"/>
  <c r="W412"/>
  <c r="V413"/>
  <c r="V412" s="1"/>
  <c r="V411" s="1"/>
  <c r="U413"/>
  <c r="U412"/>
  <c r="S413"/>
  <c r="S412" s="1"/>
  <c r="S411" s="1"/>
  <c r="Q413"/>
  <c r="Q412"/>
  <c r="Q411" s="1"/>
  <c r="N413"/>
  <c r="M413"/>
  <c r="L413"/>
  <c r="L412" s="1"/>
  <c r="L411" s="1"/>
  <c r="K413"/>
  <c r="K412" s="1"/>
  <c r="K411" s="1"/>
  <c r="I413"/>
  <c r="H413"/>
  <c r="H412" s="1"/>
  <c r="H411" s="1"/>
  <c r="G413"/>
  <c r="G412"/>
  <c r="G411"/>
  <c r="F413"/>
  <c r="E413"/>
  <c r="E412" s="1"/>
  <c r="AL412"/>
  <c r="AL411" s="1"/>
  <c r="AJ411"/>
  <c r="AG412"/>
  <c r="AG411" s="1"/>
  <c r="Z412"/>
  <c r="Z411" s="1"/>
  <c r="R412"/>
  <c r="R411"/>
  <c r="N412"/>
  <c r="N411"/>
  <c r="M412"/>
  <c r="M411" s="1"/>
  <c r="I412"/>
  <c r="AQ411"/>
  <c r="W411"/>
  <c r="U411"/>
  <c r="I411"/>
  <c r="I401" s="1"/>
  <c r="E411"/>
  <c r="AQ410"/>
  <c r="AP410"/>
  <c r="AO410"/>
  <c r="AO409" s="1"/>
  <c r="AO408" s="1"/>
  <c r="AO407" s="1"/>
  <c r="AO406" s="1"/>
  <c r="AO401" s="1"/>
  <c r="AJ410"/>
  <c r="AF410"/>
  <c r="AF409"/>
  <c r="AE410"/>
  <c r="AE409" s="1"/>
  <c r="AE408" s="1"/>
  <c r="AE407" s="1"/>
  <c r="AE406" s="1"/>
  <c r="AD410"/>
  <c r="AD409" s="1"/>
  <c r="AD408" s="1"/>
  <c r="AD407"/>
  <c r="AD406" s="1"/>
  <c r="AC410"/>
  <c r="AC409"/>
  <c r="AC408"/>
  <c r="AC407" s="1"/>
  <c r="AC406" s="1"/>
  <c r="X410"/>
  <c r="T410"/>
  <c r="S410"/>
  <c r="S409" s="1"/>
  <c r="S408" s="1"/>
  <c r="S407" s="1"/>
  <c r="S406" s="1"/>
  <c r="R410"/>
  <c r="Q410"/>
  <c r="J410"/>
  <c r="E410"/>
  <c r="AQ409"/>
  <c r="AQ408" s="1"/>
  <c r="AQ407" s="1"/>
  <c r="AQ406"/>
  <c r="AP409"/>
  <c r="AM409"/>
  <c r="AM408"/>
  <c r="AL409"/>
  <c r="AL408" s="1"/>
  <c r="AL407" s="1"/>
  <c r="AL406" s="1"/>
  <c r="AK409"/>
  <c r="AK408"/>
  <c r="AK407" s="1"/>
  <c r="AK406" s="1"/>
  <c r="AI409"/>
  <c r="AI408" s="1"/>
  <c r="AH409"/>
  <c r="AH408" s="1"/>
  <c r="AG409"/>
  <c r="AA409"/>
  <c r="AA408"/>
  <c r="AA407" s="1"/>
  <c r="Z409"/>
  <c r="Z408" s="1"/>
  <c r="Z407"/>
  <c r="Z406" s="1"/>
  <c r="Y409"/>
  <c r="X409"/>
  <c r="X408" s="1"/>
  <c r="X407" s="1"/>
  <c r="X406" s="1"/>
  <c r="W409"/>
  <c r="W408"/>
  <c r="W407" s="1"/>
  <c r="V409"/>
  <c r="V408" s="1"/>
  <c r="U409"/>
  <c r="R409"/>
  <c r="R408" s="1"/>
  <c r="R407" s="1"/>
  <c r="R406" s="1"/>
  <c r="Q409"/>
  <c r="Q408" s="1"/>
  <c r="N409"/>
  <c r="N408"/>
  <c r="N407" s="1"/>
  <c r="N406" s="1"/>
  <c r="M409"/>
  <c r="M408"/>
  <c r="M407" s="1"/>
  <c r="M406"/>
  <c r="L409"/>
  <c r="K409"/>
  <c r="K408" s="1"/>
  <c r="K407" s="1"/>
  <c r="K406" s="1"/>
  <c r="J409"/>
  <c r="J408" s="1"/>
  <c r="J407" s="1"/>
  <c r="J406" s="1"/>
  <c r="I409"/>
  <c r="I408"/>
  <c r="I407" s="1"/>
  <c r="I406" s="1"/>
  <c r="H409"/>
  <c r="G409"/>
  <c r="G408" s="1"/>
  <c r="F409"/>
  <c r="E409"/>
  <c r="AP408"/>
  <c r="AP407" s="1"/>
  <c r="AP406"/>
  <c r="AH407"/>
  <c r="AH406" s="1"/>
  <c r="AG408"/>
  <c r="AG407" s="1"/>
  <c r="AG406"/>
  <c r="AF408"/>
  <c r="AF407"/>
  <c r="AF406" s="1"/>
  <c r="Y408"/>
  <c r="V407"/>
  <c r="V406" s="1"/>
  <c r="U408"/>
  <c r="U407" s="1"/>
  <c r="U406" s="1"/>
  <c r="Q407"/>
  <c r="Q406" s="1"/>
  <c r="L408"/>
  <c r="L407" s="1"/>
  <c r="L406"/>
  <c r="H408"/>
  <c r="E408"/>
  <c r="E407" s="1"/>
  <c r="E406" s="1"/>
  <c r="AM407"/>
  <c r="AI407"/>
  <c r="AI406" s="1"/>
  <c r="Y407"/>
  <c r="Y406" s="1"/>
  <c r="H407"/>
  <c r="H406" s="1"/>
  <c r="G407"/>
  <c r="G406" s="1"/>
  <c r="AM406"/>
  <c r="AA406"/>
  <c r="AA401" s="1"/>
  <c r="W406"/>
  <c r="AQ405"/>
  <c r="AQ404"/>
  <c r="AQ403" s="1"/>
  <c r="AQ402" s="1"/>
  <c r="AP405"/>
  <c r="AP404" s="1"/>
  <c r="AP403" s="1"/>
  <c r="AP402" s="1"/>
  <c r="AP401" s="1"/>
  <c r="AO405"/>
  <c r="AJ405"/>
  <c r="AJ404" s="1"/>
  <c r="AJ403" s="1"/>
  <c r="AF405"/>
  <c r="AE405"/>
  <c r="AD405"/>
  <c r="AD404" s="1"/>
  <c r="AD403" s="1"/>
  <c r="AC405"/>
  <c r="AC404"/>
  <c r="AC403" s="1"/>
  <c r="AC402"/>
  <c r="X405"/>
  <c r="T405"/>
  <c r="S405"/>
  <c r="S404" s="1"/>
  <c r="S403" s="1"/>
  <c r="S402" s="1"/>
  <c r="S401" s="1"/>
  <c r="R405"/>
  <c r="Q405"/>
  <c r="Q404" s="1"/>
  <c r="Q403" s="1"/>
  <c r="J405"/>
  <c r="E405"/>
  <c r="O405" s="1"/>
  <c r="O404" s="1"/>
  <c r="O403" s="1"/>
  <c r="O402" s="1"/>
  <c r="AO404"/>
  <c r="AO403" s="1"/>
  <c r="AO402" s="1"/>
  <c r="AM404"/>
  <c r="AM403"/>
  <c r="AM402" s="1"/>
  <c r="AM401" s="1"/>
  <c r="AL404"/>
  <c r="AL403"/>
  <c r="AL402" s="1"/>
  <c r="AK404"/>
  <c r="AI404"/>
  <c r="AI403" s="1"/>
  <c r="AI402" s="1"/>
  <c r="AH404"/>
  <c r="AH403" s="1"/>
  <c r="AH402" s="1"/>
  <c r="AG404"/>
  <c r="AG403"/>
  <c r="AG402" s="1"/>
  <c r="AE404"/>
  <c r="AE403" s="1"/>
  <c r="AE402" s="1"/>
  <c r="AD402"/>
  <c r="AD401" s="1"/>
  <c r="AA404"/>
  <c r="AA403"/>
  <c r="AA402" s="1"/>
  <c r="Z404"/>
  <c r="Z403"/>
  <c r="Z402" s="1"/>
  <c r="Z401" s="1"/>
  <c r="Y404"/>
  <c r="Y403" s="1"/>
  <c r="Y402" s="1"/>
  <c r="W404"/>
  <c r="W403"/>
  <c r="W402" s="1"/>
  <c r="W401" s="1"/>
  <c r="V404"/>
  <c r="V403"/>
  <c r="V402" s="1"/>
  <c r="U404"/>
  <c r="U403" s="1"/>
  <c r="U402"/>
  <c r="R404"/>
  <c r="R403"/>
  <c r="R402" s="1"/>
  <c r="Q402"/>
  <c r="N404"/>
  <c r="N403"/>
  <c r="N402" s="1"/>
  <c r="M404"/>
  <c r="M403" s="1"/>
  <c r="M402"/>
  <c r="L404"/>
  <c r="K404"/>
  <c r="K403" s="1"/>
  <c r="J404"/>
  <c r="J403" s="1"/>
  <c r="J402"/>
  <c r="I404"/>
  <c r="I403"/>
  <c r="I402" s="1"/>
  <c r="H404"/>
  <c r="H403" s="1"/>
  <c r="G404"/>
  <c r="G403"/>
  <c r="G402" s="1"/>
  <c r="G401" s="1"/>
  <c r="F404"/>
  <c r="F403"/>
  <c r="E404"/>
  <c r="E403" s="1"/>
  <c r="E402"/>
  <c r="AK403"/>
  <c r="AK402"/>
  <c r="AJ402"/>
  <c r="L403"/>
  <c r="L402"/>
  <c r="H402"/>
  <c r="AQ401"/>
  <c r="K402"/>
  <c r="K401" s="1"/>
  <c r="AH401"/>
  <c r="N401"/>
  <c r="AQ400"/>
  <c r="AP400"/>
  <c r="AO400"/>
  <c r="AF400"/>
  <c r="AN400"/>
  <c r="AE400"/>
  <c r="AD400"/>
  <c r="AC400"/>
  <c r="T400"/>
  <c r="S400"/>
  <c r="S399"/>
  <c r="S398" s="1"/>
  <c r="S397"/>
  <c r="R400"/>
  <c r="R399" s="1"/>
  <c r="Q400"/>
  <c r="Q399" s="1"/>
  <c r="J400"/>
  <c r="J399" s="1"/>
  <c r="J398" s="1"/>
  <c r="J397" s="1"/>
  <c r="E400"/>
  <c r="AM399"/>
  <c r="AM398"/>
  <c r="AM397"/>
  <c r="AL399"/>
  <c r="AK399"/>
  <c r="AK398" s="1"/>
  <c r="AJ399"/>
  <c r="AJ398" s="1"/>
  <c r="AI399"/>
  <c r="AH399"/>
  <c r="AG399"/>
  <c r="AF399"/>
  <c r="AN399"/>
  <c r="AA399"/>
  <c r="AA398" s="1"/>
  <c r="AA397" s="1"/>
  <c r="Z399"/>
  <c r="Z398"/>
  <c r="Z397" s="1"/>
  <c r="Z386" s="1"/>
  <c r="Y399"/>
  <c r="X399"/>
  <c r="X398"/>
  <c r="X397" s="1"/>
  <c r="W399"/>
  <c r="W398"/>
  <c r="V399"/>
  <c r="AD399"/>
  <c r="U399"/>
  <c r="AC399"/>
  <c r="R398"/>
  <c r="R397" s="1"/>
  <c r="N399"/>
  <c r="N398" s="1"/>
  <c r="N397" s="1"/>
  <c r="N386" s="1"/>
  <c r="M399"/>
  <c r="M398" s="1"/>
  <c r="M397" s="1"/>
  <c r="M386" s="1"/>
  <c r="L399"/>
  <c r="L398" s="1"/>
  <c r="L397" s="1"/>
  <c r="K399"/>
  <c r="K398"/>
  <c r="K397"/>
  <c r="I399"/>
  <c r="I398" s="1"/>
  <c r="I397" s="1"/>
  <c r="H399"/>
  <c r="H398"/>
  <c r="H397" s="1"/>
  <c r="G399"/>
  <c r="G398"/>
  <c r="G397" s="1"/>
  <c r="F399"/>
  <c r="P399" s="1"/>
  <c r="AL398"/>
  <c r="AL397" s="1"/>
  <c r="AK397"/>
  <c r="AK386"/>
  <c r="Y398"/>
  <c r="V398"/>
  <c r="V397" s="1"/>
  <c r="U398"/>
  <c r="Q398"/>
  <c r="Q397"/>
  <c r="AJ397"/>
  <c r="AQ396"/>
  <c r="AQ395"/>
  <c r="AQ394"/>
  <c r="AQ393" s="1"/>
  <c r="AP396"/>
  <c r="AP395" s="1"/>
  <c r="AO396"/>
  <c r="AF396"/>
  <c r="AE396"/>
  <c r="AE395" s="1"/>
  <c r="AE394" s="1"/>
  <c r="AD396"/>
  <c r="AC396"/>
  <c r="AC395" s="1"/>
  <c r="AC394"/>
  <c r="AC393"/>
  <c r="AB396"/>
  <c r="AB395" s="1"/>
  <c r="AB394" s="1"/>
  <c r="AB393" s="1"/>
  <c r="T396"/>
  <c r="S396"/>
  <c r="S395"/>
  <c r="S394" s="1"/>
  <c r="S393" s="1"/>
  <c r="R396"/>
  <c r="R395"/>
  <c r="R394" s="1"/>
  <c r="Q396"/>
  <c r="Q395"/>
  <c r="Q394"/>
  <c r="Q393" s="1"/>
  <c r="J396"/>
  <c r="J395"/>
  <c r="J394"/>
  <c r="J393" s="1"/>
  <c r="E396"/>
  <c r="AP394"/>
  <c r="AP393" s="1"/>
  <c r="AO395"/>
  <c r="AO394" s="1"/>
  <c r="AO393" s="1"/>
  <c r="AM395"/>
  <c r="AL395"/>
  <c r="AL394" s="1"/>
  <c r="AL393" s="1"/>
  <c r="AL386" s="1"/>
  <c r="AK395"/>
  <c r="AK394"/>
  <c r="AK393" s="1"/>
  <c r="AJ395"/>
  <c r="AJ394" s="1"/>
  <c r="AJ393"/>
  <c r="AI395"/>
  <c r="AI394" s="1"/>
  <c r="AI393" s="1"/>
  <c r="AH395"/>
  <c r="AH394" s="1"/>
  <c r="AH393" s="1"/>
  <c r="AG395"/>
  <c r="AG394"/>
  <c r="AG393" s="1"/>
  <c r="AD395"/>
  <c r="AD394" s="1"/>
  <c r="AA395"/>
  <c r="AA394" s="1"/>
  <c r="AA393" s="1"/>
  <c r="Z395"/>
  <c r="Z394" s="1"/>
  <c r="Y395"/>
  <c r="Y394"/>
  <c r="Y393"/>
  <c r="X395"/>
  <c r="X394"/>
  <c r="X393"/>
  <c r="W395"/>
  <c r="W394" s="1"/>
  <c r="W393" s="1"/>
  <c r="V395"/>
  <c r="V394"/>
  <c r="U395"/>
  <c r="U394"/>
  <c r="U393" s="1"/>
  <c r="T395"/>
  <c r="T394" s="1"/>
  <c r="T393" s="1"/>
  <c r="N395"/>
  <c r="N394"/>
  <c r="N393" s="1"/>
  <c r="M395"/>
  <c r="M394"/>
  <c r="M393" s="1"/>
  <c r="L395"/>
  <c r="L394" s="1"/>
  <c r="L393" s="1"/>
  <c r="K395"/>
  <c r="I395"/>
  <c r="I394" s="1"/>
  <c r="I393" s="1"/>
  <c r="H395"/>
  <c r="G395"/>
  <c r="G394" s="1"/>
  <c r="G393" s="1"/>
  <c r="F395"/>
  <c r="P395" s="1"/>
  <c r="AM394"/>
  <c r="AM393" s="1"/>
  <c r="AE393"/>
  <c r="K394"/>
  <c r="K393" s="1"/>
  <c r="AD393"/>
  <c r="Z393"/>
  <c r="V393"/>
  <c r="V386"/>
  <c r="R393"/>
  <c r="AQ392"/>
  <c r="AP392"/>
  <c r="AO392"/>
  <c r="AF392"/>
  <c r="AN392"/>
  <c r="AE392"/>
  <c r="AD392"/>
  <c r="AC392"/>
  <c r="T392"/>
  <c r="AB392" s="1"/>
  <c r="E392"/>
  <c r="AI391"/>
  <c r="AH391"/>
  <c r="AP391" s="1"/>
  <c r="AG391"/>
  <c r="AF391"/>
  <c r="AE391"/>
  <c r="AD391"/>
  <c r="AC391"/>
  <c r="V391"/>
  <c r="U391"/>
  <c r="U390"/>
  <c r="T391"/>
  <c r="AB391" s="1"/>
  <c r="H391"/>
  <c r="H390" s="1"/>
  <c r="H389" s="1"/>
  <c r="G391"/>
  <c r="F391"/>
  <c r="AE390"/>
  <c r="V390"/>
  <c r="AD390" s="1"/>
  <c r="G390"/>
  <c r="AQ389"/>
  <c r="AP389"/>
  <c r="AO389"/>
  <c r="AF389"/>
  <c r="AN389" s="1"/>
  <c r="AE389"/>
  <c r="AD389"/>
  <c r="AC389"/>
  <c r="T389"/>
  <c r="AB389"/>
  <c r="AI388"/>
  <c r="AQ388"/>
  <c r="AH388"/>
  <c r="AG388"/>
  <c r="AO388" s="1"/>
  <c r="AE388"/>
  <c r="AD388"/>
  <c r="U388"/>
  <c r="F388"/>
  <c r="AE387"/>
  <c r="AD387"/>
  <c r="G387"/>
  <c r="AQ385"/>
  <c r="AP385"/>
  <c r="AO385"/>
  <c r="AN385"/>
  <c r="AF385"/>
  <c r="AF384" s="1"/>
  <c r="AE385"/>
  <c r="AD385"/>
  <c r="AC385"/>
  <c r="X385"/>
  <c r="T385"/>
  <c r="R385"/>
  <c r="R384" s="1"/>
  <c r="R383" s="1"/>
  <c r="R382" s="1"/>
  <c r="Q385"/>
  <c r="Q384" s="1"/>
  <c r="Q383" s="1"/>
  <c r="Q382"/>
  <c r="O385"/>
  <c r="S385" s="1"/>
  <c r="S384" s="1"/>
  <c r="S383"/>
  <c r="S382" s="1"/>
  <c r="J385"/>
  <c r="E385"/>
  <c r="E384" s="1"/>
  <c r="E383" s="1"/>
  <c r="E382" s="1"/>
  <c r="AM384"/>
  <c r="AM383" s="1"/>
  <c r="AM382" s="1"/>
  <c r="AL384"/>
  <c r="AL383"/>
  <c r="AL382" s="1"/>
  <c r="AK384"/>
  <c r="AJ384"/>
  <c r="AJ383"/>
  <c r="AJ382" s="1"/>
  <c r="AI384"/>
  <c r="AI383" s="1"/>
  <c r="AH384"/>
  <c r="AG384"/>
  <c r="AO384" s="1"/>
  <c r="AN384"/>
  <c r="AA384"/>
  <c r="AA383" s="1"/>
  <c r="AA382" s="1"/>
  <c r="AA375" s="1"/>
  <c r="Z384"/>
  <c r="Z383"/>
  <c r="Z382" s="1"/>
  <c r="Y384"/>
  <c r="X384"/>
  <c r="X383" s="1"/>
  <c r="X382" s="1"/>
  <c r="W384"/>
  <c r="W383"/>
  <c r="V384"/>
  <c r="U384"/>
  <c r="AC384" s="1"/>
  <c r="O384"/>
  <c r="O383" s="1"/>
  <c r="O382" s="1"/>
  <c r="N384"/>
  <c r="N383" s="1"/>
  <c r="M384"/>
  <c r="L384"/>
  <c r="L383" s="1"/>
  <c r="L382" s="1"/>
  <c r="K384"/>
  <c r="K383"/>
  <c r="K382" s="1"/>
  <c r="J384"/>
  <c r="J383" s="1"/>
  <c r="J382" s="1"/>
  <c r="I384"/>
  <c r="H384"/>
  <c r="H383" s="1"/>
  <c r="H382" s="1"/>
  <c r="G384"/>
  <c r="G383" s="1"/>
  <c r="G382" s="1"/>
  <c r="F384"/>
  <c r="AK383"/>
  <c r="AK382" s="1"/>
  <c r="AG383"/>
  <c r="Y383"/>
  <c r="U383"/>
  <c r="AC383"/>
  <c r="M383"/>
  <c r="M382" s="1"/>
  <c r="I383"/>
  <c r="I382" s="1"/>
  <c r="F383"/>
  <c r="AG382"/>
  <c r="Y382"/>
  <c r="U382"/>
  <c r="AC382" s="1"/>
  <c r="N382"/>
  <c r="AQ381"/>
  <c r="AP381"/>
  <c r="AO381"/>
  <c r="AF381"/>
  <c r="AE381"/>
  <c r="AD381"/>
  <c r="AC381"/>
  <c r="AB381"/>
  <c r="T381"/>
  <c r="E381"/>
  <c r="E380" s="1"/>
  <c r="E379" s="1"/>
  <c r="AI380"/>
  <c r="AH380"/>
  <c r="AG380"/>
  <c r="AE380"/>
  <c r="W380"/>
  <c r="W379"/>
  <c r="V380"/>
  <c r="U380"/>
  <c r="AC380" s="1"/>
  <c r="T380"/>
  <c r="T379"/>
  <c r="AB379" s="1"/>
  <c r="I380"/>
  <c r="H380"/>
  <c r="H379"/>
  <c r="G380"/>
  <c r="G379" s="1"/>
  <c r="F380"/>
  <c r="P380" s="1"/>
  <c r="AE379"/>
  <c r="I379"/>
  <c r="AQ378"/>
  <c r="AP378"/>
  <c r="AO378"/>
  <c r="AF378"/>
  <c r="AN378" s="1"/>
  <c r="AE378"/>
  <c r="AD378"/>
  <c r="AC378"/>
  <c r="T378"/>
  <c r="S378"/>
  <c r="R378"/>
  <c r="Q378"/>
  <c r="J378"/>
  <c r="J377"/>
  <c r="J376" s="1"/>
  <c r="E378"/>
  <c r="AQ377"/>
  <c r="AM377"/>
  <c r="AM376" s="1"/>
  <c r="AM375" s="1"/>
  <c r="AL377"/>
  <c r="AL376" s="1"/>
  <c r="AK377"/>
  <c r="AO377" s="1"/>
  <c r="AJ377"/>
  <c r="AI377"/>
  <c r="AI376"/>
  <c r="AQ376"/>
  <c r="AH377"/>
  <c r="AG377"/>
  <c r="AF377"/>
  <c r="AF376" s="1"/>
  <c r="AN376" s="1"/>
  <c r="AN377"/>
  <c r="AA377"/>
  <c r="AA376"/>
  <c r="Z377"/>
  <c r="Y377"/>
  <c r="X377"/>
  <c r="X376" s="1"/>
  <c r="X375" s="1"/>
  <c r="W377"/>
  <c r="V377"/>
  <c r="AD377" s="1"/>
  <c r="U377"/>
  <c r="S377"/>
  <c r="S376"/>
  <c r="R377"/>
  <c r="R376" s="1"/>
  <c r="Q377"/>
  <c r="Q376" s="1"/>
  <c r="N377"/>
  <c r="N376" s="1"/>
  <c r="M377"/>
  <c r="M376" s="1"/>
  <c r="M375"/>
  <c r="L377"/>
  <c r="K377"/>
  <c r="K376" s="1"/>
  <c r="I377"/>
  <c r="I376" s="1"/>
  <c r="I375" s="1"/>
  <c r="H377"/>
  <c r="E377" s="1"/>
  <c r="G377"/>
  <c r="G376" s="1"/>
  <c r="F377"/>
  <c r="P377" s="1"/>
  <c r="AK376"/>
  <c r="AK375" s="1"/>
  <c r="AJ376"/>
  <c r="AG376"/>
  <c r="Z376"/>
  <c r="Y376"/>
  <c r="Y375" s="1"/>
  <c r="V376"/>
  <c r="AD376"/>
  <c r="L376"/>
  <c r="H376"/>
  <c r="H375" s="1"/>
  <c r="F376"/>
  <c r="P376" s="1"/>
  <c r="AQ374"/>
  <c r="AP374"/>
  <c r="AO374"/>
  <c r="AN374"/>
  <c r="AF374"/>
  <c r="AF373" s="1"/>
  <c r="AE374"/>
  <c r="AD374"/>
  <c r="AC374"/>
  <c r="T374"/>
  <c r="AB374" s="1"/>
  <c r="S374"/>
  <c r="S373" s="1"/>
  <c r="S372" s="1"/>
  <c r="R374"/>
  <c r="R373" s="1"/>
  <c r="R372" s="1"/>
  <c r="Q374"/>
  <c r="Q373" s="1"/>
  <c r="Q372" s="1"/>
  <c r="J374"/>
  <c r="J373" s="1"/>
  <c r="J372" s="1"/>
  <c r="E374"/>
  <c r="E373" s="1"/>
  <c r="E372" s="1"/>
  <c r="AM373"/>
  <c r="AM372"/>
  <c r="AQ372" s="1"/>
  <c r="AL373"/>
  <c r="AK373"/>
  <c r="AK372" s="1"/>
  <c r="AJ373"/>
  <c r="AJ372"/>
  <c r="AI373"/>
  <c r="AQ373" s="1"/>
  <c r="AH373"/>
  <c r="AH372" s="1"/>
  <c r="AG373"/>
  <c r="AE373"/>
  <c r="AA373"/>
  <c r="AA372" s="1"/>
  <c r="Z373"/>
  <c r="Y373"/>
  <c r="Y372" s="1"/>
  <c r="X373"/>
  <c r="W373"/>
  <c r="V373"/>
  <c r="U373"/>
  <c r="U372" s="1"/>
  <c r="AC372"/>
  <c r="T373"/>
  <c r="T372" s="1"/>
  <c r="N373"/>
  <c r="M373"/>
  <c r="M372"/>
  <c r="L373"/>
  <c r="L372" s="1"/>
  <c r="K373"/>
  <c r="I373"/>
  <c r="I372"/>
  <c r="H373"/>
  <c r="H372" s="1"/>
  <c r="G373"/>
  <c r="F373"/>
  <c r="AI372"/>
  <c r="Z372"/>
  <c r="X372"/>
  <c r="W372"/>
  <c r="N372"/>
  <c r="K372"/>
  <c r="G372"/>
  <c r="F372"/>
  <c r="AQ371"/>
  <c r="AP371"/>
  <c r="AO371"/>
  <c r="AF371"/>
  <c r="AE371"/>
  <c r="AD371"/>
  <c r="AC371"/>
  <c r="T371"/>
  <c r="S371"/>
  <c r="S370" s="1"/>
  <c r="S369" s="1"/>
  <c r="R371"/>
  <c r="R370" s="1"/>
  <c r="R369" s="1"/>
  <c r="Q371"/>
  <c r="J371"/>
  <c r="J370" s="1"/>
  <c r="J369" s="1"/>
  <c r="E371"/>
  <c r="AM370"/>
  <c r="AM369" s="1"/>
  <c r="AL370"/>
  <c r="AK370"/>
  <c r="AJ370"/>
  <c r="AJ369" s="1"/>
  <c r="AI370"/>
  <c r="AH370"/>
  <c r="AG370"/>
  <c r="AA370"/>
  <c r="Z370"/>
  <c r="Y370"/>
  <c r="X370"/>
  <c r="X369"/>
  <c r="W370"/>
  <c r="AE370" s="1"/>
  <c r="V370"/>
  <c r="U370"/>
  <c r="AC370" s="1"/>
  <c r="N370"/>
  <c r="N369" s="1"/>
  <c r="M370"/>
  <c r="M369" s="1"/>
  <c r="L370"/>
  <c r="L369" s="1"/>
  <c r="K370"/>
  <c r="K369" s="1"/>
  <c r="I370"/>
  <c r="H370"/>
  <c r="H369"/>
  <c r="G370"/>
  <c r="G369" s="1"/>
  <c r="F370"/>
  <c r="AL369"/>
  <c r="AK369"/>
  <c r="AA369"/>
  <c r="Y369"/>
  <c r="W369"/>
  <c r="AE369" s="1"/>
  <c r="V369"/>
  <c r="U369"/>
  <c r="AC369" s="1"/>
  <c r="I369"/>
  <c r="F369"/>
  <c r="AQ368"/>
  <c r="AP368"/>
  <c r="AO368"/>
  <c r="AN368"/>
  <c r="AF368"/>
  <c r="AE368"/>
  <c r="AD368"/>
  <c r="AC368"/>
  <c r="T368"/>
  <c r="S368"/>
  <c r="S367" s="1"/>
  <c r="S366" s="1"/>
  <c r="R368"/>
  <c r="R367" s="1"/>
  <c r="R366" s="1"/>
  <c r="Q368"/>
  <c r="J368"/>
  <c r="J367"/>
  <c r="J366" s="1"/>
  <c r="E368"/>
  <c r="AO367"/>
  <c r="AM367"/>
  <c r="AM366" s="1"/>
  <c r="AL367"/>
  <c r="AK367"/>
  <c r="AK366"/>
  <c r="AJ367"/>
  <c r="AI367"/>
  <c r="AI366"/>
  <c r="AH367"/>
  <c r="AG367"/>
  <c r="AG366" s="1"/>
  <c r="AF367"/>
  <c r="AN367" s="1"/>
  <c r="AA367"/>
  <c r="AA366"/>
  <c r="Z367"/>
  <c r="Y367"/>
  <c r="X367"/>
  <c r="W367"/>
  <c r="W366" s="1"/>
  <c r="V367"/>
  <c r="AD367" s="1"/>
  <c r="U367"/>
  <c r="Q367"/>
  <c r="Q366" s="1"/>
  <c r="N367"/>
  <c r="M367"/>
  <c r="M366" s="1"/>
  <c r="L367"/>
  <c r="K367"/>
  <c r="K366" s="1"/>
  <c r="I367"/>
  <c r="H367"/>
  <c r="H366" s="1"/>
  <c r="G367"/>
  <c r="G366" s="1"/>
  <c r="F367"/>
  <c r="AL366"/>
  <c r="AJ366"/>
  <c r="AF366"/>
  <c r="AN366" s="1"/>
  <c r="Z366"/>
  <c r="Y366"/>
  <c r="X366"/>
  <c r="V366"/>
  <c r="AD366" s="1"/>
  <c r="N366"/>
  <c r="L366"/>
  <c r="I366"/>
  <c r="AQ365"/>
  <c r="AP365"/>
  <c r="AO365"/>
  <c r="AF365"/>
  <c r="AE365"/>
  <c r="AD365"/>
  <c r="AC365"/>
  <c r="T365"/>
  <c r="S365"/>
  <c r="S364" s="1"/>
  <c r="R365"/>
  <c r="Q365"/>
  <c r="J365"/>
  <c r="E365"/>
  <c r="AM364"/>
  <c r="AM363" s="1"/>
  <c r="AQ363" s="1"/>
  <c r="AL364"/>
  <c r="AL363" s="1"/>
  <c r="AK364"/>
  <c r="AK363"/>
  <c r="AJ364"/>
  <c r="AJ363" s="1"/>
  <c r="AI364"/>
  <c r="AH364"/>
  <c r="AH363"/>
  <c r="AG364"/>
  <c r="AA364"/>
  <c r="AA363" s="1"/>
  <c r="Z364"/>
  <c r="Z363" s="1"/>
  <c r="Y364"/>
  <c r="X364"/>
  <c r="X363" s="1"/>
  <c r="W364"/>
  <c r="V364"/>
  <c r="U364"/>
  <c r="R364"/>
  <c r="R363" s="1"/>
  <c r="N364"/>
  <c r="N363" s="1"/>
  <c r="M364"/>
  <c r="L364"/>
  <c r="L363"/>
  <c r="K364"/>
  <c r="J364"/>
  <c r="J363"/>
  <c r="I364"/>
  <c r="I363" s="1"/>
  <c r="H364"/>
  <c r="H363" s="1"/>
  <c r="G364"/>
  <c r="G363" s="1"/>
  <c r="F364"/>
  <c r="P364" s="1"/>
  <c r="AI363"/>
  <c r="Y363"/>
  <c r="W363"/>
  <c r="S363"/>
  <c r="M363"/>
  <c r="K363"/>
  <c r="AQ362"/>
  <c r="AP362"/>
  <c r="AO362"/>
  <c r="AJ362"/>
  <c r="AJ361" s="1"/>
  <c r="AF362"/>
  <c r="AF361"/>
  <c r="AF360" s="1"/>
  <c r="AN360" s="1"/>
  <c r="AE362"/>
  <c r="AD362"/>
  <c r="AC362"/>
  <c r="X362"/>
  <c r="X361" s="1"/>
  <c r="X360" s="1"/>
  <c r="AB360" s="1"/>
  <c r="T362"/>
  <c r="S362"/>
  <c r="S361" s="1"/>
  <c r="S360"/>
  <c r="R362"/>
  <c r="R361" s="1"/>
  <c r="R360" s="1"/>
  <c r="Q362"/>
  <c r="J362"/>
  <c r="J361"/>
  <c r="J360"/>
  <c r="E362"/>
  <c r="AM361"/>
  <c r="AM360"/>
  <c r="AL361"/>
  <c r="AK361"/>
  <c r="AK360" s="1"/>
  <c r="AI361"/>
  <c r="AH361"/>
  <c r="AP361" s="1"/>
  <c r="AG361"/>
  <c r="AO361" s="1"/>
  <c r="AD361"/>
  <c r="AA361"/>
  <c r="AA360" s="1"/>
  <c r="Z361"/>
  <c r="Y361"/>
  <c r="Y360" s="1"/>
  <c r="AC360" s="1"/>
  <c r="W361"/>
  <c r="V361"/>
  <c r="U361"/>
  <c r="Q361"/>
  <c r="N361"/>
  <c r="N360" s="1"/>
  <c r="M361"/>
  <c r="M360" s="1"/>
  <c r="L361"/>
  <c r="K361"/>
  <c r="K360"/>
  <c r="I361"/>
  <c r="H361"/>
  <c r="G361"/>
  <c r="G360"/>
  <c r="F361"/>
  <c r="E361"/>
  <c r="E360"/>
  <c r="AL360"/>
  <c r="AJ360"/>
  <c r="AH360"/>
  <c r="AG360"/>
  <c r="AO360" s="1"/>
  <c r="Z360"/>
  <c r="AD360" s="1"/>
  <c r="V360"/>
  <c r="Q360"/>
  <c r="L360"/>
  <c r="I360"/>
  <c r="H360"/>
  <c r="F360"/>
  <c r="AQ359"/>
  <c r="AP359"/>
  <c r="AO359"/>
  <c r="AF359"/>
  <c r="AE359"/>
  <c r="AD359"/>
  <c r="AC359"/>
  <c r="T359"/>
  <c r="AB359" s="1"/>
  <c r="S359"/>
  <c r="S358"/>
  <c r="S357" s="1"/>
  <c r="R359"/>
  <c r="Q359"/>
  <c r="O359"/>
  <c r="O358"/>
  <c r="O357" s="1"/>
  <c r="J359"/>
  <c r="E359"/>
  <c r="E358"/>
  <c r="E357"/>
  <c r="AM358"/>
  <c r="AL358"/>
  <c r="AL357"/>
  <c r="AP357" s="1"/>
  <c r="AK358"/>
  <c r="AK357" s="1"/>
  <c r="AJ358"/>
  <c r="AJ357"/>
  <c r="AI358"/>
  <c r="AH358"/>
  <c r="AH357"/>
  <c r="AG358"/>
  <c r="AA358"/>
  <c r="Z358"/>
  <c r="Z357"/>
  <c r="Y358"/>
  <c r="X358"/>
  <c r="W358"/>
  <c r="W357" s="1"/>
  <c r="AE358"/>
  <c r="V358"/>
  <c r="U358"/>
  <c r="AC358"/>
  <c r="T358"/>
  <c r="T357" s="1"/>
  <c r="R358"/>
  <c r="R357"/>
  <c r="Q358"/>
  <c r="Q357" s="1"/>
  <c r="N358"/>
  <c r="N357"/>
  <c r="M358"/>
  <c r="M357" s="1"/>
  <c r="L358"/>
  <c r="L357" s="1"/>
  <c r="K358"/>
  <c r="J358"/>
  <c r="J357" s="1"/>
  <c r="I358"/>
  <c r="I357"/>
  <c r="H358"/>
  <c r="H357" s="1"/>
  <c r="G358"/>
  <c r="F358"/>
  <c r="F357"/>
  <c r="AM357"/>
  <c r="AA357"/>
  <c r="Y357"/>
  <c r="X357"/>
  <c r="U357"/>
  <c r="AC357"/>
  <c r="K357"/>
  <c r="G357"/>
  <c r="AQ356"/>
  <c r="AP356"/>
  <c r="AO356"/>
  <c r="AF356"/>
  <c r="AN356" s="1"/>
  <c r="AE356"/>
  <c r="AD356"/>
  <c r="AC356"/>
  <c r="T356"/>
  <c r="AB356"/>
  <c r="S356"/>
  <c r="S355" s="1"/>
  <c r="S354" s="1"/>
  <c r="R356"/>
  <c r="R355"/>
  <c r="R354"/>
  <c r="Q356"/>
  <c r="Q355" s="1"/>
  <c r="Q354" s="1"/>
  <c r="J356"/>
  <c r="J355"/>
  <c r="J354"/>
  <c r="E356"/>
  <c r="E355" s="1"/>
  <c r="E354" s="1"/>
  <c r="AM355"/>
  <c r="AM354"/>
  <c r="AL355"/>
  <c r="AK355"/>
  <c r="AK354"/>
  <c r="AJ355"/>
  <c r="AJ354" s="1"/>
  <c r="AI355"/>
  <c r="AQ355"/>
  <c r="AH355"/>
  <c r="AP355" s="1"/>
  <c r="AG355"/>
  <c r="AF355"/>
  <c r="AF354" s="1"/>
  <c r="AN354" s="1"/>
  <c r="AN355"/>
  <c r="AA355"/>
  <c r="Z355"/>
  <c r="Y355"/>
  <c r="Y354" s="1"/>
  <c r="X355"/>
  <c r="W355"/>
  <c r="V355"/>
  <c r="AD355" s="1"/>
  <c r="U355"/>
  <c r="U354"/>
  <c r="AC354" s="1"/>
  <c r="T355"/>
  <c r="T354"/>
  <c r="N355"/>
  <c r="M355"/>
  <c r="M354"/>
  <c r="L355"/>
  <c r="K355"/>
  <c r="I355"/>
  <c r="I354"/>
  <c r="H355"/>
  <c r="G355"/>
  <c r="F355"/>
  <c r="P355" s="1"/>
  <c r="AQ354"/>
  <c r="AL354"/>
  <c r="AI354"/>
  <c r="AH354"/>
  <c r="AP354"/>
  <c r="AA354"/>
  <c r="Z354"/>
  <c r="X354"/>
  <c r="V354"/>
  <c r="AD354" s="1"/>
  <c r="N354"/>
  <c r="L354"/>
  <c r="K354"/>
  <c r="H354"/>
  <c r="G354"/>
  <c r="F354"/>
  <c r="P354" s="1"/>
  <c r="AQ353"/>
  <c r="AP353"/>
  <c r="AO353"/>
  <c r="AF353"/>
  <c r="AF352" s="1"/>
  <c r="AF351" s="1"/>
  <c r="AE353"/>
  <c r="AD353"/>
  <c r="AC353"/>
  <c r="AB353"/>
  <c r="T353"/>
  <c r="T352" s="1"/>
  <c r="T351" s="1"/>
  <c r="AB351" s="1"/>
  <c r="S353"/>
  <c r="S352"/>
  <c r="S351"/>
  <c r="R353"/>
  <c r="Q353"/>
  <c r="Q352" s="1"/>
  <c r="Q351" s="1"/>
  <c r="J353"/>
  <c r="E353"/>
  <c r="AM352"/>
  <c r="AM351"/>
  <c r="AL352"/>
  <c r="AK352"/>
  <c r="AJ352"/>
  <c r="AJ351"/>
  <c r="AI352"/>
  <c r="AH352"/>
  <c r="AP352" s="1"/>
  <c r="AG352"/>
  <c r="AO352"/>
  <c r="AA352"/>
  <c r="Z352"/>
  <c r="Z351" s="1"/>
  <c r="AD351" s="1"/>
  <c r="Y352"/>
  <c r="X352"/>
  <c r="X351"/>
  <c r="W352"/>
  <c r="V352"/>
  <c r="U352"/>
  <c r="N352"/>
  <c r="M352"/>
  <c r="M351" s="1"/>
  <c r="L352"/>
  <c r="L351" s="1"/>
  <c r="K352"/>
  <c r="K351"/>
  <c r="J352"/>
  <c r="J351" s="1"/>
  <c r="I352"/>
  <c r="H352"/>
  <c r="H351"/>
  <c r="G352"/>
  <c r="G351" s="1"/>
  <c r="F352"/>
  <c r="E352"/>
  <c r="AL351"/>
  <c r="AK351"/>
  <c r="AH351"/>
  <c r="AG351"/>
  <c r="AO351" s="1"/>
  <c r="AA351"/>
  <c r="Y351"/>
  <c r="V351"/>
  <c r="N351"/>
  <c r="I351"/>
  <c r="AQ350"/>
  <c r="AP350"/>
  <c r="AO350"/>
  <c r="AN350"/>
  <c r="AF350"/>
  <c r="AF349" s="1"/>
  <c r="AE350"/>
  <c r="AD350"/>
  <c r="AC350"/>
  <c r="T350"/>
  <c r="S350"/>
  <c r="R350"/>
  <c r="Q350"/>
  <c r="J350"/>
  <c r="J349" s="1"/>
  <c r="J348" s="1"/>
  <c r="E350"/>
  <c r="AQ349"/>
  <c r="AM349"/>
  <c r="AM348"/>
  <c r="AL349"/>
  <c r="AL348" s="1"/>
  <c r="AK349"/>
  <c r="AK348"/>
  <c r="AJ349"/>
  <c r="AJ348" s="1"/>
  <c r="AI349"/>
  <c r="AI348"/>
  <c r="AQ348"/>
  <c r="AH349"/>
  <c r="AG349"/>
  <c r="AO349" s="1"/>
  <c r="AD349"/>
  <c r="AA349"/>
  <c r="AA348"/>
  <c r="Z349"/>
  <c r="Z348" s="1"/>
  <c r="Y349"/>
  <c r="Y348" s="1"/>
  <c r="X349"/>
  <c r="W349"/>
  <c r="V349"/>
  <c r="V348" s="1"/>
  <c r="AD348" s="1"/>
  <c r="U349"/>
  <c r="S349"/>
  <c r="S348"/>
  <c r="R349"/>
  <c r="R348"/>
  <c r="N349"/>
  <c r="M349"/>
  <c r="M348"/>
  <c r="L349"/>
  <c r="K349"/>
  <c r="K348"/>
  <c r="I349"/>
  <c r="I348" s="1"/>
  <c r="H349"/>
  <c r="G349"/>
  <c r="F349"/>
  <c r="P349" s="1"/>
  <c r="AG348"/>
  <c r="AO348" s="1"/>
  <c r="AF348"/>
  <c r="AN348" s="1"/>
  <c r="X348"/>
  <c r="N348"/>
  <c r="L348"/>
  <c r="H348"/>
  <c r="F348"/>
  <c r="P348" s="1"/>
  <c r="AQ347"/>
  <c r="AP347"/>
  <c r="AO347"/>
  <c r="AF347"/>
  <c r="AE347"/>
  <c r="AD347"/>
  <c r="AC347"/>
  <c r="T347"/>
  <c r="S347"/>
  <c r="S346"/>
  <c r="R347"/>
  <c r="R346" s="1"/>
  <c r="R345" s="1"/>
  <c r="Q347"/>
  <c r="O347" s="1"/>
  <c r="O346" s="1"/>
  <c r="O345" s="1"/>
  <c r="J347"/>
  <c r="E347"/>
  <c r="AM346"/>
  <c r="AQ346" s="1"/>
  <c r="AL346"/>
  <c r="AL345"/>
  <c r="AK346"/>
  <c r="AK345"/>
  <c r="AJ346"/>
  <c r="AI346"/>
  <c r="AH346"/>
  <c r="AH345" s="1"/>
  <c r="AP345" s="1"/>
  <c r="AG346"/>
  <c r="AA346"/>
  <c r="Z346"/>
  <c r="Z345"/>
  <c r="Y346"/>
  <c r="AC346" s="1"/>
  <c r="X346"/>
  <c r="X345" s="1"/>
  <c r="W346"/>
  <c r="V346"/>
  <c r="V345" s="1"/>
  <c r="AD345" s="1"/>
  <c r="U346"/>
  <c r="Q346"/>
  <c r="Q345" s="1"/>
  <c r="N346"/>
  <c r="N345"/>
  <c r="M346"/>
  <c r="M345" s="1"/>
  <c r="L346"/>
  <c r="L345" s="1"/>
  <c r="K346"/>
  <c r="K345" s="1"/>
  <c r="J346"/>
  <c r="J345" s="1"/>
  <c r="I346"/>
  <c r="H346"/>
  <c r="H345" s="1"/>
  <c r="G346"/>
  <c r="F346"/>
  <c r="AM345"/>
  <c r="AJ345"/>
  <c r="AI345"/>
  <c r="Y345"/>
  <c r="AC345" s="1"/>
  <c r="W345"/>
  <c r="U345"/>
  <c r="S345"/>
  <c r="I345"/>
  <c r="G345"/>
  <c r="AQ344"/>
  <c r="AP344"/>
  <c r="AG344"/>
  <c r="AE344"/>
  <c r="AD344"/>
  <c r="U344"/>
  <c r="S344"/>
  <c r="R344"/>
  <c r="Q344"/>
  <c r="Q343" s="1"/>
  <c r="J344"/>
  <c r="E344"/>
  <c r="AM343"/>
  <c r="AL343"/>
  <c r="AK343"/>
  <c r="AJ343"/>
  <c r="AI343"/>
  <c r="AQ343"/>
  <c r="AH343"/>
  <c r="AP343" s="1"/>
  <c r="AG343"/>
  <c r="AA343"/>
  <c r="Z343"/>
  <c r="Z342" s="1"/>
  <c r="Y343"/>
  <c r="X343"/>
  <c r="W343"/>
  <c r="AE343" s="1"/>
  <c r="V343"/>
  <c r="AD343" s="1"/>
  <c r="V342"/>
  <c r="R343"/>
  <c r="R342"/>
  <c r="N343"/>
  <c r="N342" s="1"/>
  <c r="M343"/>
  <c r="L343"/>
  <c r="L342" s="1"/>
  <c r="K343"/>
  <c r="J343"/>
  <c r="J342"/>
  <c r="I343"/>
  <c r="I342" s="1"/>
  <c r="H343"/>
  <c r="H342"/>
  <c r="G343"/>
  <c r="G342" s="1"/>
  <c r="F343"/>
  <c r="P343" s="1"/>
  <c r="AM342"/>
  <c r="AL342"/>
  <c r="AK342"/>
  <c r="AO342" s="1"/>
  <c r="AJ342"/>
  <c r="AI342"/>
  <c r="AQ342" s="1"/>
  <c r="AH342"/>
  <c r="AP342"/>
  <c r="AG342"/>
  <c r="AA342"/>
  <c r="Y342"/>
  <c r="X342"/>
  <c r="W342"/>
  <c r="Q342"/>
  <c r="M342"/>
  <c r="K342"/>
  <c r="AQ341"/>
  <c r="AP341"/>
  <c r="AO341"/>
  <c r="AF341"/>
  <c r="AE341"/>
  <c r="AD341"/>
  <c r="AC341"/>
  <c r="T341"/>
  <c r="S341"/>
  <c r="R341"/>
  <c r="R340"/>
  <c r="R339" s="1"/>
  <c r="R338" s="1"/>
  <c r="Q341"/>
  <c r="J341"/>
  <c r="J340"/>
  <c r="J339" s="1"/>
  <c r="J338" s="1"/>
  <c r="E341"/>
  <c r="AQ340"/>
  <c r="AM340"/>
  <c r="AM339"/>
  <c r="AL340"/>
  <c r="AK340"/>
  <c r="AK339" s="1"/>
  <c r="AK338" s="1"/>
  <c r="AJ340"/>
  <c r="AJ339" s="1"/>
  <c r="AI340"/>
  <c r="AI339" s="1"/>
  <c r="AH340"/>
  <c r="AP340"/>
  <c r="AG340"/>
  <c r="AA340"/>
  <c r="AA339"/>
  <c r="AA338"/>
  <c r="Z340"/>
  <c r="AD340" s="1"/>
  <c r="Y340"/>
  <c r="Y339"/>
  <c r="X340"/>
  <c r="X339" s="1"/>
  <c r="X338" s="1"/>
  <c r="W340"/>
  <c r="V340"/>
  <c r="U340"/>
  <c r="AC340" s="1"/>
  <c r="U339"/>
  <c r="AC339" s="1"/>
  <c r="S340"/>
  <c r="S339"/>
  <c r="S338" s="1"/>
  <c r="N340"/>
  <c r="M340"/>
  <c r="M339" s="1"/>
  <c r="M338" s="1"/>
  <c r="L340"/>
  <c r="L339" s="1"/>
  <c r="L338" s="1"/>
  <c r="K340"/>
  <c r="K339" s="1"/>
  <c r="K338" s="1"/>
  <c r="I340"/>
  <c r="I339" s="1"/>
  <c r="I338" s="1"/>
  <c r="H340"/>
  <c r="G340"/>
  <c r="F340"/>
  <c r="AL339"/>
  <c r="AL338" s="1"/>
  <c r="AJ338"/>
  <c r="AH339"/>
  <c r="AH338" s="1"/>
  <c r="AP338" s="1"/>
  <c r="Z339"/>
  <c r="Z338" s="1"/>
  <c r="V339"/>
  <c r="V338" s="1"/>
  <c r="N339"/>
  <c r="N338" s="1"/>
  <c r="H339"/>
  <c r="H338" s="1"/>
  <c r="AM338"/>
  <c r="Y338"/>
  <c r="AQ337"/>
  <c r="AP337"/>
  <c r="AO337"/>
  <c r="AN337"/>
  <c r="AE337"/>
  <c r="AD337"/>
  <c r="AC337"/>
  <c r="AB337"/>
  <c r="E337"/>
  <c r="E336" s="1"/>
  <c r="AQ336"/>
  <c r="AI336"/>
  <c r="AI335"/>
  <c r="AQ335"/>
  <c r="AH336"/>
  <c r="AG336"/>
  <c r="AG335"/>
  <c r="AO335" s="1"/>
  <c r="AF336"/>
  <c r="AN336"/>
  <c r="W336"/>
  <c r="V336"/>
  <c r="AD336"/>
  <c r="U336"/>
  <c r="U335" s="1"/>
  <c r="AC335" s="1"/>
  <c r="T336"/>
  <c r="AB336"/>
  <c r="I336"/>
  <c r="I335" s="1"/>
  <c r="H336"/>
  <c r="G336"/>
  <c r="G335" s="1"/>
  <c r="F336"/>
  <c r="P336" s="1"/>
  <c r="E335"/>
  <c r="AF335"/>
  <c r="AN335"/>
  <c r="AD335"/>
  <c r="V335"/>
  <c r="T335"/>
  <c r="AB335"/>
  <c r="H335"/>
  <c r="F335"/>
  <c r="P335" s="1"/>
  <c r="AQ334"/>
  <c r="AP334"/>
  <c r="AO334"/>
  <c r="AF334"/>
  <c r="AN334"/>
  <c r="AE334"/>
  <c r="AD334"/>
  <c r="AC334"/>
  <c r="T334"/>
  <c r="AB334" s="1"/>
  <c r="E334"/>
  <c r="AI333"/>
  <c r="AQ333"/>
  <c r="AH333"/>
  <c r="AG333"/>
  <c r="AE333"/>
  <c r="AD333"/>
  <c r="V333"/>
  <c r="U333"/>
  <c r="H333"/>
  <c r="H332"/>
  <c r="H328" s="1"/>
  <c r="G333"/>
  <c r="G332" s="1"/>
  <c r="F333"/>
  <c r="P333" s="1"/>
  <c r="AI332"/>
  <c r="AQ332"/>
  <c r="AE332"/>
  <c r="V332"/>
  <c r="AD332" s="1"/>
  <c r="AQ331"/>
  <c r="AP331"/>
  <c r="AO331"/>
  <c r="AF331"/>
  <c r="AN331" s="1"/>
  <c r="AE331"/>
  <c r="AD331"/>
  <c r="AC331"/>
  <c r="T331"/>
  <c r="AB331"/>
  <c r="S331"/>
  <c r="S330" s="1"/>
  <c r="R331"/>
  <c r="Q331"/>
  <c r="J331"/>
  <c r="J330" s="1"/>
  <c r="J329" s="1"/>
  <c r="E331"/>
  <c r="AM330"/>
  <c r="AM329"/>
  <c r="AL330"/>
  <c r="AL329" s="1"/>
  <c r="AK330"/>
  <c r="AK329"/>
  <c r="AJ330"/>
  <c r="AJ329" s="1"/>
  <c r="AI330"/>
  <c r="AH330"/>
  <c r="AP330"/>
  <c r="AG330"/>
  <c r="AA330"/>
  <c r="Z330"/>
  <c r="Z329"/>
  <c r="Y330"/>
  <c r="Y329" s="1"/>
  <c r="Y328" s="1"/>
  <c r="X330"/>
  <c r="X329" s="1"/>
  <c r="W330"/>
  <c r="W329"/>
  <c r="V330"/>
  <c r="U330"/>
  <c r="S329"/>
  <c r="R330"/>
  <c r="R329" s="1"/>
  <c r="Q330"/>
  <c r="Q329"/>
  <c r="N330"/>
  <c r="N329" s="1"/>
  <c r="M330"/>
  <c r="M329"/>
  <c r="L330"/>
  <c r="K330"/>
  <c r="K329" s="1"/>
  <c r="I330"/>
  <c r="I329" s="1"/>
  <c r="H330"/>
  <c r="G330"/>
  <c r="F330"/>
  <c r="AP329"/>
  <c r="AH329"/>
  <c r="L329"/>
  <c r="L328" s="1"/>
  <c r="H329"/>
  <c r="F329"/>
  <c r="P329" s="1"/>
  <c r="AQ327"/>
  <c r="AP327"/>
  <c r="AO327"/>
  <c r="AF327"/>
  <c r="AN327" s="1"/>
  <c r="AE327"/>
  <c r="AD327"/>
  <c r="AC327"/>
  <c r="T327"/>
  <c r="T326" s="1"/>
  <c r="AB327"/>
  <c r="S327"/>
  <c r="R327"/>
  <c r="R326"/>
  <c r="R325"/>
  <c r="R324" s="1"/>
  <c r="Q327"/>
  <c r="J327"/>
  <c r="J326"/>
  <c r="J325"/>
  <c r="J324" s="1"/>
  <c r="E327"/>
  <c r="AM326"/>
  <c r="AM325" s="1"/>
  <c r="AM324" s="1"/>
  <c r="AL326"/>
  <c r="AL325" s="1"/>
  <c r="AK326"/>
  <c r="AK325"/>
  <c r="AJ326"/>
  <c r="AJ325" s="1"/>
  <c r="AJ324" s="1"/>
  <c r="AI326"/>
  <c r="AH326"/>
  <c r="AP326"/>
  <c r="AG326"/>
  <c r="AG325"/>
  <c r="AO325"/>
  <c r="AF326"/>
  <c r="AA326"/>
  <c r="AA325"/>
  <c r="AA324" s="1"/>
  <c r="Z326"/>
  <c r="Y326"/>
  <c r="Y325"/>
  <c r="Y324" s="1"/>
  <c r="X326"/>
  <c r="W326"/>
  <c r="AE326"/>
  <c r="V326"/>
  <c r="U326"/>
  <c r="U325"/>
  <c r="AC325"/>
  <c r="S326"/>
  <c r="S325"/>
  <c r="S324"/>
  <c r="Q326"/>
  <c r="Q325"/>
  <c r="Q324"/>
  <c r="N326"/>
  <c r="M326"/>
  <c r="M325"/>
  <c r="L326"/>
  <c r="K326"/>
  <c r="K325" s="1"/>
  <c r="I326"/>
  <c r="I325"/>
  <c r="H326"/>
  <c r="H325"/>
  <c r="H324" s="1"/>
  <c r="G326"/>
  <c r="F326"/>
  <c r="AL324"/>
  <c r="AH325"/>
  <c r="Z325"/>
  <c r="Z324" s="1"/>
  <c r="Z307" s="1"/>
  <c r="X325"/>
  <c r="X324"/>
  <c r="W325"/>
  <c r="N325"/>
  <c r="N324" s="1"/>
  <c r="L325"/>
  <c r="L324" s="1"/>
  <c r="K324"/>
  <c r="G325"/>
  <c r="G324" s="1"/>
  <c r="AK324"/>
  <c r="AH324"/>
  <c r="AP324"/>
  <c r="U324"/>
  <c r="M324"/>
  <c r="I324"/>
  <c r="AQ323"/>
  <c r="AP323"/>
  <c r="AO323"/>
  <c r="AF323"/>
  <c r="AN323" s="1"/>
  <c r="AE323"/>
  <c r="AD323"/>
  <c r="AC323"/>
  <c r="T323"/>
  <c r="AB323"/>
  <c r="S323"/>
  <c r="S322" s="1"/>
  <c r="R323"/>
  <c r="Q323"/>
  <c r="J323"/>
  <c r="E323"/>
  <c r="AM322"/>
  <c r="AM321"/>
  <c r="AM320" s="1"/>
  <c r="AL322"/>
  <c r="AL321"/>
  <c r="AL320"/>
  <c r="AK322"/>
  <c r="AK321" s="1"/>
  <c r="AK320" s="1"/>
  <c r="AJ322"/>
  <c r="AJ321" s="1"/>
  <c r="AJ320" s="1"/>
  <c r="AI322"/>
  <c r="AH322"/>
  <c r="AG322"/>
  <c r="AA322"/>
  <c r="AA321" s="1"/>
  <c r="AA320" s="1"/>
  <c r="Z322"/>
  <c r="Z321" s="1"/>
  <c r="Z320" s="1"/>
  <c r="Y322"/>
  <c r="Y321" s="1"/>
  <c r="Y320" s="1"/>
  <c r="Y307" s="1"/>
  <c r="X322"/>
  <c r="W322"/>
  <c r="V322"/>
  <c r="U322"/>
  <c r="S321"/>
  <c r="S320" s="1"/>
  <c r="R322"/>
  <c r="Q322"/>
  <c r="Q321" s="1"/>
  <c r="Q320" s="1"/>
  <c r="N322"/>
  <c r="N321" s="1"/>
  <c r="N320" s="1"/>
  <c r="M322"/>
  <c r="M321" s="1"/>
  <c r="M320" s="1"/>
  <c r="L322"/>
  <c r="L321" s="1"/>
  <c r="K322"/>
  <c r="K321" s="1"/>
  <c r="K320" s="1"/>
  <c r="J322"/>
  <c r="J321" s="1"/>
  <c r="J320" s="1"/>
  <c r="I322"/>
  <c r="I321"/>
  <c r="I320"/>
  <c r="H322"/>
  <c r="G322"/>
  <c r="G321"/>
  <c r="G320"/>
  <c r="F322"/>
  <c r="E322"/>
  <c r="AG321"/>
  <c r="AO321" s="1"/>
  <c r="X321"/>
  <c r="X320" s="1"/>
  <c r="R321"/>
  <c r="R320"/>
  <c r="L320"/>
  <c r="H321"/>
  <c r="H320" s="1"/>
  <c r="F321"/>
  <c r="AQ319"/>
  <c r="AP319"/>
  <c r="AO319"/>
  <c r="AF319"/>
  <c r="AE319"/>
  <c r="AD319"/>
  <c r="AC319"/>
  <c r="T319"/>
  <c r="T318"/>
  <c r="AB318"/>
  <c r="S319"/>
  <c r="R319"/>
  <c r="R318"/>
  <c r="R317"/>
  <c r="Q319"/>
  <c r="Q318"/>
  <c r="Q317"/>
  <c r="O319"/>
  <c r="O318" s="1"/>
  <c r="O317" s="1"/>
  <c r="J319"/>
  <c r="J318"/>
  <c r="J317" s="1"/>
  <c r="E319"/>
  <c r="AQ318"/>
  <c r="AM318"/>
  <c r="AM317"/>
  <c r="AL318"/>
  <c r="AK318"/>
  <c r="AK317"/>
  <c r="AJ318"/>
  <c r="AJ317" s="1"/>
  <c r="AI318"/>
  <c r="AH318"/>
  <c r="AG318"/>
  <c r="AO318" s="1"/>
  <c r="AG317"/>
  <c r="AA318"/>
  <c r="Z318"/>
  <c r="Y318"/>
  <c r="Y317" s="1"/>
  <c r="X318"/>
  <c r="W318"/>
  <c r="AE318" s="1"/>
  <c r="V318"/>
  <c r="U318"/>
  <c r="U317"/>
  <c r="S318"/>
  <c r="N318"/>
  <c r="M318"/>
  <c r="M317" s="1"/>
  <c r="L318"/>
  <c r="L317"/>
  <c r="K318"/>
  <c r="K317" s="1"/>
  <c r="I318"/>
  <c r="I317"/>
  <c r="H318"/>
  <c r="H317" s="1"/>
  <c r="G318"/>
  <c r="G317"/>
  <c r="F318"/>
  <c r="AI317"/>
  <c r="AQ317" s="1"/>
  <c r="AH317"/>
  <c r="AA317"/>
  <c r="Z317"/>
  <c r="X317"/>
  <c r="W317"/>
  <c r="AE317" s="1"/>
  <c r="S317"/>
  <c r="N317"/>
  <c r="F317"/>
  <c r="P317" s="1"/>
  <c r="AQ316"/>
  <c r="AP316"/>
  <c r="AO316"/>
  <c r="AF316"/>
  <c r="AN316" s="1"/>
  <c r="AE316"/>
  <c r="AD316"/>
  <c r="AC316"/>
  <c r="T316"/>
  <c r="S316"/>
  <c r="S315"/>
  <c r="S314" s="1"/>
  <c r="R316"/>
  <c r="R315" s="1"/>
  <c r="Q316"/>
  <c r="Q315"/>
  <c r="J316"/>
  <c r="J315"/>
  <c r="J314" s="1"/>
  <c r="E316"/>
  <c r="AM315"/>
  <c r="AM314" s="1"/>
  <c r="AL315"/>
  <c r="AL314"/>
  <c r="AK315"/>
  <c r="AK314" s="1"/>
  <c r="AJ315"/>
  <c r="AJ314" s="1"/>
  <c r="AI315"/>
  <c r="AQ315" s="1"/>
  <c r="AH315"/>
  <c r="AG315"/>
  <c r="AD315"/>
  <c r="AA315"/>
  <c r="AE315" s="1"/>
  <c r="Z315"/>
  <c r="Y315"/>
  <c r="X315"/>
  <c r="X314"/>
  <c r="W315"/>
  <c r="V315"/>
  <c r="U315"/>
  <c r="U314" s="1"/>
  <c r="AC315"/>
  <c r="R314"/>
  <c r="N315"/>
  <c r="M315"/>
  <c r="M314" s="1"/>
  <c r="L315"/>
  <c r="L314"/>
  <c r="K315"/>
  <c r="K314"/>
  <c r="I315"/>
  <c r="I314" s="1"/>
  <c r="H315"/>
  <c r="H314" s="1"/>
  <c r="G315"/>
  <c r="G314"/>
  <c r="F315"/>
  <c r="AI314"/>
  <c r="Z314"/>
  <c r="Y314"/>
  <c r="W314"/>
  <c r="V314"/>
  <c r="AD314" s="1"/>
  <c r="Q314"/>
  <c r="N314"/>
  <c r="F314"/>
  <c r="E314" s="1"/>
  <c r="AQ313"/>
  <c r="AP313"/>
  <c r="AO313"/>
  <c r="AF313"/>
  <c r="AE313"/>
  <c r="AD313"/>
  <c r="AC313"/>
  <c r="T313"/>
  <c r="E313"/>
  <c r="E312" s="1"/>
  <c r="E311" s="1"/>
  <c r="AQ312"/>
  <c r="AI312"/>
  <c r="AH312"/>
  <c r="AP312"/>
  <c r="AG312"/>
  <c r="AG311" s="1"/>
  <c r="AO311" s="1"/>
  <c r="W312"/>
  <c r="V312"/>
  <c r="AD312"/>
  <c r="U312"/>
  <c r="H312"/>
  <c r="H311"/>
  <c r="G312"/>
  <c r="G311" s="1"/>
  <c r="F312"/>
  <c r="P312" s="1"/>
  <c r="AI311"/>
  <c r="AQ311" s="1"/>
  <c r="AH311"/>
  <c r="AP311"/>
  <c r="V311"/>
  <c r="AD311" s="1"/>
  <c r="F311"/>
  <c r="P311" s="1"/>
  <c r="AQ310"/>
  <c r="AP310"/>
  <c r="AO310"/>
  <c r="AF310"/>
  <c r="AN310" s="1"/>
  <c r="AE310"/>
  <c r="AD310"/>
  <c r="AC310"/>
  <c r="T310"/>
  <c r="AB310" s="1"/>
  <c r="S310"/>
  <c r="R309"/>
  <c r="R308" s="1"/>
  <c r="Q309"/>
  <c r="Q308" s="1"/>
  <c r="J310"/>
  <c r="J309"/>
  <c r="E310"/>
  <c r="AM309"/>
  <c r="AQ309" s="1"/>
  <c r="AL309"/>
  <c r="AL308" s="1"/>
  <c r="AK309"/>
  <c r="AO309" s="1"/>
  <c r="AK308"/>
  <c r="AJ309"/>
  <c r="AJ308" s="1"/>
  <c r="AI309"/>
  <c r="AH309"/>
  <c r="AF309"/>
  <c r="AA309"/>
  <c r="AA308"/>
  <c r="Z309"/>
  <c r="Z308" s="1"/>
  <c r="Y309"/>
  <c r="Y308" s="1"/>
  <c r="X309"/>
  <c r="X308"/>
  <c r="W309"/>
  <c r="V309"/>
  <c r="AD309"/>
  <c r="U309"/>
  <c r="U308" s="1"/>
  <c r="T309"/>
  <c r="N309"/>
  <c r="M309"/>
  <c r="M308"/>
  <c r="L309"/>
  <c r="L308" s="1"/>
  <c r="K309"/>
  <c r="K308"/>
  <c r="I309"/>
  <c r="I308" s="1"/>
  <c r="H309"/>
  <c r="G309"/>
  <c r="F309"/>
  <c r="AM308"/>
  <c r="AI308"/>
  <c r="AH308"/>
  <c r="AG308"/>
  <c r="V308"/>
  <c r="AD308" s="1"/>
  <c r="N308"/>
  <c r="J308"/>
  <c r="H308"/>
  <c r="H307" s="1"/>
  <c r="F308"/>
  <c r="AQ304"/>
  <c r="AP304"/>
  <c r="AO304"/>
  <c r="AJ304"/>
  <c r="AF304"/>
  <c r="AN304"/>
  <c r="AE304"/>
  <c r="AD304"/>
  <c r="AC304"/>
  <c r="T304"/>
  <c r="S304"/>
  <c r="S303"/>
  <c r="R304"/>
  <c r="R303"/>
  <c r="R302" s="1"/>
  <c r="R301" s="1"/>
  <c r="Q304"/>
  <c r="O304"/>
  <c r="O303" s="1"/>
  <c r="O302" s="1"/>
  <c r="O301" s="1"/>
  <c r="J304"/>
  <c r="J303" s="1"/>
  <c r="J302" s="1"/>
  <c r="J301"/>
  <c r="E304"/>
  <c r="E303" s="1"/>
  <c r="E302" s="1"/>
  <c r="AM303"/>
  <c r="AL303"/>
  <c r="AL302"/>
  <c r="AL301" s="1"/>
  <c r="AK303"/>
  <c r="AJ303"/>
  <c r="AJ302"/>
  <c r="AJ301"/>
  <c r="AI303"/>
  <c r="AQ303"/>
  <c r="AH303"/>
  <c r="AH302"/>
  <c r="AG303"/>
  <c r="AO303"/>
  <c r="AF303"/>
  <c r="AN303" s="1"/>
  <c r="AA303"/>
  <c r="Z303"/>
  <c r="Z302"/>
  <c r="Z301" s="1"/>
  <c r="Y303"/>
  <c r="X303"/>
  <c r="X302" s="1"/>
  <c r="X301" s="1"/>
  <c r="W303"/>
  <c r="AE303" s="1"/>
  <c r="V303"/>
  <c r="U303"/>
  <c r="AC303"/>
  <c r="N303"/>
  <c r="N302"/>
  <c r="N301" s="1"/>
  <c r="M303"/>
  <c r="M302"/>
  <c r="M301"/>
  <c r="L303"/>
  <c r="L302" s="1"/>
  <c r="L301" s="1"/>
  <c r="K303"/>
  <c r="K302" s="1"/>
  <c r="I303"/>
  <c r="I302" s="1"/>
  <c r="I301" s="1"/>
  <c r="H303"/>
  <c r="H302"/>
  <c r="G303"/>
  <c r="F303"/>
  <c r="F302"/>
  <c r="F301"/>
  <c r="AM302"/>
  <c r="AK302"/>
  <c r="AK301"/>
  <c r="AI302"/>
  <c r="AI301" s="1"/>
  <c r="AG302"/>
  <c r="AA302"/>
  <c r="AA301"/>
  <c r="Y302"/>
  <c r="Y301" s="1"/>
  <c r="W302"/>
  <c r="U302"/>
  <c r="S302"/>
  <c r="K301"/>
  <c r="G302"/>
  <c r="G301" s="1"/>
  <c r="E301"/>
  <c r="S301"/>
  <c r="H301"/>
  <c r="AQ300"/>
  <c r="AP300"/>
  <c r="AO300"/>
  <c r="AN300"/>
  <c r="AE300"/>
  <c r="AD300"/>
  <c r="AC300"/>
  <c r="AB300"/>
  <c r="E300"/>
  <c r="E299"/>
  <c r="E298"/>
  <c r="E297"/>
  <c r="AI299"/>
  <c r="AQ299" s="1"/>
  <c r="AI298"/>
  <c r="AH299"/>
  <c r="AG299"/>
  <c r="AO299"/>
  <c r="AF299"/>
  <c r="AN299" s="1"/>
  <c r="W299"/>
  <c r="V299"/>
  <c r="U299"/>
  <c r="T299"/>
  <c r="T298"/>
  <c r="I299"/>
  <c r="I298" s="1"/>
  <c r="I297" s="1"/>
  <c r="H299"/>
  <c r="H298" s="1"/>
  <c r="H297" s="1"/>
  <c r="G299"/>
  <c r="F299"/>
  <c r="AO298"/>
  <c r="AG298"/>
  <c r="AF298"/>
  <c r="G298"/>
  <c r="G297" s="1"/>
  <c r="AO297"/>
  <c r="AG297"/>
  <c r="AQ296"/>
  <c r="AP296"/>
  <c r="AO296"/>
  <c r="AF296"/>
  <c r="AN296"/>
  <c r="AE296"/>
  <c r="AD296"/>
  <c r="AC296"/>
  <c r="AB296"/>
  <c r="T296"/>
  <c r="T295" s="1"/>
  <c r="S296"/>
  <c r="R296"/>
  <c r="Q296"/>
  <c r="O296" s="1"/>
  <c r="J296"/>
  <c r="J295" s="1"/>
  <c r="E296"/>
  <c r="AM295"/>
  <c r="AM294"/>
  <c r="AL295"/>
  <c r="AK295"/>
  <c r="AK294" s="1"/>
  <c r="AJ295"/>
  <c r="AJ294" s="1"/>
  <c r="AI295"/>
  <c r="AH295"/>
  <c r="AP295" s="1"/>
  <c r="AG295"/>
  <c r="AF295"/>
  <c r="AF294"/>
  <c r="AN294" s="1"/>
  <c r="AA295"/>
  <c r="Z295"/>
  <c r="Z294"/>
  <c r="Y295"/>
  <c r="X295"/>
  <c r="X294"/>
  <c r="W295"/>
  <c r="V295"/>
  <c r="AD295"/>
  <c r="U295"/>
  <c r="AC295" s="1"/>
  <c r="T294"/>
  <c r="AB294" s="1"/>
  <c r="S295"/>
  <c r="S294"/>
  <c r="R295"/>
  <c r="R294" s="1"/>
  <c r="R287" s="1"/>
  <c r="N295"/>
  <c r="N294" s="1"/>
  <c r="M295"/>
  <c r="L295"/>
  <c r="L294"/>
  <c r="K295"/>
  <c r="J294"/>
  <c r="I295"/>
  <c r="H295"/>
  <c r="H294" s="1"/>
  <c r="H287" s="1"/>
  <c r="G295"/>
  <c r="G294" s="1"/>
  <c r="F295"/>
  <c r="P295" s="1"/>
  <c r="AL294"/>
  <c r="AH294"/>
  <c r="AP294" s="1"/>
  <c r="AC294"/>
  <c r="AA294"/>
  <c r="Y294"/>
  <c r="V294"/>
  <c r="AD294"/>
  <c r="U294"/>
  <c r="M294"/>
  <c r="K294"/>
  <c r="I294"/>
  <c r="AQ293"/>
  <c r="AP293"/>
  <c r="AO293"/>
  <c r="AF293"/>
  <c r="AN293" s="1"/>
  <c r="AE293"/>
  <c r="AD293"/>
  <c r="AC293"/>
  <c r="T293"/>
  <c r="S293"/>
  <c r="R293"/>
  <c r="R292" s="1"/>
  <c r="R291" s="1"/>
  <c r="Q293"/>
  <c r="J293"/>
  <c r="E293"/>
  <c r="AQ292"/>
  <c r="AM292"/>
  <c r="AM291"/>
  <c r="AL292"/>
  <c r="AL291" s="1"/>
  <c r="AK292"/>
  <c r="AK291" s="1"/>
  <c r="AJ292"/>
  <c r="AI292"/>
  <c r="AI291" s="1"/>
  <c r="AQ291" s="1"/>
  <c r="AH292"/>
  <c r="AH291"/>
  <c r="AG292"/>
  <c r="AO292" s="1"/>
  <c r="AF292"/>
  <c r="AN292"/>
  <c r="AC292"/>
  <c r="AA292"/>
  <c r="AA291"/>
  <c r="Z292"/>
  <c r="Z291" s="1"/>
  <c r="Z287" s="1"/>
  <c r="Y292"/>
  <c r="X292"/>
  <c r="W292"/>
  <c r="V292"/>
  <c r="U292"/>
  <c r="U291"/>
  <c r="S292"/>
  <c r="S291" s="1"/>
  <c r="Q292"/>
  <c r="N292"/>
  <c r="N291"/>
  <c r="M292"/>
  <c r="M291" s="1"/>
  <c r="L292"/>
  <c r="K292"/>
  <c r="K291"/>
  <c r="J292"/>
  <c r="J291" s="1"/>
  <c r="I292"/>
  <c r="I291"/>
  <c r="H292"/>
  <c r="G292"/>
  <c r="G291"/>
  <c r="G287"/>
  <c r="G280" s="1"/>
  <c r="F292"/>
  <c r="AJ291"/>
  <c r="AF291"/>
  <c r="Y291"/>
  <c r="AC291" s="1"/>
  <c r="X291"/>
  <c r="Q291"/>
  <c r="L291"/>
  <c r="H291"/>
  <c r="F291"/>
  <c r="AQ290"/>
  <c r="AP290"/>
  <c r="AO290"/>
  <c r="AF290"/>
  <c r="AE290"/>
  <c r="AD290"/>
  <c r="AC290"/>
  <c r="T290"/>
  <c r="AB290" s="1"/>
  <c r="S290"/>
  <c r="S289"/>
  <c r="S288" s="1"/>
  <c r="S287" s="1"/>
  <c r="S280" s="1"/>
  <c r="R290"/>
  <c r="Q290"/>
  <c r="J290"/>
  <c r="J289"/>
  <c r="J288" s="1"/>
  <c r="E290"/>
  <c r="E289"/>
  <c r="E288" s="1"/>
  <c r="AM289"/>
  <c r="AL289"/>
  <c r="AL288"/>
  <c r="AL287"/>
  <c r="AK289"/>
  <c r="AJ289"/>
  <c r="AI289"/>
  <c r="AI288" s="1"/>
  <c r="AQ289"/>
  <c r="AH289"/>
  <c r="AH288"/>
  <c r="AG289"/>
  <c r="AA289"/>
  <c r="AA288" s="1"/>
  <c r="AA287" s="1"/>
  <c r="Z289"/>
  <c r="Z288"/>
  <c r="Y289"/>
  <c r="AC289" s="1"/>
  <c r="X289"/>
  <c r="X288" s="1"/>
  <c r="X287" s="1"/>
  <c r="W289"/>
  <c r="V289"/>
  <c r="V288"/>
  <c r="U289"/>
  <c r="T289"/>
  <c r="T288" s="1"/>
  <c r="AB289"/>
  <c r="R289"/>
  <c r="R288"/>
  <c r="N289"/>
  <c r="N288"/>
  <c r="M289"/>
  <c r="L289"/>
  <c r="L288"/>
  <c r="K289"/>
  <c r="K288" s="1"/>
  <c r="K287" s="1"/>
  <c r="I289"/>
  <c r="I288" s="1"/>
  <c r="H289"/>
  <c r="H288" s="1"/>
  <c r="G289"/>
  <c r="F289"/>
  <c r="F288"/>
  <c r="AQ288"/>
  <c r="AM288"/>
  <c r="AK288"/>
  <c r="AJ288"/>
  <c r="AJ287" s="1"/>
  <c r="AJ280" s="1"/>
  <c r="Y288"/>
  <c r="U288"/>
  <c r="U287"/>
  <c r="M288"/>
  <c r="M287" s="1"/>
  <c r="G288"/>
  <c r="AQ286"/>
  <c r="AP286"/>
  <c r="AO286"/>
  <c r="AN286"/>
  <c r="AF286"/>
  <c r="AF285" s="1"/>
  <c r="AF282" s="1"/>
  <c r="AE286"/>
  <c r="AD286"/>
  <c r="AC286"/>
  <c r="T286"/>
  <c r="S286"/>
  <c r="R286"/>
  <c r="Q286"/>
  <c r="Q285" s="1"/>
  <c r="J286"/>
  <c r="J285" s="1"/>
  <c r="E286"/>
  <c r="AQ285"/>
  <c r="AM285"/>
  <c r="AL285"/>
  <c r="AK285"/>
  <c r="AJ285"/>
  <c r="AI285"/>
  <c r="AH285"/>
  <c r="AP285"/>
  <c r="AG285"/>
  <c r="AO285" s="1"/>
  <c r="AD285"/>
  <c r="AA285"/>
  <c r="Z285"/>
  <c r="Y285"/>
  <c r="Y282"/>
  <c r="Y281" s="1"/>
  <c r="X285"/>
  <c r="W285"/>
  <c r="AE285" s="1"/>
  <c r="V285"/>
  <c r="U285"/>
  <c r="S285"/>
  <c r="S282" s="1"/>
  <c r="R285"/>
  <c r="N285"/>
  <c r="M285"/>
  <c r="M282" s="1"/>
  <c r="M281" s="1"/>
  <c r="L285"/>
  <c r="K285"/>
  <c r="K282"/>
  <c r="K281"/>
  <c r="I285"/>
  <c r="H285"/>
  <c r="G285"/>
  <c r="G282" s="1"/>
  <c r="F285"/>
  <c r="E285"/>
  <c r="AQ284"/>
  <c r="AP284"/>
  <c r="AO284"/>
  <c r="AF284"/>
  <c r="AN284" s="1"/>
  <c r="AE284"/>
  <c r="AD284"/>
  <c r="AC284"/>
  <c r="T284"/>
  <c r="J284"/>
  <c r="J283" s="1"/>
  <c r="E284"/>
  <c r="E283"/>
  <c r="E282"/>
  <c r="E281" s="1"/>
  <c r="AQ283"/>
  <c r="AM283"/>
  <c r="AL283"/>
  <c r="AK283"/>
  <c r="AJ283"/>
  <c r="AI283"/>
  <c r="AH283"/>
  <c r="AP283"/>
  <c r="AG283"/>
  <c r="AF283"/>
  <c r="AA283"/>
  <c r="AA282"/>
  <c r="AA281" s="1"/>
  <c r="Z283"/>
  <c r="Z282"/>
  <c r="Z281"/>
  <c r="Y283"/>
  <c r="X283"/>
  <c r="X282"/>
  <c r="X281" s="1"/>
  <c r="X280" s="1"/>
  <c r="W283"/>
  <c r="V283"/>
  <c r="V282"/>
  <c r="AD282"/>
  <c r="U283"/>
  <c r="AC283" s="1"/>
  <c r="S283"/>
  <c r="R283"/>
  <c r="Q283"/>
  <c r="Q282" s="1"/>
  <c r="Q281" s="1"/>
  <c r="N283"/>
  <c r="M283"/>
  <c r="L283"/>
  <c r="L282"/>
  <c r="L281" s="1"/>
  <c r="K283"/>
  <c r="I283"/>
  <c r="H283"/>
  <c r="H282"/>
  <c r="H281" s="1"/>
  <c r="G283"/>
  <c r="F283"/>
  <c r="P283" s="1"/>
  <c r="AI282"/>
  <c r="AI281"/>
  <c r="AQ281"/>
  <c r="AG282"/>
  <c r="AG281" s="1"/>
  <c r="AO281" s="1"/>
  <c r="S281"/>
  <c r="N282"/>
  <c r="N281"/>
  <c r="I282"/>
  <c r="I281" s="1"/>
  <c r="G281"/>
  <c r="AM281"/>
  <c r="AL281"/>
  <c r="AK281"/>
  <c r="AJ281"/>
  <c r="V281"/>
  <c r="AQ279"/>
  <c r="AP279"/>
  <c r="AO279"/>
  <c r="AF279"/>
  <c r="AN279" s="1"/>
  <c r="AE279"/>
  <c r="AD279"/>
  <c r="AC279"/>
  <c r="T279"/>
  <c r="AB279" s="1"/>
  <c r="S279"/>
  <c r="S278" s="1"/>
  <c r="R279"/>
  <c r="R278" s="1"/>
  <c r="Q279"/>
  <c r="Q278"/>
  <c r="Q277" s="1"/>
  <c r="Q276" s="1"/>
  <c r="J279"/>
  <c r="J278"/>
  <c r="J277"/>
  <c r="J276" s="1"/>
  <c r="J275" s="1"/>
  <c r="E279"/>
  <c r="E278" s="1"/>
  <c r="E277" s="1"/>
  <c r="E276" s="1"/>
  <c r="E275"/>
  <c r="AM278"/>
  <c r="AM277" s="1"/>
  <c r="AM276" s="1"/>
  <c r="AL278"/>
  <c r="AK278"/>
  <c r="AK277"/>
  <c r="AJ278"/>
  <c r="AJ277"/>
  <c r="AJ276"/>
  <c r="AJ275" s="1"/>
  <c r="AI278"/>
  <c r="AQ278"/>
  <c r="AH278"/>
  <c r="AP278" s="1"/>
  <c r="AG278"/>
  <c r="AG277"/>
  <c r="AA278"/>
  <c r="AA277" s="1"/>
  <c r="AA276" s="1"/>
  <c r="AA275" s="1"/>
  <c r="Z278"/>
  <c r="Z277" s="1"/>
  <c r="Y278"/>
  <c r="Y277" s="1"/>
  <c r="X278"/>
  <c r="X277" s="1"/>
  <c r="W278"/>
  <c r="V278"/>
  <c r="AD278"/>
  <c r="U278"/>
  <c r="U277" s="1"/>
  <c r="S277"/>
  <c r="S276" s="1"/>
  <c r="S275" s="1"/>
  <c r="N278"/>
  <c r="N277" s="1"/>
  <c r="N276" s="1"/>
  <c r="N275" s="1"/>
  <c r="M278"/>
  <c r="M277" s="1"/>
  <c r="M276" s="1"/>
  <c r="L278"/>
  <c r="K278"/>
  <c r="K277" s="1"/>
  <c r="K276" s="1"/>
  <c r="K275" s="1"/>
  <c r="I278"/>
  <c r="I277" s="1"/>
  <c r="I276" s="1"/>
  <c r="I275" s="1"/>
  <c r="H278"/>
  <c r="H277" s="1"/>
  <c r="H276"/>
  <c r="H275" s="1"/>
  <c r="G278"/>
  <c r="F278"/>
  <c r="F277"/>
  <c r="AM275"/>
  <c r="AL277"/>
  <c r="AI277"/>
  <c r="AI276"/>
  <c r="AH277"/>
  <c r="X276"/>
  <c r="X275"/>
  <c r="V277"/>
  <c r="V276" s="1"/>
  <c r="R277"/>
  <c r="R276" s="1"/>
  <c r="R275" s="1"/>
  <c r="L277"/>
  <c r="L276" s="1"/>
  <c r="L275" s="1"/>
  <c r="G277"/>
  <c r="G276"/>
  <c r="G275" s="1"/>
  <c r="AL276"/>
  <c r="AL275" s="1"/>
  <c r="Z276"/>
  <c r="Z275" s="1"/>
  <c r="Y276"/>
  <c r="Y275" s="1"/>
  <c r="M275"/>
  <c r="Q275"/>
  <c r="AQ274"/>
  <c r="AP274"/>
  <c r="AO274"/>
  <c r="AN274"/>
  <c r="AE274"/>
  <c r="AD274"/>
  <c r="AC274"/>
  <c r="AB274"/>
  <c r="T274"/>
  <c r="T273" s="1"/>
  <c r="E274"/>
  <c r="E273" s="1"/>
  <c r="E272" s="1"/>
  <c r="AQ273"/>
  <c r="AI273"/>
  <c r="AH273"/>
  <c r="AP273" s="1"/>
  <c r="AH272"/>
  <c r="AP272" s="1"/>
  <c r="AG273"/>
  <c r="AF273"/>
  <c r="W273"/>
  <c r="AE273" s="1"/>
  <c r="V273"/>
  <c r="AD273" s="1"/>
  <c r="U273"/>
  <c r="U272" s="1"/>
  <c r="AC272" s="1"/>
  <c r="I273"/>
  <c r="I272" s="1"/>
  <c r="H273"/>
  <c r="G273"/>
  <c r="G272" s="1"/>
  <c r="F273"/>
  <c r="P273" s="1"/>
  <c r="AI272"/>
  <c r="AQ272" s="1"/>
  <c r="AE268"/>
  <c r="W272"/>
  <c r="AE272" s="1"/>
  <c r="H272"/>
  <c r="F272"/>
  <c r="P272" s="1"/>
  <c r="AQ271"/>
  <c r="AQ270" s="1"/>
  <c r="AQ269" s="1"/>
  <c r="AP271"/>
  <c r="AO271"/>
  <c r="AO270" s="1"/>
  <c r="AO269"/>
  <c r="AO268" s="1"/>
  <c r="AN271"/>
  <c r="AN270" s="1"/>
  <c r="AN269" s="1"/>
  <c r="AE271"/>
  <c r="AD271"/>
  <c r="AC271"/>
  <c r="AC270" s="1"/>
  <c r="AC269" s="1"/>
  <c r="AB269"/>
  <c r="T271"/>
  <c r="AB271" s="1"/>
  <c r="AB270" s="1"/>
  <c r="S271"/>
  <c r="S270" s="1"/>
  <c r="S269" s="1"/>
  <c r="S268" s="1"/>
  <c r="R271"/>
  <c r="R270" s="1"/>
  <c r="Q271"/>
  <c r="Q270"/>
  <c r="Q269"/>
  <c r="Q268" s="1"/>
  <c r="J271"/>
  <c r="O271"/>
  <c r="O270" s="1"/>
  <c r="O269" s="1"/>
  <c r="O268" s="1"/>
  <c r="E271"/>
  <c r="E270" s="1"/>
  <c r="AQ268"/>
  <c r="AP270"/>
  <c r="AP269" s="1"/>
  <c r="AM270"/>
  <c r="AM269" s="1"/>
  <c r="AL270"/>
  <c r="AK270"/>
  <c r="AK269"/>
  <c r="AJ270"/>
  <c r="AJ269" s="1"/>
  <c r="AJ268" s="1"/>
  <c r="AI270"/>
  <c r="AI269" s="1"/>
  <c r="AI268" s="1"/>
  <c r="AI261" s="1"/>
  <c r="AQ261" s="1"/>
  <c r="AH270"/>
  <c r="AH269" s="1"/>
  <c r="AG270"/>
  <c r="AG269"/>
  <c r="AF270"/>
  <c r="AF269" s="1"/>
  <c r="AE270"/>
  <c r="AE269"/>
  <c r="AD270"/>
  <c r="AD269" s="1"/>
  <c r="AA270"/>
  <c r="AA269"/>
  <c r="AA268"/>
  <c r="Z270"/>
  <c r="Z269" s="1"/>
  <c r="Z268" s="1"/>
  <c r="Y270"/>
  <c r="Y269" s="1"/>
  <c r="X270"/>
  <c r="X269" s="1"/>
  <c r="X268" s="1"/>
  <c r="W270"/>
  <c r="W269"/>
  <c r="W268" s="1"/>
  <c r="V270"/>
  <c r="U270"/>
  <c r="U269"/>
  <c r="T270"/>
  <c r="T269" s="1"/>
  <c r="N270"/>
  <c r="N269" s="1"/>
  <c r="N268" s="1"/>
  <c r="N261" s="1"/>
  <c r="N250" s="1"/>
  <c r="M270"/>
  <c r="M269" s="1"/>
  <c r="M268" s="1"/>
  <c r="L270"/>
  <c r="L269" s="1"/>
  <c r="L268" s="1"/>
  <c r="K270"/>
  <c r="K269" s="1"/>
  <c r="K268" s="1"/>
  <c r="K261"/>
  <c r="K250" s="1"/>
  <c r="I270"/>
  <c r="I269" s="1"/>
  <c r="H270"/>
  <c r="H269" s="1"/>
  <c r="G270"/>
  <c r="F270"/>
  <c r="E269"/>
  <c r="AM268"/>
  <c r="AL269"/>
  <c r="AL268" s="1"/>
  <c r="V269"/>
  <c r="R269"/>
  <c r="R268" s="1"/>
  <c r="G269"/>
  <c r="F269"/>
  <c r="AK268"/>
  <c r="Y268"/>
  <c r="AQ267"/>
  <c r="AP267"/>
  <c r="AO267"/>
  <c r="AN267"/>
  <c r="AE267"/>
  <c r="AD267"/>
  <c r="AC267"/>
  <c r="AB267"/>
  <c r="S267"/>
  <c r="S266" s="1"/>
  <c r="S263" s="1"/>
  <c r="S262" s="1"/>
  <c r="S261" s="1"/>
  <c r="R267"/>
  <c r="R266" s="1"/>
  <c r="R263" s="1"/>
  <c r="R262" s="1"/>
  <c r="R261" s="1"/>
  <c r="Q267"/>
  <c r="Q266" s="1"/>
  <c r="Q263"/>
  <c r="Q262" s="1"/>
  <c r="J267"/>
  <c r="J266" s="1"/>
  <c r="J263"/>
  <c r="J262"/>
  <c r="E267"/>
  <c r="AM266"/>
  <c r="AM263" s="1"/>
  <c r="AL266"/>
  <c r="AL263" s="1"/>
  <c r="AK266"/>
  <c r="AK263" s="1"/>
  <c r="AK262" s="1"/>
  <c r="AK261" s="1"/>
  <c r="AJ266"/>
  <c r="AJ263"/>
  <c r="AJ262"/>
  <c r="AJ261" s="1"/>
  <c r="AJ250" s="1"/>
  <c r="AI266"/>
  <c r="AQ266" s="1"/>
  <c r="AH266"/>
  <c r="AP266" s="1"/>
  <c r="AG266"/>
  <c r="AF266"/>
  <c r="AN266" s="1"/>
  <c r="AA266"/>
  <c r="AA263" s="1"/>
  <c r="AA262"/>
  <c r="AA261" s="1"/>
  <c r="Z266"/>
  <c r="Y266"/>
  <c r="X266"/>
  <c r="X263" s="1"/>
  <c r="X262" s="1"/>
  <c r="X261" s="1"/>
  <c r="X250" s="1"/>
  <c r="W266"/>
  <c r="AE266" s="1"/>
  <c r="V266"/>
  <c r="AD266" s="1"/>
  <c r="U266"/>
  <c r="AC266"/>
  <c r="T266"/>
  <c r="N266"/>
  <c r="M266"/>
  <c r="M263" s="1"/>
  <c r="M262" s="1"/>
  <c r="L266"/>
  <c r="L263" s="1"/>
  <c r="L262" s="1"/>
  <c r="L261" s="1"/>
  <c r="L250" s="1"/>
  <c r="K266"/>
  <c r="K263" s="1"/>
  <c r="K262" s="1"/>
  <c r="I266"/>
  <c r="H266"/>
  <c r="G266"/>
  <c r="F266"/>
  <c r="P266" s="1"/>
  <c r="E266"/>
  <c r="AQ265"/>
  <c r="AP265"/>
  <c r="AO265"/>
  <c r="AN265"/>
  <c r="AF265"/>
  <c r="AF264" s="1"/>
  <c r="AE265"/>
  <c r="AD265"/>
  <c r="AC265"/>
  <c r="T265"/>
  <c r="T264"/>
  <c r="T263" s="1"/>
  <c r="E265"/>
  <c r="E264" s="1"/>
  <c r="AI264"/>
  <c r="AQ264" s="1"/>
  <c r="AI263"/>
  <c r="AI262" s="1"/>
  <c r="AH264"/>
  <c r="AP264"/>
  <c r="AG264"/>
  <c r="AO264" s="1"/>
  <c r="W264"/>
  <c r="AE264"/>
  <c r="AE263" s="1"/>
  <c r="V264"/>
  <c r="AD264" s="1"/>
  <c r="U264"/>
  <c r="U263" s="1"/>
  <c r="U262" s="1"/>
  <c r="H264"/>
  <c r="H263"/>
  <c r="G264"/>
  <c r="G263" s="1"/>
  <c r="G262" s="1"/>
  <c r="F264"/>
  <c r="AM262"/>
  <c r="AM261"/>
  <c r="AM250" s="1"/>
  <c r="AL262"/>
  <c r="AL261"/>
  <c r="Z263"/>
  <c r="Z262" s="1"/>
  <c r="Y263"/>
  <c r="Y262" s="1"/>
  <c r="Y261" s="1"/>
  <c r="W263"/>
  <c r="W262" s="1"/>
  <c r="N263"/>
  <c r="N262" s="1"/>
  <c r="I263"/>
  <c r="I262"/>
  <c r="M261"/>
  <c r="H262"/>
  <c r="AQ260"/>
  <c r="AP260"/>
  <c r="AO260"/>
  <c r="AF260"/>
  <c r="AF259"/>
  <c r="AE260"/>
  <c r="AD260"/>
  <c r="AC260"/>
  <c r="T260"/>
  <c r="E260"/>
  <c r="AQ259"/>
  <c r="AP259"/>
  <c r="AI259"/>
  <c r="AH259"/>
  <c r="AG259"/>
  <c r="AO259" s="1"/>
  <c r="W259"/>
  <c r="V259"/>
  <c r="AD259" s="1"/>
  <c r="U259"/>
  <c r="AC259" s="1"/>
  <c r="H259"/>
  <c r="H258" s="1"/>
  <c r="H257" s="1"/>
  <c r="H256" s="1"/>
  <c r="G259"/>
  <c r="F259"/>
  <c r="P259" s="1"/>
  <c r="E259"/>
  <c r="AQ258"/>
  <c r="AI258"/>
  <c r="AI257" s="1"/>
  <c r="AH258"/>
  <c r="AP258" s="1"/>
  <c r="AC258"/>
  <c r="V258"/>
  <c r="U258"/>
  <c r="U257" s="1"/>
  <c r="G258"/>
  <c r="G257" s="1"/>
  <c r="G256" s="1"/>
  <c r="F258"/>
  <c r="P258" s="1"/>
  <c r="E258"/>
  <c r="E257" s="1"/>
  <c r="E256" s="1"/>
  <c r="AC257"/>
  <c r="F257"/>
  <c r="U256"/>
  <c r="AC256" s="1"/>
  <c r="I256"/>
  <c r="AQ255"/>
  <c r="AP255"/>
  <c r="AO255"/>
  <c r="AF255"/>
  <c r="AN255" s="1"/>
  <c r="AE255"/>
  <c r="AD255"/>
  <c r="AC255"/>
  <c r="T255"/>
  <c r="AB255"/>
  <c r="E255"/>
  <c r="AO254"/>
  <c r="AI254"/>
  <c r="AQ254" s="1"/>
  <c r="AH254"/>
  <c r="AP254" s="1"/>
  <c r="AG254"/>
  <c r="AF254"/>
  <c r="AN254"/>
  <c r="W254"/>
  <c r="AE254"/>
  <c r="V254"/>
  <c r="AD254" s="1"/>
  <c r="U254"/>
  <c r="AC254" s="1"/>
  <c r="H254"/>
  <c r="G254"/>
  <c r="G253" s="1"/>
  <c r="G252" s="1"/>
  <c r="G251" s="1"/>
  <c r="F254"/>
  <c r="P254" s="1"/>
  <c r="AQ253"/>
  <c r="AP253"/>
  <c r="AG253"/>
  <c r="AO253" s="1"/>
  <c r="AE253"/>
  <c r="AD253"/>
  <c r="U253"/>
  <c r="H253"/>
  <c r="H252" s="1"/>
  <c r="H251" s="1"/>
  <c r="AQ252"/>
  <c r="AP252"/>
  <c r="AE252"/>
  <c r="AD252"/>
  <c r="U252"/>
  <c r="U251" s="1"/>
  <c r="AQ251"/>
  <c r="AP251"/>
  <c r="AI251"/>
  <c r="AH251"/>
  <c r="AD251"/>
  <c r="W251"/>
  <c r="V251"/>
  <c r="I251"/>
  <c r="AQ248"/>
  <c r="AP248"/>
  <c r="AO248"/>
  <c r="AF248"/>
  <c r="AE248"/>
  <c r="AD248"/>
  <c r="AC248"/>
  <c r="T248"/>
  <c r="AB248" s="1"/>
  <c r="O248"/>
  <c r="O247" s="1"/>
  <c r="O246" s="1"/>
  <c r="J248"/>
  <c r="J247" s="1"/>
  <c r="J246" s="1"/>
  <c r="E248"/>
  <c r="E247" s="1"/>
  <c r="E246" s="1"/>
  <c r="AM247"/>
  <c r="AM246" s="1"/>
  <c r="AL247"/>
  <c r="AL246"/>
  <c r="AK247"/>
  <c r="AK246" s="1"/>
  <c r="AJ247"/>
  <c r="AI247"/>
  <c r="AI246"/>
  <c r="AQ246" s="1"/>
  <c r="AH247"/>
  <c r="AP247" s="1"/>
  <c r="AG247"/>
  <c r="AG246" s="1"/>
  <c r="AD247"/>
  <c r="AA247"/>
  <c r="AA246" s="1"/>
  <c r="Z247"/>
  <c r="Y247"/>
  <c r="Y246" s="1"/>
  <c r="X247"/>
  <c r="W247"/>
  <c r="V247"/>
  <c r="U247"/>
  <c r="S247"/>
  <c r="S246"/>
  <c r="R247"/>
  <c r="R246" s="1"/>
  <c r="Q247"/>
  <c r="Q246" s="1"/>
  <c r="N247"/>
  <c r="M247"/>
  <c r="M246" s="1"/>
  <c r="L247"/>
  <c r="L246" s="1"/>
  <c r="K247"/>
  <c r="K246"/>
  <c r="I247"/>
  <c r="H247"/>
  <c r="G247"/>
  <c r="G246"/>
  <c r="F247"/>
  <c r="AJ246"/>
  <c r="AH246"/>
  <c r="Z246"/>
  <c r="X246"/>
  <c r="V246"/>
  <c r="AD246" s="1"/>
  <c r="N246"/>
  <c r="I246"/>
  <c r="H246"/>
  <c r="AQ245"/>
  <c r="AP245"/>
  <c r="AO245"/>
  <c r="AN245"/>
  <c r="AE245"/>
  <c r="AD245"/>
  <c r="AC245"/>
  <c r="AB245"/>
  <c r="S245"/>
  <c r="R245"/>
  <c r="Q245"/>
  <c r="O245" s="1"/>
  <c r="J245"/>
  <c r="E245"/>
  <c r="E244"/>
  <c r="E243" s="1"/>
  <c r="AI244"/>
  <c r="AH244"/>
  <c r="AG244"/>
  <c r="AO244"/>
  <c r="AF244"/>
  <c r="AF243"/>
  <c r="AN243"/>
  <c r="AD244"/>
  <c r="W244"/>
  <c r="V244"/>
  <c r="U244"/>
  <c r="AC244"/>
  <c r="T244"/>
  <c r="T243"/>
  <c r="AB243"/>
  <c r="N244"/>
  <c r="N243" s="1"/>
  <c r="M244"/>
  <c r="L244"/>
  <c r="L243" s="1"/>
  <c r="K244"/>
  <c r="J244"/>
  <c r="I244"/>
  <c r="I243" s="1"/>
  <c r="S243" s="1"/>
  <c r="H244"/>
  <c r="H243" s="1"/>
  <c r="R243" s="1"/>
  <c r="G244"/>
  <c r="F244"/>
  <c r="P244" s="1"/>
  <c r="F243"/>
  <c r="P243" s="1"/>
  <c r="AG243"/>
  <c r="AO243" s="1"/>
  <c r="V243"/>
  <c r="AD243" s="1"/>
  <c r="U243"/>
  <c r="AC243" s="1"/>
  <c r="M243"/>
  <c r="K243"/>
  <c r="J243"/>
  <c r="AQ242"/>
  <c r="AP242"/>
  <c r="AO242"/>
  <c r="AF242"/>
  <c r="AE242"/>
  <c r="AD242"/>
  <c r="AC242"/>
  <c r="T242"/>
  <c r="E242"/>
  <c r="E241"/>
  <c r="E240" s="1"/>
  <c r="AI241"/>
  <c r="AQ241" s="1"/>
  <c r="AI240"/>
  <c r="AQ240" s="1"/>
  <c r="AH241"/>
  <c r="AP241"/>
  <c r="AG241"/>
  <c r="AE241"/>
  <c r="W241"/>
  <c r="W240"/>
  <c r="AE240"/>
  <c r="V241"/>
  <c r="AD241" s="1"/>
  <c r="U241"/>
  <c r="U240" s="1"/>
  <c r="AC240" s="1"/>
  <c r="I241"/>
  <c r="I240" s="1"/>
  <c r="H241"/>
  <c r="H240" s="1"/>
  <c r="H239" s="1"/>
  <c r="H238" s="1"/>
  <c r="E238" s="1"/>
  <c r="G241"/>
  <c r="G240"/>
  <c r="F241"/>
  <c r="P241" s="1"/>
  <c r="AP240"/>
  <c r="AH240"/>
  <c r="V240"/>
  <c r="AD240"/>
  <c r="F240"/>
  <c r="P240" s="1"/>
  <c r="AQ239"/>
  <c r="AP239"/>
  <c r="AO239"/>
  <c r="AN239"/>
  <c r="AE239"/>
  <c r="AD239"/>
  <c r="AC239"/>
  <c r="T239"/>
  <c r="AB239" s="1"/>
  <c r="AQ238"/>
  <c r="AP238"/>
  <c r="AO238"/>
  <c r="AN238"/>
  <c r="AH238"/>
  <c r="AE238"/>
  <c r="AD238"/>
  <c r="U238"/>
  <c r="F238"/>
  <c r="P238" s="1"/>
  <c r="AQ237"/>
  <c r="AO237"/>
  <c r="AN237"/>
  <c r="AH237"/>
  <c r="AP237"/>
  <c r="AE237"/>
  <c r="AD237"/>
  <c r="F237"/>
  <c r="P237" s="1"/>
  <c r="AQ236"/>
  <c r="AP236"/>
  <c r="AO236"/>
  <c r="AF236"/>
  <c r="AN236" s="1"/>
  <c r="AE236"/>
  <c r="AD236"/>
  <c r="AC236"/>
  <c r="T236"/>
  <c r="AB236" s="1"/>
  <c r="S236"/>
  <c r="S235" s="1"/>
  <c r="S234" s="1"/>
  <c r="R236"/>
  <c r="Q236"/>
  <c r="J236"/>
  <c r="J235"/>
  <c r="J234"/>
  <c r="E236"/>
  <c r="AM235"/>
  <c r="AM234"/>
  <c r="AL235"/>
  <c r="AK235"/>
  <c r="AK234" s="1"/>
  <c r="AJ235"/>
  <c r="AI235"/>
  <c r="AH235"/>
  <c r="AP235" s="1"/>
  <c r="AG235"/>
  <c r="W235"/>
  <c r="V235"/>
  <c r="U235"/>
  <c r="Q235"/>
  <c r="N235"/>
  <c r="M235"/>
  <c r="M234" s="1"/>
  <c r="L235"/>
  <c r="L234" s="1"/>
  <c r="K235"/>
  <c r="K234" s="1"/>
  <c r="I235"/>
  <c r="I234"/>
  <c r="H235"/>
  <c r="G235"/>
  <c r="F235"/>
  <c r="AL234"/>
  <c r="AJ234"/>
  <c r="AH234"/>
  <c r="AP234" s="1"/>
  <c r="AA234"/>
  <c r="Z234"/>
  <c r="Y234"/>
  <c r="X234"/>
  <c r="Q234"/>
  <c r="N234"/>
  <c r="H234"/>
  <c r="F234"/>
  <c r="P234" s="1"/>
  <c r="AQ230"/>
  <c r="AP230"/>
  <c r="AO230"/>
  <c r="AN230"/>
  <c r="AE230"/>
  <c r="AD230"/>
  <c r="AC230"/>
  <c r="AB230"/>
  <c r="T230"/>
  <c r="AQ229"/>
  <c r="AP229"/>
  <c r="AO229"/>
  <c r="AN229"/>
  <c r="W229"/>
  <c r="AE229" s="1"/>
  <c r="V229"/>
  <c r="V228" s="1"/>
  <c r="AD228" s="1"/>
  <c r="U229"/>
  <c r="H229"/>
  <c r="G229"/>
  <c r="F229"/>
  <c r="F228"/>
  <c r="AQ228"/>
  <c r="AP228"/>
  <c r="AO228"/>
  <c r="AN228"/>
  <c r="W228"/>
  <c r="AE228" s="1"/>
  <c r="H228"/>
  <c r="G228"/>
  <c r="AQ227"/>
  <c r="AP227"/>
  <c r="AO227"/>
  <c r="AF227"/>
  <c r="AN227"/>
  <c r="AE227"/>
  <c r="AD227"/>
  <c r="AC227"/>
  <c r="T227"/>
  <c r="AB227" s="1"/>
  <c r="S227"/>
  <c r="S226"/>
  <c r="R227"/>
  <c r="Q227"/>
  <c r="Q226"/>
  <c r="O227"/>
  <c r="O226" s="1"/>
  <c r="J227"/>
  <c r="E227"/>
  <c r="AQ226"/>
  <c r="AM226"/>
  <c r="AL226"/>
  <c r="AK226"/>
  <c r="AJ226"/>
  <c r="AI226"/>
  <c r="AH226"/>
  <c r="AF226"/>
  <c r="AN226"/>
  <c r="AG226"/>
  <c r="AE226"/>
  <c r="AD226"/>
  <c r="AA226"/>
  <c r="Z226"/>
  <c r="Y226"/>
  <c r="X226"/>
  <c r="W226"/>
  <c r="V226"/>
  <c r="U226"/>
  <c r="R226"/>
  <c r="N226"/>
  <c r="N223" s="1"/>
  <c r="M226"/>
  <c r="L226"/>
  <c r="K226"/>
  <c r="J226"/>
  <c r="I226"/>
  <c r="H226"/>
  <c r="G226"/>
  <c r="F226"/>
  <c r="AQ225"/>
  <c r="AP225"/>
  <c r="AO225"/>
  <c r="AF225"/>
  <c r="AN225" s="1"/>
  <c r="AE225"/>
  <c r="AD225"/>
  <c r="AC225"/>
  <c r="T225"/>
  <c r="AB225" s="1"/>
  <c r="S225"/>
  <c r="S224" s="1"/>
  <c r="S223" s="1"/>
  <c r="R225"/>
  <c r="Q225"/>
  <c r="J225"/>
  <c r="J224" s="1"/>
  <c r="J223" s="1"/>
  <c r="E225"/>
  <c r="AM224"/>
  <c r="AL224"/>
  <c r="AK224"/>
  <c r="AJ224"/>
  <c r="AI224"/>
  <c r="AQ224" s="1"/>
  <c r="AH224"/>
  <c r="AF224" s="1"/>
  <c r="AG224"/>
  <c r="AO224"/>
  <c r="AN224"/>
  <c r="AA224"/>
  <c r="Z224"/>
  <c r="Y224"/>
  <c r="AC224" s="1"/>
  <c r="X224"/>
  <c r="W224"/>
  <c r="AE224"/>
  <c r="V224"/>
  <c r="U224"/>
  <c r="R224"/>
  <c r="N224"/>
  <c r="M224"/>
  <c r="M223" s="1"/>
  <c r="L224"/>
  <c r="L223"/>
  <c r="K224"/>
  <c r="I224"/>
  <c r="I223" s="1"/>
  <c r="H224"/>
  <c r="H223" s="1"/>
  <c r="G224"/>
  <c r="F224"/>
  <c r="P224" s="1"/>
  <c r="AM223"/>
  <c r="AL223"/>
  <c r="AK223"/>
  <c r="AJ223"/>
  <c r="AI223"/>
  <c r="AQ223" s="1"/>
  <c r="AH223"/>
  <c r="AP223" s="1"/>
  <c r="AG223"/>
  <c r="AD223"/>
  <c r="AA223"/>
  <c r="Z223"/>
  <c r="Y223"/>
  <c r="X223"/>
  <c r="W223"/>
  <c r="AE223" s="1"/>
  <c r="V223"/>
  <c r="U223"/>
  <c r="R223"/>
  <c r="K223"/>
  <c r="AQ222"/>
  <c r="AP222"/>
  <c r="AO222"/>
  <c r="AF222"/>
  <c r="AN222"/>
  <c r="AE222"/>
  <c r="AD222"/>
  <c r="AC222"/>
  <c r="T222"/>
  <c r="I222" s="1"/>
  <c r="I221" s="1"/>
  <c r="E222"/>
  <c r="E221" s="1"/>
  <c r="E220" s="1"/>
  <c r="AP221"/>
  <c r="AI221"/>
  <c r="AH221"/>
  <c r="AG221"/>
  <c r="AG220" s="1"/>
  <c r="AO220" s="1"/>
  <c r="AC221"/>
  <c r="W221"/>
  <c r="W220" s="1"/>
  <c r="AE221"/>
  <c r="V221"/>
  <c r="AD221"/>
  <c r="U221"/>
  <c r="U220"/>
  <c r="AC220" s="1"/>
  <c r="H221"/>
  <c r="H220"/>
  <c r="G221"/>
  <c r="G220" s="1"/>
  <c r="F221"/>
  <c r="AH220"/>
  <c r="AP220"/>
  <c r="AE220"/>
  <c r="I220"/>
  <c r="AQ219"/>
  <c r="AP219"/>
  <c r="AO219"/>
  <c r="AF219"/>
  <c r="AN219" s="1"/>
  <c r="AE219"/>
  <c r="AD219"/>
  <c r="AC219"/>
  <c r="AB219"/>
  <c r="T219"/>
  <c r="S219"/>
  <c r="S218" s="1"/>
  <c r="S217"/>
  <c r="R219"/>
  <c r="R218"/>
  <c r="R217" s="1"/>
  <c r="Q219"/>
  <c r="J219"/>
  <c r="J218"/>
  <c r="J217" s="1"/>
  <c r="E219"/>
  <c r="AM218"/>
  <c r="AL218"/>
  <c r="AL217" s="1"/>
  <c r="AK218"/>
  <c r="AK217" s="1"/>
  <c r="AJ218"/>
  <c r="AJ217" s="1"/>
  <c r="AI218"/>
  <c r="AQ218"/>
  <c r="AH218"/>
  <c r="AG218"/>
  <c r="AG217"/>
  <c r="AA218"/>
  <c r="AA217" s="1"/>
  <c r="Z218"/>
  <c r="Z217"/>
  <c r="Y218"/>
  <c r="Y217"/>
  <c r="X218"/>
  <c r="W218"/>
  <c r="V218"/>
  <c r="AD218" s="1"/>
  <c r="U218"/>
  <c r="U217" s="1"/>
  <c r="AC217" s="1"/>
  <c r="T218"/>
  <c r="AB218"/>
  <c r="N218"/>
  <c r="N217"/>
  <c r="M218"/>
  <c r="M217"/>
  <c r="L218"/>
  <c r="L217"/>
  <c r="K218"/>
  <c r="I218"/>
  <c r="I217" s="1"/>
  <c r="H218"/>
  <c r="H217" s="1"/>
  <c r="G218"/>
  <c r="F218"/>
  <c r="E218"/>
  <c r="E217" s="1"/>
  <c r="AM217"/>
  <c r="AI217"/>
  <c r="AQ217" s="1"/>
  <c r="X217"/>
  <c r="T217"/>
  <c r="AB217" s="1"/>
  <c r="K217"/>
  <c r="G217"/>
  <c r="AQ216"/>
  <c r="AP216"/>
  <c r="AO216"/>
  <c r="AF216"/>
  <c r="AN216" s="1"/>
  <c r="AE216"/>
  <c r="AD216"/>
  <c r="AC216"/>
  <c r="T216"/>
  <c r="AB216"/>
  <c r="S216"/>
  <c r="R216"/>
  <c r="R215" s="1"/>
  <c r="Q216"/>
  <c r="Q215"/>
  <c r="J216"/>
  <c r="E216"/>
  <c r="AM215"/>
  <c r="AM214"/>
  <c r="AL215"/>
  <c r="AK215"/>
  <c r="AK214" s="1"/>
  <c r="AJ215"/>
  <c r="AJ214"/>
  <c r="AI215"/>
  <c r="AI214"/>
  <c r="AQ214" s="1"/>
  <c r="AH215"/>
  <c r="AG215"/>
  <c r="AE215"/>
  <c r="AA215"/>
  <c r="AA214"/>
  <c r="Z215"/>
  <c r="Y215"/>
  <c r="AC215" s="1"/>
  <c r="X215"/>
  <c r="X214" s="1"/>
  <c r="W215"/>
  <c r="V215"/>
  <c r="AD215"/>
  <c r="S215"/>
  <c r="S214"/>
  <c r="R214"/>
  <c r="N215"/>
  <c r="N214"/>
  <c r="M215"/>
  <c r="L215"/>
  <c r="L214" s="1"/>
  <c r="K215"/>
  <c r="K214"/>
  <c r="J215"/>
  <c r="J214"/>
  <c r="I215"/>
  <c r="H215"/>
  <c r="H214" s="1"/>
  <c r="G215"/>
  <c r="G214"/>
  <c r="F215"/>
  <c r="P215" s="1"/>
  <c r="AL214"/>
  <c r="AG214"/>
  <c r="Z214"/>
  <c r="V214"/>
  <c r="AD214" s="1"/>
  <c r="Q214"/>
  <c r="M214"/>
  <c r="I214"/>
  <c r="AQ213"/>
  <c r="AP213"/>
  <c r="AO213"/>
  <c r="AF213"/>
  <c r="AF212" s="1"/>
  <c r="AE213"/>
  <c r="AD213"/>
  <c r="AC213"/>
  <c r="T213"/>
  <c r="AB213" s="1"/>
  <c r="S213"/>
  <c r="S212"/>
  <c r="S211" s="1"/>
  <c r="R213"/>
  <c r="Q213"/>
  <c r="J213"/>
  <c r="J212" s="1"/>
  <c r="J211" s="1"/>
  <c r="E213"/>
  <c r="AM212"/>
  <c r="AM211" s="1"/>
  <c r="AL212"/>
  <c r="AL211"/>
  <c r="AK212"/>
  <c r="AK211"/>
  <c r="AJ212"/>
  <c r="AI212"/>
  <c r="AH212"/>
  <c r="AP212" s="1"/>
  <c r="AG212"/>
  <c r="AG211" s="1"/>
  <c r="AO211"/>
  <c r="AA212"/>
  <c r="AA211" s="1"/>
  <c r="Z212"/>
  <c r="Z211" s="1"/>
  <c r="Y212"/>
  <c r="Y211" s="1"/>
  <c r="X212"/>
  <c r="W212"/>
  <c r="AE212"/>
  <c r="V212"/>
  <c r="U212"/>
  <c r="U211"/>
  <c r="AC211" s="1"/>
  <c r="Q212"/>
  <c r="Q211" s="1"/>
  <c r="N212"/>
  <c r="N211" s="1"/>
  <c r="M212"/>
  <c r="M211" s="1"/>
  <c r="L212"/>
  <c r="L211" s="1"/>
  <c r="K212"/>
  <c r="I212"/>
  <c r="I211" s="1"/>
  <c r="H212"/>
  <c r="H211" s="1"/>
  <c r="G212"/>
  <c r="F212"/>
  <c r="AJ211"/>
  <c r="X211"/>
  <c r="W211"/>
  <c r="AE211"/>
  <c r="K211"/>
  <c r="G211"/>
  <c r="AQ210"/>
  <c r="AP210"/>
  <c r="AO210"/>
  <c r="AF210"/>
  <c r="AN210" s="1"/>
  <c r="AE210"/>
  <c r="AD210"/>
  <c r="AC210"/>
  <c r="T210"/>
  <c r="AB210"/>
  <c r="S210"/>
  <c r="R210"/>
  <c r="R209" s="1"/>
  <c r="R208" s="1"/>
  <c r="Q210"/>
  <c r="Q209"/>
  <c r="Q208" s="1"/>
  <c r="O210"/>
  <c r="O209" s="1"/>
  <c r="O208" s="1"/>
  <c r="J210"/>
  <c r="J209"/>
  <c r="J208" s="1"/>
  <c r="E210"/>
  <c r="AQ209"/>
  <c r="AM209"/>
  <c r="AL209"/>
  <c r="AL208" s="1"/>
  <c r="AK209"/>
  <c r="AK208"/>
  <c r="AJ209"/>
  <c r="AJ208"/>
  <c r="AI209"/>
  <c r="AH209"/>
  <c r="AP209" s="1"/>
  <c r="AG209"/>
  <c r="AO209" s="1"/>
  <c r="AA209"/>
  <c r="Z209"/>
  <c r="Z208" s="1"/>
  <c r="Y209"/>
  <c r="Y208"/>
  <c r="X209"/>
  <c r="X208"/>
  <c r="W209"/>
  <c r="AE209"/>
  <c r="V209"/>
  <c r="AD209"/>
  <c r="U209"/>
  <c r="AC209"/>
  <c r="T209"/>
  <c r="T208"/>
  <c r="AB208" s="1"/>
  <c r="S209"/>
  <c r="N209"/>
  <c r="N208" s="1"/>
  <c r="M209"/>
  <c r="M208" s="1"/>
  <c r="L209"/>
  <c r="L208" s="1"/>
  <c r="K209"/>
  <c r="K208" s="1"/>
  <c r="I209"/>
  <c r="I208"/>
  <c r="H209"/>
  <c r="H208"/>
  <c r="G209"/>
  <c r="E209"/>
  <c r="F209"/>
  <c r="F208" s="1"/>
  <c r="AM208"/>
  <c r="AI208"/>
  <c r="AA208"/>
  <c r="W208"/>
  <c r="AE208" s="1"/>
  <c r="V208"/>
  <c r="S208"/>
  <c r="G208"/>
  <c r="AQ207"/>
  <c r="AP207"/>
  <c r="AO207"/>
  <c r="AF207"/>
  <c r="AN207"/>
  <c r="AE207"/>
  <c r="AD207"/>
  <c r="AC207"/>
  <c r="T207"/>
  <c r="AB207" s="1"/>
  <c r="E207"/>
  <c r="AI206"/>
  <c r="AQ206"/>
  <c r="AH206"/>
  <c r="AP206"/>
  <c r="AG206"/>
  <c r="AO206"/>
  <c r="AF206"/>
  <c r="AN206"/>
  <c r="W206"/>
  <c r="AE206"/>
  <c r="V206"/>
  <c r="AD206"/>
  <c r="U206"/>
  <c r="AC206"/>
  <c r="T206"/>
  <c r="AB206"/>
  <c r="H206"/>
  <c r="G206"/>
  <c r="E206" s="1"/>
  <c r="F206"/>
  <c r="P206" s="1"/>
  <c r="AI205"/>
  <c r="AQ205"/>
  <c r="AH205"/>
  <c r="AP205"/>
  <c r="AG205"/>
  <c r="AO205"/>
  <c r="AF205"/>
  <c r="AN205"/>
  <c r="W205"/>
  <c r="AE205"/>
  <c r="V205"/>
  <c r="AD205"/>
  <c r="U205"/>
  <c r="AC205"/>
  <c r="T205"/>
  <c r="AB205"/>
  <c r="H205"/>
  <c r="G205"/>
  <c r="E205" s="1"/>
  <c r="F205"/>
  <c r="P205" s="1"/>
  <c r="AQ204"/>
  <c r="AP204"/>
  <c r="AP203" s="1"/>
  <c r="AP202" s="1"/>
  <c r="AO204"/>
  <c r="AO203"/>
  <c r="AO202" s="1"/>
  <c r="AN204"/>
  <c r="AN203" s="1"/>
  <c r="AN202" s="1"/>
  <c r="AJ204"/>
  <c r="AF204"/>
  <c r="AE204"/>
  <c r="AD204"/>
  <c r="AD203" s="1"/>
  <c r="AD202"/>
  <c r="AC204"/>
  <c r="X204"/>
  <c r="X203" s="1"/>
  <c r="T204"/>
  <c r="T203" s="1"/>
  <c r="S204"/>
  <c r="S203" s="1"/>
  <c r="S202" s="1"/>
  <c r="R204"/>
  <c r="R203"/>
  <c r="R202" s="1"/>
  <c r="Q204"/>
  <c r="Q203" s="1"/>
  <c r="Q202"/>
  <c r="J204"/>
  <c r="J203"/>
  <c r="J202" s="1"/>
  <c r="E204"/>
  <c r="AQ203"/>
  <c r="AQ202" s="1"/>
  <c r="AM203"/>
  <c r="AM202" s="1"/>
  <c r="AL203"/>
  <c r="AK203"/>
  <c r="AK202" s="1"/>
  <c r="AJ203"/>
  <c r="AJ202" s="1"/>
  <c r="AI203"/>
  <c r="AH203"/>
  <c r="AH202" s="1"/>
  <c r="AG203"/>
  <c r="AG202" s="1"/>
  <c r="AF203"/>
  <c r="AF202" s="1"/>
  <c r="AE203"/>
  <c r="AC203"/>
  <c r="AC202"/>
  <c r="AA203"/>
  <c r="Z203"/>
  <c r="Y203"/>
  <c r="Y202"/>
  <c r="X202"/>
  <c r="W203"/>
  <c r="V203"/>
  <c r="V202" s="1"/>
  <c r="U203"/>
  <c r="U202"/>
  <c r="T202"/>
  <c r="N203"/>
  <c r="N202" s="1"/>
  <c r="M203"/>
  <c r="M202"/>
  <c r="L203"/>
  <c r="L202"/>
  <c r="K203"/>
  <c r="K202"/>
  <c r="I203"/>
  <c r="I202"/>
  <c r="H203"/>
  <c r="H202"/>
  <c r="G203"/>
  <c r="G202" s="1"/>
  <c r="F203"/>
  <c r="P203" s="1"/>
  <c r="AL202"/>
  <c r="AI202"/>
  <c r="AE202"/>
  <c r="AA202"/>
  <c r="Z202"/>
  <c r="W202"/>
  <c r="F202"/>
  <c r="AQ201"/>
  <c r="AP201"/>
  <c r="AO201"/>
  <c r="AJ201"/>
  <c r="AF201"/>
  <c r="AN201"/>
  <c r="AE201"/>
  <c r="AD201"/>
  <c r="AC201"/>
  <c r="AB201"/>
  <c r="T201"/>
  <c r="O201"/>
  <c r="O200" s="1"/>
  <c r="O199" s="1"/>
  <c r="J201"/>
  <c r="J200"/>
  <c r="J199" s="1"/>
  <c r="E201"/>
  <c r="E200"/>
  <c r="E199" s="1"/>
  <c r="AM200"/>
  <c r="AM199" s="1"/>
  <c r="AL200"/>
  <c r="AK200"/>
  <c r="AK199" s="1"/>
  <c r="AJ200"/>
  <c r="AJ199" s="1"/>
  <c r="AI200"/>
  <c r="AH200"/>
  <c r="AG200"/>
  <c r="AO200" s="1"/>
  <c r="AE200"/>
  <c r="AA200"/>
  <c r="Z200"/>
  <c r="Z199" s="1"/>
  <c r="Y200"/>
  <c r="Y199"/>
  <c r="X200"/>
  <c r="X199"/>
  <c r="W200"/>
  <c r="V200"/>
  <c r="U200"/>
  <c r="AC200" s="1"/>
  <c r="T200"/>
  <c r="T199" s="1"/>
  <c r="AB199" s="1"/>
  <c r="S200"/>
  <c r="R200"/>
  <c r="R199" s="1"/>
  <c r="Q200"/>
  <c r="Q199"/>
  <c r="N200"/>
  <c r="N199" s="1"/>
  <c r="M200"/>
  <c r="M199" s="1"/>
  <c r="L200"/>
  <c r="L199" s="1"/>
  <c r="K200"/>
  <c r="I200"/>
  <c r="I199"/>
  <c r="H200"/>
  <c r="H199"/>
  <c r="G200"/>
  <c r="F200"/>
  <c r="AL199"/>
  <c r="AA199"/>
  <c r="W199"/>
  <c r="AE199"/>
  <c r="S199"/>
  <c r="K199"/>
  <c r="G199"/>
  <c r="AQ198"/>
  <c r="AP198"/>
  <c r="AO198"/>
  <c r="AF198"/>
  <c r="AN198"/>
  <c r="AE198"/>
  <c r="AD198"/>
  <c r="AC198"/>
  <c r="T198"/>
  <c r="AB198" s="1"/>
  <c r="E198"/>
  <c r="E197" s="1"/>
  <c r="E196"/>
  <c r="AI197"/>
  <c r="AQ197"/>
  <c r="AH197"/>
  <c r="AP197"/>
  <c r="AG197"/>
  <c r="AO197"/>
  <c r="AF197"/>
  <c r="AF196"/>
  <c r="AN196" s="1"/>
  <c r="W197"/>
  <c r="V197"/>
  <c r="U197"/>
  <c r="AC197" s="1"/>
  <c r="I197"/>
  <c r="H197"/>
  <c r="H196" s="1"/>
  <c r="G197"/>
  <c r="F197"/>
  <c r="AO196"/>
  <c r="AI196"/>
  <c r="AQ196"/>
  <c r="AH196"/>
  <c r="AP196"/>
  <c r="AG196"/>
  <c r="U196"/>
  <c r="AC196" s="1"/>
  <c r="I196"/>
  <c r="G196"/>
  <c r="AQ195"/>
  <c r="AP195"/>
  <c r="AO195"/>
  <c r="AF195"/>
  <c r="AN195" s="1"/>
  <c r="AE195"/>
  <c r="AD195"/>
  <c r="AC195"/>
  <c r="T195"/>
  <c r="AB195"/>
  <c r="S195"/>
  <c r="R195"/>
  <c r="R194" s="1"/>
  <c r="R193"/>
  <c r="Q195"/>
  <c r="Q194"/>
  <c r="Q193" s="1"/>
  <c r="O195"/>
  <c r="O194" s="1"/>
  <c r="O193" s="1"/>
  <c r="J195"/>
  <c r="J194"/>
  <c r="J193" s="1"/>
  <c r="E195"/>
  <c r="AQ194"/>
  <c r="AM194"/>
  <c r="AL194"/>
  <c r="AL193" s="1"/>
  <c r="AK194"/>
  <c r="AK193"/>
  <c r="AJ194"/>
  <c r="AJ193"/>
  <c r="AI194"/>
  <c r="AH194"/>
  <c r="AG194"/>
  <c r="AA194"/>
  <c r="AA193" s="1"/>
  <c r="Z194"/>
  <c r="Y194"/>
  <c r="Y193" s="1"/>
  <c r="X194"/>
  <c r="X193" s="1"/>
  <c r="W194"/>
  <c r="V194"/>
  <c r="AD194" s="1"/>
  <c r="U194"/>
  <c r="S194"/>
  <c r="S193" s="1"/>
  <c r="N194"/>
  <c r="N193" s="1"/>
  <c r="M194"/>
  <c r="M193" s="1"/>
  <c r="L194"/>
  <c r="L193" s="1"/>
  <c r="K194"/>
  <c r="K193" s="1"/>
  <c r="I194"/>
  <c r="I193"/>
  <c r="H194"/>
  <c r="H193"/>
  <c r="E193" s="1"/>
  <c r="G194"/>
  <c r="E194"/>
  <c r="F194"/>
  <c r="F193" s="1"/>
  <c r="AM193"/>
  <c r="AI193"/>
  <c r="AH193"/>
  <c r="AP193" s="1"/>
  <c r="Z193"/>
  <c r="V193"/>
  <c r="AD193" s="1"/>
  <c r="G193"/>
  <c r="AQ192"/>
  <c r="AP192"/>
  <c r="AO192"/>
  <c r="AF192"/>
  <c r="AN192"/>
  <c r="AE192"/>
  <c r="AD192"/>
  <c r="AC192"/>
  <c r="T192"/>
  <c r="AB192" s="1"/>
  <c r="O192"/>
  <c r="O191" s="1"/>
  <c r="O190" s="1"/>
  <c r="J192"/>
  <c r="J191"/>
  <c r="J190" s="1"/>
  <c r="E192"/>
  <c r="AM191"/>
  <c r="AL191"/>
  <c r="AL190" s="1"/>
  <c r="AK191"/>
  <c r="AK190"/>
  <c r="AO190" s="1"/>
  <c r="AJ191"/>
  <c r="AJ190"/>
  <c r="AI191"/>
  <c r="AI190" s="1"/>
  <c r="AQ191"/>
  <c r="AH191"/>
  <c r="AP191"/>
  <c r="AG191"/>
  <c r="AF191" s="1"/>
  <c r="AO191"/>
  <c r="AN191"/>
  <c r="AA191"/>
  <c r="AA190" s="1"/>
  <c r="Z191"/>
  <c r="Y191"/>
  <c r="Y190" s="1"/>
  <c r="X191"/>
  <c r="X190" s="1"/>
  <c r="W191"/>
  <c r="V191"/>
  <c r="V190" s="1"/>
  <c r="AD191"/>
  <c r="U191"/>
  <c r="S191"/>
  <c r="R191"/>
  <c r="Q191"/>
  <c r="Q190"/>
  <c r="N191"/>
  <c r="M191"/>
  <c r="M190" s="1"/>
  <c r="L191"/>
  <c r="L190" s="1"/>
  <c r="K191"/>
  <c r="K190" s="1"/>
  <c r="I191"/>
  <c r="I190" s="1"/>
  <c r="H191"/>
  <c r="H190" s="1"/>
  <c r="G191"/>
  <c r="G190" s="1"/>
  <c r="F191"/>
  <c r="AM190"/>
  <c r="AQ190"/>
  <c r="AH190"/>
  <c r="AP190"/>
  <c r="Z190"/>
  <c r="AD190" s="1"/>
  <c r="S190"/>
  <c r="R190"/>
  <c r="N190"/>
  <c r="AQ189"/>
  <c r="AP189"/>
  <c r="AO189"/>
  <c r="AF189"/>
  <c r="AN189"/>
  <c r="AE189"/>
  <c r="AD189"/>
  <c r="AC189"/>
  <c r="T189"/>
  <c r="AB189" s="1"/>
  <c r="S189"/>
  <c r="R189"/>
  <c r="Q189"/>
  <c r="Q188"/>
  <c r="Q187" s="1"/>
  <c r="J189"/>
  <c r="J188" s="1"/>
  <c r="J187" s="1"/>
  <c r="E189"/>
  <c r="AM188"/>
  <c r="AM187"/>
  <c r="AL188"/>
  <c r="AL187"/>
  <c r="AK188"/>
  <c r="AJ188"/>
  <c r="AJ187" s="1"/>
  <c r="AI188"/>
  <c r="AH188"/>
  <c r="AH187" s="1"/>
  <c r="AP188"/>
  <c r="AG188"/>
  <c r="AO188"/>
  <c r="AF188"/>
  <c r="AN188"/>
  <c r="AD188"/>
  <c r="AA188"/>
  <c r="AA187"/>
  <c r="Z188"/>
  <c r="Y188"/>
  <c r="X188"/>
  <c r="X187"/>
  <c r="W188"/>
  <c r="AE188" s="1"/>
  <c r="W187"/>
  <c r="AE187" s="1"/>
  <c r="V188"/>
  <c r="U188"/>
  <c r="S188"/>
  <c r="S187"/>
  <c r="N188"/>
  <c r="M188"/>
  <c r="L188"/>
  <c r="L187"/>
  <c r="K188"/>
  <c r="K187"/>
  <c r="I188"/>
  <c r="H188"/>
  <c r="H187"/>
  <c r="G188"/>
  <c r="G187"/>
  <c r="F188"/>
  <c r="P188" s="1"/>
  <c r="AK187"/>
  <c r="AG187"/>
  <c r="AO187" s="1"/>
  <c r="Z187"/>
  <c r="V187"/>
  <c r="AD187" s="1"/>
  <c r="U187"/>
  <c r="N187"/>
  <c r="M187"/>
  <c r="I187"/>
  <c r="F187"/>
  <c r="S186"/>
  <c r="R186"/>
  <c r="R185"/>
  <c r="R184" s="1"/>
  <c r="Q186"/>
  <c r="Q185"/>
  <c r="Q184" s="1"/>
  <c r="J186"/>
  <c r="J185" s="1"/>
  <c r="J184" s="1"/>
  <c r="E186"/>
  <c r="AQ185"/>
  <c r="AQ184" s="1"/>
  <c r="AP185"/>
  <c r="AP184" s="1"/>
  <c r="AO185"/>
  <c r="AO184"/>
  <c r="AN185"/>
  <c r="AN184"/>
  <c r="AM185"/>
  <c r="AM184"/>
  <c r="AL185"/>
  <c r="AK185"/>
  <c r="AK184" s="1"/>
  <c r="AJ185"/>
  <c r="AJ184" s="1"/>
  <c r="AI185"/>
  <c r="AI184" s="1"/>
  <c r="AH185"/>
  <c r="AH184" s="1"/>
  <c r="AG185"/>
  <c r="AG184"/>
  <c r="AF185"/>
  <c r="AF184"/>
  <c r="AE185"/>
  <c r="AE184"/>
  <c r="AD185"/>
  <c r="AC185"/>
  <c r="AC184" s="1"/>
  <c r="AB185"/>
  <c r="AB184" s="1"/>
  <c r="AA185"/>
  <c r="AA184" s="1"/>
  <c r="Z185"/>
  <c r="Z184" s="1"/>
  <c r="Y185"/>
  <c r="Y184"/>
  <c r="X185"/>
  <c r="X184"/>
  <c r="W185"/>
  <c r="W184"/>
  <c r="V185"/>
  <c r="U185"/>
  <c r="U184" s="1"/>
  <c r="T185"/>
  <c r="T184" s="1"/>
  <c r="S185"/>
  <c r="S184" s="1"/>
  <c r="N185"/>
  <c r="M185"/>
  <c r="M184"/>
  <c r="L185"/>
  <c r="L184"/>
  <c r="K185"/>
  <c r="K184"/>
  <c r="I185"/>
  <c r="I184"/>
  <c r="H185"/>
  <c r="H184"/>
  <c r="G185"/>
  <c r="F185"/>
  <c r="P185" s="1"/>
  <c r="AL184"/>
  <c r="AD184"/>
  <c r="V184"/>
  <c r="N184"/>
  <c r="G184"/>
  <c r="AQ183"/>
  <c r="AP183"/>
  <c r="AO183"/>
  <c r="AF183"/>
  <c r="AN183" s="1"/>
  <c r="AE183"/>
  <c r="AD183"/>
  <c r="AC183"/>
  <c r="T183"/>
  <c r="AB183"/>
  <c r="S183"/>
  <c r="R183"/>
  <c r="R182" s="1"/>
  <c r="R180" s="1"/>
  <c r="Q183"/>
  <c r="Q182"/>
  <c r="J183"/>
  <c r="J182" s="1"/>
  <c r="J180" s="1"/>
  <c r="E183"/>
  <c r="AM182"/>
  <c r="AM180" s="1"/>
  <c r="AL182"/>
  <c r="AL180" s="1"/>
  <c r="AP180" s="1"/>
  <c r="AK182"/>
  <c r="AJ182"/>
  <c r="AJ180" s="1"/>
  <c r="AI182"/>
  <c r="AQ182" s="1"/>
  <c r="AI180"/>
  <c r="AQ180" s="1"/>
  <c r="AH182"/>
  <c r="AF182" s="1"/>
  <c r="AN182"/>
  <c r="AG182"/>
  <c r="AO182"/>
  <c r="AA182"/>
  <c r="Z182"/>
  <c r="AD182" s="1"/>
  <c r="Y182"/>
  <c r="X182"/>
  <c r="W182"/>
  <c r="AE182"/>
  <c r="V182"/>
  <c r="T182"/>
  <c r="AB182" s="1"/>
  <c r="U182"/>
  <c r="S182"/>
  <c r="N182"/>
  <c r="M182"/>
  <c r="L182"/>
  <c r="K182"/>
  <c r="K180"/>
  <c r="I182"/>
  <c r="I180" s="1"/>
  <c r="H182"/>
  <c r="H180" s="1"/>
  <c r="G182"/>
  <c r="G180" s="1"/>
  <c r="F182"/>
  <c r="P182" s="1"/>
  <c r="AQ181"/>
  <c r="AP181"/>
  <c r="AO181"/>
  <c r="AF181"/>
  <c r="AN181" s="1"/>
  <c r="AE181"/>
  <c r="AD181"/>
  <c r="AC181"/>
  <c r="T181"/>
  <c r="AB181"/>
  <c r="S181"/>
  <c r="S180"/>
  <c r="R181"/>
  <c r="Q181"/>
  <c r="J181"/>
  <c r="E181"/>
  <c r="AK180"/>
  <c r="AH180"/>
  <c r="AG180"/>
  <c r="AO180"/>
  <c r="AA180"/>
  <c r="Z180"/>
  <c r="Y180"/>
  <c r="X180"/>
  <c r="W180"/>
  <c r="AE180" s="1"/>
  <c r="V180"/>
  <c r="AD180" s="1"/>
  <c r="N180"/>
  <c r="M180"/>
  <c r="L180"/>
  <c r="F180"/>
  <c r="P180" s="1"/>
  <c r="AQ179"/>
  <c r="AP179"/>
  <c r="AO179"/>
  <c r="AF179"/>
  <c r="AN179" s="1"/>
  <c r="AE179"/>
  <c r="AD179"/>
  <c r="AC179"/>
  <c r="T179"/>
  <c r="AB179"/>
  <c r="E179"/>
  <c r="AI178"/>
  <c r="AQ178" s="1"/>
  <c r="AH178"/>
  <c r="AG178"/>
  <c r="W178"/>
  <c r="AE178"/>
  <c r="V178"/>
  <c r="V177" s="1"/>
  <c r="AD178"/>
  <c r="U178"/>
  <c r="T178"/>
  <c r="AB178" s="1"/>
  <c r="H178"/>
  <c r="G178"/>
  <c r="F178"/>
  <c r="AI177"/>
  <c r="AQ177" s="1"/>
  <c r="AG177"/>
  <c r="W177"/>
  <c r="AE177"/>
  <c r="AD177"/>
  <c r="U177"/>
  <c r="T177"/>
  <c r="AB177" s="1"/>
  <c r="H177"/>
  <c r="G177"/>
  <c r="F177"/>
  <c r="AQ176"/>
  <c r="AP176"/>
  <c r="AO176"/>
  <c r="AF176"/>
  <c r="AN176" s="1"/>
  <c r="AE176"/>
  <c r="AD176"/>
  <c r="AC176"/>
  <c r="T176"/>
  <c r="AB176" s="1"/>
  <c r="S176"/>
  <c r="S175" s="1"/>
  <c r="R176"/>
  <c r="R175" s="1"/>
  <c r="Q176"/>
  <c r="J176"/>
  <c r="E176"/>
  <c r="AM175"/>
  <c r="AM172" s="1"/>
  <c r="AL175"/>
  <c r="AK175"/>
  <c r="AJ175"/>
  <c r="AI175"/>
  <c r="AQ175" s="1"/>
  <c r="AH175"/>
  <c r="AP175" s="1"/>
  <c r="AG175"/>
  <c r="AC175"/>
  <c r="AA175"/>
  <c r="Z175"/>
  <c r="Y175"/>
  <c r="X175"/>
  <c r="W175"/>
  <c r="AE175"/>
  <c r="V175"/>
  <c r="AD175"/>
  <c r="U175"/>
  <c r="N175"/>
  <c r="N172" s="1"/>
  <c r="M175"/>
  <c r="L175"/>
  <c r="K175"/>
  <c r="J175"/>
  <c r="I175"/>
  <c r="H175"/>
  <c r="H172" s="1"/>
  <c r="G175"/>
  <c r="F175"/>
  <c r="AQ174"/>
  <c r="AP174"/>
  <c r="AO174"/>
  <c r="AF174"/>
  <c r="AE174"/>
  <c r="AD174"/>
  <c r="AC174"/>
  <c r="T174"/>
  <c r="S174"/>
  <c r="S173" s="1"/>
  <c r="S172"/>
  <c r="R174"/>
  <c r="O174"/>
  <c r="O173" s="1"/>
  <c r="Q174"/>
  <c r="J174"/>
  <c r="J173" s="1"/>
  <c r="E174"/>
  <c r="AP173"/>
  <c r="AM173"/>
  <c r="AL173"/>
  <c r="AK173"/>
  <c r="AK172" s="1"/>
  <c r="AJ173"/>
  <c r="AJ172" s="1"/>
  <c r="AI173"/>
  <c r="AQ173"/>
  <c r="AH173"/>
  <c r="AG173"/>
  <c r="AD173"/>
  <c r="AA173"/>
  <c r="AA172"/>
  <c r="AE172" s="1"/>
  <c r="Z173"/>
  <c r="Y173"/>
  <c r="X173"/>
  <c r="X172" s="1"/>
  <c r="W173"/>
  <c r="AE173"/>
  <c r="V173"/>
  <c r="U173"/>
  <c r="U172" s="1"/>
  <c r="Q173"/>
  <c r="N173"/>
  <c r="M173"/>
  <c r="M172" s="1"/>
  <c r="L173"/>
  <c r="K173"/>
  <c r="K172"/>
  <c r="I173"/>
  <c r="I172"/>
  <c r="H173"/>
  <c r="G173"/>
  <c r="G172" s="1"/>
  <c r="F173"/>
  <c r="L172"/>
  <c r="AQ171"/>
  <c r="AP171"/>
  <c r="AO171"/>
  <c r="AF171"/>
  <c r="AN171"/>
  <c r="AE171"/>
  <c r="AD171"/>
  <c r="AC171"/>
  <c r="AB171"/>
  <c r="T171"/>
  <c r="T170" s="1"/>
  <c r="T167" s="1"/>
  <c r="S171"/>
  <c r="S170" s="1"/>
  <c r="R171"/>
  <c r="R170" s="1"/>
  <c r="R167" s="1"/>
  <c r="Q171"/>
  <c r="J171"/>
  <c r="J170"/>
  <c r="J167" s="1"/>
  <c r="E171"/>
  <c r="AM170"/>
  <c r="AL170"/>
  <c r="AL167" s="1"/>
  <c r="AK170"/>
  <c r="AK167" s="1"/>
  <c r="AJ170"/>
  <c r="AJ167" s="1"/>
  <c r="AI170"/>
  <c r="AQ170"/>
  <c r="AH170"/>
  <c r="AP170"/>
  <c r="AG170"/>
  <c r="AG167"/>
  <c r="AA170"/>
  <c r="AA167" s="1"/>
  <c r="Z170"/>
  <c r="Z167"/>
  <c r="Y170"/>
  <c r="Y167"/>
  <c r="X170"/>
  <c r="W170"/>
  <c r="V170"/>
  <c r="AD170" s="1"/>
  <c r="U170"/>
  <c r="U167" s="1"/>
  <c r="AC167" s="1"/>
  <c r="N170"/>
  <c r="N167"/>
  <c r="M170"/>
  <c r="L170"/>
  <c r="L167" s="1"/>
  <c r="K170"/>
  <c r="K167" s="1"/>
  <c r="I170"/>
  <c r="I167"/>
  <c r="H170"/>
  <c r="G170"/>
  <c r="E170" s="1"/>
  <c r="F170"/>
  <c r="F167"/>
  <c r="P167" s="1"/>
  <c r="AQ169"/>
  <c r="AP169"/>
  <c r="AO169"/>
  <c r="AN169"/>
  <c r="AF169"/>
  <c r="AE169"/>
  <c r="AD169"/>
  <c r="AC169"/>
  <c r="T169"/>
  <c r="AB169" s="1"/>
  <c r="S169"/>
  <c r="S168"/>
  <c r="R169"/>
  <c r="R168"/>
  <c r="Q169"/>
  <c r="J169"/>
  <c r="J168" s="1"/>
  <c r="E169"/>
  <c r="E168" s="1"/>
  <c r="AM168"/>
  <c r="AL168"/>
  <c r="AK168"/>
  <c r="AJ168"/>
  <c r="AI168"/>
  <c r="AQ168"/>
  <c r="AH168"/>
  <c r="AP168"/>
  <c r="AG168"/>
  <c r="AO168"/>
  <c r="AF168"/>
  <c r="AN168"/>
  <c r="AA168"/>
  <c r="Z168"/>
  <c r="Y168"/>
  <c r="X168"/>
  <c r="X167" s="1"/>
  <c r="W168"/>
  <c r="AE168" s="1"/>
  <c r="V168"/>
  <c r="AD168" s="1"/>
  <c r="U168"/>
  <c r="AC168" s="1"/>
  <c r="T168"/>
  <c r="AB168" s="1"/>
  <c r="Q168"/>
  <c r="N168"/>
  <c r="M168"/>
  <c r="M167" s="1"/>
  <c r="L168"/>
  <c r="K168"/>
  <c r="I168"/>
  <c r="H168"/>
  <c r="H167" s="1"/>
  <c r="G168"/>
  <c r="F168"/>
  <c r="AM167"/>
  <c r="AQ167" s="1"/>
  <c r="AI167"/>
  <c r="W167"/>
  <c r="AE167" s="1"/>
  <c r="S167"/>
  <c r="G167"/>
  <c r="AQ166"/>
  <c r="AP166"/>
  <c r="AO166"/>
  <c r="AF166"/>
  <c r="AN166" s="1"/>
  <c r="AE166"/>
  <c r="AD166"/>
  <c r="AC166"/>
  <c r="T166"/>
  <c r="AB166" s="1"/>
  <c r="S166"/>
  <c r="R166"/>
  <c r="R165" s="1"/>
  <c r="R163" s="1"/>
  <c r="Q166"/>
  <c r="Q165" s="1"/>
  <c r="J166"/>
  <c r="J165" s="1"/>
  <c r="E166"/>
  <c r="AM165"/>
  <c r="AM163" s="1"/>
  <c r="AL165"/>
  <c r="AK165"/>
  <c r="AJ165"/>
  <c r="AI165"/>
  <c r="AQ165" s="1"/>
  <c r="AH165"/>
  <c r="AP165"/>
  <c r="AG165"/>
  <c r="AF165" s="1"/>
  <c r="AO165"/>
  <c r="AN165"/>
  <c r="AA165"/>
  <c r="AA163"/>
  <c r="Z165"/>
  <c r="Y165"/>
  <c r="Y163" s="1"/>
  <c r="X165"/>
  <c r="X163"/>
  <c r="W165"/>
  <c r="V165"/>
  <c r="U165"/>
  <c r="S165"/>
  <c r="N165"/>
  <c r="M165"/>
  <c r="L165"/>
  <c r="K165"/>
  <c r="I165"/>
  <c r="H165"/>
  <c r="H163"/>
  <c r="G165"/>
  <c r="F165"/>
  <c r="AQ164"/>
  <c r="AP164"/>
  <c r="AO164"/>
  <c r="AF164"/>
  <c r="AN164"/>
  <c r="AE164"/>
  <c r="AD164"/>
  <c r="AC164"/>
  <c r="AB164"/>
  <c r="T164"/>
  <c r="S164"/>
  <c r="S163" s="1"/>
  <c r="R164"/>
  <c r="Q164"/>
  <c r="Q163" s="1"/>
  <c r="J164"/>
  <c r="J163"/>
  <c r="E164"/>
  <c r="AL163"/>
  <c r="AK163"/>
  <c r="AJ163"/>
  <c r="AH163"/>
  <c r="AP163" s="1"/>
  <c r="AG163"/>
  <c r="Z163"/>
  <c r="U163"/>
  <c r="AC163" s="1"/>
  <c r="N163"/>
  <c r="M163"/>
  <c r="L163"/>
  <c r="K163"/>
  <c r="I163"/>
  <c r="G163"/>
  <c r="AQ162"/>
  <c r="AP162"/>
  <c r="AO162"/>
  <c r="AF162"/>
  <c r="AE162"/>
  <c r="AD162"/>
  <c r="AC162"/>
  <c r="T162"/>
  <c r="E162"/>
  <c r="AI161"/>
  <c r="AH161"/>
  <c r="AG161"/>
  <c r="W161"/>
  <c r="V161"/>
  <c r="U161"/>
  <c r="U160"/>
  <c r="AC160" s="1"/>
  <c r="H161"/>
  <c r="H160" s="1"/>
  <c r="G161"/>
  <c r="F161"/>
  <c r="E161"/>
  <c r="E160" s="1"/>
  <c r="G160"/>
  <c r="AQ159"/>
  <c r="AP159"/>
  <c r="AO159"/>
  <c r="AF159"/>
  <c r="AN159"/>
  <c r="AE159"/>
  <c r="AD159"/>
  <c r="AC159"/>
  <c r="T159"/>
  <c r="AB159" s="1"/>
  <c r="E159"/>
  <c r="AI158"/>
  <c r="AQ158"/>
  <c r="AH158"/>
  <c r="AP158"/>
  <c r="AG158"/>
  <c r="AG157"/>
  <c r="AE158"/>
  <c r="AD158"/>
  <c r="U158"/>
  <c r="AC158" s="1"/>
  <c r="T158"/>
  <c r="AB158" s="1"/>
  <c r="H158"/>
  <c r="F158"/>
  <c r="P158" s="1"/>
  <c r="AI157"/>
  <c r="AQ157" s="1"/>
  <c r="AH157"/>
  <c r="AP157" s="1"/>
  <c r="AE157"/>
  <c r="AD157"/>
  <c r="U157"/>
  <c r="H157"/>
  <c r="AQ156"/>
  <c r="AP156"/>
  <c r="AO156"/>
  <c r="AF156"/>
  <c r="AN156"/>
  <c r="AE156"/>
  <c r="AD156"/>
  <c r="AC156"/>
  <c r="AB156"/>
  <c r="T156"/>
  <c r="S156"/>
  <c r="S155" s="1"/>
  <c r="R156"/>
  <c r="R155"/>
  <c r="Q156"/>
  <c r="Q155"/>
  <c r="J156"/>
  <c r="J155"/>
  <c r="E156"/>
  <c r="AQ155"/>
  <c r="AM155"/>
  <c r="AL155"/>
  <c r="AL153" s="1"/>
  <c r="AK155"/>
  <c r="AJ155"/>
  <c r="AJ153" s="1"/>
  <c r="AI155"/>
  <c r="AH155"/>
  <c r="AP155" s="1"/>
  <c r="AG155"/>
  <c r="AA155"/>
  <c r="AA153" s="1"/>
  <c r="Z155"/>
  <c r="Y155"/>
  <c r="Y153" s="1"/>
  <c r="X155"/>
  <c r="X153" s="1"/>
  <c r="W155"/>
  <c r="V155"/>
  <c r="AD155"/>
  <c r="U155"/>
  <c r="T155" s="1"/>
  <c r="AC155"/>
  <c r="S153"/>
  <c r="N155"/>
  <c r="M155"/>
  <c r="M153" s="1"/>
  <c r="L155"/>
  <c r="K155"/>
  <c r="K153" s="1"/>
  <c r="I155"/>
  <c r="H155"/>
  <c r="H153" s="1"/>
  <c r="G155"/>
  <c r="G153" s="1"/>
  <c r="F155"/>
  <c r="AQ154"/>
  <c r="AP154"/>
  <c r="AO154"/>
  <c r="AF154"/>
  <c r="AN154"/>
  <c r="AE154"/>
  <c r="AD154"/>
  <c r="AC154"/>
  <c r="AB154"/>
  <c r="T154"/>
  <c r="S154"/>
  <c r="R154"/>
  <c r="Q154"/>
  <c r="O154" s="1"/>
  <c r="O153" s="1"/>
  <c r="J154"/>
  <c r="J153"/>
  <c r="E154"/>
  <c r="AM153"/>
  <c r="AK153"/>
  <c r="AI153"/>
  <c r="AH153"/>
  <c r="AP153" s="1"/>
  <c r="Z153"/>
  <c r="V153"/>
  <c r="AD153" s="1"/>
  <c r="U153"/>
  <c r="N153"/>
  <c r="L153"/>
  <c r="I153"/>
  <c r="F153"/>
  <c r="AQ152"/>
  <c r="AP152"/>
  <c r="AO152"/>
  <c r="AF152"/>
  <c r="AN152" s="1"/>
  <c r="AE152"/>
  <c r="AD152"/>
  <c r="AC152"/>
  <c r="T152"/>
  <c r="AB152" s="1"/>
  <c r="S152"/>
  <c r="R152"/>
  <c r="R151" s="1"/>
  <c r="Q152"/>
  <c r="J152"/>
  <c r="J151"/>
  <c r="E152"/>
  <c r="AQ151"/>
  <c r="AM151"/>
  <c r="AM150"/>
  <c r="AL151"/>
  <c r="AK151"/>
  <c r="AK150" s="1"/>
  <c r="AJ151"/>
  <c r="AJ150" s="1"/>
  <c r="AI151"/>
  <c r="AI150" s="1"/>
  <c r="AQ150"/>
  <c r="AH151"/>
  <c r="AP151"/>
  <c r="AG151"/>
  <c r="AO151"/>
  <c r="AF151"/>
  <c r="AN151"/>
  <c r="AA151"/>
  <c r="AA150"/>
  <c r="Z151"/>
  <c r="Z150" s="1"/>
  <c r="Y151"/>
  <c r="Y150" s="1"/>
  <c r="X151"/>
  <c r="X150"/>
  <c r="W151"/>
  <c r="AB151"/>
  <c r="V151"/>
  <c r="AD151"/>
  <c r="U151"/>
  <c r="T151" s="1"/>
  <c r="AC151"/>
  <c r="S151"/>
  <c r="S150"/>
  <c r="N151"/>
  <c r="M151"/>
  <c r="M150" s="1"/>
  <c r="L151"/>
  <c r="L150" s="1"/>
  <c r="K151"/>
  <c r="K150"/>
  <c r="I151"/>
  <c r="I150" s="1"/>
  <c r="H151"/>
  <c r="H150" s="1"/>
  <c r="G151"/>
  <c r="E151" s="1"/>
  <c r="F151"/>
  <c r="AL150"/>
  <c r="AH150"/>
  <c r="AP150"/>
  <c r="V150"/>
  <c r="AD150"/>
  <c r="R150"/>
  <c r="N150"/>
  <c r="J150"/>
  <c r="F150"/>
  <c r="AQ149"/>
  <c r="AP149"/>
  <c r="AO149"/>
  <c r="AN149"/>
  <c r="AE149"/>
  <c r="AD149"/>
  <c r="AC149"/>
  <c r="AB149"/>
  <c r="E149"/>
  <c r="AI148"/>
  <c r="AH148"/>
  <c r="AP148" s="1"/>
  <c r="AG148"/>
  <c r="AF148"/>
  <c r="AD148"/>
  <c r="W148"/>
  <c r="V148"/>
  <c r="U148"/>
  <c r="AC148"/>
  <c r="T148"/>
  <c r="AB148" s="1"/>
  <c r="H148"/>
  <c r="H147" s="1"/>
  <c r="G148"/>
  <c r="F148"/>
  <c r="E148"/>
  <c r="AH147"/>
  <c r="AP147" s="1"/>
  <c r="AD147"/>
  <c r="V147"/>
  <c r="U147"/>
  <c r="AC147" s="1"/>
  <c r="T147"/>
  <c r="AB147" s="1"/>
  <c r="G147"/>
  <c r="E147"/>
  <c r="AQ146"/>
  <c r="AP146"/>
  <c r="AO146"/>
  <c r="AF146"/>
  <c r="AN146"/>
  <c r="AE146"/>
  <c r="AD146"/>
  <c r="AC146"/>
  <c r="T146"/>
  <c r="AB146"/>
  <c r="S146"/>
  <c r="R146"/>
  <c r="R145"/>
  <c r="R144"/>
  <c r="Q146"/>
  <c r="Q145" s="1"/>
  <c r="Q144"/>
  <c r="O146"/>
  <c r="O145"/>
  <c r="O144" s="1"/>
  <c r="J146"/>
  <c r="J145"/>
  <c r="J144" s="1"/>
  <c r="E146"/>
  <c r="AQ145"/>
  <c r="AM145"/>
  <c r="AL145"/>
  <c r="AL144" s="1"/>
  <c r="AK145"/>
  <c r="AK144"/>
  <c r="AJ145"/>
  <c r="AJ144"/>
  <c r="AI145"/>
  <c r="AH145"/>
  <c r="AG145"/>
  <c r="AO145"/>
  <c r="AA145"/>
  <c r="AA144" s="1"/>
  <c r="Z145"/>
  <c r="Z144" s="1"/>
  <c r="Y145"/>
  <c r="Y144" s="1"/>
  <c r="X145"/>
  <c r="X144"/>
  <c r="W145"/>
  <c r="V145"/>
  <c r="AD145" s="1"/>
  <c r="U145"/>
  <c r="S145"/>
  <c r="S144" s="1"/>
  <c r="N145"/>
  <c r="M145"/>
  <c r="M144"/>
  <c r="L145"/>
  <c r="L144" s="1"/>
  <c r="K145"/>
  <c r="K144" s="1"/>
  <c r="I145"/>
  <c r="I144"/>
  <c r="H145"/>
  <c r="H144"/>
  <c r="G145"/>
  <c r="E145"/>
  <c r="F145"/>
  <c r="AM144"/>
  <c r="AI144"/>
  <c r="AQ144" s="1"/>
  <c r="W144"/>
  <c r="AE144" s="1"/>
  <c r="V144"/>
  <c r="AD144" s="1"/>
  <c r="N144"/>
  <c r="G144"/>
  <c r="F144"/>
  <c r="AQ143"/>
  <c r="AP143"/>
  <c r="AO143"/>
  <c r="AF143"/>
  <c r="AF142" s="1"/>
  <c r="AN143"/>
  <c r="AE143"/>
  <c r="AD143"/>
  <c r="AC143"/>
  <c r="T143"/>
  <c r="T142" s="1"/>
  <c r="S143"/>
  <c r="R143"/>
  <c r="O143" s="1"/>
  <c r="O142" s="1"/>
  <c r="O141" s="1"/>
  <c r="Q143"/>
  <c r="Q142"/>
  <c r="Q141" s="1"/>
  <c r="J143"/>
  <c r="J142" s="1"/>
  <c r="J141" s="1"/>
  <c r="E143"/>
  <c r="E142" s="1"/>
  <c r="E141"/>
  <c r="AM142"/>
  <c r="AM141"/>
  <c r="AL142"/>
  <c r="AL141"/>
  <c r="AK142"/>
  <c r="AK141" s="1"/>
  <c r="AJ142"/>
  <c r="AJ141" s="1"/>
  <c r="AI142"/>
  <c r="AI141"/>
  <c r="AH142"/>
  <c r="AP142"/>
  <c r="AG142"/>
  <c r="AD142"/>
  <c r="AA142"/>
  <c r="AA141"/>
  <c r="Z142"/>
  <c r="Y142"/>
  <c r="Y141" s="1"/>
  <c r="X142"/>
  <c r="X141"/>
  <c r="W142"/>
  <c r="AE142" s="1"/>
  <c r="W141"/>
  <c r="AE141" s="1"/>
  <c r="V142"/>
  <c r="V141" s="1"/>
  <c r="U142"/>
  <c r="S142"/>
  <c r="S141"/>
  <c r="R142"/>
  <c r="R141" s="1"/>
  <c r="N142"/>
  <c r="N141" s="1"/>
  <c r="M142"/>
  <c r="L142"/>
  <c r="L141" s="1"/>
  <c r="K142"/>
  <c r="K141"/>
  <c r="I142"/>
  <c r="H142"/>
  <c r="H141"/>
  <c r="G142"/>
  <c r="G141" s="1"/>
  <c r="F142"/>
  <c r="AH141"/>
  <c r="AP141" s="1"/>
  <c r="Z141"/>
  <c r="AD141" s="1"/>
  <c r="M141"/>
  <c r="I141"/>
  <c r="AQ140"/>
  <c r="AP140"/>
  <c r="AO140"/>
  <c r="AF140"/>
  <c r="AN140" s="1"/>
  <c r="AE140"/>
  <c r="AD140"/>
  <c r="AC140"/>
  <c r="T140"/>
  <c r="AB140" s="1"/>
  <c r="S140"/>
  <c r="S139"/>
  <c r="S138"/>
  <c r="R140"/>
  <c r="Q140"/>
  <c r="O140" s="1"/>
  <c r="O139" s="1"/>
  <c r="O138" s="1"/>
  <c r="J140"/>
  <c r="J139" s="1"/>
  <c r="E140"/>
  <c r="AM139"/>
  <c r="AM138"/>
  <c r="AL139"/>
  <c r="AL138" s="1"/>
  <c r="AK139"/>
  <c r="AK138" s="1"/>
  <c r="AO138" s="1"/>
  <c r="AJ139"/>
  <c r="AI139"/>
  <c r="AH139"/>
  <c r="AP139" s="1"/>
  <c r="AH138"/>
  <c r="AP138" s="1"/>
  <c r="AG139"/>
  <c r="AF139"/>
  <c r="AN139"/>
  <c r="AA139"/>
  <c r="AA138"/>
  <c r="Z139"/>
  <c r="Y139"/>
  <c r="X139"/>
  <c r="X138" s="1"/>
  <c r="W139"/>
  <c r="AE139" s="1"/>
  <c r="V139"/>
  <c r="U139"/>
  <c r="R139"/>
  <c r="R138" s="1"/>
  <c r="Q139"/>
  <c r="Q138" s="1"/>
  <c r="N139"/>
  <c r="N138"/>
  <c r="M139"/>
  <c r="L139"/>
  <c r="L138" s="1"/>
  <c r="K139"/>
  <c r="K138"/>
  <c r="J138"/>
  <c r="I139"/>
  <c r="I138" s="1"/>
  <c r="H139"/>
  <c r="H138" s="1"/>
  <c r="H132" s="1"/>
  <c r="G139"/>
  <c r="G138"/>
  <c r="F139"/>
  <c r="AJ138"/>
  <c r="Y138"/>
  <c r="V138"/>
  <c r="M138"/>
  <c r="S137"/>
  <c r="S136" s="1"/>
  <c r="R137"/>
  <c r="Q137"/>
  <c r="Q136" s="1"/>
  <c r="J137"/>
  <c r="E137"/>
  <c r="E136" s="1"/>
  <c r="AQ136"/>
  <c r="AP136"/>
  <c r="AO136"/>
  <c r="AN136"/>
  <c r="AM136"/>
  <c r="AL136"/>
  <c r="AK136"/>
  <c r="AJ136"/>
  <c r="AI136"/>
  <c r="AH136"/>
  <c r="AG136"/>
  <c r="AF136"/>
  <c r="AE136"/>
  <c r="AD136"/>
  <c r="AC136"/>
  <c r="AC133" s="1"/>
  <c r="AB136"/>
  <c r="AA136"/>
  <c r="Z136"/>
  <c r="Y136"/>
  <c r="X136"/>
  <c r="W136"/>
  <c r="V136"/>
  <c r="U136"/>
  <c r="U133" s="1"/>
  <c r="T136"/>
  <c r="R136"/>
  <c r="R133" s="1"/>
  <c r="N136"/>
  <c r="M136"/>
  <c r="M133" s="1"/>
  <c r="L136"/>
  <c r="K136"/>
  <c r="J136"/>
  <c r="I136"/>
  <c r="H136"/>
  <c r="G136"/>
  <c r="F136"/>
  <c r="P136" s="1"/>
  <c r="AQ135"/>
  <c r="AP135"/>
  <c r="AO135"/>
  <c r="AN135"/>
  <c r="AE135"/>
  <c r="AD135"/>
  <c r="AC135"/>
  <c r="AB135"/>
  <c r="S135"/>
  <c r="S134"/>
  <c r="S133" s="1"/>
  <c r="R135"/>
  <c r="Q135"/>
  <c r="O135" s="1"/>
  <c r="O134" s="1"/>
  <c r="J135"/>
  <c r="E135"/>
  <c r="E134" s="1"/>
  <c r="E133" s="1"/>
  <c r="AM134"/>
  <c r="AL134"/>
  <c r="AK134"/>
  <c r="AK133" s="1"/>
  <c r="AJ134"/>
  <c r="AJ133"/>
  <c r="AI134"/>
  <c r="AQ134"/>
  <c r="AQ133" s="1"/>
  <c r="AH134"/>
  <c r="AG134"/>
  <c r="AF134"/>
  <c r="AA134"/>
  <c r="AA133" s="1"/>
  <c r="Z134"/>
  <c r="Z133" s="1"/>
  <c r="Y134"/>
  <c r="AC134" s="1"/>
  <c r="X134"/>
  <c r="W134"/>
  <c r="V134"/>
  <c r="V133" s="1"/>
  <c r="U134"/>
  <c r="T134"/>
  <c r="AB134" s="1"/>
  <c r="AB133"/>
  <c r="R134"/>
  <c r="Q134"/>
  <c r="Q133" s="1"/>
  <c r="N134"/>
  <c r="N133"/>
  <c r="M134"/>
  <c r="L134"/>
  <c r="L133"/>
  <c r="K134"/>
  <c r="J134"/>
  <c r="J133" s="1"/>
  <c r="I134"/>
  <c r="H134"/>
  <c r="H133" s="1"/>
  <c r="G134"/>
  <c r="F134"/>
  <c r="AM133"/>
  <c r="AI133"/>
  <c r="AQ132"/>
  <c r="AP132"/>
  <c r="AO132"/>
  <c r="AF132"/>
  <c r="AN132" s="1"/>
  <c r="AE132"/>
  <c r="AD132"/>
  <c r="AC132"/>
  <c r="T132"/>
  <c r="AB132" s="1"/>
  <c r="S132"/>
  <c r="Q132"/>
  <c r="Q131" s="1"/>
  <c r="J132"/>
  <c r="J131" s="1"/>
  <c r="H131"/>
  <c r="AM131"/>
  <c r="AL131"/>
  <c r="AK131"/>
  <c r="AJ131"/>
  <c r="AI131"/>
  <c r="AQ131" s="1"/>
  <c r="AH131"/>
  <c r="AP131"/>
  <c r="AG131"/>
  <c r="AF131"/>
  <c r="AN131" s="1"/>
  <c r="AA131"/>
  <c r="Z131"/>
  <c r="Y131"/>
  <c r="X131"/>
  <c r="W131"/>
  <c r="AE131" s="1"/>
  <c r="V131"/>
  <c r="AD131"/>
  <c r="U131"/>
  <c r="S131"/>
  <c r="N131"/>
  <c r="M131"/>
  <c r="L131"/>
  <c r="K131"/>
  <c r="I131"/>
  <c r="G131"/>
  <c r="F131"/>
  <c r="AQ130"/>
  <c r="AP130"/>
  <c r="AO130"/>
  <c r="AF130"/>
  <c r="AN130" s="1"/>
  <c r="AE130"/>
  <c r="AD130"/>
  <c r="AC130"/>
  <c r="T130"/>
  <c r="AB130" s="1"/>
  <c r="S130"/>
  <c r="S129" s="1"/>
  <c r="R130"/>
  <c r="Q130"/>
  <c r="Q129" s="1"/>
  <c r="J130"/>
  <c r="E130"/>
  <c r="O130" s="1"/>
  <c r="O129" s="1"/>
  <c r="AM129"/>
  <c r="AL129"/>
  <c r="AK129"/>
  <c r="AJ129"/>
  <c r="AI129"/>
  <c r="AQ129" s="1"/>
  <c r="AH129"/>
  <c r="AP129"/>
  <c r="AG129"/>
  <c r="AF129" s="1"/>
  <c r="AN129" s="1"/>
  <c r="AA129"/>
  <c r="Z129"/>
  <c r="Y129"/>
  <c r="X129"/>
  <c r="W129"/>
  <c r="AE129" s="1"/>
  <c r="V129"/>
  <c r="AD129" s="1"/>
  <c r="U129"/>
  <c r="AC129"/>
  <c r="R129"/>
  <c r="N129"/>
  <c r="N126" s="1"/>
  <c r="M129"/>
  <c r="L129"/>
  <c r="K129"/>
  <c r="J129"/>
  <c r="I129"/>
  <c r="H129"/>
  <c r="G129"/>
  <c r="F129"/>
  <c r="AQ128"/>
  <c r="AP128"/>
  <c r="AO128"/>
  <c r="AF128"/>
  <c r="AN128"/>
  <c r="AE128"/>
  <c r="AD128"/>
  <c r="AC128"/>
  <c r="AB128"/>
  <c r="T128"/>
  <c r="S128"/>
  <c r="S127" s="1"/>
  <c r="R128"/>
  <c r="Q128"/>
  <c r="O128" s="1"/>
  <c r="O127" s="1"/>
  <c r="J128"/>
  <c r="E128"/>
  <c r="AM127"/>
  <c r="AL127"/>
  <c r="AK127"/>
  <c r="AJ127"/>
  <c r="AI127"/>
  <c r="AQ127" s="1"/>
  <c r="AH127"/>
  <c r="AP127"/>
  <c r="AG127"/>
  <c r="AF127" s="1"/>
  <c r="AN127" s="1"/>
  <c r="AA127"/>
  <c r="Z127"/>
  <c r="Y127"/>
  <c r="X127"/>
  <c r="W127"/>
  <c r="AE127"/>
  <c r="V127"/>
  <c r="AD127" s="1"/>
  <c r="U127"/>
  <c r="R127"/>
  <c r="R126" s="1"/>
  <c r="Q127"/>
  <c r="N127"/>
  <c r="M127"/>
  <c r="L127"/>
  <c r="K127"/>
  <c r="J127"/>
  <c r="J126"/>
  <c r="I127"/>
  <c r="H127"/>
  <c r="G127"/>
  <c r="F127"/>
  <c r="AM126"/>
  <c r="AL126"/>
  <c r="AK126"/>
  <c r="AJ126"/>
  <c r="AI126"/>
  <c r="AQ126" s="1"/>
  <c r="AH126"/>
  <c r="AP126" s="1"/>
  <c r="AG126"/>
  <c r="AO126" s="1"/>
  <c r="AF126"/>
  <c r="AN126" s="1"/>
  <c r="AA126"/>
  <c r="Z126"/>
  <c r="Y126"/>
  <c r="X126"/>
  <c r="W126"/>
  <c r="AE126" s="1"/>
  <c r="V126"/>
  <c r="U126"/>
  <c r="AC126" s="1"/>
  <c r="T126"/>
  <c r="AB126" s="1"/>
  <c r="K126"/>
  <c r="I126"/>
  <c r="AQ125"/>
  <c r="AP125"/>
  <c r="AO125"/>
  <c r="AF125"/>
  <c r="AN125" s="1"/>
  <c r="AE125"/>
  <c r="AD125"/>
  <c r="AC125"/>
  <c r="T125"/>
  <c r="AB125"/>
  <c r="S125"/>
  <c r="S124" s="1"/>
  <c r="S123" s="1"/>
  <c r="R125"/>
  <c r="R124"/>
  <c r="R123"/>
  <c r="Q125"/>
  <c r="O125" s="1"/>
  <c r="O124" s="1"/>
  <c r="O123" s="1"/>
  <c r="J125"/>
  <c r="J124"/>
  <c r="E125"/>
  <c r="AM124"/>
  <c r="AM123"/>
  <c r="AL124"/>
  <c r="AK124"/>
  <c r="AK123" s="1"/>
  <c r="AJ124"/>
  <c r="AI124"/>
  <c r="AQ124"/>
  <c r="AH124"/>
  <c r="AG124"/>
  <c r="AG123"/>
  <c r="AE124"/>
  <c r="AA124"/>
  <c r="Z124"/>
  <c r="Z123" s="1"/>
  <c r="Y124"/>
  <c r="Y123"/>
  <c r="X124"/>
  <c r="W124"/>
  <c r="W123" s="1"/>
  <c r="V124"/>
  <c r="AD124"/>
  <c r="U124"/>
  <c r="U123"/>
  <c r="T124"/>
  <c r="AB124" s="1"/>
  <c r="T123"/>
  <c r="Q124"/>
  <c r="Q123" s="1"/>
  <c r="N124"/>
  <c r="M124"/>
  <c r="M123"/>
  <c r="L124"/>
  <c r="L123"/>
  <c r="K124"/>
  <c r="K123"/>
  <c r="I124"/>
  <c r="I123"/>
  <c r="H124"/>
  <c r="G124"/>
  <c r="G123" s="1"/>
  <c r="F124"/>
  <c r="AJ123"/>
  <c r="AI123"/>
  <c r="AQ123" s="1"/>
  <c r="AH123"/>
  <c r="AA123"/>
  <c r="AE123"/>
  <c r="X123"/>
  <c r="V123"/>
  <c r="AD123" s="1"/>
  <c r="N123"/>
  <c r="J123"/>
  <c r="H123"/>
  <c r="AQ122"/>
  <c r="AP122"/>
  <c r="AO122"/>
  <c r="AF122"/>
  <c r="AN122"/>
  <c r="AE122"/>
  <c r="AD122"/>
  <c r="AC122"/>
  <c r="T122"/>
  <c r="AB122" s="1"/>
  <c r="E122"/>
  <c r="AQ121"/>
  <c r="AP121"/>
  <c r="AO121"/>
  <c r="AN121"/>
  <c r="AH121"/>
  <c r="AF121"/>
  <c r="AE121"/>
  <c r="AD121"/>
  <c r="V121"/>
  <c r="U121"/>
  <c r="AC121" s="1"/>
  <c r="H121"/>
  <c r="H118"/>
  <c r="G121"/>
  <c r="F121"/>
  <c r="AQ120"/>
  <c r="AP120"/>
  <c r="AO120"/>
  <c r="AF120"/>
  <c r="AN120"/>
  <c r="AE120"/>
  <c r="AD120"/>
  <c r="AC120"/>
  <c r="T120"/>
  <c r="AB120" s="1"/>
  <c r="S120"/>
  <c r="S119"/>
  <c r="S118"/>
  <c r="R120"/>
  <c r="R119" s="1"/>
  <c r="R118" s="1"/>
  <c r="Q120"/>
  <c r="J120"/>
  <c r="J119" s="1"/>
  <c r="J118" s="1"/>
  <c r="E120"/>
  <c r="AM119"/>
  <c r="AM118"/>
  <c r="AL119"/>
  <c r="AL118" s="1"/>
  <c r="AK119"/>
  <c r="AO119"/>
  <c r="AI119"/>
  <c r="AI118" s="1"/>
  <c r="AQ118"/>
  <c r="AH119"/>
  <c r="AF119"/>
  <c r="AE119"/>
  <c r="AC119"/>
  <c r="AA119"/>
  <c r="Z119"/>
  <c r="Z118"/>
  <c r="Y119"/>
  <c r="W119"/>
  <c r="V119"/>
  <c r="T119" s="1"/>
  <c r="V118"/>
  <c r="AD118" s="1"/>
  <c r="U119"/>
  <c r="Q119"/>
  <c r="Q118"/>
  <c r="N119"/>
  <c r="N118"/>
  <c r="M119"/>
  <c r="M118"/>
  <c r="L119"/>
  <c r="K119"/>
  <c r="K118" s="1"/>
  <c r="I119"/>
  <c r="H119"/>
  <c r="G119"/>
  <c r="F119"/>
  <c r="AP118"/>
  <c r="AK118"/>
  <c r="AH118"/>
  <c r="AF118" s="1"/>
  <c r="AA118"/>
  <c r="Y118"/>
  <c r="W118"/>
  <c r="L118"/>
  <c r="I118"/>
  <c r="G118"/>
  <c r="AQ117"/>
  <c r="AP117"/>
  <c r="AO117"/>
  <c r="AF117"/>
  <c r="AN117" s="1"/>
  <c r="AE117"/>
  <c r="AD117"/>
  <c r="AC117"/>
  <c r="T117"/>
  <c r="AB117" s="1"/>
  <c r="E117"/>
  <c r="AQ116"/>
  <c r="AP116"/>
  <c r="AO116"/>
  <c r="AH116"/>
  <c r="AF116" s="1"/>
  <c r="AN116" s="1"/>
  <c r="AE116"/>
  <c r="AC116"/>
  <c r="V116"/>
  <c r="AD116" s="1"/>
  <c r="U116"/>
  <c r="H116"/>
  <c r="G116"/>
  <c r="F116"/>
  <c r="P116" s="1"/>
  <c r="AQ115"/>
  <c r="AP115"/>
  <c r="AO115"/>
  <c r="AF115"/>
  <c r="AN115" s="1"/>
  <c r="AE115"/>
  <c r="AD115"/>
  <c r="AC115"/>
  <c r="T115"/>
  <c r="AB115" s="1"/>
  <c r="S115"/>
  <c r="S114" s="1"/>
  <c r="S113" s="1"/>
  <c r="R115"/>
  <c r="Q115"/>
  <c r="Q114"/>
  <c r="J115"/>
  <c r="J114" s="1"/>
  <c r="J113"/>
  <c r="E115"/>
  <c r="AM114"/>
  <c r="AK114"/>
  <c r="AJ114" s="1"/>
  <c r="AJ113" s="1"/>
  <c r="AI114"/>
  <c r="AQ114" s="1"/>
  <c r="AH114"/>
  <c r="AP114"/>
  <c r="AF114"/>
  <c r="AA114"/>
  <c r="Z114"/>
  <c r="Z113" s="1"/>
  <c r="Y114"/>
  <c r="W114"/>
  <c r="AE114" s="1"/>
  <c r="V114"/>
  <c r="V113"/>
  <c r="T113" s="1"/>
  <c r="U114"/>
  <c r="AC114"/>
  <c r="R114"/>
  <c r="R113"/>
  <c r="N114"/>
  <c r="N113" s="1"/>
  <c r="M114"/>
  <c r="M113" s="1"/>
  <c r="L114"/>
  <c r="L113"/>
  <c r="K114"/>
  <c r="K113"/>
  <c r="I114"/>
  <c r="H114"/>
  <c r="E114" s="1"/>
  <c r="G114"/>
  <c r="F114"/>
  <c r="P114" s="1"/>
  <c r="AM113"/>
  <c r="AL113"/>
  <c r="AI113"/>
  <c r="AQ113" s="1"/>
  <c r="AE113"/>
  <c r="U113"/>
  <c r="AC113" s="1"/>
  <c r="Q113"/>
  <c r="I113"/>
  <c r="G113"/>
  <c r="AQ112"/>
  <c r="AP112"/>
  <c r="AO112"/>
  <c r="AF112"/>
  <c r="AN112"/>
  <c r="AE112"/>
  <c r="AD112"/>
  <c r="AC112"/>
  <c r="AB112"/>
  <c r="T112"/>
  <c r="O112"/>
  <c r="O111" s="1"/>
  <c r="J112"/>
  <c r="E112"/>
  <c r="AM111"/>
  <c r="AL111"/>
  <c r="AK111"/>
  <c r="AO111"/>
  <c r="AJ111"/>
  <c r="AI111"/>
  <c r="AQ111" s="1"/>
  <c r="AH111"/>
  <c r="AF111"/>
  <c r="AN111"/>
  <c r="AA111"/>
  <c r="Z111"/>
  <c r="Y111"/>
  <c r="AC111" s="1"/>
  <c r="X111"/>
  <c r="W111"/>
  <c r="T111"/>
  <c r="AB111"/>
  <c r="V111"/>
  <c r="AD111" s="1"/>
  <c r="U111"/>
  <c r="S111"/>
  <c r="R111"/>
  <c r="Q111"/>
  <c r="N111"/>
  <c r="M111"/>
  <c r="L111"/>
  <c r="K111"/>
  <c r="J111"/>
  <c r="I111"/>
  <c r="H111"/>
  <c r="G111"/>
  <c r="F111"/>
  <c r="P111" s="1"/>
  <c r="AQ110"/>
  <c r="AP110"/>
  <c r="AO110"/>
  <c r="AF110"/>
  <c r="AN110" s="1"/>
  <c r="AE110"/>
  <c r="AD110"/>
  <c r="AC110"/>
  <c r="T110"/>
  <c r="AB110" s="1"/>
  <c r="S110"/>
  <c r="S109" s="1"/>
  <c r="S108" s="1"/>
  <c r="R110"/>
  <c r="R109" s="1"/>
  <c r="R108" s="1"/>
  <c r="Q110"/>
  <c r="Q109" s="1"/>
  <c r="Q108" s="1"/>
  <c r="J110"/>
  <c r="J109" s="1"/>
  <c r="E110"/>
  <c r="AM109"/>
  <c r="AM108" s="1"/>
  <c r="AL109"/>
  <c r="AL108"/>
  <c r="AK109"/>
  <c r="AJ109"/>
  <c r="AJ108" s="1"/>
  <c r="AI109"/>
  <c r="AH109"/>
  <c r="AP109"/>
  <c r="AG109"/>
  <c r="AF109" s="1"/>
  <c r="AO109"/>
  <c r="AD109"/>
  <c r="AA109"/>
  <c r="Z109"/>
  <c r="Y109"/>
  <c r="X109"/>
  <c r="W109"/>
  <c r="AE109" s="1"/>
  <c r="V109"/>
  <c r="U109"/>
  <c r="N109"/>
  <c r="N108" s="1"/>
  <c r="M109"/>
  <c r="L109"/>
  <c r="L108"/>
  <c r="K109"/>
  <c r="J108"/>
  <c r="I109"/>
  <c r="H109"/>
  <c r="H108" s="1"/>
  <c r="G109"/>
  <c r="G108"/>
  <c r="F109"/>
  <c r="AK108"/>
  <c r="AO108"/>
  <c r="AH108"/>
  <c r="AP108" s="1"/>
  <c r="AG108"/>
  <c r="AF108" s="1"/>
  <c r="AN108" s="1"/>
  <c r="AA108"/>
  <c r="Z108"/>
  <c r="Y108"/>
  <c r="X108"/>
  <c r="W108"/>
  <c r="AE108" s="1"/>
  <c r="V108"/>
  <c r="AD108" s="1"/>
  <c r="M108"/>
  <c r="K108"/>
  <c r="I108"/>
  <c r="S107"/>
  <c r="R107"/>
  <c r="R106"/>
  <c r="Q107"/>
  <c r="Q106" s="1"/>
  <c r="J107"/>
  <c r="J106"/>
  <c r="E107"/>
  <c r="O107" s="1"/>
  <c r="O106" s="1"/>
  <c r="AQ106"/>
  <c r="AP106"/>
  <c r="AO106"/>
  <c r="AN106"/>
  <c r="AM106"/>
  <c r="AL106"/>
  <c r="AK106"/>
  <c r="AJ106"/>
  <c r="AI106"/>
  <c r="AH106"/>
  <c r="AG106"/>
  <c r="AF106"/>
  <c r="AE106"/>
  <c r="AD106"/>
  <c r="AC106"/>
  <c r="AB106"/>
  <c r="AA106"/>
  <c r="Z106"/>
  <c r="Y106"/>
  <c r="X106"/>
  <c r="X103" s="1"/>
  <c r="W106"/>
  <c r="V106"/>
  <c r="U106"/>
  <c r="T106"/>
  <c r="S106"/>
  <c r="N106"/>
  <c r="M106"/>
  <c r="L106"/>
  <c r="K106"/>
  <c r="I106"/>
  <c r="H106"/>
  <c r="G106"/>
  <c r="F106"/>
  <c r="P106" s="1"/>
  <c r="AQ105"/>
  <c r="AP105"/>
  <c r="AO105"/>
  <c r="AF105"/>
  <c r="AN105" s="1"/>
  <c r="AE105"/>
  <c r="AD105"/>
  <c r="AC105"/>
  <c r="T105"/>
  <c r="AB105" s="1"/>
  <c r="S105"/>
  <c r="S104" s="1"/>
  <c r="S103" s="1"/>
  <c r="R105"/>
  <c r="R104"/>
  <c r="Q105"/>
  <c r="Q104" s="1"/>
  <c r="O105"/>
  <c r="O104" s="1"/>
  <c r="J105"/>
  <c r="J104" s="1"/>
  <c r="E105"/>
  <c r="AM104"/>
  <c r="AQ104" s="1"/>
  <c r="AQ103" s="1"/>
  <c r="AM103"/>
  <c r="AL104"/>
  <c r="AK104"/>
  <c r="AK103"/>
  <c r="AJ104"/>
  <c r="AJ103" s="1"/>
  <c r="AI104"/>
  <c r="AH104"/>
  <c r="AP104" s="1"/>
  <c r="AP103" s="1"/>
  <c r="AG104"/>
  <c r="AG103"/>
  <c r="AA104"/>
  <c r="AA103" s="1"/>
  <c r="Z104"/>
  <c r="Z103" s="1"/>
  <c r="Y104"/>
  <c r="AC104" s="1"/>
  <c r="AC103" s="1"/>
  <c r="X104"/>
  <c r="W104"/>
  <c r="W103" s="1"/>
  <c r="V104"/>
  <c r="AD104"/>
  <c r="U104"/>
  <c r="T104"/>
  <c r="AB104" s="1"/>
  <c r="AB103" s="1"/>
  <c r="N104"/>
  <c r="N103" s="1"/>
  <c r="M104"/>
  <c r="M103" s="1"/>
  <c r="L104"/>
  <c r="L103"/>
  <c r="K104"/>
  <c r="K103" s="1"/>
  <c r="I104"/>
  <c r="H104"/>
  <c r="H103" s="1"/>
  <c r="G104"/>
  <c r="E104" s="1"/>
  <c r="F104"/>
  <c r="AL103"/>
  <c r="AI103"/>
  <c r="AD103"/>
  <c r="V103"/>
  <c r="F103"/>
  <c r="AQ102"/>
  <c r="AP102"/>
  <c r="AO102"/>
  <c r="AF102"/>
  <c r="AN102"/>
  <c r="AE102"/>
  <c r="AD102"/>
  <c r="AC102"/>
  <c r="AB102"/>
  <c r="T102"/>
  <c r="E102"/>
  <c r="AI101"/>
  <c r="AI100" s="1"/>
  <c r="AQ101"/>
  <c r="AH101"/>
  <c r="AP101"/>
  <c r="AG101"/>
  <c r="AG100" s="1"/>
  <c r="AF100" s="1"/>
  <c r="AN100" s="1"/>
  <c r="AF101"/>
  <c r="AN101" s="1"/>
  <c r="W101"/>
  <c r="AE101" s="1"/>
  <c r="V101"/>
  <c r="AD101" s="1"/>
  <c r="U101"/>
  <c r="T101" s="1"/>
  <c r="AB101" s="1"/>
  <c r="H101"/>
  <c r="G101"/>
  <c r="G100" s="1"/>
  <c r="E101"/>
  <c r="F101"/>
  <c r="AQ100"/>
  <c r="AH100"/>
  <c r="AP100"/>
  <c r="U100"/>
  <c r="AC100" s="1"/>
  <c r="H100"/>
  <c r="AQ99"/>
  <c r="AP99"/>
  <c r="AO99"/>
  <c r="AF99"/>
  <c r="AE99"/>
  <c r="AD99"/>
  <c r="AC99"/>
  <c r="T99"/>
  <c r="T98" s="1"/>
  <c r="S99"/>
  <c r="S98" s="1"/>
  <c r="S97" s="1"/>
  <c r="R99"/>
  <c r="O99" s="1"/>
  <c r="O98" s="1"/>
  <c r="O97" s="1"/>
  <c r="Q99"/>
  <c r="J99"/>
  <c r="E99"/>
  <c r="AM98"/>
  <c r="AM97"/>
  <c r="AL98"/>
  <c r="AK98"/>
  <c r="AJ98"/>
  <c r="AI98"/>
  <c r="AI97"/>
  <c r="AQ97" s="1"/>
  <c r="AH98"/>
  <c r="AP98" s="1"/>
  <c r="AG98"/>
  <c r="AG97" s="1"/>
  <c r="AO97" s="1"/>
  <c r="AO98"/>
  <c r="AE98"/>
  <c r="AA98"/>
  <c r="Z98"/>
  <c r="Y98"/>
  <c r="X98"/>
  <c r="W98"/>
  <c r="V98"/>
  <c r="AD98"/>
  <c r="U98"/>
  <c r="AC98" s="1"/>
  <c r="Q98"/>
  <c r="Q97" s="1"/>
  <c r="N98"/>
  <c r="N97"/>
  <c r="M98"/>
  <c r="M97" s="1"/>
  <c r="L98"/>
  <c r="K98"/>
  <c r="K97"/>
  <c r="J98"/>
  <c r="I98"/>
  <c r="H98"/>
  <c r="G98"/>
  <c r="E98" s="1"/>
  <c r="G97"/>
  <c r="F98"/>
  <c r="AL97"/>
  <c r="AK97"/>
  <c r="AJ97"/>
  <c r="AA97"/>
  <c r="Z97"/>
  <c r="Y97"/>
  <c r="X97"/>
  <c r="W97"/>
  <c r="AE97" s="1"/>
  <c r="V97"/>
  <c r="AD97" s="1"/>
  <c r="U97"/>
  <c r="L97"/>
  <c r="J97"/>
  <c r="I97"/>
  <c r="H97"/>
  <c r="AQ96"/>
  <c r="AP96"/>
  <c r="AO96"/>
  <c r="AN96"/>
  <c r="AF96"/>
  <c r="AE96"/>
  <c r="AD96"/>
  <c r="AC96"/>
  <c r="T96"/>
  <c r="AB96" s="1"/>
  <c r="S96"/>
  <c r="S95"/>
  <c r="R96"/>
  <c r="Q96"/>
  <c r="Q95" s="1"/>
  <c r="O96"/>
  <c r="O95"/>
  <c r="J96"/>
  <c r="J95"/>
  <c r="E96"/>
  <c r="AM95"/>
  <c r="AL95"/>
  <c r="AK95"/>
  <c r="AJ95"/>
  <c r="AI95"/>
  <c r="AQ95" s="1"/>
  <c r="AH95"/>
  <c r="AP95"/>
  <c r="AG95"/>
  <c r="AO95" s="1"/>
  <c r="AF95"/>
  <c r="AN95" s="1"/>
  <c r="AA95"/>
  <c r="Z95"/>
  <c r="Y95"/>
  <c r="X95"/>
  <c r="W95"/>
  <c r="AE95" s="1"/>
  <c r="V95"/>
  <c r="AD95"/>
  <c r="U95"/>
  <c r="T95"/>
  <c r="AB95"/>
  <c r="R95"/>
  <c r="N95"/>
  <c r="M95"/>
  <c r="L95"/>
  <c r="K95"/>
  <c r="I95"/>
  <c r="H95"/>
  <c r="G95"/>
  <c r="E95" s="1"/>
  <c r="F95"/>
  <c r="P95" s="1"/>
  <c r="AQ94"/>
  <c r="AP94"/>
  <c r="AO94"/>
  <c r="AF94"/>
  <c r="AN94" s="1"/>
  <c r="AE94"/>
  <c r="AD94"/>
  <c r="AC94"/>
  <c r="T94"/>
  <c r="AB94" s="1"/>
  <c r="S94"/>
  <c r="R94"/>
  <c r="R93"/>
  <c r="Q94"/>
  <c r="O94" s="1"/>
  <c r="O93"/>
  <c r="J94"/>
  <c r="J93"/>
  <c r="E94"/>
  <c r="AM93"/>
  <c r="AL93"/>
  <c r="AK93"/>
  <c r="AJ93"/>
  <c r="AI93"/>
  <c r="AQ93" s="1"/>
  <c r="AH93"/>
  <c r="AP93" s="1"/>
  <c r="AG93"/>
  <c r="AO93"/>
  <c r="AA93"/>
  <c r="Z93"/>
  <c r="Z90" s="1"/>
  <c r="Y93"/>
  <c r="AC93" s="1"/>
  <c r="X93"/>
  <c r="W93"/>
  <c r="W90" s="1"/>
  <c r="AE93"/>
  <c r="V93"/>
  <c r="AD93" s="1"/>
  <c r="U93"/>
  <c r="T93"/>
  <c r="AB93" s="1"/>
  <c r="S93"/>
  <c r="S90" s="1"/>
  <c r="N93"/>
  <c r="N90" s="1"/>
  <c r="M93"/>
  <c r="L93"/>
  <c r="K93"/>
  <c r="I93"/>
  <c r="H93"/>
  <c r="G93"/>
  <c r="E93" s="1"/>
  <c r="F93"/>
  <c r="P93" s="1"/>
  <c r="AQ92"/>
  <c r="AP92"/>
  <c r="AO92"/>
  <c r="AN92"/>
  <c r="AF92"/>
  <c r="AE92"/>
  <c r="AD92"/>
  <c r="AC92"/>
  <c r="T92"/>
  <c r="AB92"/>
  <c r="S92"/>
  <c r="R92"/>
  <c r="R91" s="1"/>
  <c r="Q92"/>
  <c r="Q91" s="1"/>
  <c r="O92"/>
  <c r="O91" s="1"/>
  <c r="O90" s="1"/>
  <c r="J92"/>
  <c r="J91"/>
  <c r="J90" s="1"/>
  <c r="E92"/>
  <c r="AM91"/>
  <c r="AL91"/>
  <c r="AK91"/>
  <c r="AJ91"/>
  <c r="AI91"/>
  <c r="AQ91" s="1"/>
  <c r="AH91"/>
  <c r="AP91"/>
  <c r="AG91"/>
  <c r="AF91" s="1"/>
  <c r="AN91" s="1"/>
  <c r="AA91"/>
  <c r="AE91" s="1"/>
  <c r="AA90"/>
  <c r="Z91"/>
  <c r="Y91"/>
  <c r="AC91" s="1"/>
  <c r="X91"/>
  <c r="W91"/>
  <c r="V91"/>
  <c r="AD91"/>
  <c r="U91"/>
  <c r="U90"/>
  <c r="S91"/>
  <c r="N91"/>
  <c r="M91"/>
  <c r="M90" s="1"/>
  <c r="L91"/>
  <c r="L90" s="1"/>
  <c r="K91"/>
  <c r="K90" s="1"/>
  <c r="I91"/>
  <c r="H91"/>
  <c r="H90" s="1"/>
  <c r="G91"/>
  <c r="E91" s="1"/>
  <c r="G90"/>
  <c r="E90" s="1"/>
  <c r="F91"/>
  <c r="AM90"/>
  <c r="AL90"/>
  <c r="AP90" s="1"/>
  <c r="AK90"/>
  <c r="AJ90"/>
  <c r="AI90"/>
  <c r="AQ90"/>
  <c r="AH90"/>
  <c r="AG90"/>
  <c r="AF90" s="1"/>
  <c r="AN90" s="1"/>
  <c r="AO90"/>
  <c r="X90"/>
  <c r="F90"/>
  <c r="AQ89"/>
  <c r="AP89"/>
  <c r="AO89"/>
  <c r="AF89"/>
  <c r="AN89"/>
  <c r="AE89"/>
  <c r="AD89"/>
  <c r="AC89"/>
  <c r="AB89"/>
  <c r="T89"/>
  <c r="J89"/>
  <c r="E89"/>
  <c r="E88" s="1"/>
  <c r="O88" s="1"/>
  <c r="O89"/>
  <c r="AI88"/>
  <c r="AQ88" s="1"/>
  <c r="AH88"/>
  <c r="AH83"/>
  <c r="AP83"/>
  <c r="AG88"/>
  <c r="AO88"/>
  <c r="AF88"/>
  <c r="AN88"/>
  <c r="AE88"/>
  <c r="AD88"/>
  <c r="AC88"/>
  <c r="AB88"/>
  <c r="U88"/>
  <c r="T88"/>
  <c r="R88"/>
  <c r="N88"/>
  <c r="S88" s="1"/>
  <c r="M88"/>
  <c r="L88"/>
  <c r="K88"/>
  <c r="J88"/>
  <c r="H88"/>
  <c r="G88"/>
  <c r="Q88" s="1"/>
  <c r="Q83"/>
  <c r="F88"/>
  <c r="P88" s="1"/>
  <c r="AQ87"/>
  <c r="AP87"/>
  <c r="AO87"/>
  <c r="AF87"/>
  <c r="AN87" s="1"/>
  <c r="AE87"/>
  <c r="AD87"/>
  <c r="AC87"/>
  <c r="T87"/>
  <c r="T86" s="1"/>
  <c r="AB86" s="1"/>
  <c r="AB87"/>
  <c r="S87"/>
  <c r="S86" s="1"/>
  <c r="R87"/>
  <c r="R86"/>
  <c r="Q87"/>
  <c r="O87"/>
  <c r="O86" s="1"/>
  <c r="J87"/>
  <c r="J86"/>
  <c r="E87"/>
  <c r="AM86"/>
  <c r="AL86"/>
  <c r="AK86"/>
  <c r="AJ86"/>
  <c r="AI86"/>
  <c r="AQ86" s="1"/>
  <c r="AH86"/>
  <c r="AP86"/>
  <c r="AG86"/>
  <c r="AO86" s="1"/>
  <c r="AF86"/>
  <c r="AN86" s="1"/>
  <c r="AA86"/>
  <c r="Z86"/>
  <c r="Y86"/>
  <c r="X86"/>
  <c r="W86"/>
  <c r="AE86" s="1"/>
  <c r="V86"/>
  <c r="V83" s="1"/>
  <c r="AD83" s="1"/>
  <c r="AD86"/>
  <c r="U86"/>
  <c r="Q86"/>
  <c r="N86"/>
  <c r="M86"/>
  <c r="L86"/>
  <c r="K86"/>
  <c r="I86"/>
  <c r="I83" s="1"/>
  <c r="H86"/>
  <c r="G86"/>
  <c r="F86"/>
  <c r="P86" s="1"/>
  <c r="E86"/>
  <c r="AQ85"/>
  <c r="AP85"/>
  <c r="AO85"/>
  <c r="AN85"/>
  <c r="AF85"/>
  <c r="AE85"/>
  <c r="AD85"/>
  <c r="AC85"/>
  <c r="T85"/>
  <c r="AB85"/>
  <c r="O85"/>
  <c r="O84" s="1"/>
  <c r="J85"/>
  <c r="E85"/>
  <c r="AM84"/>
  <c r="AL84"/>
  <c r="AK84"/>
  <c r="AO84" s="1"/>
  <c r="AJ84"/>
  <c r="AI84"/>
  <c r="AQ84"/>
  <c r="AH84"/>
  <c r="AP84" s="1"/>
  <c r="AG84"/>
  <c r="AA84"/>
  <c r="Z84"/>
  <c r="Z83"/>
  <c r="Y84"/>
  <c r="X84"/>
  <c r="X83"/>
  <c r="W84"/>
  <c r="W83" s="1"/>
  <c r="AE83" s="1"/>
  <c r="AE84"/>
  <c r="V84"/>
  <c r="U84"/>
  <c r="AC84" s="1"/>
  <c r="S84"/>
  <c r="S83" s="1"/>
  <c r="R84"/>
  <c r="Q84"/>
  <c r="N84"/>
  <c r="N83"/>
  <c r="M84"/>
  <c r="L84"/>
  <c r="K84"/>
  <c r="J84"/>
  <c r="J83" s="1"/>
  <c r="I84"/>
  <c r="H84"/>
  <c r="H83"/>
  <c r="G84"/>
  <c r="F84"/>
  <c r="F83"/>
  <c r="AM83"/>
  <c r="AL83"/>
  <c r="AK83"/>
  <c r="AJ83"/>
  <c r="AI83"/>
  <c r="AQ83" s="1"/>
  <c r="AG83"/>
  <c r="AF83" s="1"/>
  <c r="AN83" s="1"/>
  <c r="AA83"/>
  <c r="Y83"/>
  <c r="K83"/>
  <c r="AQ82"/>
  <c r="AP82"/>
  <c r="AO82"/>
  <c r="AN82"/>
  <c r="AF82"/>
  <c r="AE82"/>
  <c r="AD82"/>
  <c r="AC82"/>
  <c r="T82"/>
  <c r="AB82"/>
  <c r="S82"/>
  <c r="R82"/>
  <c r="R81" s="1"/>
  <c r="Q82"/>
  <c r="Q81" s="1"/>
  <c r="O82"/>
  <c r="O81" s="1"/>
  <c r="J82"/>
  <c r="J81"/>
  <c r="E82"/>
  <c r="AM81"/>
  <c r="AL81"/>
  <c r="AK81"/>
  <c r="AJ81"/>
  <c r="AI81"/>
  <c r="AQ81" s="1"/>
  <c r="AH81"/>
  <c r="AP81"/>
  <c r="AG81"/>
  <c r="AF81" s="1"/>
  <c r="AN81" s="1"/>
  <c r="AA81"/>
  <c r="Z81"/>
  <c r="AD81" s="1"/>
  <c r="Y81"/>
  <c r="X81"/>
  <c r="W81"/>
  <c r="AE81"/>
  <c r="V81"/>
  <c r="U81"/>
  <c r="T81"/>
  <c r="AB81" s="1"/>
  <c r="S81"/>
  <c r="N81"/>
  <c r="M81"/>
  <c r="L81"/>
  <c r="K81"/>
  <c r="I81"/>
  <c r="H81"/>
  <c r="G81"/>
  <c r="E81" s="1"/>
  <c r="F81"/>
  <c r="P81" s="1"/>
  <c r="AQ80"/>
  <c r="AP80"/>
  <c r="AO80"/>
  <c r="AN80"/>
  <c r="AF80"/>
  <c r="AE80"/>
  <c r="AD80"/>
  <c r="AC80"/>
  <c r="T80"/>
  <c r="AB80"/>
  <c r="S80"/>
  <c r="R80"/>
  <c r="R79" s="1"/>
  <c r="R78"/>
  <c r="Q80"/>
  <c r="O80" s="1"/>
  <c r="O79" s="1"/>
  <c r="O78" s="1"/>
  <c r="J80"/>
  <c r="J79"/>
  <c r="J78"/>
  <c r="E80"/>
  <c r="AM79"/>
  <c r="AL79"/>
  <c r="AK79"/>
  <c r="AO79" s="1"/>
  <c r="AJ79"/>
  <c r="AI79"/>
  <c r="AQ79"/>
  <c r="AH79"/>
  <c r="AP79" s="1"/>
  <c r="AG79"/>
  <c r="AA79"/>
  <c r="AA78" s="1"/>
  <c r="Z79"/>
  <c r="Z78" s="1"/>
  <c r="Y79"/>
  <c r="Y78"/>
  <c r="X79"/>
  <c r="W79"/>
  <c r="W78" s="1"/>
  <c r="AE78" s="1"/>
  <c r="AE79"/>
  <c r="V79"/>
  <c r="AD79" s="1"/>
  <c r="U79"/>
  <c r="U78"/>
  <c r="S79"/>
  <c r="S78" s="1"/>
  <c r="Q79"/>
  <c r="Q78" s="1"/>
  <c r="N79"/>
  <c r="N78" s="1"/>
  <c r="M79"/>
  <c r="M78"/>
  <c r="L79"/>
  <c r="K79"/>
  <c r="K78" s="1"/>
  <c r="I79"/>
  <c r="I78"/>
  <c r="H79"/>
  <c r="G79"/>
  <c r="G78"/>
  <c r="F79"/>
  <c r="P79" s="1"/>
  <c r="AM78"/>
  <c r="AL78"/>
  <c r="AK78"/>
  <c r="AO78" s="1"/>
  <c r="AJ78"/>
  <c r="AI78"/>
  <c r="AQ78"/>
  <c r="AH78"/>
  <c r="AP78" s="1"/>
  <c r="AG78"/>
  <c r="AF78"/>
  <c r="AN78" s="1"/>
  <c r="X78"/>
  <c r="L78"/>
  <c r="H78"/>
  <c r="AQ77"/>
  <c r="AP77"/>
  <c r="AO77"/>
  <c r="AF77"/>
  <c r="AN77" s="1"/>
  <c r="AE77"/>
  <c r="AD77"/>
  <c r="AC77"/>
  <c r="T77"/>
  <c r="AB77" s="1"/>
  <c r="S77"/>
  <c r="S76" s="1"/>
  <c r="S71" s="1"/>
  <c r="R77"/>
  <c r="Q77"/>
  <c r="Q76"/>
  <c r="Q71" s="1"/>
  <c r="J77"/>
  <c r="E77"/>
  <c r="AM76"/>
  <c r="AL76"/>
  <c r="AK76"/>
  <c r="AJ76"/>
  <c r="AI76"/>
  <c r="AQ76"/>
  <c r="AH76"/>
  <c r="AG76"/>
  <c r="AO76"/>
  <c r="AF76"/>
  <c r="AN76" s="1"/>
  <c r="AA76"/>
  <c r="Z76"/>
  <c r="Y76"/>
  <c r="X76"/>
  <c r="W76"/>
  <c r="AE76"/>
  <c r="V76"/>
  <c r="AD76" s="1"/>
  <c r="U76"/>
  <c r="AC76" s="1"/>
  <c r="R76"/>
  <c r="N76"/>
  <c r="N71" s="1"/>
  <c r="M76"/>
  <c r="L76"/>
  <c r="K76"/>
  <c r="J76"/>
  <c r="I76"/>
  <c r="H76"/>
  <c r="G76"/>
  <c r="F76"/>
  <c r="P76" s="1"/>
  <c r="AQ75"/>
  <c r="AP75"/>
  <c r="AO75"/>
  <c r="AF75"/>
  <c r="AN75" s="1"/>
  <c r="AE75"/>
  <c r="AD75"/>
  <c r="AC75"/>
  <c r="T75"/>
  <c r="AB75" s="1"/>
  <c r="S75"/>
  <c r="S74"/>
  <c r="R75"/>
  <c r="Q75"/>
  <c r="Q74"/>
  <c r="J75"/>
  <c r="J74" s="1"/>
  <c r="J71" s="1"/>
  <c r="E75"/>
  <c r="AM74"/>
  <c r="AL74"/>
  <c r="AK74"/>
  <c r="AJ74"/>
  <c r="AI74"/>
  <c r="AQ74"/>
  <c r="AH74"/>
  <c r="AP74" s="1"/>
  <c r="AG74"/>
  <c r="AO74" s="1"/>
  <c r="AA74"/>
  <c r="Z74"/>
  <c r="Y74"/>
  <c r="X74"/>
  <c r="W74"/>
  <c r="AE74"/>
  <c r="V74"/>
  <c r="U74"/>
  <c r="AC74"/>
  <c r="T74"/>
  <c r="AB74" s="1"/>
  <c r="R74"/>
  <c r="N74"/>
  <c r="M74"/>
  <c r="M71" s="1"/>
  <c r="L74"/>
  <c r="K74"/>
  <c r="I74"/>
  <c r="H74"/>
  <c r="G74"/>
  <c r="F74"/>
  <c r="P74" s="1"/>
  <c r="E74"/>
  <c r="AQ73"/>
  <c r="AP73"/>
  <c r="AO73"/>
  <c r="AF73"/>
  <c r="AN73" s="1"/>
  <c r="AE73"/>
  <c r="AD73"/>
  <c r="AC73"/>
  <c r="T73"/>
  <c r="AB73" s="1"/>
  <c r="O73"/>
  <c r="O72" s="1"/>
  <c r="J73"/>
  <c r="J72"/>
  <c r="E73"/>
  <c r="AM72"/>
  <c r="AL72"/>
  <c r="AK72"/>
  <c r="AJ72"/>
  <c r="AI72"/>
  <c r="AQ72"/>
  <c r="AH72"/>
  <c r="AP72" s="1"/>
  <c r="AG72"/>
  <c r="AA72"/>
  <c r="Z72"/>
  <c r="Y72"/>
  <c r="X72"/>
  <c r="W72"/>
  <c r="AE72" s="1"/>
  <c r="V72"/>
  <c r="AD72"/>
  <c r="U72"/>
  <c r="T72" s="1"/>
  <c r="AB72" s="1"/>
  <c r="S72"/>
  <c r="R72"/>
  <c r="Q72"/>
  <c r="N72"/>
  <c r="M72"/>
  <c r="L72"/>
  <c r="K72"/>
  <c r="K71" s="1"/>
  <c r="I72"/>
  <c r="I71" s="1"/>
  <c r="H72"/>
  <c r="H71" s="1"/>
  <c r="G72"/>
  <c r="G71"/>
  <c r="F72"/>
  <c r="E72"/>
  <c r="AM71"/>
  <c r="AL71"/>
  <c r="AP71" s="1"/>
  <c r="AK71"/>
  <c r="AJ71"/>
  <c r="AI71"/>
  <c r="AQ71"/>
  <c r="AH71"/>
  <c r="AG71"/>
  <c r="AO71"/>
  <c r="AF71"/>
  <c r="AN71"/>
  <c r="AA71"/>
  <c r="Z71"/>
  <c r="AD71" s="1"/>
  <c r="Y71"/>
  <c r="X71"/>
  <c r="W71"/>
  <c r="AE71"/>
  <c r="V71"/>
  <c r="U71"/>
  <c r="AC71"/>
  <c r="T71"/>
  <c r="AB71"/>
  <c r="L71"/>
  <c r="AQ70"/>
  <c r="AP70"/>
  <c r="AO70"/>
  <c r="AF70"/>
  <c r="AN70"/>
  <c r="AE70"/>
  <c r="AD70"/>
  <c r="AC70"/>
  <c r="T70"/>
  <c r="AB70" s="1"/>
  <c r="S70"/>
  <c r="S69"/>
  <c r="R70"/>
  <c r="Q70"/>
  <c r="Q69" s="1"/>
  <c r="J70"/>
  <c r="J69" s="1"/>
  <c r="E70"/>
  <c r="AM69"/>
  <c r="AL69"/>
  <c r="AK69"/>
  <c r="AJ69"/>
  <c r="AI69"/>
  <c r="AQ69" s="1"/>
  <c r="AH69"/>
  <c r="AP69" s="1"/>
  <c r="AG69"/>
  <c r="AO69" s="1"/>
  <c r="AA69"/>
  <c r="Z69"/>
  <c r="Y69"/>
  <c r="X69"/>
  <c r="W69"/>
  <c r="AE69" s="1"/>
  <c r="V69"/>
  <c r="AD69"/>
  <c r="U69"/>
  <c r="AC69" s="1"/>
  <c r="R69"/>
  <c r="R64" s="1"/>
  <c r="N69"/>
  <c r="M69"/>
  <c r="L69"/>
  <c r="K69"/>
  <c r="I69"/>
  <c r="I64" s="1"/>
  <c r="H69"/>
  <c r="G69"/>
  <c r="F69"/>
  <c r="E69"/>
  <c r="AQ68"/>
  <c r="AP68"/>
  <c r="AO68"/>
  <c r="AF68"/>
  <c r="AN68" s="1"/>
  <c r="AE68"/>
  <c r="AD68"/>
  <c r="AC68"/>
  <c r="T68"/>
  <c r="AB68" s="1"/>
  <c r="S68"/>
  <c r="S67"/>
  <c r="S64" s="1"/>
  <c r="R68"/>
  <c r="Q68"/>
  <c r="J68"/>
  <c r="J67" s="1"/>
  <c r="E68"/>
  <c r="AM67"/>
  <c r="AL67"/>
  <c r="AK67"/>
  <c r="AK64" s="1"/>
  <c r="AJ67"/>
  <c r="AI67"/>
  <c r="AQ67" s="1"/>
  <c r="AH67"/>
  <c r="AH64" s="1"/>
  <c r="AP64" s="1"/>
  <c r="AP67"/>
  <c r="AG67"/>
  <c r="AO67" s="1"/>
  <c r="AA67"/>
  <c r="AA64" s="1"/>
  <c r="Z67"/>
  <c r="Y67"/>
  <c r="X67"/>
  <c r="W67"/>
  <c r="AE67" s="1"/>
  <c r="V67"/>
  <c r="AD67" s="1"/>
  <c r="U67"/>
  <c r="AC67" s="1"/>
  <c r="R67"/>
  <c r="N67"/>
  <c r="M67"/>
  <c r="L67"/>
  <c r="L64" s="1"/>
  <c r="K67"/>
  <c r="I67"/>
  <c r="H67"/>
  <c r="G67"/>
  <c r="E67" s="1"/>
  <c r="F67"/>
  <c r="AQ66"/>
  <c r="AP66"/>
  <c r="AO66"/>
  <c r="AF66"/>
  <c r="AN66"/>
  <c r="AE66"/>
  <c r="AD66"/>
  <c r="AC66"/>
  <c r="T66"/>
  <c r="AB66" s="1"/>
  <c r="O66"/>
  <c r="O65" s="1"/>
  <c r="J66"/>
  <c r="J65"/>
  <c r="J64"/>
  <c r="E66"/>
  <c r="AM65"/>
  <c r="AM64"/>
  <c r="AL65"/>
  <c r="AP65" s="1"/>
  <c r="AK65"/>
  <c r="AJ65"/>
  <c r="AI65"/>
  <c r="AQ65" s="1"/>
  <c r="AH65"/>
  <c r="AG65"/>
  <c r="AA65"/>
  <c r="Z65"/>
  <c r="Y65"/>
  <c r="AC65" s="1"/>
  <c r="X65"/>
  <c r="W65"/>
  <c r="AE65"/>
  <c r="V65"/>
  <c r="AD65"/>
  <c r="U65"/>
  <c r="U64"/>
  <c r="S65"/>
  <c r="R65"/>
  <c r="Q65"/>
  <c r="N65"/>
  <c r="N64" s="1"/>
  <c r="M65"/>
  <c r="L65"/>
  <c r="K65"/>
  <c r="K64" s="1"/>
  <c r="I65"/>
  <c r="H65"/>
  <c r="E65" s="1"/>
  <c r="G65"/>
  <c r="F65"/>
  <c r="AL64"/>
  <c r="Z64"/>
  <c r="V64"/>
  <c r="AD64" s="1"/>
  <c r="H64"/>
  <c r="AQ63"/>
  <c r="AP63"/>
  <c r="AO63"/>
  <c r="AJ63"/>
  <c r="AF63"/>
  <c r="AN63" s="1"/>
  <c r="AE63"/>
  <c r="AD63"/>
  <c r="AC63"/>
  <c r="X63"/>
  <c r="X62"/>
  <c r="X61"/>
  <c r="T63"/>
  <c r="AB63"/>
  <c r="J63"/>
  <c r="J62"/>
  <c r="J61" s="1"/>
  <c r="E63"/>
  <c r="AM62"/>
  <c r="AM61"/>
  <c r="AL62"/>
  <c r="AK62"/>
  <c r="AK61"/>
  <c r="AI62"/>
  <c r="AI61" s="1"/>
  <c r="AQ61"/>
  <c r="AH62"/>
  <c r="AH61" s="1"/>
  <c r="AP62"/>
  <c r="AG62"/>
  <c r="AF62"/>
  <c r="AA62"/>
  <c r="AA61"/>
  <c r="Z62"/>
  <c r="Y62"/>
  <c r="Y61" s="1"/>
  <c r="AC61" s="1"/>
  <c r="W62"/>
  <c r="W61" s="1"/>
  <c r="AE61"/>
  <c r="V62"/>
  <c r="AD62" s="1"/>
  <c r="U62"/>
  <c r="S62"/>
  <c r="S61" s="1"/>
  <c r="R62"/>
  <c r="Q62"/>
  <c r="Q61"/>
  <c r="N62"/>
  <c r="M62"/>
  <c r="M61"/>
  <c r="L62"/>
  <c r="L61" s="1"/>
  <c r="K62"/>
  <c r="K61" s="1"/>
  <c r="I62"/>
  <c r="I61"/>
  <c r="H62"/>
  <c r="H61" s="1"/>
  <c r="E61" s="1"/>
  <c r="G62"/>
  <c r="G61"/>
  <c r="F62"/>
  <c r="P62" s="1"/>
  <c r="AL61"/>
  <c r="AP61" s="1"/>
  <c r="Z61"/>
  <c r="R61"/>
  <c r="N61"/>
  <c r="F61"/>
  <c r="P61" s="1"/>
  <c r="AQ60"/>
  <c r="AP60"/>
  <c r="AO60"/>
  <c r="AF60"/>
  <c r="AN60"/>
  <c r="AE60"/>
  <c r="AD60"/>
  <c r="AC60"/>
  <c r="AB60"/>
  <c r="T60"/>
  <c r="J60"/>
  <c r="J59"/>
  <c r="J58"/>
  <c r="E60"/>
  <c r="AM59"/>
  <c r="AM58"/>
  <c r="AL59"/>
  <c r="AP59" s="1"/>
  <c r="AK59"/>
  <c r="AK58" s="1"/>
  <c r="AJ59"/>
  <c r="AJ58" s="1"/>
  <c r="AI59"/>
  <c r="AI58"/>
  <c r="AQ58" s="1"/>
  <c r="AH59"/>
  <c r="AG59"/>
  <c r="AA59"/>
  <c r="AA58" s="1"/>
  <c r="Z59"/>
  <c r="Y59"/>
  <c r="Y58"/>
  <c r="AC58" s="1"/>
  <c r="X59"/>
  <c r="X58" s="1"/>
  <c r="W59"/>
  <c r="V59"/>
  <c r="AD59" s="1"/>
  <c r="U59"/>
  <c r="S59"/>
  <c r="S58" s="1"/>
  <c r="R59"/>
  <c r="Q59"/>
  <c r="Q58"/>
  <c r="N59"/>
  <c r="N58" s="1"/>
  <c r="M59"/>
  <c r="M58"/>
  <c r="L59"/>
  <c r="L58" s="1"/>
  <c r="K59"/>
  <c r="K58" s="1"/>
  <c r="I59"/>
  <c r="I58"/>
  <c r="H59"/>
  <c r="G59"/>
  <c r="G58"/>
  <c r="F59"/>
  <c r="AL58"/>
  <c r="AP58" s="1"/>
  <c r="AH58"/>
  <c r="Z58"/>
  <c r="V58"/>
  <c r="AD58" s="1"/>
  <c r="R58"/>
  <c r="H58"/>
  <c r="AQ57"/>
  <c r="AP57"/>
  <c r="AO57"/>
  <c r="AF57"/>
  <c r="AF56"/>
  <c r="AN56"/>
  <c r="AE57"/>
  <c r="AD57"/>
  <c r="AC57"/>
  <c r="T57"/>
  <c r="AB57" s="1"/>
  <c r="J57"/>
  <c r="J56"/>
  <c r="J55"/>
  <c r="E57"/>
  <c r="AM56"/>
  <c r="AM55"/>
  <c r="AL56"/>
  <c r="AL55" s="1"/>
  <c r="AK56"/>
  <c r="AK55" s="1"/>
  <c r="AO55" s="1"/>
  <c r="AJ56"/>
  <c r="AJ55" s="1"/>
  <c r="AI56"/>
  <c r="AI55"/>
  <c r="AQ55" s="1"/>
  <c r="AH56"/>
  <c r="AP56" s="1"/>
  <c r="AG56"/>
  <c r="AA56"/>
  <c r="AE56" s="1"/>
  <c r="AA55"/>
  <c r="AE55" s="1"/>
  <c r="Z56"/>
  <c r="Y56"/>
  <c r="Y55"/>
  <c r="AC55" s="1"/>
  <c r="X56"/>
  <c r="X55" s="1"/>
  <c r="W56"/>
  <c r="W55" s="1"/>
  <c r="V56"/>
  <c r="V55" s="1"/>
  <c r="AD56"/>
  <c r="U56"/>
  <c r="AC56"/>
  <c r="S56"/>
  <c r="S55"/>
  <c r="R56"/>
  <c r="Q56"/>
  <c r="Q55" s="1"/>
  <c r="N56"/>
  <c r="N55" s="1"/>
  <c r="M56"/>
  <c r="M55"/>
  <c r="L56"/>
  <c r="K56"/>
  <c r="K55"/>
  <c r="I56"/>
  <c r="I55" s="1"/>
  <c r="H56"/>
  <c r="E56" s="1"/>
  <c r="G56"/>
  <c r="G55"/>
  <c r="F56"/>
  <c r="F55"/>
  <c r="P55" s="1"/>
  <c r="Z55"/>
  <c r="R55"/>
  <c r="L55"/>
  <c r="AQ54"/>
  <c r="AP54"/>
  <c r="AO54"/>
  <c r="AN54"/>
  <c r="AE54"/>
  <c r="AD54"/>
  <c r="AC54"/>
  <c r="AB54"/>
  <c r="E54"/>
  <c r="AI53"/>
  <c r="AQ53"/>
  <c r="AH53"/>
  <c r="AP53"/>
  <c r="AG53"/>
  <c r="AO53"/>
  <c r="AF53"/>
  <c r="AN53"/>
  <c r="W53"/>
  <c r="AE53"/>
  <c r="V53"/>
  <c r="AD53"/>
  <c r="U53"/>
  <c r="AC53"/>
  <c r="T53"/>
  <c r="AB53"/>
  <c r="I53"/>
  <c r="H53"/>
  <c r="G53"/>
  <c r="F53"/>
  <c r="AQ52"/>
  <c r="AP52"/>
  <c r="AO52"/>
  <c r="AN52"/>
  <c r="AE52"/>
  <c r="AD52"/>
  <c r="AC52"/>
  <c r="AB52"/>
  <c r="E52"/>
  <c r="AI51"/>
  <c r="AI50" s="1"/>
  <c r="AQ51"/>
  <c r="AH51"/>
  <c r="AH50"/>
  <c r="AP50" s="1"/>
  <c r="AG51"/>
  <c r="AO51" s="1"/>
  <c r="AF51"/>
  <c r="AF50"/>
  <c r="AN50" s="1"/>
  <c r="W51"/>
  <c r="AE51"/>
  <c r="V51"/>
  <c r="V50" s="1"/>
  <c r="AD50" s="1"/>
  <c r="U51"/>
  <c r="AC51"/>
  <c r="T51"/>
  <c r="I51"/>
  <c r="I50" s="1"/>
  <c r="H51"/>
  <c r="H50" s="1"/>
  <c r="G51"/>
  <c r="E51" s="1"/>
  <c r="F51"/>
  <c r="AQ50"/>
  <c r="AG50"/>
  <c r="AO50" s="1"/>
  <c r="W50"/>
  <c r="AE50"/>
  <c r="U50"/>
  <c r="AC50" s="1"/>
  <c r="AQ49"/>
  <c r="AP49"/>
  <c r="AO49"/>
  <c r="AN49"/>
  <c r="AE49"/>
  <c r="AD49"/>
  <c r="AC49"/>
  <c r="AB49"/>
  <c r="AI48"/>
  <c r="AI45" s="1"/>
  <c r="AQ45" s="1"/>
  <c r="AQ48"/>
  <c r="AH48"/>
  <c r="AG48"/>
  <c r="AO48" s="1"/>
  <c r="AF48"/>
  <c r="AN48" s="1"/>
  <c r="W48"/>
  <c r="AE48"/>
  <c r="V48"/>
  <c r="U48"/>
  <c r="AC48" s="1"/>
  <c r="T48"/>
  <c r="H48"/>
  <c r="H45" s="1"/>
  <c r="G48"/>
  <c r="F48"/>
  <c r="P48" s="1"/>
  <c r="E48"/>
  <c r="AQ47"/>
  <c r="AP47"/>
  <c r="AO47"/>
  <c r="AN47"/>
  <c r="AE47"/>
  <c r="AD47"/>
  <c r="AC47"/>
  <c r="AB47"/>
  <c r="E47"/>
  <c r="AI46"/>
  <c r="AQ46"/>
  <c r="AH46"/>
  <c r="AH45" s="1"/>
  <c r="AP45" s="1"/>
  <c r="AP46"/>
  <c r="AG46"/>
  <c r="AO46"/>
  <c r="AF46"/>
  <c r="AF45" s="1"/>
  <c r="AN45" s="1"/>
  <c r="AN46"/>
  <c r="W46"/>
  <c r="AE46"/>
  <c r="V46"/>
  <c r="V45" s="1"/>
  <c r="AD45" s="1"/>
  <c r="AD46"/>
  <c r="U46"/>
  <c r="AC46"/>
  <c r="T46"/>
  <c r="T45" s="1"/>
  <c r="AB45" s="1"/>
  <c r="AB46"/>
  <c r="H46"/>
  <c r="G46"/>
  <c r="G45" s="1"/>
  <c r="F46"/>
  <c r="P46" s="1"/>
  <c r="E46"/>
  <c r="W45"/>
  <c r="AE45"/>
  <c r="F45"/>
  <c r="P45" s="1"/>
  <c r="AQ44"/>
  <c r="AP44"/>
  <c r="AO44"/>
  <c r="AF44"/>
  <c r="AN44"/>
  <c r="AE44"/>
  <c r="AD44"/>
  <c r="AC44"/>
  <c r="AB44"/>
  <c r="T44"/>
  <c r="S44"/>
  <c r="S43" s="1"/>
  <c r="S42" s="1"/>
  <c r="R44"/>
  <c r="Q44"/>
  <c r="Q43" s="1"/>
  <c r="Q42" s="1"/>
  <c r="J44"/>
  <c r="E44"/>
  <c r="AM43"/>
  <c r="AL43"/>
  <c r="AL42" s="1"/>
  <c r="AK43"/>
  <c r="AJ43"/>
  <c r="AJ42" s="1"/>
  <c r="AI43"/>
  <c r="AQ43"/>
  <c r="AH43"/>
  <c r="AP43" s="1"/>
  <c r="AG43"/>
  <c r="AO43"/>
  <c r="AF43"/>
  <c r="AN43" s="1"/>
  <c r="AA43"/>
  <c r="Z43"/>
  <c r="Z42"/>
  <c r="AD42" s="1"/>
  <c r="Y43"/>
  <c r="Y42" s="1"/>
  <c r="X43"/>
  <c r="X42"/>
  <c r="W43"/>
  <c r="AE43" s="1"/>
  <c r="V43"/>
  <c r="AD43"/>
  <c r="U43"/>
  <c r="T43" s="1"/>
  <c r="AB43" s="1"/>
  <c r="R43"/>
  <c r="R42"/>
  <c r="N43"/>
  <c r="N42"/>
  <c r="M43"/>
  <c r="M42" s="1"/>
  <c r="L43"/>
  <c r="L42" s="1"/>
  <c r="K43"/>
  <c r="J43"/>
  <c r="J42"/>
  <c r="I43"/>
  <c r="H43"/>
  <c r="H42"/>
  <c r="G43"/>
  <c r="E43" s="1"/>
  <c r="F43"/>
  <c r="AM42"/>
  <c r="AQ42" s="1"/>
  <c r="AK42"/>
  <c r="AI42"/>
  <c r="AG42"/>
  <c r="AA42"/>
  <c r="W42"/>
  <c r="AE42" s="1"/>
  <c r="K42"/>
  <c r="I42"/>
  <c r="AQ41"/>
  <c r="AP41"/>
  <c r="AO41"/>
  <c r="AN41"/>
  <c r="AF41"/>
  <c r="AE41"/>
  <c r="AD41"/>
  <c r="AC41"/>
  <c r="T41"/>
  <c r="AB41"/>
  <c r="O41"/>
  <c r="O40" s="1"/>
  <c r="J41"/>
  <c r="J40" s="1"/>
  <c r="E41"/>
  <c r="AM40"/>
  <c r="AL40"/>
  <c r="AP40" s="1"/>
  <c r="AK40"/>
  <c r="AJ40"/>
  <c r="AI40"/>
  <c r="AQ40"/>
  <c r="AH40"/>
  <c r="AG40"/>
  <c r="AO40"/>
  <c r="AF40"/>
  <c r="AN40"/>
  <c r="AA40"/>
  <c r="Z40"/>
  <c r="AD40" s="1"/>
  <c r="Y40"/>
  <c r="X40"/>
  <c r="W40"/>
  <c r="AE40"/>
  <c r="V40"/>
  <c r="U40"/>
  <c r="AC40"/>
  <c r="T40"/>
  <c r="AB40"/>
  <c r="S40"/>
  <c r="R40"/>
  <c r="Q40"/>
  <c r="N40"/>
  <c r="M40"/>
  <c r="L40"/>
  <c r="K40"/>
  <c r="I40"/>
  <c r="H40"/>
  <c r="G40"/>
  <c r="E40" s="1"/>
  <c r="F40"/>
  <c r="P40" s="1"/>
  <c r="AQ39"/>
  <c r="AP39"/>
  <c r="AO39"/>
  <c r="AF39"/>
  <c r="AN39"/>
  <c r="AE39"/>
  <c r="AD39"/>
  <c r="AC39"/>
  <c r="T39"/>
  <c r="AB39" s="1"/>
  <c r="O39"/>
  <c r="O38"/>
  <c r="J39"/>
  <c r="J38"/>
  <c r="E39"/>
  <c r="AM38"/>
  <c r="AL38"/>
  <c r="AK38"/>
  <c r="AO38" s="1"/>
  <c r="AJ38"/>
  <c r="AI38"/>
  <c r="AQ38"/>
  <c r="AH38"/>
  <c r="AP38" s="1"/>
  <c r="AG38"/>
  <c r="AA38"/>
  <c r="Z38"/>
  <c r="Y38"/>
  <c r="AC38" s="1"/>
  <c r="X38"/>
  <c r="W38"/>
  <c r="AE38"/>
  <c r="V38"/>
  <c r="T38" s="1"/>
  <c r="AB38" s="1"/>
  <c r="AD38"/>
  <c r="U38"/>
  <c r="S38"/>
  <c r="R38"/>
  <c r="Q38"/>
  <c r="N38"/>
  <c r="M38"/>
  <c r="L38"/>
  <c r="K38"/>
  <c r="I38"/>
  <c r="H38"/>
  <c r="E38" s="1"/>
  <c r="G38"/>
  <c r="F38"/>
  <c r="P38" s="1"/>
  <c r="AQ37"/>
  <c r="AP37"/>
  <c r="AO37"/>
  <c r="AF37"/>
  <c r="AF36" s="1"/>
  <c r="AN36" s="1"/>
  <c r="AE37"/>
  <c r="AD37"/>
  <c r="AC37"/>
  <c r="T37"/>
  <c r="AB37" s="1"/>
  <c r="O37"/>
  <c r="O36" s="1"/>
  <c r="J37"/>
  <c r="E37"/>
  <c r="AM36"/>
  <c r="AL36"/>
  <c r="AP36" s="1"/>
  <c r="AK36"/>
  <c r="AJ36"/>
  <c r="AI36"/>
  <c r="AQ36"/>
  <c r="AH36"/>
  <c r="AG36"/>
  <c r="AO36"/>
  <c r="AA36"/>
  <c r="Z36"/>
  <c r="AD36" s="1"/>
  <c r="Y36"/>
  <c r="X36"/>
  <c r="W36"/>
  <c r="AE36"/>
  <c r="V36"/>
  <c r="U36"/>
  <c r="AC36"/>
  <c r="S36"/>
  <c r="R36"/>
  <c r="Q36"/>
  <c r="N36"/>
  <c r="M36"/>
  <c r="L36"/>
  <c r="K36"/>
  <c r="J36"/>
  <c r="I36"/>
  <c r="H36"/>
  <c r="G36"/>
  <c r="F36"/>
  <c r="AQ35"/>
  <c r="AP35"/>
  <c r="AO35"/>
  <c r="AF35"/>
  <c r="AN35"/>
  <c r="AE35"/>
  <c r="AD35"/>
  <c r="AC35"/>
  <c r="T35"/>
  <c r="T34" s="1"/>
  <c r="AB34" s="1"/>
  <c r="S35"/>
  <c r="S34" s="1"/>
  <c r="R35"/>
  <c r="Q35"/>
  <c r="Q34"/>
  <c r="J35"/>
  <c r="E35"/>
  <c r="AM34"/>
  <c r="AL34"/>
  <c r="AK34"/>
  <c r="AJ34"/>
  <c r="AI34"/>
  <c r="AQ34" s="1"/>
  <c r="AH34"/>
  <c r="AP34" s="1"/>
  <c r="AG34"/>
  <c r="AO34" s="1"/>
  <c r="AF34"/>
  <c r="AN34"/>
  <c r="AA34"/>
  <c r="Z34"/>
  <c r="Y34"/>
  <c r="X34"/>
  <c r="W34"/>
  <c r="AE34" s="1"/>
  <c r="V34"/>
  <c r="AD34"/>
  <c r="U34"/>
  <c r="AC34" s="1"/>
  <c r="R34"/>
  <c r="N34"/>
  <c r="M34"/>
  <c r="L34"/>
  <c r="J34"/>
  <c r="I34"/>
  <c r="H34"/>
  <c r="G34"/>
  <c r="E34"/>
  <c r="AQ26"/>
  <c r="AP26"/>
  <c r="AO26"/>
  <c r="AF26"/>
  <c r="AN26" s="1"/>
  <c r="AE26"/>
  <c r="AD26"/>
  <c r="AC26"/>
  <c r="T26"/>
  <c r="AB26" s="1"/>
  <c r="O26"/>
  <c r="J26"/>
  <c r="J25" s="1"/>
  <c r="E26"/>
  <c r="AM25"/>
  <c r="AL25"/>
  <c r="AK25"/>
  <c r="AJ25"/>
  <c r="AI25"/>
  <c r="AQ25"/>
  <c r="AH25"/>
  <c r="AG25"/>
  <c r="AF25"/>
  <c r="AN25"/>
  <c r="AA25"/>
  <c r="Z25"/>
  <c r="Y25"/>
  <c r="X25"/>
  <c r="W25"/>
  <c r="AE25"/>
  <c r="V25"/>
  <c r="T25" s="1"/>
  <c r="AB25" s="1"/>
  <c r="AD25"/>
  <c r="U25"/>
  <c r="S25"/>
  <c r="R25"/>
  <c r="Q25"/>
  <c r="N25"/>
  <c r="M25"/>
  <c r="L25"/>
  <c r="K25"/>
  <c r="I25"/>
  <c r="H25"/>
  <c r="E25" s="1"/>
  <c r="G25"/>
  <c r="F25"/>
  <c r="P25" s="1"/>
  <c r="AQ24"/>
  <c r="AP24"/>
  <c r="AO24"/>
  <c r="AF24"/>
  <c r="AF22" s="1"/>
  <c r="AN22" s="1"/>
  <c r="AE24"/>
  <c r="AD24"/>
  <c r="AC24"/>
  <c r="T24"/>
  <c r="AB24" s="1"/>
  <c r="O24"/>
  <c r="O23" s="1"/>
  <c r="J24"/>
  <c r="E24"/>
  <c r="AM23"/>
  <c r="AL23"/>
  <c r="AK23"/>
  <c r="AJ23"/>
  <c r="AI23"/>
  <c r="AQ23"/>
  <c r="AH23"/>
  <c r="AG23"/>
  <c r="AO23" s="1"/>
  <c r="AA23"/>
  <c r="Z23"/>
  <c r="Y23"/>
  <c r="AC23" s="1"/>
  <c r="X23"/>
  <c r="W23"/>
  <c r="AE23" s="1"/>
  <c r="V23"/>
  <c r="AD23" s="1"/>
  <c r="T23"/>
  <c r="AB23" s="1"/>
  <c r="U23"/>
  <c r="S23"/>
  <c r="R23"/>
  <c r="Q23"/>
  <c r="N23"/>
  <c r="M23"/>
  <c r="L23"/>
  <c r="K23"/>
  <c r="J23"/>
  <c r="I23"/>
  <c r="H23"/>
  <c r="G23"/>
  <c r="F23"/>
  <c r="P23" s="1"/>
  <c r="E23"/>
  <c r="AM22"/>
  <c r="AL22"/>
  <c r="AK22"/>
  <c r="AJ22"/>
  <c r="AI22"/>
  <c r="AQ22" s="1"/>
  <c r="AH22"/>
  <c r="AP22"/>
  <c r="AG22"/>
  <c r="AO22" s="1"/>
  <c r="AA22"/>
  <c r="Z22"/>
  <c r="Y22"/>
  <c r="X22"/>
  <c r="W22"/>
  <c r="AE22"/>
  <c r="V22"/>
  <c r="AD22" s="1"/>
  <c r="U22"/>
  <c r="AC22" s="1"/>
  <c r="R22"/>
  <c r="N22"/>
  <c r="M22"/>
  <c r="L22"/>
  <c r="K22"/>
  <c r="I22"/>
  <c r="H22"/>
  <c r="E22" s="1"/>
  <c r="G22"/>
  <c r="F22"/>
  <c r="P22" s="1"/>
  <c r="AQ21"/>
  <c r="AP21"/>
  <c r="AO21"/>
  <c r="AF21"/>
  <c r="AN21" s="1"/>
  <c r="AE21"/>
  <c r="AD21"/>
  <c r="AC21"/>
  <c r="T21"/>
  <c r="AB21" s="1"/>
  <c r="S21"/>
  <c r="R21"/>
  <c r="R20"/>
  <c r="R19" s="1"/>
  <c r="Q21"/>
  <c r="P21"/>
  <c r="P20" s="1"/>
  <c r="P19" s="1"/>
  <c r="O21"/>
  <c r="O20" s="1"/>
  <c r="O19" s="1"/>
  <c r="J21"/>
  <c r="J20"/>
  <c r="J19"/>
  <c r="E21"/>
  <c r="AM20"/>
  <c r="AM19"/>
  <c r="AL20"/>
  <c r="AP20" s="1"/>
  <c r="AK20"/>
  <c r="AK19"/>
  <c r="AJ20"/>
  <c r="AJ19" s="1"/>
  <c r="AI20"/>
  <c r="AQ20" s="1"/>
  <c r="AH20"/>
  <c r="AG20"/>
  <c r="AG19" s="1"/>
  <c r="AA20"/>
  <c r="AA19" s="1"/>
  <c r="AA18" s="1"/>
  <c r="Z20"/>
  <c r="Y20"/>
  <c r="Y19" s="1"/>
  <c r="X20"/>
  <c r="X19" s="1"/>
  <c r="W20"/>
  <c r="AE20"/>
  <c r="V20"/>
  <c r="T20" s="1"/>
  <c r="AD20"/>
  <c r="U20"/>
  <c r="U19"/>
  <c r="S20"/>
  <c r="S19"/>
  <c r="Q20"/>
  <c r="Q19"/>
  <c r="N20"/>
  <c r="M20"/>
  <c r="M19" s="1"/>
  <c r="L20"/>
  <c r="L19" s="1"/>
  <c r="K20"/>
  <c r="K19" s="1"/>
  <c r="I20"/>
  <c r="I19"/>
  <c r="H20"/>
  <c r="E20" s="1"/>
  <c r="G20"/>
  <c r="G19" s="1"/>
  <c r="F20"/>
  <c r="F19" s="1"/>
  <c r="AL19"/>
  <c r="AP19" s="1"/>
  <c r="AH19"/>
  <c r="Z19"/>
  <c r="V19"/>
  <c r="AD19" s="1"/>
  <c r="N19"/>
  <c r="J103"/>
  <c r="E263"/>
  <c r="E262" s="1"/>
  <c r="AG263"/>
  <c r="AG262"/>
  <c r="V263"/>
  <c r="V262"/>
  <c r="AD262" s="1"/>
  <c r="AH263"/>
  <c r="AH262"/>
  <c r="AP262" s="1"/>
  <c r="AQ263"/>
  <c r="AL250"/>
  <c r="F268"/>
  <c r="P268" s="1"/>
  <c r="AD276"/>
  <c r="V275"/>
  <c r="AD275" s="1"/>
  <c r="AD277"/>
  <c r="R250"/>
  <c r="T278"/>
  <c r="T277"/>
  <c r="T276"/>
  <c r="AB276"/>
  <c r="AF278"/>
  <c r="AF277"/>
  <c r="AN277" s="1"/>
  <c r="AQ277"/>
  <c r="Y250"/>
  <c r="M250"/>
  <c r="W277"/>
  <c r="AE277" s="1"/>
  <c r="O323"/>
  <c r="O322" s="1"/>
  <c r="O321" s="1"/>
  <c r="O320" s="1"/>
  <c r="F366"/>
  <c r="AO19"/>
  <c r="AN212"/>
  <c r="AF211"/>
  <c r="AN211"/>
  <c r="R90"/>
  <c r="AP187"/>
  <c r="AF157"/>
  <c r="AN157"/>
  <c r="AO157"/>
  <c r="E131"/>
  <c r="AN162"/>
  <c r="AF161"/>
  <c r="AN161" s="1"/>
  <c r="O236"/>
  <c r="O235" s="1"/>
  <c r="O234" s="1"/>
  <c r="R235"/>
  <c r="R234"/>
  <c r="AC238"/>
  <c r="U237"/>
  <c r="AN259"/>
  <c r="AF258"/>
  <c r="AF257" s="1"/>
  <c r="AE262"/>
  <c r="W261"/>
  <c r="AE261" s="1"/>
  <c r="AP277"/>
  <c r="AH276"/>
  <c r="AP276" s="1"/>
  <c r="T275"/>
  <c r="AB275" s="1"/>
  <c r="AD281"/>
  <c r="AB284"/>
  <c r="T283"/>
  <c r="AP288"/>
  <c r="W291"/>
  <c r="AE292"/>
  <c r="E295"/>
  <c r="AI294"/>
  <c r="AQ294"/>
  <c r="AQ295"/>
  <c r="V302"/>
  <c r="AD302" s="1"/>
  <c r="AD303"/>
  <c r="AE325"/>
  <c r="W324"/>
  <c r="AE324"/>
  <c r="AN347"/>
  <c r="AF346"/>
  <c r="AG357"/>
  <c r="AO357"/>
  <c r="AO358"/>
  <c r="AQ370"/>
  <c r="AI369"/>
  <c r="AQ369"/>
  <c r="AD384"/>
  <c r="V383"/>
  <c r="AP384"/>
  <c r="AH383"/>
  <c r="AP383" s="1"/>
  <c r="AO434"/>
  <c r="T469"/>
  <c r="AB469" s="1"/>
  <c r="AB470"/>
  <c r="AA476"/>
  <c r="AE476" s="1"/>
  <c r="AE477"/>
  <c r="AB99"/>
  <c r="AB98"/>
  <c r="AB143"/>
  <c r="E158"/>
  <c r="F157"/>
  <c r="P157" s="1"/>
  <c r="E157"/>
  <c r="E185"/>
  <c r="E184"/>
  <c r="T215"/>
  <c r="AB215"/>
  <c r="W214"/>
  <c r="W243"/>
  <c r="AE243"/>
  <c r="AE244"/>
  <c r="W246"/>
  <c r="AE246"/>
  <c r="AE247"/>
  <c r="T252"/>
  <c r="T251" s="1"/>
  <c r="AC252"/>
  <c r="AF253"/>
  <c r="AN253"/>
  <c r="AG252"/>
  <c r="E254"/>
  <c r="E253" s="1"/>
  <c r="E252" s="1"/>
  <c r="E251" s="1"/>
  <c r="F253"/>
  <c r="P253" s="1"/>
  <c r="F252"/>
  <c r="P252" s="1"/>
  <c r="W276"/>
  <c r="O284"/>
  <c r="O283" s="1"/>
  <c r="O286"/>
  <c r="O285" s="1"/>
  <c r="AB286"/>
  <c r="T285"/>
  <c r="T282" s="1"/>
  <c r="AB282" s="1"/>
  <c r="AB285"/>
  <c r="AG288"/>
  <c r="AO288" s="1"/>
  <c r="AO289"/>
  <c r="AN291"/>
  <c r="AQ302"/>
  <c r="AM301"/>
  <c r="AQ308"/>
  <c r="AH314"/>
  <c r="AP314"/>
  <c r="AP315"/>
  <c r="AD330"/>
  <c r="V329"/>
  <c r="AD329" s="1"/>
  <c r="W360"/>
  <c r="AE360"/>
  <c r="AE361"/>
  <c r="AI360"/>
  <c r="AQ360"/>
  <c r="AQ361"/>
  <c r="W376"/>
  <c r="AE377"/>
  <c r="AP377"/>
  <c r="AH376"/>
  <c r="AC388"/>
  <c r="U387"/>
  <c r="T388"/>
  <c r="AB388"/>
  <c r="AF388"/>
  <c r="AP388"/>
  <c r="AD445"/>
  <c r="T445"/>
  <c r="AB445" s="1"/>
  <c r="V444"/>
  <c r="T444" s="1"/>
  <c r="AB444" s="1"/>
  <c r="AO474"/>
  <c r="AG473"/>
  <c r="O475"/>
  <c r="O474" s="1"/>
  <c r="O473" s="1"/>
  <c r="O472" s="1"/>
  <c r="R474"/>
  <c r="R473" s="1"/>
  <c r="R472"/>
  <c r="AC20"/>
  <c r="AP23"/>
  <c r="AC25"/>
  <c r="AO25"/>
  <c r="AD48"/>
  <c r="AP48"/>
  <c r="AN51"/>
  <c r="AQ56"/>
  <c r="AQ59"/>
  <c r="AE62"/>
  <c r="AO72"/>
  <c r="AC81"/>
  <c r="AO83"/>
  <c r="AD84"/>
  <c r="AO100"/>
  <c r="AO104"/>
  <c r="AO103"/>
  <c r="AO129"/>
  <c r="R132"/>
  <c r="R131"/>
  <c r="AD134"/>
  <c r="AD133"/>
  <c r="AO158"/>
  <c r="AO178"/>
  <c r="AN197"/>
  <c r="AC212"/>
  <c r="AO218"/>
  <c r="AC241"/>
  <c r="AB244"/>
  <c r="AO266"/>
  <c r="AO263"/>
  <c r="AB278"/>
  <c r="AL280"/>
  <c r="W19"/>
  <c r="AI19"/>
  <c r="F42"/>
  <c r="V42"/>
  <c r="U55"/>
  <c r="AG55"/>
  <c r="O57"/>
  <c r="O56" s="1"/>
  <c r="O55" s="1"/>
  <c r="AN57"/>
  <c r="U58"/>
  <c r="O60"/>
  <c r="O59" s="1"/>
  <c r="O58" s="1"/>
  <c r="U61"/>
  <c r="AG61"/>
  <c r="O63"/>
  <c r="O62"/>
  <c r="O61" s="1"/>
  <c r="T65"/>
  <c r="AB65" s="1"/>
  <c r="E84"/>
  <c r="AE90"/>
  <c r="T91"/>
  <c r="AB91" s="1"/>
  <c r="F97"/>
  <c r="E97"/>
  <c r="AQ98"/>
  <c r="I103"/>
  <c r="AF104"/>
  <c r="AF103" s="1"/>
  <c r="E111"/>
  <c r="AE111"/>
  <c r="T116"/>
  <c r="AB116" s="1"/>
  <c r="AD119"/>
  <c r="AF124"/>
  <c r="AF123" s="1"/>
  <c r="AN123" s="1"/>
  <c r="E132"/>
  <c r="T133"/>
  <c r="AH133"/>
  <c r="AL133"/>
  <c r="AP134"/>
  <c r="AP133"/>
  <c r="AQ142"/>
  <c r="W150"/>
  <c r="AE150"/>
  <c r="R153"/>
  <c r="O156"/>
  <c r="O155" s="1"/>
  <c r="AF158"/>
  <c r="AN158"/>
  <c r="AC161"/>
  <c r="E165"/>
  <c r="AB167"/>
  <c r="AF170"/>
  <c r="AN170" s="1"/>
  <c r="R173"/>
  <c r="R172" s="1"/>
  <c r="AL172"/>
  <c r="T175"/>
  <c r="AB175"/>
  <c r="AO175"/>
  <c r="AP182"/>
  <c r="AB204"/>
  <c r="AB203" s="1"/>
  <c r="AB202"/>
  <c r="E208"/>
  <c r="AN213"/>
  <c r="AQ215"/>
  <c r="AF218"/>
  <c r="AF217" s="1"/>
  <c r="AN217" s="1"/>
  <c r="AP226"/>
  <c r="T238"/>
  <c r="AB238" s="1"/>
  <c r="S244"/>
  <c r="O244" s="1"/>
  <c r="AG258"/>
  <c r="AG257" s="1"/>
  <c r="AG256" s="1"/>
  <c r="U268"/>
  <c r="AC268"/>
  <c r="AH282"/>
  <c r="N287"/>
  <c r="N280"/>
  <c r="AP292"/>
  <c r="O293"/>
  <c r="O292"/>
  <c r="O291" s="1"/>
  <c r="AF302"/>
  <c r="AK307"/>
  <c r="I307"/>
  <c r="N328"/>
  <c r="AO336"/>
  <c r="G375"/>
  <c r="R375"/>
  <c r="AG401"/>
  <c r="F214"/>
  <c r="E214"/>
  <c r="E215"/>
  <c r="O216"/>
  <c r="O215" s="1"/>
  <c r="O214" s="1"/>
  <c r="AC235"/>
  <c r="E239"/>
  <c r="Q244"/>
  <c r="G243"/>
  <c r="Q243"/>
  <c r="AE251"/>
  <c r="AQ262"/>
  <c r="AI275"/>
  <c r="AQ275"/>
  <c r="AQ276"/>
  <c r="AG276"/>
  <c r="O279"/>
  <c r="O278"/>
  <c r="O277" s="1"/>
  <c r="O276" s="1"/>
  <c r="O275" s="1"/>
  <c r="U282"/>
  <c r="AC285"/>
  <c r="AB288"/>
  <c r="O290"/>
  <c r="O289"/>
  <c r="O288" s="1"/>
  <c r="Q289"/>
  <c r="Q288" s="1"/>
  <c r="AN290"/>
  <c r="AF289"/>
  <c r="AI297"/>
  <c r="AQ297" s="1"/>
  <c r="AQ298"/>
  <c r="AE302"/>
  <c r="W301"/>
  <c r="AE301" s="1"/>
  <c r="AP308"/>
  <c r="AG320"/>
  <c r="AO320" s="1"/>
  <c r="G329"/>
  <c r="E330"/>
  <c r="T330"/>
  <c r="T329" s="1"/>
  <c r="AC330"/>
  <c r="U329"/>
  <c r="AF330"/>
  <c r="AG329"/>
  <c r="AO330"/>
  <c r="V363"/>
  <c r="AD363" s="1"/>
  <c r="AD364"/>
  <c r="AN365"/>
  <c r="AF364"/>
  <c r="AN364" s="1"/>
  <c r="E389"/>
  <c r="H388"/>
  <c r="Y397"/>
  <c r="Y386"/>
  <c r="AC398"/>
  <c r="F113"/>
  <c r="P113" s="1"/>
  <c r="T121"/>
  <c r="AB121"/>
  <c r="E203"/>
  <c r="E202" s="1"/>
  <c r="O204"/>
  <c r="O203" s="1"/>
  <c r="O202" s="1"/>
  <c r="AB222"/>
  <c r="T221"/>
  <c r="AB221" s="1"/>
  <c r="U228"/>
  <c r="AC229"/>
  <c r="G234"/>
  <c r="E235"/>
  <c r="AI234"/>
  <c r="AQ234" s="1"/>
  <c r="AQ235"/>
  <c r="AG272"/>
  <c r="AO273"/>
  <c r="AH298"/>
  <c r="AH297" s="1"/>
  <c r="AP299"/>
  <c r="AE309"/>
  <c r="W308"/>
  <c r="AE308" s="1"/>
  <c r="AO317"/>
  <c r="AF317"/>
  <c r="AN317" s="1"/>
  <c r="AN319"/>
  <c r="AF318"/>
  <c r="AN318" s="1"/>
  <c r="F320"/>
  <c r="P320" s="1"/>
  <c r="E321"/>
  <c r="W321"/>
  <c r="AE321" s="1"/>
  <c r="AH332"/>
  <c r="AP332" s="1"/>
  <c r="AP333"/>
  <c r="G339"/>
  <c r="G338"/>
  <c r="AQ352"/>
  <c r="AI351"/>
  <c r="AQ351"/>
  <c r="AI379"/>
  <c r="AQ380"/>
  <c r="AF380"/>
  <c r="AN381"/>
  <c r="S22"/>
  <c r="AO42"/>
  <c r="AB48"/>
  <c r="AP51"/>
  <c r="AC59"/>
  <c r="AO59"/>
  <c r="E62"/>
  <c r="O75"/>
  <c r="O74" s="1"/>
  <c r="O77"/>
  <c r="O76" s="1"/>
  <c r="AP88"/>
  <c r="AC97"/>
  <c r="V100"/>
  <c r="AD100" s="1"/>
  <c r="AO101"/>
  <c r="Q103"/>
  <c r="T114"/>
  <c r="AC131"/>
  <c r="O137"/>
  <c r="O136" s="1"/>
  <c r="AG138"/>
  <c r="AE151"/>
  <c r="W153"/>
  <c r="AE153" s="1"/>
  <c r="AE155"/>
  <c r="W163"/>
  <c r="AE163" s="1"/>
  <c r="AE165"/>
  <c r="AC177"/>
  <c r="AC178"/>
  <c r="AF200"/>
  <c r="AF199" s="1"/>
  <c r="AB209"/>
  <c r="AO212"/>
  <c r="AC218"/>
  <c r="G223"/>
  <c r="AN244"/>
  <c r="AP246"/>
  <c r="AH257"/>
  <c r="AB277"/>
  <c r="AO278"/>
  <c r="AQ282"/>
  <c r="AD283"/>
  <c r="AP289"/>
  <c r="AK328"/>
  <c r="AJ62"/>
  <c r="AJ61" s="1"/>
  <c r="U103"/>
  <c r="Y103"/>
  <c r="AH113"/>
  <c r="AP113" s="1"/>
  <c r="AQ119"/>
  <c r="AC124"/>
  <c r="O169"/>
  <c r="O168" s="1"/>
  <c r="F172"/>
  <c r="P172" s="1"/>
  <c r="V172"/>
  <c r="AD172"/>
  <c r="Z172"/>
  <c r="E188"/>
  <c r="E187"/>
  <c r="V220"/>
  <c r="AD220"/>
  <c r="AO221"/>
  <c r="T224"/>
  <c r="AB224" s="1"/>
  <c r="U234"/>
  <c r="AN260"/>
  <c r="Q261"/>
  <c r="Q250" s="1"/>
  <c r="AC264"/>
  <c r="AC263" s="1"/>
  <c r="S250"/>
  <c r="AC273"/>
  <c r="AN278"/>
  <c r="AA280"/>
  <c r="AP291"/>
  <c r="AQ301"/>
  <c r="Q303"/>
  <c r="Q302"/>
  <c r="Q301"/>
  <c r="AQ314"/>
  <c r="AB319"/>
  <c r="AB352"/>
  <c r="AB380"/>
  <c r="L386"/>
  <c r="AN264"/>
  <c r="AN263" s="1"/>
  <c r="AF263"/>
  <c r="AF262"/>
  <c r="AN262" s="1"/>
  <c r="Q295"/>
  <c r="Q294" s="1"/>
  <c r="Q287" s="1"/>
  <c r="Q280" s="1"/>
  <c r="O295"/>
  <c r="O294" s="1"/>
  <c r="AB298"/>
  <c r="T297"/>
  <c r="AB297" s="1"/>
  <c r="U301"/>
  <c r="AC301"/>
  <c r="AC302"/>
  <c r="W311"/>
  <c r="AE311"/>
  <c r="AE312"/>
  <c r="T314"/>
  <c r="AB314" s="1"/>
  <c r="AC314"/>
  <c r="AO322"/>
  <c r="O331"/>
  <c r="O330" s="1"/>
  <c r="O329" s="1"/>
  <c r="W339"/>
  <c r="AE339" s="1"/>
  <c r="AE340"/>
  <c r="E343"/>
  <c r="F342"/>
  <c r="P342" s="1"/>
  <c r="E342"/>
  <c r="AG345"/>
  <c r="AO345"/>
  <c r="AO346"/>
  <c r="T361"/>
  <c r="AB362"/>
  <c r="AI398"/>
  <c r="AQ399"/>
  <c r="E427"/>
  <c r="H426"/>
  <c r="H425"/>
  <c r="H424" s="1"/>
  <c r="H415" s="1"/>
  <c r="AF427"/>
  <c r="AN427"/>
  <c r="AN428"/>
  <c r="AE450"/>
  <c r="W449"/>
  <c r="AN451"/>
  <c r="AF450"/>
  <c r="AN450"/>
  <c r="AF141"/>
  <c r="AN141" s="1"/>
  <c r="AG144"/>
  <c r="AO144" s="1"/>
  <c r="U150"/>
  <c r="T150" s="1"/>
  <c r="AG150"/>
  <c r="AF150" s="1"/>
  <c r="AN150" s="1"/>
  <c r="V167"/>
  <c r="AD167"/>
  <c r="AH167"/>
  <c r="AP167"/>
  <c r="W172"/>
  <c r="AI172"/>
  <c r="AQ172"/>
  <c r="AF187"/>
  <c r="AN187"/>
  <c r="U190"/>
  <c r="AG190"/>
  <c r="U199"/>
  <c r="AC199" s="1"/>
  <c r="AG199"/>
  <c r="AO199" s="1"/>
  <c r="U208"/>
  <c r="AC208" s="1"/>
  <c r="AG208"/>
  <c r="AO208"/>
  <c r="V211"/>
  <c r="V217"/>
  <c r="AD217" s="1"/>
  <c r="AH217"/>
  <c r="AP217"/>
  <c r="AF221"/>
  <c r="AN221" s="1"/>
  <c r="E226"/>
  <c r="R244"/>
  <c r="T254"/>
  <c r="AB254"/>
  <c r="AB265"/>
  <c r="O267"/>
  <c r="O266"/>
  <c r="O263"/>
  <c r="O262" s="1"/>
  <c r="O261" s="1"/>
  <c r="I287"/>
  <c r="I280" s="1"/>
  <c r="AC288"/>
  <c r="AD289"/>
  <c r="AB299"/>
  <c r="AM307"/>
  <c r="L307"/>
  <c r="R307"/>
  <c r="AC318"/>
  <c r="AP325"/>
  <c r="E326"/>
  <c r="X328"/>
  <c r="AE342"/>
  <c r="AB354"/>
  <c r="AB355"/>
  <c r="AB372"/>
  <c r="AB373"/>
  <c r="AJ386"/>
  <c r="AE399"/>
  <c r="E401"/>
  <c r="M401"/>
  <c r="U401"/>
  <c r="AK448"/>
  <c r="AK447" s="1"/>
  <c r="AK415"/>
  <c r="T262"/>
  <c r="AG301"/>
  <c r="AO301"/>
  <c r="AO302"/>
  <c r="AF308"/>
  <c r="AN309"/>
  <c r="AI325"/>
  <c r="AI324" s="1"/>
  <c r="AQ324" s="1"/>
  <c r="AQ326"/>
  <c r="W335"/>
  <c r="AE335"/>
  <c r="AE336"/>
  <c r="AG339"/>
  <c r="AG338" s="1"/>
  <c r="AO338" s="1"/>
  <c r="AO340"/>
  <c r="G348"/>
  <c r="E348" s="1"/>
  <c r="E349"/>
  <c r="W348"/>
  <c r="AE348" s="1"/>
  <c r="AE349"/>
  <c r="AP349"/>
  <c r="AH348"/>
  <c r="AP348" s="1"/>
  <c r="AG354"/>
  <c r="AO354" s="1"/>
  <c r="AO355"/>
  <c r="V357"/>
  <c r="AD357"/>
  <c r="AD358"/>
  <c r="AN359"/>
  <c r="AF358"/>
  <c r="AG363"/>
  <c r="AO363" s="1"/>
  <c r="AO364"/>
  <c r="AE366"/>
  <c r="AE367"/>
  <c r="AP367"/>
  <c r="AH366"/>
  <c r="AP366"/>
  <c r="AG372"/>
  <c r="AO372" s="1"/>
  <c r="AO373"/>
  <c r="E399"/>
  <c r="F398"/>
  <c r="P398" s="1"/>
  <c r="AE398"/>
  <c r="W397"/>
  <c r="T409"/>
  <c r="T408"/>
  <c r="T407" s="1"/>
  <c r="T406" s="1"/>
  <c r="AB410"/>
  <c r="AB409"/>
  <c r="AB408" s="1"/>
  <c r="AB407" s="1"/>
  <c r="AB406" s="1"/>
  <c r="H416"/>
  <c r="AD426"/>
  <c r="AE426"/>
  <c r="AA425"/>
  <c r="AA424"/>
  <c r="AO441"/>
  <c r="AG440"/>
  <c r="Z261"/>
  <c r="Z250"/>
  <c r="AC278"/>
  <c r="AN283"/>
  <c r="AI287"/>
  <c r="AI280" s="1"/>
  <c r="AN295"/>
  <c r="AO312"/>
  <c r="M328"/>
  <c r="AP339"/>
  <c r="AQ345"/>
  <c r="AO376"/>
  <c r="J386"/>
  <c r="S386"/>
  <c r="F332"/>
  <c r="P332" s="1"/>
  <c r="E332"/>
  <c r="E333"/>
  <c r="AB341"/>
  <c r="T340"/>
  <c r="AB340" s="1"/>
  <c r="AC349"/>
  <c r="U348"/>
  <c r="AC348" s="1"/>
  <c r="AB350"/>
  <c r="T349"/>
  <c r="AB349" s="1"/>
  <c r="U360"/>
  <c r="AC361"/>
  <c r="AN361"/>
  <c r="AC367"/>
  <c r="U366"/>
  <c r="AC366" s="1"/>
  <c r="O368"/>
  <c r="O367" s="1"/>
  <c r="O366" s="1"/>
  <c r="AB368"/>
  <c r="T367"/>
  <c r="E376"/>
  <c r="U376"/>
  <c r="AC376" s="1"/>
  <c r="AC377"/>
  <c r="O378"/>
  <c r="O377" s="1"/>
  <c r="O376" s="1"/>
  <c r="O375" s="1"/>
  <c r="AB378"/>
  <c r="T377"/>
  <c r="V379"/>
  <c r="AD379"/>
  <c r="AD380"/>
  <c r="T398"/>
  <c r="AB398"/>
  <c r="U397"/>
  <c r="T397" s="1"/>
  <c r="AJ409"/>
  <c r="AJ408" s="1"/>
  <c r="AJ407" s="1"/>
  <c r="AJ406" s="1"/>
  <c r="AJ401" s="1"/>
  <c r="AN410"/>
  <c r="AN409" s="1"/>
  <c r="AN408"/>
  <c r="AN407" s="1"/>
  <c r="AN406" s="1"/>
  <c r="AQ418"/>
  <c r="AI417"/>
  <c r="AI416" s="1"/>
  <c r="W421"/>
  <c r="AE421"/>
  <c r="AE422"/>
  <c r="AP303"/>
  <c r="AO308"/>
  <c r="E315"/>
  <c r="AF315"/>
  <c r="AN315"/>
  <c r="AG324"/>
  <c r="AO324" s="1"/>
  <c r="AC326"/>
  <c r="AE357"/>
  <c r="AE372"/>
  <c r="N375"/>
  <c r="AI401"/>
  <c r="L401"/>
  <c r="AB293"/>
  <c r="T292"/>
  <c r="T291" s="1"/>
  <c r="AB291" s="1"/>
  <c r="U332"/>
  <c r="AC332" s="1"/>
  <c r="AC333"/>
  <c r="T333"/>
  <c r="AB333"/>
  <c r="AO344"/>
  <c r="AF344"/>
  <c r="F345"/>
  <c r="P345" s="1"/>
  <c r="E345"/>
  <c r="E346"/>
  <c r="AN353"/>
  <c r="O356"/>
  <c r="O355"/>
  <c r="O354" s="1"/>
  <c r="F363"/>
  <c r="E364"/>
  <c r="AN371"/>
  <c r="AF370"/>
  <c r="AF369" s="1"/>
  <c r="AN369" s="1"/>
  <c r="O374"/>
  <c r="O373"/>
  <c r="O372" s="1"/>
  <c r="H394"/>
  <c r="H393"/>
  <c r="E395"/>
  <c r="E394"/>
  <c r="E393"/>
  <c r="O400"/>
  <c r="O399" s="1"/>
  <c r="O398" s="1"/>
  <c r="O397" s="1"/>
  <c r="AB400"/>
  <c r="T399"/>
  <c r="AB399"/>
  <c r="AF413"/>
  <c r="AF412"/>
  <c r="AF411" s="1"/>
  <c r="AN414"/>
  <c r="AN413" s="1"/>
  <c r="AN412"/>
  <c r="AN411"/>
  <c r="AC416"/>
  <c r="AE418"/>
  <c r="T418"/>
  <c r="AB418"/>
  <c r="W417"/>
  <c r="AE417" s="1"/>
  <c r="O420"/>
  <c r="O419"/>
  <c r="O418"/>
  <c r="O417" s="1"/>
  <c r="O416" s="1"/>
  <c r="J419"/>
  <c r="J418"/>
  <c r="J417"/>
  <c r="J416" s="1"/>
  <c r="U426"/>
  <c r="AC426" s="1"/>
  <c r="AC427"/>
  <c r="AI437"/>
  <c r="AQ437" s="1"/>
  <c r="AQ438"/>
  <c r="H444"/>
  <c r="E445"/>
  <c r="V459"/>
  <c r="AD460"/>
  <c r="W469"/>
  <c r="AE470"/>
  <c r="AB295"/>
  <c r="AJ307"/>
  <c r="AC309"/>
  <c r="E317"/>
  <c r="AO326"/>
  <c r="O327"/>
  <c r="O326" s="1"/>
  <c r="O325" s="1"/>
  <c r="O324" s="1"/>
  <c r="AP351"/>
  <c r="AB357"/>
  <c r="AB358"/>
  <c r="L375"/>
  <c r="J375"/>
  <c r="X386"/>
  <c r="Q386"/>
  <c r="AE401"/>
  <c r="H401"/>
  <c r="Q401"/>
  <c r="AQ383"/>
  <c r="AI382"/>
  <c r="AQ382" s="1"/>
  <c r="AC390"/>
  <c r="AC386" s="1"/>
  <c r="T390"/>
  <c r="AB390"/>
  <c r="AN405"/>
  <c r="AN404"/>
  <c r="AN403" s="1"/>
  <c r="AN402" s="1"/>
  <c r="AF404"/>
  <c r="AF403"/>
  <c r="AF402" s="1"/>
  <c r="AC417"/>
  <c r="U429"/>
  <c r="AC429" s="1"/>
  <c r="AC432"/>
  <c r="Z448"/>
  <c r="Z447" s="1"/>
  <c r="Z415" s="1"/>
  <c r="AF452"/>
  <c r="AN452" s="1"/>
  <c r="AH459"/>
  <c r="AP459"/>
  <c r="AP460"/>
  <c r="AI469"/>
  <c r="AI468" s="1"/>
  <c r="AQ468" s="1"/>
  <c r="AQ470"/>
  <c r="O482"/>
  <c r="O481"/>
  <c r="O480"/>
  <c r="S482"/>
  <c r="S481"/>
  <c r="S480"/>
  <c r="AN482"/>
  <c r="AN481"/>
  <c r="AN480"/>
  <c r="AC355"/>
  <c r="AP358"/>
  <c r="AC373"/>
  <c r="AE384"/>
  <c r="J413"/>
  <c r="J412"/>
  <c r="J411"/>
  <c r="J401" s="1"/>
  <c r="G417"/>
  <c r="G416" s="1"/>
  <c r="T419"/>
  <c r="AB419"/>
  <c r="AB422"/>
  <c r="N448"/>
  <c r="N447"/>
  <c r="N415"/>
  <c r="Q449"/>
  <c r="AN495"/>
  <c r="G490"/>
  <c r="AE383"/>
  <c r="W382"/>
  <c r="W375" s="1"/>
  <c r="AE382"/>
  <c r="T384"/>
  <c r="AB385"/>
  <c r="AO418"/>
  <c r="AG417"/>
  <c r="AG416" s="1"/>
  <c r="T442"/>
  <c r="AB442"/>
  <c r="U441"/>
  <c r="T441" s="1"/>
  <c r="AF442"/>
  <c r="AN442" s="1"/>
  <c r="AO442"/>
  <c r="AI454"/>
  <c r="AQ454"/>
  <c r="AQ457"/>
  <c r="AH468"/>
  <c r="AH467" s="1"/>
  <c r="AP467" s="1"/>
  <c r="AP469"/>
  <c r="H472"/>
  <c r="AP346"/>
  <c r="AP364"/>
  <c r="E370"/>
  <c r="Z375"/>
  <c r="O396"/>
  <c r="O395" s="1"/>
  <c r="O394" s="1"/>
  <c r="O393" s="1"/>
  <c r="AD397"/>
  <c r="AD386"/>
  <c r="AD398"/>
  <c r="K386"/>
  <c r="K415"/>
  <c r="AO419"/>
  <c r="AH429"/>
  <c r="AP429" s="1"/>
  <c r="F454"/>
  <c r="P454" s="1"/>
  <c r="F448"/>
  <c r="P448" s="1"/>
  <c r="F447"/>
  <c r="P447" s="1"/>
  <c r="AO438"/>
  <c r="AG437"/>
  <c r="AO437"/>
  <c r="E464"/>
  <c r="H463"/>
  <c r="H462"/>
  <c r="AI462"/>
  <c r="U473"/>
  <c r="AC474"/>
  <c r="AF383"/>
  <c r="AH390"/>
  <c r="AP390" s="1"/>
  <c r="AO427"/>
  <c r="O428"/>
  <c r="O427" s="1"/>
  <c r="O426" s="1"/>
  <c r="O425" s="1"/>
  <c r="O424" s="1"/>
  <c r="AN439"/>
  <c r="AI440"/>
  <c r="AQ440"/>
  <c r="O451"/>
  <c r="O450"/>
  <c r="T449"/>
  <c r="AB449" s="1"/>
  <c r="AB452"/>
  <c r="AI449"/>
  <c r="AO444"/>
  <c r="AF444"/>
  <c r="AN444"/>
  <c r="W463"/>
  <c r="AE463" s="1"/>
  <c r="T464"/>
  <c r="E470"/>
  <c r="H469"/>
  <c r="H468"/>
  <c r="H467"/>
  <c r="H466"/>
  <c r="AN471"/>
  <c r="AF470"/>
  <c r="AB477"/>
  <c r="T476"/>
  <c r="AB476" s="1"/>
  <c r="O486"/>
  <c r="O485" s="1"/>
  <c r="O484" s="1"/>
  <c r="AC419"/>
  <c r="H449"/>
  <c r="H448" s="1"/>
  <c r="H447"/>
  <c r="S449"/>
  <c r="S448" s="1"/>
  <c r="S447" s="1"/>
  <c r="S415" s="1"/>
  <c r="AA449"/>
  <c r="AA448"/>
  <c r="AA447"/>
  <c r="AB478"/>
  <c r="U490"/>
  <c r="AG490"/>
  <c r="AP473"/>
  <c r="AH472"/>
  <c r="AP472"/>
  <c r="V491"/>
  <c r="AD491" s="1"/>
  <c r="AD492"/>
  <c r="AN497"/>
  <c r="AF490"/>
  <c r="AN490" s="1"/>
  <c r="L449"/>
  <c r="L448"/>
  <c r="L447" s="1"/>
  <c r="L415" s="1"/>
  <c r="AJ449"/>
  <c r="AJ448"/>
  <c r="AJ447"/>
  <c r="AJ415" s="1"/>
  <c r="O453"/>
  <c r="O452"/>
  <c r="O449" s="1"/>
  <c r="E454"/>
  <c r="E448" s="1"/>
  <c r="E447" s="1"/>
  <c r="AF481"/>
  <c r="AF480" s="1"/>
  <c r="O487"/>
  <c r="H490"/>
  <c r="AN498"/>
  <c r="AN457"/>
  <c r="AF454"/>
  <c r="AN454"/>
  <c r="AD473"/>
  <c r="V472"/>
  <c r="AD472" s="1"/>
  <c r="E478"/>
  <c r="H477"/>
  <c r="E477" s="1"/>
  <c r="H476"/>
  <c r="AD498"/>
  <c r="V497"/>
  <c r="AD497" s="1"/>
  <c r="O465"/>
  <c r="O464" s="1"/>
  <c r="O463" s="1"/>
  <c r="O462" s="1"/>
  <c r="O471"/>
  <c r="O470" s="1"/>
  <c r="O469" s="1"/>
  <c r="O468" s="1"/>
  <c r="O467" s="1"/>
  <c r="O466" s="1"/>
  <c r="U449"/>
  <c r="AG449"/>
  <c r="T454"/>
  <c r="AB454"/>
  <c r="W459"/>
  <c r="AE459" s="1"/>
  <c r="AI459"/>
  <c r="AI448" s="1"/>
  <c r="AQ459"/>
  <c r="T460"/>
  <c r="AB460" s="1"/>
  <c r="U463"/>
  <c r="AG463"/>
  <c r="AO463" s="1"/>
  <c r="U469"/>
  <c r="AC469" s="1"/>
  <c r="AG469"/>
  <c r="AG468" s="1"/>
  <c r="AG467" s="1"/>
  <c r="W473"/>
  <c r="AI473"/>
  <c r="T474"/>
  <c r="T473" s="1"/>
  <c r="AB473" s="1"/>
  <c r="U477"/>
  <c r="AG477"/>
  <c r="AF276"/>
  <c r="AN276" s="1"/>
  <c r="AE473"/>
  <c r="W472"/>
  <c r="AE472" s="1"/>
  <c r="AC463"/>
  <c r="U462"/>
  <c r="AC462" s="1"/>
  <c r="W468"/>
  <c r="AE468" s="1"/>
  <c r="AE469"/>
  <c r="T426"/>
  <c r="AB426" s="1"/>
  <c r="AB292"/>
  <c r="AN308"/>
  <c r="AB361"/>
  <c r="T360"/>
  <c r="AC329"/>
  <c r="V382"/>
  <c r="AD383"/>
  <c r="T237"/>
  <c r="AB237" s="1"/>
  <c r="AC237"/>
  <c r="AQ473"/>
  <c r="AI472"/>
  <c r="AQ472" s="1"/>
  <c r="AG462"/>
  <c r="AO462"/>
  <c r="V490"/>
  <c r="AD490" s="1"/>
  <c r="T463"/>
  <c r="T462" s="1"/>
  <c r="AB462" s="1"/>
  <c r="AB464"/>
  <c r="AQ449"/>
  <c r="W416"/>
  <c r="AF343"/>
  <c r="AF342" s="1"/>
  <c r="AN342" s="1"/>
  <c r="AN344"/>
  <c r="AB377"/>
  <c r="T376"/>
  <c r="AN358"/>
  <c r="AF357"/>
  <c r="AN357"/>
  <c r="AC234"/>
  <c r="E320"/>
  <c r="T228"/>
  <c r="AB228" s="1"/>
  <c r="AC228"/>
  <c r="AH281"/>
  <c r="AP282"/>
  <c r="AF61"/>
  <c r="AN61" s="1"/>
  <c r="W275"/>
  <c r="AE275" s="1"/>
  <c r="AE276"/>
  <c r="AB252"/>
  <c r="AE291"/>
  <c r="AF190"/>
  <c r="AN190"/>
  <c r="AQ379"/>
  <c r="AB330"/>
  <c r="AN289"/>
  <c r="AF288"/>
  <c r="AN288" s="1"/>
  <c r="AG275"/>
  <c r="AG472"/>
  <c r="AO472" s="1"/>
  <c r="AO473"/>
  <c r="AC251"/>
  <c r="AH382"/>
  <c r="AP382" s="1"/>
  <c r="AN346"/>
  <c r="AF345"/>
  <c r="AN345"/>
  <c r="AB283"/>
  <c r="AN258"/>
  <c r="AH448"/>
  <c r="AO477"/>
  <c r="AG476"/>
  <c r="AO476"/>
  <c r="AQ325"/>
  <c r="AQ398"/>
  <c r="AI397"/>
  <c r="T339"/>
  <c r="AB339" s="1"/>
  <c r="W338"/>
  <c r="AE338" s="1"/>
  <c r="AN199"/>
  <c r="AN200"/>
  <c r="AN380"/>
  <c r="AF379"/>
  <c r="E329"/>
  <c r="AN302"/>
  <c r="AF301"/>
  <c r="AN301"/>
  <c r="AO258"/>
  <c r="AE376"/>
  <c r="AE375"/>
  <c r="AE214"/>
  <c r="T214"/>
  <c r="AN351"/>
  <c r="AN352"/>
  <c r="T332"/>
  <c r="AB332" s="1"/>
  <c r="AB367"/>
  <c r="T366"/>
  <c r="AB366" s="1"/>
  <c r="W386"/>
  <c r="AE397"/>
  <c r="AE386" s="1"/>
  <c r="AF220"/>
  <c r="AN220"/>
  <c r="AC190"/>
  <c r="AB150"/>
  <c r="AP257"/>
  <c r="AH256"/>
  <c r="AP256" s="1"/>
  <c r="AP298"/>
  <c r="AP297"/>
  <c r="H387"/>
  <c r="H386" s="1"/>
  <c r="E388"/>
  <c r="AN330"/>
  <c r="AF329"/>
  <c r="AN329" s="1"/>
  <c r="AF167"/>
  <c r="AN167"/>
  <c r="AC387"/>
  <c r="T387"/>
  <c r="AB387" s="1"/>
  <c r="AB386" s="1"/>
  <c r="AF252"/>
  <c r="AN252" s="1"/>
  <c r="AG251"/>
  <c r="AO251" s="1"/>
  <c r="AO252"/>
  <c r="U468"/>
  <c r="U467" s="1"/>
  <c r="U466" s="1"/>
  <c r="AC466" s="1"/>
  <c r="AQ469"/>
  <c r="AD459"/>
  <c r="AO449"/>
  <c r="AF469"/>
  <c r="AF468" s="1"/>
  <c r="AN468" s="1"/>
  <c r="AN470"/>
  <c r="AN383"/>
  <c r="AF382"/>
  <c r="AN382" s="1"/>
  <c r="U472"/>
  <c r="AC472" s="1"/>
  <c r="AC473"/>
  <c r="AB441"/>
  <c r="AC441"/>
  <c r="AB384"/>
  <c r="T383"/>
  <c r="T382" s="1"/>
  <c r="AF449"/>
  <c r="AN449" s="1"/>
  <c r="AN370"/>
  <c r="AC397"/>
  <c r="AB397"/>
  <c r="AO440"/>
  <c r="F397"/>
  <c r="AF113"/>
  <c r="AN113" s="1"/>
  <c r="W320"/>
  <c r="AE320" s="1"/>
  <c r="AO272"/>
  <c r="AG268"/>
  <c r="AF363"/>
  <c r="AN363" s="1"/>
  <c r="U281"/>
  <c r="U280" s="1"/>
  <c r="AC282"/>
  <c r="AN124"/>
  <c r="T19"/>
  <c r="AN388"/>
  <c r="T468"/>
  <c r="AB468" s="1"/>
  <c r="AH387"/>
  <c r="AK306"/>
  <c r="AK305"/>
  <c r="AB383"/>
  <c r="AB382"/>
  <c r="AD382"/>
  <c r="V375"/>
  <c r="AD375" s="1"/>
  <c r="T287"/>
  <c r="AB287"/>
  <c r="AP387"/>
  <c r="T386"/>
  <c r="AN379"/>
  <c r="AF375"/>
  <c r="AH447"/>
  <c r="T281"/>
  <c r="AB281" s="1"/>
  <c r="AC468"/>
  <c r="AF251"/>
  <c r="AN251" s="1"/>
  <c r="AB376"/>
  <c r="AB19"/>
  <c r="AN469"/>
  <c r="AE416"/>
  <c r="AB463"/>
  <c r="AQ397"/>
  <c r="AB329"/>
  <c r="AB251"/>
  <c r="AP281"/>
  <c r="AN343"/>
  <c r="AQ448"/>
  <c r="AI447"/>
  <c r="AQ447"/>
  <c r="W467"/>
  <c r="AE467" s="1"/>
  <c r="AF467"/>
  <c r="AC467"/>
  <c r="O316"/>
  <c r="O315"/>
  <c r="O314" s="1"/>
  <c r="O25"/>
  <c r="AK401"/>
  <c r="AO61"/>
  <c r="AN62"/>
  <c r="AO62"/>
  <c r="AC401"/>
  <c r="Y401"/>
  <c r="X404"/>
  <c r="X403"/>
  <c r="X402"/>
  <c r="X401" s="1"/>
  <c r="AD113"/>
  <c r="J270"/>
  <c r="J269" s="1"/>
  <c r="J268" s="1"/>
  <c r="J261" s="1"/>
  <c r="J250"/>
  <c r="J282"/>
  <c r="J281"/>
  <c r="K280"/>
  <c r="K328"/>
  <c r="J328"/>
  <c r="I18" i="78" l="1"/>
  <c r="M18"/>
  <c r="AO416" i="73"/>
  <c r="AN467"/>
  <c r="AF466"/>
  <c r="AN466" s="1"/>
  <c r="AG466"/>
  <c r="AO466" s="1"/>
  <c r="AO467"/>
  <c r="AQ416"/>
  <c r="AE19"/>
  <c r="X18"/>
  <c r="X17" s="1"/>
  <c r="H306"/>
  <c r="H305" s="1"/>
  <c r="G415"/>
  <c r="AN401"/>
  <c r="AD55"/>
  <c r="T55"/>
  <c r="AB55" s="1"/>
  <c r="T141"/>
  <c r="AB141" s="1"/>
  <c r="AB142"/>
  <c r="AF401"/>
  <c r="E250"/>
  <c r="AN257"/>
  <c r="AF256"/>
  <c r="AN256" s="1"/>
  <c r="AC19"/>
  <c r="N18"/>
  <c r="Q64"/>
  <c r="X249"/>
  <c r="Y306"/>
  <c r="Y305" s="1"/>
  <c r="P397"/>
  <c r="E397"/>
  <c r="AC477"/>
  <c r="P363"/>
  <c r="E363"/>
  <c r="AA415"/>
  <c r="T261"/>
  <c r="AB261" s="1"/>
  <c r="O250"/>
  <c r="P366"/>
  <c r="E366"/>
  <c r="T50"/>
  <c r="AB50" s="1"/>
  <c r="AB51"/>
  <c r="O103"/>
  <c r="T109"/>
  <c r="AB109" s="1"/>
  <c r="AC109"/>
  <c r="Q126"/>
  <c r="AE134"/>
  <c r="AE133" s="1"/>
  <c r="W133"/>
  <c r="P139"/>
  <c r="F138"/>
  <c r="E139"/>
  <c r="AC145"/>
  <c r="T145"/>
  <c r="AB145" s="1"/>
  <c r="U144"/>
  <c r="AN148"/>
  <c r="AF147"/>
  <c r="AN147" s="1"/>
  <c r="AB155"/>
  <c r="T153"/>
  <c r="AB153" s="1"/>
  <c r="AO155"/>
  <c r="AF155"/>
  <c r="AE161"/>
  <c r="W160"/>
  <c r="AE160" s="1"/>
  <c r="AO173"/>
  <c r="AG172"/>
  <c r="AO172" s="1"/>
  <c r="AB174"/>
  <c r="T173"/>
  <c r="AN174"/>
  <c r="AF173"/>
  <c r="P175"/>
  <c r="E175"/>
  <c r="AF177"/>
  <c r="AN177" s="1"/>
  <c r="AI187"/>
  <c r="AQ187" s="1"/>
  <c r="AQ188"/>
  <c r="AO194"/>
  <c r="AF194"/>
  <c r="AN194" s="1"/>
  <c r="AD197"/>
  <c r="V196"/>
  <c r="AD196" s="1"/>
  <c r="AH199"/>
  <c r="AP199" s="1"/>
  <c r="AP200"/>
  <c r="P212"/>
  <c r="F211"/>
  <c r="E212"/>
  <c r="R212"/>
  <c r="R211" s="1"/>
  <c r="O213"/>
  <c r="O212" s="1"/>
  <c r="O211" s="1"/>
  <c r="AO214"/>
  <c r="AE218"/>
  <c r="W217"/>
  <c r="AE217" s="1"/>
  <c r="AQ221"/>
  <c r="AI220"/>
  <c r="AQ220" s="1"/>
  <c r="AC226"/>
  <c r="T226"/>
  <c r="AB226" s="1"/>
  <c r="V257"/>
  <c r="AD258"/>
  <c r="L280"/>
  <c r="L249" s="1"/>
  <c r="AD288"/>
  <c r="AO295"/>
  <c r="AG294"/>
  <c r="AO294" s="1"/>
  <c r="T308"/>
  <c r="AB309"/>
  <c r="O310"/>
  <c r="O309" s="1"/>
  <c r="O308" s="1"/>
  <c r="O307" s="1"/>
  <c r="S309"/>
  <c r="S308" s="1"/>
  <c r="S307" s="1"/>
  <c r="U321"/>
  <c r="AC322"/>
  <c r="T322"/>
  <c r="AB322" s="1"/>
  <c r="AP322"/>
  <c r="AH321"/>
  <c r="AN326"/>
  <c r="AF325"/>
  <c r="AC336"/>
  <c r="P340"/>
  <c r="F339"/>
  <c r="P422"/>
  <c r="F421"/>
  <c r="P421" s="1"/>
  <c r="AQ422"/>
  <c r="AI421"/>
  <c r="AQ421" s="1"/>
  <c r="AN114"/>
  <c r="AK18"/>
  <c r="O186"/>
  <c r="O185" s="1"/>
  <c r="O184" s="1"/>
  <c r="W307"/>
  <c r="AF287"/>
  <c r="AN287" s="1"/>
  <c r="AO468"/>
  <c r="AF448"/>
  <c r="AO256"/>
  <c r="V301"/>
  <c r="AD301" s="1"/>
  <c r="T348"/>
  <c r="AB348" s="1"/>
  <c r="T459"/>
  <c r="AB459" s="1"/>
  <c r="U476"/>
  <c r="AQ417"/>
  <c r="AF421"/>
  <c r="AN421" s="1"/>
  <c r="AO150"/>
  <c r="AH425"/>
  <c r="AB262"/>
  <c r="T375"/>
  <c r="AB375" s="1"/>
  <c r="H237"/>
  <c r="E237" s="1"/>
  <c r="AF339"/>
  <c r="O386"/>
  <c r="AD339"/>
  <c r="L306"/>
  <c r="L305" s="1"/>
  <c r="AD51"/>
  <c r="O183"/>
  <c r="O182" s="1"/>
  <c r="E155"/>
  <c r="E153" s="1"/>
  <c r="AD114"/>
  <c r="T79"/>
  <c r="AB79" s="1"/>
  <c r="T22"/>
  <c r="AO91"/>
  <c r="AO81"/>
  <c r="AC72"/>
  <c r="AN423"/>
  <c r="O110"/>
  <c r="O109" s="1"/>
  <c r="O108" s="1"/>
  <c r="H19"/>
  <c r="AM18"/>
  <c r="AF23"/>
  <c r="AN23" s="1"/>
  <c r="AN24"/>
  <c r="O35"/>
  <c r="O34" s="1"/>
  <c r="Q22"/>
  <c r="AB35"/>
  <c r="P53"/>
  <c r="E53"/>
  <c r="AH55"/>
  <c r="AP55" s="1"/>
  <c r="T56"/>
  <c r="AB56" s="1"/>
  <c r="P59"/>
  <c r="E59"/>
  <c r="T59"/>
  <c r="AF59"/>
  <c r="AG58"/>
  <c r="AO58" s="1"/>
  <c r="V61"/>
  <c r="AD61" s="1"/>
  <c r="T62"/>
  <c r="AB62" s="1"/>
  <c r="AG64"/>
  <c r="AO64" s="1"/>
  <c r="AF65"/>
  <c r="AJ64"/>
  <c r="AJ18" s="1"/>
  <c r="T67"/>
  <c r="AF69"/>
  <c r="AN69" s="1"/>
  <c r="AF72"/>
  <c r="AN72" s="1"/>
  <c r="F78"/>
  <c r="V78"/>
  <c r="AF79"/>
  <c r="AN79" s="1"/>
  <c r="P83"/>
  <c r="O83"/>
  <c r="P90"/>
  <c r="R98"/>
  <c r="R97" s="1"/>
  <c r="W100"/>
  <c r="AH103"/>
  <c r="AE104"/>
  <c r="AE103" s="1"/>
  <c r="U108"/>
  <c r="AN109"/>
  <c r="H113"/>
  <c r="E113" s="1"/>
  <c r="P119"/>
  <c r="F118"/>
  <c r="AB123"/>
  <c r="AL123"/>
  <c r="AP123" s="1"/>
  <c r="AP124"/>
  <c r="P127"/>
  <c r="F126"/>
  <c r="E127"/>
  <c r="M126"/>
  <c r="P129"/>
  <c r="E129"/>
  <c r="I133"/>
  <c r="AN134"/>
  <c r="AN133" s="1"/>
  <c r="AF133"/>
  <c r="O133"/>
  <c r="AO148"/>
  <c r="AG147"/>
  <c r="AO147" s="1"/>
  <c r="AG153"/>
  <c r="AO153" s="1"/>
  <c r="AO161"/>
  <c r="AG160"/>
  <c r="AO160" s="1"/>
  <c r="AB162"/>
  <c r="T161"/>
  <c r="AO163"/>
  <c r="AF163"/>
  <c r="AN163" s="1"/>
  <c r="P173"/>
  <c r="E173"/>
  <c r="O176"/>
  <c r="O175" s="1"/>
  <c r="O172" s="1"/>
  <c r="Q175"/>
  <c r="Q172" s="1"/>
  <c r="AP178"/>
  <c r="AH177"/>
  <c r="AP177" s="1"/>
  <c r="Y187"/>
  <c r="AC188"/>
  <c r="AC194"/>
  <c r="T194"/>
  <c r="AB194" s="1"/>
  <c r="AH208"/>
  <c r="AP208" s="1"/>
  <c r="AP215"/>
  <c r="AH214"/>
  <c r="AP214" s="1"/>
  <c r="V234"/>
  <c r="AD235"/>
  <c r="T235"/>
  <c r="AB235" s="1"/>
  <c r="AB242"/>
  <c r="T241"/>
  <c r="AF241"/>
  <c r="AN242"/>
  <c r="AO247"/>
  <c r="AF247"/>
  <c r="AN248"/>
  <c r="V268"/>
  <c r="V261" s="1"/>
  <c r="AD261" s="1"/>
  <c r="U351"/>
  <c r="AC351" s="1"/>
  <c r="AC352"/>
  <c r="AC364"/>
  <c r="U363"/>
  <c r="AC363" s="1"/>
  <c r="AC62"/>
  <c r="AL18"/>
  <c r="W466"/>
  <c r="AE466" s="1"/>
  <c r="AC281"/>
  <c r="T472"/>
  <c r="AB472" s="1"/>
  <c r="AI467"/>
  <c r="AO257"/>
  <c r="AF275"/>
  <c r="AN275" s="1"/>
  <c r="O132"/>
  <c r="O131" s="1"/>
  <c r="AP376"/>
  <c r="AN104"/>
  <c r="AN103" s="1"/>
  <c r="AB214"/>
  <c r="AH275"/>
  <c r="AP275" s="1"/>
  <c r="AI375"/>
  <c r="AQ375" s="1"/>
  <c r="AO417"/>
  <c r="AQ19"/>
  <c r="AF160"/>
  <c r="AN160" s="1"/>
  <c r="AP468"/>
  <c r="AD338"/>
  <c r="AB264"/>
  <c r="AH211"/>
  <c r="AP211" s="1"/>
  <c r="AG193"/>
  <c r="O362"/>
  <c r="O361" s="1"/>
  <c r="O360" s="1"/>
  <c r="E119"/>
  <c r="E180"/>
  <c r="AC170"/>
  <c r="Q153"/>
  <c r="T84"/>
  <c r="AB84" s="1"/>
  <c r="E340"/>
  <c r="E234"/>
  <c r="AH172"/>
  <c r="AP172" s="1"/>
  <c r="O166"/>
  <c r="O165" s="1"/>
  <c r="AK113"/>
  <c r="AO113" s="1"/>
  <c r="AI64"/>
  <c r="AQ64" s="1"/>
  <c r="AF55"/>
  <c r="AN55" s="1"/>
  <c r="AH42"/>
  <c r="P42"/>
  <c r="AF20"/>
  <c r="AO177"/>
  <c r="AO127"/>
  <c r="AO65"/>
  <c r="AD346"/>
  <c r="AG291"/>
  <c r="AH287"/>
  <c r="AP287" s="1"/>
  <c r="AO262"/>
  <c r="AG261"/>
  <c r="AO261" s="1"/>
  <c r="AC262"/>
  <c r="J22"/>
  <c r="P36"/>
  <c r="E36"/>
  <c r="AN37"/>
  <c r="AF38"/>
  <c r="AN38" s="1"/>
  <c r="U42"/>
  <c r="U45"/>
  <c r="AC45" s="1"/>
  <c r="AG45"/>
  <c r="AO45" s="1"/>
  <c r="G50"/>
  <c r="H55"/>
  <c r="AO56"/>
  <c r="W58"/>
  <c r="AE58" s="1"/>
  <c r="AE59"/>
  <c r="P65"/>
  <c r="M64"/>
  <c r="M18" s="1"/>
  <c r="X64"/>
  <c r="Q67"/>
  <c r="O68"/>
  <c r="O67" s="1"/>
  <c r="O64" s="1"/>
  <c r="AF74"/>
  <c r="AN74" s="1"/>
  <c r="T76"/>
  <c r="AB76" s="1"/>
  <c r="AC78"/>
  <c r="G83"/>
  <c r="E83" s="1"/>
  <c r="U83"/>
  <c r="L83"/>
  <c r="AF84"/>
  <c r="AN84" s="1"/>
  <c r="V90"/>
  <c r="Y90"/>
  <c r="AC90" s="1"/>
  <c r="T97"/>
  <c r="AB97" s="1"/>
  <c r="AH97"/>
  <c r="AN99"/>
  <c r="AF98"/>
  <c r="AN98" s="1"/>
  <c r="P103"/>
  <c r="R103"/>
  <c r="E106"/>
  <c r="AQ109"/>
  <c r="AI108"/>
  <c r="AQ108" s="1"/>
  <c r="AP111"/>
  <c r="X118"/>
  <c r="P124"/>
  <c r="F123"/>
  <c r="AO123"/>
  <c r="G126"/>
  <c r="T127"/>
  <c r="AB127" s="1"/>
  <c r="P134"/>
  <c r="F133"/>
  <c r="P133" s="1"/>
  <c r="AG133"/>
  <c r="AO134"/>
  <c r="AO133" s="1"/>
  <c r="AC139"/>
  <c r="U138"/>
  <c r="T139"/>
  <c r="AB139" s="1"/>
  <c r="P142"/>
  <c r="F141"/>
  <c r="P141" s="1"/>
  <c r="AN142"/>
  <c r="AQ141"/>
  <c r="AP145"/>
  <c r="AF145"/>
  <c r="AN145" s="1"/>
  <c r="AH144"/>
  <c r="AE148"/>
  <c r="W147"/>
  <c r="AE147" s="1"/>
  <c r="G150"/>
  <c r="E150" s="1"/>
  <c r="AE170"/>
  <c r="J172"/>
  <c r="Q180"/>
  <c r="O181"/>
  <c r="T197"/>
  <c r="AD200"/>
  <c r="V199"/>
  <c r="AD199" s="1"/>
  <c r="P202"/>
  <c r="AF209"/>
  <c r="T223"/>
  <c r="AB223" s="1"/>
  <c r="AC223"/>
  <c r="AF223"/>
  <c r="AN223" s="1"/>
  <c r="AO223"/>
  <c r="E224"/>
  <c r="AD229"/>
  <c r="P257"/>
  <c r="F256"/>
  <c r="P256" s="1"/>
  <c r="AF281"/>
  <c r="AN282"/>
  <c r="AE289"/>
  <c r="W288"/>
  <c r="V291"/>
  <c r="AD291" s="1"/>
  <c r="AD292"/>
  <c r="AN298"/>
  <c r="AF297"/>
  <c r="AN297" s="1"/>
  <c r="AB326"/>
  <c r="T325"/>
  <c r="I328"/>
  <c r="I306" s="1"/>
  <c r="I305" s="1"/>
  <c r="AO333"/>
  <c r="AG332"/>
  <c r="P441"/>
  <c r="E441"/>
  <c r="T467"/>
  <c r="AH466"/>
  <c r="AP466" s="1"/>
  <c r="T220"/>
  <c r="AB220" s="1"/>
  <c r="AF138"/>
  <c r="AN138" s="1"/>
  <c r="E398"/>
  <c r="U440"/>
  <c r="T448"/>
  <c r="AO469"/>
  <c r="AB474"/>
  <c r="AC150"/>
  <c r="W462"/>
  <c r="AE462" s="1"/>
  <c r="AO329"/>
  <c r="AN218"/>
  <c r="AO339"/>
  <c r="U425"/>
  <c r="F440"/>
  <c r="U338"/>
  <c r="T247"/>
  <c r="AD211"/>
  <c r="U193"/>
  <c r="W138"/>
  <c r="AE138" s="1"/>
  <c r="AE449"/>
  <c r="AF322"/>
  <c r="AN322" s="1"/>
  <c r="E172"/>
  <c r="O164"/>
  <c r="O70"/>
  <c r="O69" s="1"/>
  <c r="O44"/>
  <c r="O43" s="1"/>
  <c r="O42" s="1"/>
  <c r="AF333"/>
  <c r="AN333" s="1"/>
  <c r="AE322"/>
  <c r="T229"/>
  <c r="AB229" s="1"/>
  <c r="G328"/>
  <c r="AH268"/>
  <c r="AH261" s="1"/>
  <c r="E182"/>
  <c r="E167"/>
  <c r="AO139"/>
  <c r="G103"/>
  <c r="E103" s="1"/>
  <c r="W64"/>
  <c r="AE64" s="1"/>
  <c r="T61"/>
  <c r="AB61" s="1"/>
  <c r="AB200"/>
  <c r="AO170"/>
  <c r="AO124"/>
  <c r="AQ62"/>
  <c r="AO20"/>
  <c r="AD444"/>
  <c r="U386"/>
  <c r="F251"/>
  <c r="T188"/>
  <c r="F294"/>
  <c r="AB20"/>
  <c r="AP25"/>
  <c r="T36"/>
  <c r="AB36" s="1"/>
  <c r="G42"/>
  <c r="E42" s="1"/>
  <c r="AC43"/>
  <c r="E45"/>
  <c r="P51"/>
  <c r="F50"/>
  <c r="E55"/>
  <c r="F58"/>
  <c r="F64"/>
  <c r="G64"/>
  <c r="Y64"/>
  <c r="AC64" s="1"/>
  <c r="AF67"/>
  <c r="AN67" s="1"/>
  <c r="T69"/>
  <c r="AB69" s="1"/>
  <c r="P72"/>
  <c r="F71"/>
  <c r="R71"/>
  <c r="R18" s="1"/>
  <c r="AD74"/>
  <c r="E76"/>
  <c r="AP76"/>
  <c r="E79"/>
  <c r="AC79"/>
  <c r="M83"/>
  <c r="R83"/>
  <c r="AC86"/>
  <c r="I90"/>
  <c r="I18" s="1"/>
  <c r="Q93"/>
  <c r="Q90" s="1"/>
  <c r="AF93"/>
  <c r="AN93" s="1"/>
  <c r="AC95"/>
  <c r="P101"/>
  <c r="F100"/>
  <c r="AC101"/>
  <c r="T103"/>
  <c r="P109"/>
  <c r="E109"/>
  <c r="F108"/>
  <c r="X114"/>
  <c r="X113" s="1"/>
  <c r="AB113" s="1"/>
  <c r="AO114"/>
  <c r="O115"/>
  <c r="O114" s="1"/>
  <c r="O113" s="1"/>
  <c r="E116"/>
  <c r="AJ118"/>
  <c r="AN118" s="1"/>
  <c r="AO118"/>
  <c r="O120"/>
  <c r="O119" s="1"/>
  <c r="O118" s="1"/>
  <c r="P121"/>
  <c r="E121"/>
  <c r="E124"/>
  <c r="AC123"/>
  <c r="H126"/>
  <c r="AC127"/>
  <c r="T129"/>
  <c r="AB129" s="1"/>
  <c r="Y133"/>
  <c r="G133"/>
  <c r="K133"/>
  <c r="K18" s="1"/>
  <c r="Z138"/>
  <c r="AD138" s="1"/>
  <c r="AD139"/>
  <c r="AQ139"/>
  <c r="AI138"/>
  <c r="AQ138" s="1"/>
  <c r="U141"/>
  <c r="AC141" s="1"/>
  <c r="AC142"/>
  <c r="AG141"/>
  <c r="AO141" s="1"/>
  <c r="AO142"/>
  <c r="E144"/>
  <c r="P148"/>
  <c r="F147"/>
  <c r="P147" s="1"/>
  <c r="AI147"/>
  <c r="AQ147" s="1"/>
  <c r="AQ148"/>
  <c r="Q151"/>
  <c r="Q150" s="1"/>
  <c r="O152"/>
  <c r="O151" s="1"/>
  <c r="O150" s="1"/>
  <c r="AQ153"/>
  <c r="T157"/>
  <c r="AB157" s="1"/>
  <c r="AC157"/>
  <c r="AQ161"/>
  <c r="AI160"/>
  <c r="AQ160" s="1"/>
  <c r="AI163"/>
  <c r="AQ163" s="1"/>
  <c r="AD165"/>
  <c r="T165"/>
  <c r="AB165" s="1"/>
  <c r="V163"/>
  <c r="AB170"/>
  <c r="Y172"/>
  <c r="AC172" s="1"/>
  <c r="AC173"/>
  <c r="AF175"/>
  <c r="AN175" s="1"/>
  <c r="R188"/>
  <c r="R187" s="1"/>
  <c r="O189"/>
  <c r="O188" s="1"/>
  <c r="O187" s="1"/>
  <c r="AC191"/>
  <c r="AE191"/>
  <c r="T191"/>
  <c r="AB191" s="1"/>
  <c r="W190"/>
  <c r="AE190" s="1"/>
  <c r="AE194"/>
  <c r="W193"/>
  <c r="AE193" s="1"/>
  <c r="AD212"/>
  <c r="AF215"/>
  <c r="AN215" s="1"/>
  <c r="O225"/>
  <c r="O224" s="1"/>
  <c r="O223" s="1"/>
  <c r="Q224"/>
  <c r="Q223" s="1"/>
  <c r="O243"/>
  <c r="AQ244"/>
  <c r="AI243"/>
  <c r="AQ243" s="1"/>
  <c r="T253"/>
  <c r="AB253" s="1"/>
  <c r="AC253"/>
  <c r="P264"/>
  <c r="F263"/>
  <c r="U261"/>
  <c r="AC261" s="1"/>
  <c r="G268"/>
  <c r="V272"/>
  <c r="AD272" s="1"/>
  <c r="AF272"/>
  <c r="AN272" s="1"/>
  <c r="AN268" s="1"/>
  <c r="AN273"/>
  <c r="AK276"/>
  <c r="AK275" s="1"/>
  <c r="AK250" s="1"/>
  <c r="AK249" s="1"/>
  <c r="AO277"/>
  <c r="AA345"/>
  <c r="AE345" s="1"/>
  <c r="AE346"/>
  <c r="T346"/>
  <c r="AB347"/>
  <c r="Q349"/>
  <c r="Q348" s="1"/>
  <c r="O350"/>
  <c r="O349" s="1"/>
  <c r="O348" s="1"/>
  <c r="Q364"/>
  <c r="Q363" s="1"/>
  <c r="Q328" s="1"/>
  <c r="O365"/>
  <c r="O364" s="1"/>
  <c r="O363" s="1"/>
  <c r="P214"/>
  <c r="P97"/>
  <c r="P43"/>
  <c r="P56"/>
  <c r="P67"/>
  <c r="P69"/>
  <c r="P84"/>
  <c r="P91"/>
  <c r="P98"/>
  <c r="P104"/>
  <c r="AE118"/>
  <c r="U118"/>
  <c r="AP119"/>
  <c r="AJ119"/>
  <c r="AN119" s="1"/>
  <c r="AD126"/>
  <c r="L126"/>
  <c r="S126"/>
  <c r="S18" s="1"/>
  <c r="T131"/>
  <c r="AB131" s="1"/>
  <c r="X133"/>
  <c r="P144"/>
  <c r="AE145"/>
  <c r="P161"/>
  <c r="F160"/>
  <c r="P160" s="1"/>
  <c r="AC165"/>
  <c r="AO167"/>
  <c r="P177"/>
  <c r="E177"/>
  <c r="P178"/>
  <c r="E178"/>
  <c r="AF180"/>
  <c r="AN180" s="1"/>
  <c r="F184"/>
  <c r="P184" s="1"/>
  <c r="P191"/>
  <c r="F190"/>
  <c r="E191"/>
  <c r="AQ193"/>
  <c r="AP194"/>
  <c r="AD208"/>
  <c r="AQ208"/>
  <c r="T212"/>
  <c r="Y214"/>
  <c r="AC214" s="1"/>
  <c r="AO215"/>
  <c r="AP218"/>
  <c r="O219"/>
  <c r="O218" s="1"/>
  <c r="O217" s="1"/>
  <c r="Q218"/>
  <c r="Q217" s="1"/>
  <c r="P221"/>
  <c r="F220"/>
  <c r="P220" s="1"/>
  <c r="AP224"/>
  <c r="P228"/>
  <c r="O228" s="1"/>
  <c r="E228"/>
  <c r="AE235"/>
  <c r="W234"/>
  <c r="AE234" s="1"/>
  <c r="P247"/>
  <c r="F246"/>
  <c r="P246" s="1"/>
  <c r="G261"/>
  <c r="G250" s="1"/>
  <c r="AA250"/>
  <c r="E268"/>
  <c r="E261" s="1"/>
  <c r="I268"/>
  <c r="I261" s="1"/>
  <c r="I250" s="1"/>
  <c r="I249" s="1"/>
  <c r="AB268"/>
  <c r="P277"/>
  <c r="F276"/>
  <c r="AA314"/>
  <c r="AA307" s="1"/>
  <c r="AO315"/>
  <c r="AG314"/>
  <c r="AB371"/>
  <c r="T370"/>
  <c r="AH379"/>
  <c r="AP379" s="1"/>
  <c r="AP380"/>
  <c r="P383"/>
  <c r="F382"/>
  <c r="P382" s="1"/>
  <c r="P131"/>
  <c r="AO131"/>
  <c r="P150"/>
  <c r="P153"/>
  <c r="AC153"/>
  <c r="AD161"/>
  <c r="V160"/>
  <c r="AD160" s="1"/>
  <c r="AP161"/>
  <c r="AH160"/>
  <c r="AP160" s="1"/>
  <c r="P165"/>
  <c r="F163"/>
  <c r="Q170"/>
  <c r="Q167" s="1"/>
  <c r="O171"/>
  <c r="O170" s="1"/>
  <c r="O167" s="1"/>
  <c r="AF178"/>
  <c r="AN178" s="1"/>
  <c r="AC182"/>
  <c r="U180"/>
  <c r="AC187"/>
  <c r="P193"/>
  <c r="P197"/>
  <c r="F196"/>
  <c r="P196" s="1"/>
  <c r="AE197"/>
  <c r="W196"/>
  <c r="AE196" s="1"/>
  <c r="P200"/>
  <c r="F199"/>
  <c r="P199" s="1"/>
  <c r="AQ200"/>
  <c r="AI199"/>
  <c r="AQ199" s="1"/>
  <c r="P208"/>
  <c r="AI211"/>
  <c r="AQ211" s="1"/>
  <c r="AQ212"/>
  <c r="P218"/>
  <c r="F217"/>
  <c r="P217" s="1"/>
  <c r="AO217"/>
  <c r="P226"/>
  <c r="F223"/>
  <c r="AG234"/>
  <c r="AF235"/>
  <c r="AN235" s="1"/>
  <c r="AO235"/>
  <c r="U246"/>
  <c r="AC246" s="1"/>
  <c r="AC247"/>
  <c r="W258"/>
  <c r="AE259"/>
  <c r="AD268"/>
  <c r="H280"/>
  <c r="P285"/>
  <c r="F282"/>
  <c r="M280"/>
  <c r="N307"/>
  <c r="N306" s="1"/>
  <c r="N305" s="1"/>
  <c r="N249" s="1"/>
  <c r="AP373"/>
  <c r="AL372"/>
  <c r="AF372"/>
  <c r="AN372" s="1"/>
  <c r="AN373"/>
  <c r="P391"/>
  <c r="F390"/>
  <c r="E391"/>
  <c r="R386"/>
  <c r="AA386"/>
  <c r="AP399"/>
  <c r="AH398"/>
  <c r="X119"/>
  <c r="AB119" s="1"/>
  <c r="P145"/>
  <c r="P151"/>
  <c r="AO226"/>
  <c r="P229"/>
  <c r="O229" s="1"/>
  <c r="E229"/>
  <c r="AG240"/>
  <c r="AO240" s="1"/>
  <c r="AO241"/>
  <c r="AH243"/>
  <c r="AP243" s="1"/>
  <c r="AP244"/>
  <c r="AO246"/>
  <c r="AQ257"/>
  <c r="AI256"/>
  <c r="T259"/>
  <c r="AB260"/>
  <c r="T268"/>
  <c r="AP268"/>
  <c r="AC277"/>
  <c r="U276"/>
  <c r="Z280"/>
  <c r="Y287"/>
  <c r="AC287" s="1"/>
  <c r="P291"/>
  <c r="E291"/>
  <c r="AE295"/>
  <c r="W294"/>
  <c r="AE294" s="1"/>
  <c r="AE299"/>
  <c r="W298"/>
  <c r="P301"/>
  <c r="M307"/>
  <c r="M306" s="1"/>
  <c r="M305" s="1"/>
  <c r="X307"/>
  <c r="X306" s="1"/>
  <c r="X305" s="1"/>
  <c r="AD318"/>
  <c r="V317"/>
  <c r="AC324"/>
  <c r="AE330"/>
  <c r="AA329"/>
  <c r="AQ330"/>
  <c r="AI329"/>
  <c r="AP336"/>
  <c r="AH335"/>
  <c r="AP335" s="1"/>
  <c r="AQ339"/>
  <c r="AI338"/>
  <c r="AQ338" s="1"/>
  <c r="AO366"/>
  <c r="G386"/>
  <c r="P155"/>
  <c r="P168"/>
  <c r="P170"/>
  <c r="P187"/>
  <c r="P194"/>
  <c r="P209"/>
  <c r="AD224"/>
  <c r="P235"/>
  <c r="AP263"/>
  <c r="AO282"/>
  <c r="J287"/>
  <c r="J280" s="1"/>
  <c r="AK287"/>
  <c r="AK280" s="1"/>
  <c r="U298"/>
  <c r="AC299"/>
  <c r="AP302"/>
  <c r="AH301"/>
  <c r="AP301" s="1"/>
  <c r="T303"/>
  <c r="AB304"/>
  <c r="E309"/>
  <c r="E308" s="1"/>
  <c r="G308"/>
  <c r="G307" s="1"/>
  <c r="AB313"/>
  <c r="T312"/>
  <c r="AF312"/>
  <c r="AN313"/>
  <c r="J307"/>
  <c r="J306" s="1"/>
  <c r="J305" s="1"/>
  <c r="P318"/>
  <c r="E318"/>
  <c r="AC317"/>
  <c r="P326"/>
  <c r="F325"/>
  <c r="V325"/>
  <c r="AD326"/>
  <c r="O341"/>
  <c r="O340" s="1"/>
  <c r="O339" s="1"/>
  <c r="O338" s="1"/>
  <c r="O328" s="1"/>
  <c r="Q340"/>
  <c r="Q339" s="1"/>
  <c r="Q338" s="1"/>
  <c r="AF340"/>
  <c r="AN340" s="1"/>
  <c r="AN341"/>
  <c r="S343"/>
  <c r="S342" s="1"/>
  <c r="S328" s="1"/>
  <c r="O344"/>
  <c r="O343" s="1"/>
  <c r="O342" s="1"/>
  <c r="AH369"/>
  <c r="AP370"/>
  <c r="V372"/>
  <c r="AD373"/>
  <c r="T404"/>
  <c r="T403" s="1"/>
  <c r="T402" s="1"/>
  <c r="T401" s="1"/>
  <c r="AB405"/>
  <c r="AB404" s="1"/>
  <c r="AB403" s="1"/>
  <c r="AB402" s="1"/>
  <c r="AB401" s="1"/>
  <c r="AQ247"/>
  <c r="AD263"/>
  <c r="AB266"/>
  <c r="H268"/>
  <c r="H261" s="1"/>
  <c r="H250" s="1"/>
  <c r="H249" s="1"/>
  <c r="AB273"/>
  <c r="T272"/>
  <c r="AB272" s="1"/>
  <c r="AE278"/>
  <c r="AE283"/>
  <c r="W282"/>
  <c r="AM287"/>
  <c r="L287"/>
  <c r="P292"/>
  <c r="E292"/>
  <c r="P302"/>
  <c r="AC308"/>
  <c r="AP309"/>
  <c r="AC312"/>
  <c r="U311"/>
  <c r="AC311" s="1"/>
  <c r="V321"/>
  <c r="AD322"/>
  <c r="AD342"/>
  <c r="AN349"/>
  <c r="AQ364"/>
  <c r="AB365"/>
  <c r="T364"/>
  <c r="AO391"/>
  <c r="AG390"/>
  <c r="P413"/>
  <c r="F412"/>
  <c r="AI429"/>
  <c r="AQ429" s="1"/>
  <c r="AQ430"/>
  <c r="AB435"/>
  <c r="T434"/>
  <c r="AB434" s="1"/>
  <c r="AN435"/>
  <c r="AF434"/>
  <c r="AN434" s="1"/>
  <c r="R282"/>
  <c r="R281" s="1"/>
  <c r="R280" s="1"/>
  <c r="AO283"/>
  <c r="AN285"/>
  <c r="P288"/>
  <c r="P299"/>
  <c r="F298"/>
  <c r="V298"/>
  <c r="AD299"/>
  <c r="Q307"/>
  <c r="AE314"/>
  <c r="AB316"/>
  <c r="T315"/>
  <c r="AB315" s="1"/>
  <c r="AL317"/>
  <c r="AP318"/>
  <c r="AQ322"/>
  <c r="AI321"/>
  <c r="AJ328"/>
  <c r="AM328"/>
  <c r="AM306" s="1"/>
  <c r="AM305" s="1"/>
  <c r="O353"/>
  <c r="O352" s="1"/>
  <c r="O351" s="1"/>
  <c r="R352"/>
  <c r="R351" s="1"/>
  <c r="R328" s="1"/>
  <c r="R306" s="1"/>
  <c r="R305" s="1"/>
  <c r="R249" s="1"/>
  <c r="R17" s="1"/>
  <c r="AQ358"/>
  <c r="AI357"/>
  <c r="AQ357" s="1"/>
  <c r="Z369"/>
  <c r="Z328" s="1"/>
  <c r="Z306" s="1"/>
  <c r="Z305" s="1"/>
  <c r="AD370"/>
  <c r="S375"/>
  <c r="AL375"/>
  <c r="AG379"/>
  <c r="AO380"/>
  <c r="AO382"/>
  <c r="AO383"/>
  <c r="I386"/>
  <c r="AM386"/>
  <c r="P278"/>
  <c r="P289"/>
  <c r="P303"/>
  <c r="P314"/>
  <c r="P321"/>
  <c r="P330"/>
  <c r="AD352"/>
  <c r="AP363"/>
  <c r="AQ366"/>
  <c r="P369"/>
  <c r="E369"/>
  <c r="Q370"/>
  <c r="Q369" s="1"/>
  <c r="O371"/>
  <c r="O370" s="1"/>
  <c r="O369" s="1"/>
  <c r="K375"/>
  <c r="AQ391"/>
  <c r="AI390"/>
  <c r="AM415"/>
  <c r="AQ427"/>
  <c r="AI426"/>
  <c r="AC460"/>
  <c r="U459"/>
  <c r="AC459" s="1"/>
  <c r="AM463"/>
  <c r="AQ464"/>
  <c r="AN473"/>
  <c r="AF472"/>
  <c r="AN472" s="1"/>
  <c r="AJ486"/>
  <c r="AJ485" s="1"/>
  <c r="AJ484" s="1"/>
  <c r="AN487"/>
  <c r="AN486" s="1"/>
  <c r="AN485" s="1"/>
  <c r="AN484" s="1"/>
  <c r="P269"/>
  <c r="P270"/>
  <c r="P308"/>
  <c r="P309"/>
  <c r="P315"/>
  <c r="P322"/>
  <c r="AO343"/>
  <c r="T344"/>
  <c r="U343"/>
  <c r="AC344"/>
  <c r="P352"/>
  <c r="F351"/>
  <c r="AE352"/>
  <c r="W351"/>
  <c r="AE351" s="1"/>
  <c r="AE355"/>
  <c r="W354"/>
  <c r="AE354" s="1"/>
  <c r="P357"/>
  <c r="AP360"/>
  <c r="AN362"/>
  <c r="AE363"/>
  <c r="AE364"/>
  <c r="E367"/>
  <c r="AQ367"/>
  <c r="AO370"/>
  <c r="AG369"/>
  <c r="AO369" s="1"/>
  <c r="AJ375"/>
  <c r="AN375" s="1"/>
  <c r="Q375"/>
  <c r="AQ384"/>
  <c r="AN396"/>
  <c r="AN395" s="1"/>
  <c r="AN394" s="1"/>
  <c r="AN393" s="1"/>
  <c r="AF395"/>
  <c r="AF394" s="1"/>
  <c r="AF393" s="1"/>
  <c r="AO399"/>
  <c r="AG398"/>
  <c r="AL401"/>
  <c r="AP478"/>
  <c r="AH477"/>
  <c r="AF478"/>
  <c r="P346"/>
  <c r="P358"/>
  <c r="P367"/>
  <c r="P370"/>
  <c r="P372"/>
  <c r="P373"/>
  <c r="F379"/>
  <c r="U379"/>
  <c r="P384"/>
  <c r="P388"/>
  <c r="F387"/>
  <c r="F394"/>
  <c r="P403"/>
  <c r="F402"/>
  <c r="O410"/>
  <c r="O409" s="1"/>
  <c r="O408" s="1"/>
  <c r="O407" s="1"/>
  <c r="O406" s="1"/>
  <c r="O401" s="1"/>
  <c r="AD418"/>
  <c r="V417"/>
  <c r="AP426"/>
  <c r="G425"/>
  <c r="G424" s="1"/>
  <c r="V429"/>
  <c r="P432"/>
  <c r="F429"/>
  <c r="P429" s="1"/>
  <c r="AB432"/>
  <c r="T429"/>
  <c r="W434"/>
  <c r="AE434" s="1"/>
  <c r="AE435"/>
  <c r="AB439"/>
  <c r="T438"/>
  <c r="AN438"/>
  <c r="AF437"/>
  <c r="AN437" s="1"/>
  <c r="AL449"/>
  <c r="AP452"/>
  <c r="J449"/>
  <c r="J448" s="1"/>
  <c r="J447" s="1"/>
  <c r="J415" s="1"/>
  <c r="AG454"/>
  <c r="AO457"/>
  <c r="AD464"/>
  <c r="V463"/>
  <c r="AH463"/>
  <c r="AF464"/>
  <c r="AP464"/>
  <c r="P360"/>
  <c r="P361"/>
  <c r="AN391"/>
  <c r="AF390"/>
  <c r="R401"/>
  <c r="V401"/>
  <c r="P409"/>
  <c r="F408"/>
  <c r="AP419"/>
  <c r="AH418"/>
  <c r="AP438"/>
  <c r="AH437"/>
  <c r="AP437" s="1"/>
  <c r="AE455"/>
  <c r="W454"/>
  <c r="AD469"/>
  <c r="V468"/>
  <c r="P470"/>
  <c r="F469"/>
  <c r="P474"/>
  <c r="F473"/>
  <c r="E474"/>
  <c r="W490"/>
  <c r="P404"/>
  <c r="O414"/>
  <c r="O413" s="1"/>
  <c r="O412" s="1"/>
  <c r="O411" s="1"/>
  <c r="AE432"/>
  <c r="W429"/>
  <c r="Q460"/>
  <c r="Q459" s="1"/>
  <c r="Q448" s="1"/>
  <c r="Q447" s="1"/>
  <c r="Q415" s="1"/>
  <c r="O461"/>
  <c r="O460" s="1"/>
  <c r="O459" s="1"/>
  <c r="O448" s="1"/>
  <c r="O447" s="1"/>
  <c r="O415" s="1"/>
  <c r="P464"/>
  <c r="F463"/>
  <c r="O479"/>
  <c r="O478" s="1"/>
  <c r="O477" s="1"/>
  <c r="O476" s="1"/>
  <c r="Q478"/>
  <c r="Q477" s="1"/>
  <c r="Q476" s="1"/>
  <c r="P419"/>
  <c r="E419"/>
  <c r="F418"/>
  <c r="AF426"/>
  <c r="P427"/>
  <c r="F426"/>
  <c r="AG429"/>
  <c r="AC438"/>
  <c r="P445"/>
  <c r="F444"/>
  <c r="AC450"/>
  <c r="AD452"/>
  <c r="V449"/>
  <c r="Y449"/>
  <c r="P477"/>
  <c r="F476"/>
  <c r="AD478"/>
  <c r="V477"/>
  <c r="AI477"/>
  <c r="AQ478"/>
  <c r="Y477"/>
  <c r="Y476" s="1"/>
  <c r="AC478"/>
  <c r="AH440"/>
  <c r="P450"/>
  <c r="AC457"/>
  <c r="U454"/>
  <c r="AC454" s="1"/>
  <c r="AN458"/>
  <c r="AO464"/>
  <c r="P485"/>
  <c r="F484"/>
  <c r="P484" s="1"/>
  <c r="AN489"/>
  <c r="AF488"/>
  <c r="AN488" s="1"/>
  <c r="AH490"/>
  <c r="L231"/>
  <c r="D262" i="78"/>
  <c r="P261"/>
  <c r="P17" s="1"/>
  <c r="O261"/>
  <c r="O17" s="1"/>
  <c r="H261"/>
  <c r="H17" s="1"/>
  <c r="F261"/>
  <c r="F17" s="1"/>
  <c r="G261"/>
  <c r="G17" s="1"/>
  <c r="K261"/>
  <c r="K17" s="1"/>
  <c r="L261"/>
  <c r="L17" s="1"/>
  <c r="E438"/>
  <c r="E427" s="1"/>
  <c r="D483"/>
  <c r="D403"/>
  <c r="E322"/>
  <c r="D322"/>
  <c r="M321"/>
  <c r="M320" s="1"/>
  <c r="N263"/>
  <c r="N262" s="1"/>
  <c r="M263"/>
  <c r="M262" s="1"/>
  <c r="D428"/>
  <c r="I321"/>
  <c r="I320" s="1"/>
  <c r="I453"/>
  <c r="I438" s="1"/>
  <c r="I427" s="1"/>
  <c r="J438"/>
  <c r="J427" s="1"/>
  <c r="M453"/>
  <c r="M438" s="1"/>
  <c r="M427" s="1"/>
  <c r="N438"/>
  <c r="N427" s="1"/>
  <c r="J321"/>
  <c r="J320" s="1"/>
  <c r="O71" i="73"/>
  <c r="K307"/>
  <c r="O126"/>
  <c r="O287"/>
  <c r="O282"/>
  <c r="O281" s="1"/>
  <c r="Z249" l="1"/>
  <c r="I17"/>
  <c r="M17"/>
  <c r="O306"/>
  <c r="O305" s="1"/>
  <c r="S17"/>
  <c r="AP261"/>
  <c r="AH250"/>
  <c r="G249"/>
  <c r="Q231"/>
  <c r="O231" s="1"/>
  <c r="J231"/>
  <c r="J18" s="1"/>
  <c r="AD477"/>
  <c r="V476"/>
  <c r="AD476" s="1"/>
  <c r="P444"/>
  <c r="E444"/>
  <c r="P469"/>
  <c r="F468"/>
  <c r="AF418"/>
  <c r="AN418" s="1"/>
  <c r="AH417"/>
  <c r="AP418"/>
  <c r="T363"/>
  <c r="AB363" s="1"/>
  <c r="AB364"/>
  <c r="AQ329"/>
  <c r="AQ328" s="1"/>
  <c r="AI328"/>
  <c r="T345"/>
  <c r="AB345" s="1"/>
  <c r="AB346"/>
  <c r="P108"/>
  <c r="E108"/>
  <c r="P294"/>
  <c r="E294"/>
  <c r="F287"/>
  <c r="P287" s="1"/>
  <c r="AF208"/>
  <c r="AN208" s="1"/>
  <c r="AN209"/>
  <c r="AC138"/>
  <c r="T138"/>
  <c r="AB138" s="1"/>
  <c r="AC83"/>
  <c r="T83"/>
  <c r="AB83" s="1"/>
  <c r="AF42"/>
  <c r="AN42" s="1"/>
  <c r="AP42"/>
  <c r="W328"/>
  <c r="W306" s="1"/>
  <c r="AF240"/>
  <c r="AN240" s="1"/>
  <c r="AN241"/>
  <c r="P126"/>
  <c r="E126"/>
  <c r="AE100"/>
  <c r="T100"/>
  <c r="AB100" s="1"/>
  <c r="AN65"/>
  <c r="AF64"/>
  <c r="AN64" s="1"/>
  <c r="P339"/>
  <c r="F338"/>
  <c r="E339"/>
  <c r="AJ306"/>
  <c r="AJ305" s="1"/>
  <c r="AJ249" s="1"/>
  <c r="AJ17" s="1"/>
  <c r="AD463"/>
  <c r="V462"/>
  <c r="AD462" s="1"/>
  <c r="AC343"/>
  <c r="U342"/>
  <c r="AC342" s="1"/>
  <c r="AQ390"/>
  <c r="AI387"/>
  <c r="AP317"/>
  <c r="AL307"/>
  <c r="AC298"/>
  <c r="U297"/>
  <c r="AC297" s="1"/>
  <c r="AD317"/>
  <c r="V307"/>
  <c r="AE258"/>
  <c r="W257"/>
  <c r="AC180"/>
  <c r="T180"/>
  <c r="AB180" s="1"/>
  <c r="T369"/>
  <c r="AB369" s="1"/>
  <c r="AB370"/>
  <c r="AB188"/>
  <c r="T187"/>
  <c r="AB187" s="1"/>
  <c r="AC193"/>
  <c r="T193"/>
  <c r="AB193" s="1"/>
  <c r="AC440"/>
  <c r="T440"/>
  <c r="AB440" s="1"/>
  <c r="AO332"/>
  <c r="AF332"/>
  <c r="AN332" s="1"/>
  <c r="AC42"/>
  <c r="T42"/>
  <c r="AB42" s="1"/>
  <c r="U18"/>
  <c r="AO291"/>
  <c r="AG287"/>
  <c r="AN247"/>
  <c r="AF246"/>
  <c r="AN246" s="1"/>
  <c r="T160"/>
  <c r="AB160" s="1"/>
  <c r="AB161"/>
  <c r="T108"/>
  <c r="AB108" s="1"/>
  <c r="AC108"/>
  <c r="AN59"/>
  <c r="AF58"/>
  <c r="AN58" s="1"/>
  <c r="Z18"/>
  <c r="Z17" s="1"/>
  <c r="AH375"/>
  <c r="AP375" s="1"/>
  <c r="AB22"/>
  <c r="O180"/>
  <c r="AH424"/>
  <c r="AP424" s="1"/>
  <c r="AP425"/>
  <c r="AC476"/>
  <c r="AF324"/>
  <c r="AN324" s="1"/>
  <c r="AN325"/>
  <c r="AI18"/>
  <c r="AE18"/>
  <c r="AH280"/>
  <c r="AP280" s="1"/>
  <c r="T190"/>
  <c r="AB190" s="1"/>
  <c r="P476"/>
  <c r="E476"/>
  <c r="AN426"/>
  <c r="AF425"/>
  <c r="P473"/>
  <c r="F472"/>
  <c r="E473"/>
  <c r="V467"/>
  <c r="AD468"/>
  <c r="P408"/>
  <c r="F407"/>
  <c r="AN390"/>
  <c r="AF387"/>
  <c r="AB438"/>
  <c r="T437"/>
  <c r="AB437" s="1"/>
  <c r="AB429"/>
  <c r="AD429"/>
  <c r="V425"/>
  <c r="P394"/>
  <c r="F393"/>
  <c r="P393" s="1"/>
  <c r="AC379"/>
  <c r="U375"/>
  <c r="AC375" s="1"/>
  <c r="AF477"/>
  <c r="AN478"/>
  <c r="AF398"/>
  <c r="AN398" s="1"/>
  <c r="AO398"/>
  <c r="AG397"/>
  <c r="P351"/>
  <c r="E351"/>
  <c r="T343"/>
  <c r="AB344"/>
  <c r="AQ426"/>
  <c r="AI425"/>
  <c r="AD369"/>
  <c r="AQ321"/>
  <c r="AI320"/>
  <c r="AG387"/>
  <c r="AO390"/>
  <c r="AD321"/>
  <c r="V320"/>
  <c r="AD320" s="1"/>
  <c r="AP369"/>
  <c r="AP328" s="1"/>
  <c r="AH328"/>
  <c r="AD325"/>
  <c r="V324"/>
  <c r="AD324" s="1"/>
  <c r="T317"/>
  <c r="AB317" s="1"/>
  <c r="G306"/>
  <c r="G305" s="1"/>
  <c r="AA328"/>
  <c r="AA306" s="1"/>
  <c r="AA305" s="1"/>
  <c r="AA249" s="1"/>
  <c r="AA17" s="1"/>
  <c r="AE329"/>
  <c r="AE328" s="1"/>
  <c r="W297"/>
  <c r="AE297" s="1"/>
  <c r="AE298"/>
  <c r="E287"/>
  <c r="E280" s="1"/>
  <c r="AC276"/>
  <c r="U275"/>
  <c r="AC275" s="1"/>
  <c r="P390"/>
  <c r="E390"/>
  <c r="AP372"/>
  <c r="AL328"/>
  <c r="M249"/>
  <c r="AF234"/>
  <c r="AN234" s="1"/>
  <c r="AO234"/>
  <c r="P163"/>
  <c r="E163"/>
  <c r="P276"/>
  <c r="F275"/>
  <c r="P275" s="1"/>
  <c r="AC118"/>
  <c r="T118"/>
  <c r="AB118" s="1"/>
  <c r="P263"/>
  <c r="F262"/>
  <c r="AD163"/>
  <c r="T163"/>
  <c r="AB163" s="1"/>
  <c r="P50"/>
  <c r="E50"/>
  <c r="G18"/>
  <c r="G17" s="1"/>
  <c r="P251"/>
  <c r="U448"/>
  <c r="AO328"/>
  <c r="AB467"/>
  <c r="T466"/>
  <c r="AB466" s="1"/>
  <c r="AF280"/>
  <c r="AN280" s="1"/>
  <c r="AN281"/>
  <c r="AP97"/>
  <c r="AF97"/>
  <c r="AN97" s="1"/>
  <c r="AN20"/>
  <c r="AF19"/>
  <c r="AB263"/>
  <c r="AO275"/>
  <c r="AQ467"/>
  <c r="AI466"/>
  <c r="AQ466" s="1"/>
  <c r="AD78"/>
  <c r="T78"/>
  <c r="AB78" s="1"/>
  <c r="AB67"/>
  <c r="T64"/>
  <c r="AB64" s="1"/>
  <c r="AB59"/>
  <c r="T58"/>
  <c r="AB58" s="1"/>
  <c r="H18"/>
  <c r="H17" s="1"/>
  <c r="AG328"/>
  <c r="W18"/>
  <c r="V256"/>
  <c r="AD257"/>
  <c r="AF214"/>
  <c r="AN214" s="1"/>
  <c r="P211"/>
  <c r="E211"/>
  <c r="AC144"/>
  <c r="T144"/>
  <c r="AB144" s="1"/>
  <c r="P138"/>
  <c r="E138"/>
  <c r="AC18"/>
  <c r="AO276"/>
  <c r="O22"/>
  <c r="O18" s="1"/>
  <c r="F18"/>
  <c r="AG250"/>
  <c r="Y448"/>
  <c r="Y447" s="1"/>
  <c r="Y415" s="1"/>
  <c r="AC449"/>
  <c r="P426"/>
  <c r="F425"/>
  <c r="E426"/>
  <c r="P463"/>
  <c r="E463"/>
  <c r="F462"/>
  <c r="AE429"/>
  <c r="W425"/>
  <c r="AE454"/>
  <c r="W448"/>
  <c r="AP463"/>
  <c r="AH462"/>
  <c r="AP462" s="1"/>
  <c r="AO454"/>
  <c r="AG448"/>
  <c r="P402"/>
  <c r="P298"/>
  <c r="F297"/>
  <c r="P297" s="1"/>
  <c r="P412"/>
  <c r="F411"/>
  <c r="P411" s="1"/>
  <c r="W281"/>
  <c r="AE282"/>
  <c r="AD372"/>
  <c r="V328"/>
  <c r="T311"/>
  <c r="AB311" s="1"/>
  <c r="AB312"/>
  <c r="AQ256"/>
  <c r="AI250"/>
  <c r="P58"/>
  <c r="E58"/>
  <c r="AC338"/>
  <c r="T338"/>
  <c r="T447"/>
  <c r="AB447" s="1"/>
  <c r="AB448"/>
  <c r="T196"/>
  <c r="AB196" s="1"/>
  <c r="AB197"/>
  <c r="AP144"/>
  <c r="AF144"/>
  <c r="AN144" s="1"/>
  <c r="O163"/>
  <c r="AF193"/>
  <c r="AN193" s="1"/>
  <c r="AO193"/>
  <c r="AO18" s="1"/>
  <c r="L18"/>
  <c r="L17" s="1"/>
  <c r="AF338"/>
  <c r="AN339"/>
  <c r="S306"/>
  <c r="S305" s="1"/>
  <c r="S249" s="1"/>
  <c r="AN155"/>
  <c r="AF153"/>
  <c r="AN153" s="1"/>
  <c r="I261" i="78"/>
  <c r="I17" s="1"/>
  <c r="AD449" i="73"/>
  <c r="V448"/>
  <c r="AD417"/>
  <c r="V416"/>
  <c r="T417"/>
  <c r="AB417" s="1"/>
  <c r="Q306"/>
  <c r="Q305" s="1"/>
  <c r="Q249" s="1"/>
  <c r="J249"/>
  <c r="AB303"/>
  <c r="T302"/>
  <c r="AH397"/>
  <c r="AP398"/>
  <c r="Y280"/>
  <c r="P190"/>
  <c r="E190"/>
  <c r="P100"/>
  <c r="E100"/>
  <c r="P71"/>
  <c r="E71"/>
  <c r="P440"/>
  <c r="E440"/>
  <c r="AB325"/>
  <c r="T324"/>
  <c r="AB324" s="1"/>
  <c r="P123"/>
  <c r="E123"/>
  <c r="T90"/>
  <c r="AB90" s="1"/>
  <c r="AD90"/>
  <c r="T240"/>
  <c r="AB240" s="1"/>
  <c r="AB241"/>
  <c r="AD234"/>
  <c r="T234"/>
  <c r="AB234" s="1"/>
  <c r="P118"/>
  <c r="E118"/>
  <c r="AK17"/>
  <c r="AB173"/>
  <c r="T172"/>
  <c r="AB172" s="1"/>
  <c r="N17"/>
  <c r="Y18"/>
  <c r="AP440"/>
  <c r="AF440"/>
  <c r="AN440" s="1"/>
  <c r="AQ477"/>
  <c r="AI476"/>
  <c r="AQ476" s="1"/>
  <c r="AO429"/>
  <c r="AG425"/>
  <c r="P418"/>
  <c r="F417"/>
  <c r="E418"/>
  <c r="AF463"/>
  <c r="AN464"/>
  <c r="AL448"/>
  <c r="AP449"/>
  <c r="P387"/>
  <c r="F386"/>
  <c r="E387"/>
  <c r="P379"/>
  <c r="F375"/>
  <c r="AH476"/>
  <c r="AP476" s="1"/>
  <c r="AP477"/>
  <c r="AM462"/>
  <c r="AQ462" s="1"/>
  <c r="AQ463"/>
  <c r="AO379"/>
  <c r="AG375"/>
  <c r="AO375" s="1"/>
  <c r="AD298"/>
  <c r="V297"/>
  <c r="AD297" s="1"/>
  <c r="AM280"/>
  <c r="AQ287"/>
  <c r="P325"/>
  <c r="E325"/>
  <c r="F324"/>
  <c r="AF311"/>
  <c r="AN311" s="1"/>
  <c r="AN312"/>
  <c r="AB259"/>
  <c r="T258"/>
  <c r="P282"/>
  <c r="F281"/>
  <c r="P223"/>
  <c r="E223"/>
  <c r="AO314"/>
  <c r="AG307"/>
  <c r="AF314"/>
  <c r="AB212"/>
  <c r="T211"/>
  <c r="AB211" s="1"/>
  <c r="P64"/>
  <c r="E64"/>
  <c r="AH18"/>
  <c r="AB247"/>
  <c r="T246"/>
  <c r="AB246" s="1"/>
  <c r="U424"/>
  <c r="AC425"/>
  <c r="V18"/>
  <c r="AE288"/>
  <c r="W287"/>
  <c r="AE287" s="1"/>
  <c r="AD328"/>
  <c r="AQ18"/>
  <c r="AF268"/>
  <c r="AF261" s="1"/>
  <c r="P78"/>
  <c r="E78"/>
  <c r="AG18"/>
  <c r="AN448"/>
  <c r="AF447"/>
  <c r="AN447" s="1"/>
  <c r="AE307"/>
  <c r="AH320"/>
  <c r="AP321"/>
  <c r="AF321"/>
  <c r="AC321"/>
  <c r="T321"/>
  <c r="U320"/>
  <c r="AB308"/>
  <c r="V287"/>
  <c r="AN173"/>
  <c r="AF172"/>
  <c r="AN172" s="1"/>
  <c r="E19"/>
  <c r="AB114"/>
  <c r="D438" i="78"/>
  <c r="N261"/>
  <c r="N17" s="1"/>
  <c r="J261"/>
  <c r="J17" s="1"/>
  <c r="M261"/>
  <c r="M17" s="1"/>
  <c r="D321"/>
  <c r="D320" s="1"/>
  <c r="E321"/>
  <c r="E320" s="1"/>
  <c r="E261" s="1"/>
  <c r="D261" s="1"/>
  <c r="D427"/>
  <c r="K306" i="73"/>
  <c r="O280"/>
  <c r="O249" s="1"/>
  <c r="O17" s="1"/>
  <c r="W305" l="1"/>
  <c r="AE305" s="1"/>
  <c r="AE306"/>
  <c r="AD287"/>
  <c r="V280"/>
  <c r="AD280" s="1"/>
  <c r="AN261"/>
  <c r="AF250"/>
  <c r="AQ280"/>
  <c r="AM249"/>
  <c r="AM17" s="1"/>
  <c r="P18"/>
  <c r="AP397"/>
  <c r="AP386" s="1"/>
  <c r="AH386"/>
  <c r="Q17"/>
  <c r="AD448"/>
  <c r="V447"/>
  <c r="AD447" s="1"/>
  <c r="AG447"/>
  <c r="AO447" s="1"/>
  <c r="AO448"/>
  <c r="W447"/>
  <c r="AE447" s="1"/>
  <c r="AE448"/>
  <c r="P462"/>
  <c r="E462"/>
  <c r="P425"/>
  <c r="E425"/>
  <c r="F424"/>
  <c r="AO250"/>
  <c r="AN19"/>
  <c r="AN18" s="1"/>
  <c r="AF18"/>
  <c r="AO387"/>
  <c r="AG386"/>
  <c r="AQ425"/>
  <c r="AI424"/>
  <c r="P472"/>
  <c r="E472"/>
  <c r="AD307"/>
  <c r="V306"/>
  <c r="AL306"/>
  <c r="AL305" s="1"/>
  <c r="U250"/>
  <c r="AO307"/>
  <c r="AG306"/>
  <c r="P281"/>
  <c r="F280"/>
  <c r="P280" s="1"/>
  <c r="P375"/>
  <c r="E375"/>
  <c r="AF462"/>
  <c r="AN462" s="1"/>
  <c r="AN463"/>
  <c r="AO425"/>
  <c r="AG424"/>
  <c r="T301"/>
  <c r="AB302"/>
  <c r="AE281"/>
  <c r="W280"/>
  <c r="AE280" s="1"/>
  <c r="E18"/>
  <c r="AD256"/>
  <c r="V250"/>
  <c r="U447"/>
  <c r="AC447" s="1"/>
  <c r="AC448"/>
  <c r="P262"/>
  <c r="F261"/>
  <c r="AI307"/>
  <c r="AQ320"/>
  <c r="T425"/>
  <c r="AF386"/>
  <c r="AN387"/>
  <c r="AB18"/>
  <c r="AO287"/>
  <c r="AG280"/>
  <c r="AO280" s="1"/>
  <c r="AP18"/>
  <c r="AH416"/>
  <c r="AP417"/>
  <c r="AF417"/>
  <c r="AN417" s="1"/>
  <c r="J17"/>
  <c r="U328"/>
  <c r="AB321"/>
  <c r="T320"/>
  <c r="AB320" s="1"/>
  <c r="AP320"/>
  <c r="AH307"/>
  <c r="AN314"/>
  <c r="AF307"/>
  <c r="P324"/>
  <c r="F307"/>
  <c r="E324"/>
  <c r="E307" s="1"/>
  <c r="P386"/>
  <c r="E386"/>
  <c r="AN321"/>
  <c r="AF320"/>
  <c r="AN320" s="1"/>
  <c r="AC280"/>
  <c r="Y249"/>
  <c r="Y17" s="1"/>
  <c r="AD416"/>
  <c r="T416"/>
  <c r="AB338"/>
  <c r="AB328" s="1"/>
  <c r="AQ250"/>
  <c r="W424"/>
  <c r="AE425"/>
  <c r="AF397"/>
  <c r="AN397" s="1"/>
  <c r="AO397"/>
  <c r="AF476"/>
  <c r="AN476" s="1"/>
  <c r="AN477"/>
  <c r="AD467"/>
  <c r="V466"/>
  <c r="AD466" s="1"/>
  <c r="AF424"/>
  <c r="AN424" s="1"/>
  <c r="AN425"/>
  <c r="T18"/>
  <c r="AE257"/>
  <c r="W256"/>
  <c r="AQ387"/>
  <c r="AQ386" s="1"/>
  <c r="AI386"/>
  <c r="P338"/>
  <c r="E338"/>
  <c r="E328" s="1"/>
  <c r="F328"/>
  <c r="P328" s="1"/>
  <c r="AP250"/>
  <c r="AC320"/>
  <c r="U307"/>
  <c r="U415"/>
  <c r="AC415" s="1"/>
  <c r="AC424"/>
  <c r="AB258"/>
  <c r="T257"/>
  <c r="AL447"/>
  <c r="AP448"/>
  <c r="P417"/>
  <c r="F416"/>
  <c r="E417"/>
  <c r="AN338"/>
  <c r="AN328" s="1"/>
  <c r="AF328"/>
  <c r="AC328"/>
  <c r="AD18"/>
  <c r="AB343"/>
  <c r="T342"/>
  <c r="AB342" s="1"/>
  <c r="AD425"/>
  <c r="V424"/>
  <c r="AD424" s="1"/>
  <c r="P407"/>
  <c r="F406"/>
  <c r="P468"/>
  <c r="F467"/>
  <c r="Q18"/>
  <c r="K305"/>
  <c r="AL415" l="1"/>
  <c r="AP447"/>
  <c r="W415"/>
  <c r="AE415" s="1"/>
  <c r="AE424"/>
  <c r="F306"/>
  <c r="P307"/>
  <c r="AH306"/>
  <c r="AP307"/>
  <c r="AP416"/>
  <c r="AH415"/>
  <c r="AP415" s="1"/>
  <c r="AF416"/>
  <c r="AL249"/>
  <c r="AL17" s="1"/>
  <c r="AO386"/>
  <c r="P406"/>
  <c r="F401"/>
  <c r="P401" s="1"/>
  <c r="P416"/>
  <c r="F415"/>
  <c r="E416"/>
  <c r="T256"/>
  <c r="AB257"/>
  <c r="AC307"/>
  <c r="U306"/>
  <c r="V415"/>
  <c r="AD415" s="1"/>
  <c r="AN386"/>
  <c r="AI306"/>
  <c r="AQ307"/>
  <c r="AB301"/>
  <c r="T280"/>
  <c r="AB280" s="1"/>
  <c r="V305"/>
  <c r="AD305" s="1"/>
  <c r="AD306"/>
  <c r="AQ424"/>
  <c r="AI415"/>
  <c r="AQ415" s="1"/>
  <c r="P424"/>
  <c r="E424"/>
  <c r="P467"/>
  <c r="F466"/>
  <c r="P466" s="1"/>
  <c r="AE256"/>
  <c r="W250"/>
  <c r="AB416"/>
  <c r="T415"/>
  <c r="AB415" s="1"/>
  <c r="AF306"/>
  <c r="AN307"/>
  <c r="P261"/>
  <c r="F250"/>
  <c r="AD250"/>
  <c r="AO424"/>
  <c r="AG415"/>
  <c r="AO415" s="1"/>
  <c r="AO249" s="1"/>
  <c r="AO306"/>
  <c r="AG305"/>
  <c r="AO305" s="1"/>
  <c r="T307"/>
  <c r="AN250"/>
  <c r="T328"/>
  <c r="E306"/>
  <c r="E305" s="1"/>
  <c r="AB425"/>
  <c r="T424"/>
  <c r="AB424" s="1"/>
  <c r="AC250"/>
  <c r="E17" i="78"/>
  <c r="D17" s="1"/>
  <c r="K249" i="73"/>
  <c r="P250" l="1"/>
  <c r="AC306"/>
  <c r="U305"/>
  <c r="P415"/>
  <c r="E415"/>
  <c r="V249"/>
  <c r="V17" s="1"/>
  <c r="AD17" s="1"/>
  <c r="F305"/>
  <c r="P305" s="1"/>
  <c r="P306"/>
  <c r="AN416"/>
  <c r="AF415"/>
  <c r="AN415" s="1"/>
  <c r="AH305"/>
  <c r="AP306"/>
  <c r="AB307"/>
  <c r="T306"/>
  <c r="AQ306"/>
  <c r="AI305"/>
  <c r="AG249"/>
  <c r="AG17" s="1"/>
  <c r="AO17" s="1"/>
  <c r="AD249"/>
  <c r="AF305"/>
  <c r="AN306"/>
  <c r="W249"/>
  <c r="W17" s="1"/>
  <c r="AE17" s="1"/>
  <c r="AE250"/>
  <c r="AE249" s="1"/>
  <c r="AB256"/>
  <c r="T250"/>
  <c r="K17"/>
  <c r="AC305" l="1"/>
  <c r="AC249" s="1"/>
  <c r="U249"/>
  <c r="U17" s="1"/>
  <c r="AC17" s="1"/>
  <c r="F249"/>
  <c r="AB250"/>
  <c r="AQ305"/>
  <c r="AQ249" s="1"/>
  <c r="AI249"/>
  <c r="AI17" s="1"/>
  <c r="AQ17" s="1"/>
  <c r="AN305"/>
  <c r="AN249" s="1"/>
  <c r="AF249"/>
  <c r="AF17" s="1"/>
  <c r="AN17" s="1"/>
  <c r="AP305"/>
  <c r="AP249" s="1"/>
  <c r="AH249"/>
  <c r="AH17" s="1"/>
  <c r="AP17" s="1"/>
  <c r="AB306"/>
  <c r="T305"/>
  <c r="AB305" s="1"/>
  <c r="T249" l="1"/>
  <c r="T17" s="1"/>
  <c r="AB17" s="1"/>
  <c r="E249"/>
  <c r="F17"/>
  <c r="E17" s="1"/>
  <c r="P249"/>
  <c r="P17" s="1"/>
  <c r="AB249"/>
  <c r="E445" i="80" l="1"/>
  <c r="F156"/>
  <c r="E67"/>
  <c r="D67" s="1"/>
  <c r="D54"/>
  <c r="D49" l="1"/>
  <c r="E48"/>
  <c r="D48" s="1"/>
  <c r="E213"/>
  <c r="E213" i="79"/>
  <c r="E57" i="80"/>
  <c r="E57" i="79"/>
  <c r="E62" i="80"/>
  <c r="E62" i="79"/>
  <c r="E386"/>
  <c r="E444" i="80"/>
  <c r="E443" s="1"/>
  <c r="D445"/>
  <c r="D444" s="1"/>
  <c r="E331"/>
  <c r="E331" i="79"/>
  <c r="E22"/>
  <c r="E363" i="80"/>
  <c r="E363" i="79"/>
  <c r="D156" i="80"/>
  <c r="D155" s="1"/>
  <c r="F155"/>
  <c r="E134"/>
  <c r="E336"/>
  <c r="E93" i="79"/>
  <c r="E123" i="80"/>
  <c r="G91"/>
  <c r="F37"/>
  <c r="F36" l="1"/>
  <c r="D37"/>
  <c r="D36" s="1"/>
  <c r="D91"/>
  <c r="G90"/>
  <c r="E353" i="79"/>
  <c r="D57" i="80"/>
  <c r="D56" s="1"/>
  <c r="E56"/>
  <c r="E53" i="79"/>
  <c r="E133" i="80"/>
  <c r="D133" s="1"/>
  <c r="D134"/>
  <c r="D443"/>
  <c r="E442"/>
  <c r="D62"/>
  <c r="E61"/>
  <c r="D61" s="1"/>
  <c r="D213"/>
  <c r="E212"/>
  <c r="D212" s="1"/>
  <c r="E362"/>
  <c r="D362" s="1"/>
  <c r="D363"/>
  <c r="D386" i="79"/>
  <c r="D385" s="1"/>
  <c r="E385"/>
  <c r="E380" s="1"/>
  <c r="D380" s="1"/>
  <c r="E416" i="80"/>
  <c r="E416" i="79"/>
  <c r="D123" i="80"/>
  <c r="E122"/>
  <c r="D122" s="1"/>
  <c r="E419"/>
  <c r="E419" i="79"/>
  <c r="E375"/>
  <c r="E375" i="80"/>
  <c r="D336"/>
  <c r="E335"/>
  <c r="D20"/>
  <c r="E19"/>
  <c r="E19" i="79"/>
  <c r="E483" i="80"/>
  <c r="E483" i="79"/>
  <c r="E65" i="80"/>
  <c r="D65" s="1"/>
  <c r="D66"/>
  <c r="D22" i="79"/>
  <c r="D21" s="1"/>
  <c r="E21"/>
  <c r="E61"/>
  <c r="D61" s="1"/>
  <c r="D62"/>
  <c r="D213"/>
  <c r="E212"/>
  <c r="D212" s="1"/>
  <c r="F18" i="80"/>
  <c r="F17" s="1"/>
  <c r="E92" i="79"/>
  <c r="D92" s="1"/>
  <c r="D93"/>
  <c r="D331" i="80"/>
  <c r="E330"/>
  <c r="D93"/>
  <c r="E92"/>
  <c r="D92" s="1"/>
  <c r="D59"/>
  <c r="E58"/>
  <c r="E355" i="79"/>
  <c r="E355" i="80"/>
  <c r="E74"/>
  <c r="D74" s="1"/>
  <c r="D75"/>
  <c r="E351"/>
  <c r="E351" i="79"/>
  <c r="D363"/>
  <c r="E362"/>
  <c r="D362" s="1"/>
  <c r="D331"/>
  <c r="E330"/>
  <c r="E56"/>
  <c r="D57"/>
  <c r="D56" s="1"/>
  <c r="D58" i="80" l="1"/>
  <c r="D375"/>
  <c r="E374"/>
  <c r="D374" s="1"/>
  <c r="D483"/>
  <c r="E481"/>
  <c r="E480" s="1"/>
  <c r="E479" s="1"/>
  <c r="D335"/>
  <c r="E334"/>
  <c r="D334" s="1"/>
  <c r="E418" i="79"/>
  <c r="D419"/>
  <c r="D416"/>
  <c r="D415" s="1"/>
  <c r="D414" s="1"/>
  <c r="E415"/>
  <c r="E414" s="1"/>
  <c r="D53" i="80"/>
  <c r="E52"/>
  <c r="D52" s="1"/>
  <c r="D330"/>
  <c r="E481" i="79"/>
  <c r="E480" s="1"/>
  <c r="E479" s="1"/>
  <c r="D483"/>
  <c r="D375"/>
  <c r="E374"/>
  <c r="D374" s="1"/>
  <c r="D442" i="80"/>
  <c r="E431"/>
  <c r="D431" s="1"/>
  <c r="D53" i="79"/>
  <c r="E52"/>
  <c r="D52" s="1"/>
  <c r="E352"/>
  <c r="D352" s="1"/>
  <c r="D353"/>
  <c r="D351" i="80"/>
  <c r="E350"/>
  <c r="D355" i="79"/>
  <c r="E354"/>
  <c r="D354" s="1"/>
  <c r="D19" i="80"/>
  <c r="D330" i="79"/>
  <c r="D324" s="1"/>
  <c r="E324"/>
  <c r="D351"/>
  <c r="E350"/>
  <c r="D355" i="80"/>
  <c r="E354"/>
  <c r="D354" s="1"/>
  <c r="D19" i="79"/>
  <c r="E18"/>
  <c r="D419" i="80"/>
  <c r="E418"/>
  <c r="E415"/>
  <c r="E414" s="1"/>
  <c r="D416"/>
  <c r="D415" s="1"/>
  <c r="D414" s="1"/>
  <c r="D90"/>
  <c r="G18"/>
  <c r="G17" s="1"/>
  <c r="D324" l="1"/>
  <c r="D18" i="79"/>
  <c r="D350"/>
  <c r="E349"/>
  <c r="E349" i="80"/>
  <c r="D350"/>
  <c r="D418" i="79"/>
  <c r="E417"/>
  <c r="D481"/>
  <c r="D480" s="1"/>
  <c r="D479" s="1"/>
  <c r="D482"/>
  <c r="E417" i="80"/>
  <c r="D418"/>
  <c r="D482"/>
  <c r="D481"/>
  <c r="D480" s="1"/>
  <c r="D479" s="1"/>
  <c r="E324"/>
  <c r="D349" l="1"/>
  <c r="E21"/>
  <c r="D22"/>
  <c r="D21" s="1"/>
  <c r="D417"/>
  <c r="E407"/>
  <c r="D407" s="1"/>
  <c r="E407" i="79"/>
  <c r="D407" s="1"/>
  <c r="D417"/>
  <c r="E340"/>
  <c r="E323" s="1"/>
  <c r="E322" s="1"/>
  <c r="E263" s="1"/>
  <c r="D349"/>
  <c r="D340" s="1"/>
  <c r="E18" i="80" l="1"/>
  <c r="D18" s="1"/>
  <c r="D323" i="79"/>
  <c r="D322" s="1"/>
  <c r="D263"/>
  <c r="E17"/>
  <c r="D17" s="1"/>
  <c r="E353" i="80" l="1"/>
  <c r="E386"/>
  <c r="E352" l="1"/>
  <c r="D353"/>
  <c r="D386"/>
  <c r="D385" s="1"/>
  <c r="E385"/>
  <c r="E380" s="1"/>
  <c r="D352" l="1"/>
  <c r="D340" s="1"/>
  <c r="E340"/>
  <c r="E323" s="1"/>
  <c r="E322" s="1"/>
  <c r="E263" s="1"/>
  <c r="D380"/>
  <c r="D323" l="1"/>
  <c r="D322" s="1"/>
  <c r="D263"/>
  <c r="E17"/>
  <c r="D17" s="1"/>
</calcChain>
</file>

<file path=xl/sharedStrings.xml><?xml version="1.0" encoding="utf-8"?>
<sst xmlns="http://schemas.openxmlformats.org/spreadsheetml/2006/main" count="5428" uniqueCount="557">
  <si>
    <t>к решению Троснянского районного</t>
  </si>
  <si>
    <t>Совета народных депутатов</t>
  </si>
  <si>
    <t>РПр</t>
  </si>
  <si>
    <t>ЦСР</t>
  </si>
  <si>
    <t>ВР</t>
  </si>
  <si>
    <t>ИТОГО</t>
  </si>
  <si>
    <t>1</t>
  </si>
  <si>
    <t>2</t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</si>
  <si>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</si>
  <si>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</si>
  <si>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Непрограммная часть бюджета муниципального района</t>
  </si>
  <si>
    <t>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</si>
  <si>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</si>
  <si>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</si>
  <si>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</si>
  <si>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Закупка товаров,работ и услуг для государственных (муниципальных) нужд</t>
  </si>
  <si>
    <t>200</t>
  </si>
  <si>
    <t>240</t>
  </si>
  <si>
    <t>Иные бюджетные ассигнования</t>
  </si>
  <si>
    <t>800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</si>
  <si>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Федерации,местных администраций </t>
  </si>
  <si>
    <t>0104</t>
  </si>
  <si>
    <t>Закупка товаров, работ и услуг для государственных (муниципальных) нужд</t>
  </si>
  <si>
    <t>Судебная система</t>
  </si>
  <si>
    <t>000</t>
  </si>
  <si>
    <t xml:space="preserve">Обеспечение деятельности финансовых, налоговых и таможенных органов и органов финансового (финансово-бюджетного) надзора </t>
  </si>
  <si>
    <t>0106</t>
  </si>
  <si>
    <t>Резервные фонды</t>
  </si>
  <si>
    <t>0111</t>
  </si>
  <si>
    <t>Другие общегосударственные вопросы</t>
  </si>
  <si>
    <t>0113</t>
  </si>
  <si>
    <t>Реализация муниципальных  функций Троснянского района в сфере муниципального управления в рамках  непрограммной части бюджета муниципального района</t>
  </si>
  <si>
    <t>Наказы избирателей депутатам Троснянского районного Совета народных депутатов</t>
  </si>
  <si>
    <t>0203</t>
  </si>
  <si>
    <t>Осуществление первичного воинского учета на территориях, где отсутствуют военные комиссариаты, в рамках  непрограммной части бюджета муниципального района</t>
  </si>
  <si>
    <t>Межбюджетные трансферты</t>
  </si>
  <si>
    <t>500</t>
  </si>
  <si>
    <t>Транспорт</t>
  </si>
  <si>
    <t>0408</t>
  </si>
  <si>
    <t>Субсидии на проведение отдельных мероприятий по другим видам транспорта</t>
  </si>
  <si>
    <t>Дорожное хозяйство (дорожные фонды)</t>
  </si>
  <si>
    <t>0409</t>
  </si>
  <si>
    <t>Закупка товаров, работ и услуг для государственных (муниципальных ) нужд</t>
  </si>
  <si>
    <t>Другие вопросы в области национальной экономики</t>
  </si>
  <si>
    <t>0412</t>
  </si>
  <si>
    <t>Закупка товаров, работ и услуг для государственных (муниципальных )нужд</t>
  </si>
  <si>
    <t>Мероприятия по землеустройству и землепользованию</t>
  </si>
  <si>
    <t>Жилищное хозяйство</t>
  </si>
  <si>
    <t>0501</t>
  </si>
  <si>
    <t>Коммунальное хозяйство</t>
  </si>
  <si>
    <t>0502</t>
  </si>
  <si>
    <t>Капитальные вложения в объекты недвижимого имущества государственной (муниципальной) собственности</t>
  </si>
  <si>
    <t>400</t>
  </si>
  <si>
    <t>Дошкольное образование</t>
  </si>
  <si>
    <t>0701</t>
  </si>
  <si>
    <t>Предоставление субсидий муниципальным бюджетным,автономным учреждениям и иным некоммерческим организациям</t>
  </si>
  <si>
    <t>600</t>
  </si>
  <si>
    <t xml:space="preserve">600 </t>
  </si>
  <si>
    <t>Общее образование</t>
  </si>
  <si>
    <t>0702</t>
  </si>
  <si>
    <t>Предоставление субсидий муниципальным бюджетным, автономным учреждениям и иным некоммерческим организациям</t>
  </si>
  <si>
    <t>Молодежная политика и оздоровление детей</t>
  </si>
  <si>
    <t>0707</t>
  </si>
  <si>
    <t>Социальное обеспечение и иные выплаты населению</t>
  </si>
  <si>
    <t>300</t>
  </si>
  <si>
    <t>Другие вопросы в области образования</t>
  </si>
  <si>
    <t>0709</t>
  </si>
  <si>
    <t>Культура</t>
  </si>
  <si>
    <t>0801</t>
  </si>
  <si>
    <t>0804</t>
  </si>
  <si>
    <t>Пенсионное обеспечение</t>
  </si>
  <si>
    <t>1001</t>
  </si>
  <si>
    <t xml:space="preserve">Дополнительное пенсионное обеспечение, доплата к пенсиям муниципальных служащих </t>
  </si>
  <si>
    <t>Социальное обеспечение населения</t>
  </si>
  <si>
    <t>1003</t>
  </si>
  <si>
    <t>Охрана семьи и детства</t>
  </si>
  <si>
    <t>1004</t>
  </si>
  <si>
    <t xml:space="preserve">Капитальные вложения в объекты недвижимого имущества государственной (муниципальной) собственности </t>
  </si>
  <si>
    <t>Другие вопросы в области социальной политики</t>
  </si>
  <si>
    <t>1006</t>
  </si>
  <si>
    <t>Выполнение полномочий в сфере опеки и попечительства в рамках  непрограммной части бюджета муниципального района</t>
  </si>
  <si>
    <t>Физическая культура</t>
  </si>
  <si>
    <t>1101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</si>
  <si>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</si>
  <si>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</si>
  <si>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Дотация на выравнивание бюджетной обеспеченности сельских поселений</t>
  </si>
  <si>
    <t>Иные дотации</t>
  </si>
  <si>
    <t>1402</t>
  </si>
  <si>
    <t>Поддержка мер по обеспечению сбалансированности бюджетов</t>
  </si>
  <si>
    <t xml:space="preserve">Прочие межбюджетные трансферты общего характера бюджетам субъектов РФ и муниципальных образований </t>
  </si>
  <si>
    <t>1403</t>
  </si>
  <si>
    <t>Предоставление субсидий  бюджетным,автономным учреждениям и иным некоммерческим организациям</t>
  </si>
  <si>
    <t>Предоставление субсидий бюджетным,автономным учреждениям и иным некоммерческим организациям</t>
  </si>
  <si>
    <t>Мобилизационная и вневойсковая подготовка</t>
  </si>
  <si>
    <t>Благоустройство</t>
  </si>
  <si>
    <t>0503</t>
  </si>
  <si>
    <t>Организация в границах поселения водоотведения, тепло- и водоснабжения</t>
  </si>
  <si>
    <t>Защита населения и территории от чрезвычайных ситуаций  природного и техногенного характера, гражданская оборона</t>
  </si>
  <si>
    <t>0309</t>
  </si>
  <si>
    <t>3</t>
  </si>
  <si>
    <t>4</t>
  </si>
  <si>
    <t xml:space="preserve">Глава муниципального образования </t>
  </si>
  <si>
    <t xml:space="preserve">Центральный аппарат </t>
  </si>
  <si>
    <t xml:space="preserve">Резервные фонды исполнительных органов местного самоуправления </t>
  </si>
  <si>
    <t>Реализация основного мероприятия</t>
  </si>
  <si>
    <t xml:space="preserve">Оценка недвижимости, признание прав и регулирование отношений по муниципальной собственности </t>
  </si>
  <si>
    <t xml:space="preserve">Организация материально-технического и организационного обеспечения деятельности администрации района </t>
  </si>
  <si>
    <t xml:space="preserve">Организация материально-технического и организационного обеспечения деятельности структурных подразделений администрации района (финансового отдела) </t>
  </si>
  <si>
    <t>Создание 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</si>
  <si>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 xml:space="preserve">Организация материально-технического и организационного обеспечения деятельности администрации района (контрольно-ревизионная комиссия) </t>
  </si>
  <si>
    <t xml:space="preserve">Организация материально-технического и организационного обеспечения деятельности  администрации района (районный Совет) </t>
  </si>
  <si>
    <t>Организация материально-технического и организационного обеспечения деятельности структурных подразделений администрации района (отдел культуры и архивного дела)</t>
  </si>
  <si>
    <t>Организация материально-технического и организационного обеспечения деятельности структурных подразделений администрации района (отдел образования)</t>
  </si>
  <si>
    <t xml:space="preserve">Выполнение  полномочий  в сфере трудовых отношений </t>
  </si>
  <si>
    <t>Выполнение государственных полномочий Орловской области по созданию комиссии по делам несовершеннолетних и защите их прав и организации деятельности этих комиссий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</si>
  <si>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</si>
  <si>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Обеспечение деятельности (оказание услуг)  муниципальных учреждений</t>
  </si>
  <si>
    <t>Финансовое обеспечение государственных гарантий реализации прав на получение общедоступного и бесплатного  начального общего, основного общего, среднего общего образования в муниципальных общеобразовательных организациях</t>
  </si>
  <si>
    <t>Возмещение расходов бюджета Троснянского муниципального района на обеспечение питанием учащихся в муниципальных общеобразовательных учреждениях района</t>
  </si>
  <si>
    <t xml:space="preserve">Ежемесячное денежное вознаграждение за классное руководство </t>
  </si>
  <si>
    <t>Обеспечение деятельности (оказание услуг) муниципальных учреждений</t>
  </si>
  <si>
    <t xml:space="preserve">Подпрограмма 1 "Развитие дополнительного образования в сфере культуры и исскуства в Троснянском районе" </t>
  </si>
  <si>
    <t>Основное мероприятие "Развитие дополнительного образования в сфере культуры и искусства"</t>
  </si>
  <si>
    <t>Обеспечение деятельности (оказания услуг) муниципальных учреждений</t>
  </si>
  <si>
    <t>Софинансирование из областного бюджета мероприятий по организации оздоровительной кампании для детей</t>
  </si>
  <si>
    <t xml:space="preserve">Оплата путевок в лагеря </t>
  </si>
  <si>
    <t>Основное мероприятие "Совершенствование системы библиотечно-информационного обслуживания населения"</t>
  </si>
  <si>
    <t>Формирование фондов библиотек</t>
  </si>
  <si>
    <t xml:space="preserve">Выплата единовременного пособия при всех формах устройства детей, лишенных родительского попечения, в семью </t>
  </si>
  <si>
    <t>Содержание ребенка в семье опекуна и приемной семье, а также вознаграждение, причитающееся приемному родителю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</si>
  <si>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</si>
  <si>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Обеспечение жилищных прав детей-сирот и детей, оставшихся без попечения родителей, лиц из  числа детей-сирот и детей, оставшихся без попечения родителей</t>
  </si>
  <si>
    <t>за счет областных средств</t>
  </si>
  <si>
    <t>Другие вопросы в области культуры и искусства</t>
  </si>
  <si>
    <t>Содержание и обеспечение деятельности единой дежурно- диспетчерской службы района</t>
  </si>
  <si>
    <t>Программные расходы</t>
  </si>
  <si>
    <t>Капитальный ремонт муниципального жилищного фонда в рамках непрограммной части бюджета муниципального района</t>
  </si>
  <si>
    <t>Всего</t>
  </si>
  <si>
    <t>Закон Орловской области от 26 января 2007 года "О наказах избирателей депутатам Орловского областного Совета народных депутатов"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</si>
  <si>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</si>
  <si>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Обеспечение питания детей в детских дошкольных учреждениях района</t>
  </si>
  <si>
    <t>Осуществление подвоза детей в общеобразовательные учреждения района</t>
  </si>
  <si>
    <t xml:space="preserve"> </t>
  </si>
  <si>
    <t xml:space="preserve">Распределение бюджетных ассигнований по целевым статьям (муниципальным программам </t>
  </si>
  <si>
    <t xml:space="preserve">Троснянского района и непрограммным направлениям деятельности), группам видов расходов. </t>
  </si>
  <si>
    <t>0105</t>
  </si>
  <si>
    <t>за счет средств района</t>
  </si>
  <si>
    <t>Софинансирование расходов на обеспечение питанием учащихся общеобразовательных организаций</t>
  </si>
  <si>
    <t>Дополнительное образование детей</t>
  </si>
  <si>
    <t>0703</t>
  </si>
  <si>
    <t>Проведение спортивных мероприятий</t>
  </si>
  <si>
    <t>Реализация мероприятий в рамках Закона Орловской области от 26 января 2007 года "О наказах избирателей депутатам Орловского областного Совета народных депутатов"</t>
  </si>
  <si>
    <t>1102</t>
  </si>
  <si>
    <t>Массовый спорт</t>
  </si>
  <si>
    <t>Устройство универсальных спортивных площадок</t>
  </si>
  <si>
    <t>610</t>
  </si>
  <si>
    <t>за счет средств федераль-ного бюджета</t>
  </si>
  <si>
    <t>Обеспечение жильем отдельных категорий граждан, установленных Федеральным законом от 24 ноября 1995 года №181-ФЗ " О социальной защите инвалидов в Российской Федерации"</t>
  </si>
  <si>
    <t xml:space="preserve">Финансовое обеспечение оплаты труда обслуживающего персонала </t>
  </si>
  <si>
    <t>Обеспечение оплаты коммунальных услуг</t>
  </si>
  <si>
    <t>Субсидии бюджетным учреждениям</t>
  </si>
  <si>
    <t>Муниципальная программа "Содействие занятости населения Троснянского района на 2019-2024 годы"</t>
  </si>
  <si>
    <t>Районная целевая программа "Развитие физической культуры и спорта в Троснянском райне на 2019-2022 годы"</t>
  </si>
  <si>
    <t xml:space="preserve">Участие в организации по сбору и транспортированию твердых коммунальных отходов </t>
  </si>
  <si>
    <t>2022 год</t>
  </si>
  <si>
    <t>6500000000</t>
  </si>
  <si>
    <t>6500080070</t>
  </si>
  <si>
    <t>6500080080</t>
  </si>
  <si>
    <t>6500051200</t>
  </si>
  <si>
    <t>6500080100</t>
  </si>
  <si>
    <t>6500080110</t>
  </si>
  <si>
    <t>6500080210</t>
  </si>
  <si>
    <t>6500080390</t>
  </si>
  <si>
    <t>6500080440</t>
  </si>
  <si>
    <t>6500080450</t>
  </si>
  <si>
    <t>6500080460</t>
  </si>
  <si>
    <t>6500080470</t>
  </si>
  <si>
    <t>6500080480</t>
  </si>
  <si>
    <t>6500080490</t>
  </si>
  <si>
    <t>6500080500</t>
  </si>
  <si>
    <t>6500071580</t>
  </si>
  <si>
    <t>6500071610</t>
  </si>
  <si>
    <t>6500071590</t>
  </si>
  <si>
    <t>6500051180</t>
  </si>
  <si>
    <t>6500080430</t>
  </si>
  <si>
    <t>6500080120</t>
  </si>
  <si>
    <t>6500080140</t>
  </si>
  <si>
    <t>6500081720</t>
  </si>
  <si>
    <t>6500081751</t>
  </si>
  <si>
    <t>6500081752</t>
  </si>
  <si>
    <t>6500081753</t>
  </si>
  <si>
    <t>6500081721</t>
  </si>
  <si>
    <t>6500080260</t>
  </si>
  <si>
    <t>6500051760</t>
  </si>
  <si>
    <t>6500052600</t>
  </si>
  <si>
    <t>6500072480</t>
  </si>
  <si>
    <t>6500071510</t>
  </si>
  <si>
    <t>6500072950</t>
  </si>
  <si>
    <t>6500071600</t>
  </si>
  <si>
    <t>6500071560</t>
  </si>
  <si>
    <t>6500080300</t>
  </si>
  <si>
    <t>6200000000</t>
  </si>
  <si>
    <t>Подпрограмма 1 "Создание условий для обеспечения доступным и комфортным жильем сельского поселения"</t>
  </si>
  <si>
    <t>6210000000</t>
  </si>
  <si>
    <t>Основное мероприятие "Обеспечение в муниципальном районе улучшения жилищных условий граждан, проживающих на сельских территориях, путем строиельства (приобретения) жилья, в том числе за счет предоставленияипотечных кредитов (займов) по льготной ставке</t>
  </si>
  <si>
    <t>6210100000</t>
  </si>
  <si>
    <t>6210182130</t>
  </si>
  <si>
    <t>Подпрограмма 2 " Создание и развитие инфраструктуры на сельских территориях "</t>
  </si>
  <si>
    <t>Основное мероприятие "Строительство многофункциональной универсальной спортивной площади в с.Воронец"</t>
  </si>
  <si>
    <t>6220000000</t>
  </si>
  <si>
    <t>6220182130</t>
  </si>
  <si>
    <t xml:space="preserve">Муниципальная программа " Содержание и ремонт автомобильных дорог общего пользования местного значения и формирование законопослушного поведения участников дорожного движения в Троснянском районе на период 2020-2024 годов" </t>
  </si>
  <si>
    <t>Основное мероприятие " Содержание автомобильных дорог общего пользования местного значения "</t>
  </si>
  <si>
    <t>6100100000</t>
  </si>
  <si>
    <t>Основное мероприятие "Ремонт автомобильных дорог местного значения общего пользования"</t>
  </si>
  <si>
    <t>61002S0550</t>
  </si>
  <si>
    <t xml:space="preserve">Софинансирование ремонта автомобильных дорог местного значения общего пользования </t>
  </si>
  <si>
    <t>Ремонт автомобильных дорог местного значения общего пользованияпо за счет средств областного "Дорожного фонда"</t>
  </si>
  <si>
    <t>6100270550</t>
  </si>
  <si>
    <t xml:space="preserve">Основное мероприятие "Формирование законопослушного поведения участников дорожного движения" </t>
  </si>
  <si>
    <t>6100300000</t>
  </si>
  <si>
    <t>6100382130</t>
  </si>
  <si>
    <t>Муниципальная программа "Образование в Троснянском районе"</t>
  </si>
  <si>
    <t>6400000000</t>
  </si>
  <si>
    <t xml:space="preserve">Подпрограмма 1 "Развитие системы дошкольного, общего образования и дополнительного образования детей" </t>
  </si>
  <si>
    <t>6410000000</t>
  </si>
  <si>
    <t>6410100000</t>
  </si>
  <si>
    <t>6410171570</t>
  </si>
  <si>
    <t>6410181201</t>
  </si>
  <si>
    <t>6410181202</t>
  </si>
  <si>
    <t>6410181200</t>
  </si>
  <si>
    <t>6410181400</t>
  </si>
  <si>
    <t>Организация и проведение итоговой аттестации выпускников образовательных учреждений</t>
  </si>
  <si>
    <t>6410200000</t>
  </si>
  <si>
    <t>6410281220</t>
  </si>
  <si>
    <t>Обеспечение деятельности сети общеобразоваиельных учреждений Тросняннского района</t>
  </si>
  <si>
    <t>6410281201</t>
  </si>
  <si>
    <t>6410271570</t>
  </si>
  <si>
    <t>6410281400</t>
  </si>
  <si>
    <t xml:space="preserve">Обеспечение питания  детей дошкольного возраста в общеобразовательных учреждениях района  </t>
  </si>
  <si>
    <t>64102S2410</t>
  </si>
  <si>
    <t>6410281500</t>
  </si>
  <si>
    <t>Предоставление субсидий бюджетным, автономным учреждениям и иным некоммерческим организациям</t>
  </si>
  <si>
    <t>6410272410</t>
  </si>
  <si>
    <t>6410300000</t>
  </si>
  <si>
    <t>64103481200</t>
  </si>
  <si>
    <t>6410400000</t>
  </si>
  <si>
    <t>6410481270</t>
  </si>
  <si>
    <t>6410470850</t>
  </si>
  <si>
    <t>Организация летних пришкольных лагерей</t>
  </si>
  <si>
    <t>6410481200</t>
  </si>
  <si>
    <t>Основное мероприятие "  Обеспечение деятельности образовательных организаций дошкольного образования детей" "</t>
  </si>
  <si>
    <t>Муниципальная программа "Развитие культуры и искусства, сохранение и реконструкция военно-мемориальных объектов в Троснянксом районе Орловской области на 2020-2024 годы"</t>
  </si>
  <si>
    <t>6300000000</t>
  </si>
  <si>
    <t>6310000000</t>
  </si>
  <si>
    <t>6310100000</t>
  </si>
  <si>
    <t>6310181200</t>
  </si>
  <si>
    <t>Подпрограмма 2 "Развитие культуры и искусства в Троснянском районе Орловской области на 2020-2024 годы"</t>
  </si>
  <si>
    <t>Укрепление материально-технической базы учреждений культуры Троснянского района</t>
  </si>
  <si>
    <t>6320300000</t>
  </si>
  <si>
    <t>6320381280</t>
  </si>
  <si>
    <t>Государственная поддержка отрасли культуры</t>
  </si>
  <si>
    <t>63202L5190</t>
  </si>
  <si>
    <t>Основное мероприятие "Сохраненме объектов культурного наследия"</t>
  </si>
  <si>
    <t>Реставрационные и ремонтные работы на военно-мемориальных объектах Троснянского района</t>
  </si>
  <si>
    <t>6330000000</t>
  </si>
  <si>
    <t>6330100000</t>
  </si>
  <si>
    <t>6330181730</t>
  </si>
  <si>
    <t>Реализация мероприятий программы "Развитие архивного дела в Троснянском районе Орловской области на 2020-2024 годы"</t>
  </si>
  <si>
    <t>6800000000</t>
  </si>
  <si>
    <t>6800081480</t>
  </si>
  <si>
    <t>6700000000</t>
  </si>
  <si>
    <t>6700100000</t>
  </si>
  <si>
    <t>6700181210</t>
  </si>
  <si>
    <t>6800081210</t>
  </si>
  <si>
    <t>Мероприятия по развитию сетей водоснабжения</t>
  </si>
  <si>
    <t>6500082380</t>
  </si>
  <si>
    <t>6500081740</t>
  </si>
  <si>
    <t>6500081200</t>
  </si>
  <si>
    <t>5300000000</t>
  </si>
  <si>
    <t>5300082130</t>
  </si>
  <si>
    <t>6900000000</t>
  </si>
  <si>
    <t>6500071920</t>
  </si>
  <si>
    <t>6410172650</t>
  </si>
  <si>
    <t>6410272650</t>
  </si>
  <si>
    <t>6320272650</t>
  </si>
  <si>
    <t>6900082130</t>
  </si>
  <si>
    <t>Благоустройство сельских территорий</t>
  </si>
  <si>
    <t>65000R5760</t>
  </si>
  <si>
    <t>Муниципальная программа "Ремонт общеобразовательных учреждений Троснянского района на 2020 год"</t>
  </si>
  <si>
    <t>6410281200</t>
  </si>
  <si>
    <t>Условно утвержденные расходы</t>
  </si>
  <si>
    <t>9999</t>
  </si>
  <si>
    <t>Основное мероприятие "Создание условий для оздоровления детей через организацию летнего отдыха"</t>
  </si>
  <si>
    <t>Подпрограмма 3 "Создание и развитие инфраструктуры на сельских территориях"</t>
  </si>
  <si>
    <t>Основное мероприятие " Обеспечение в муниципальном районе ввода в действие распределительных газовых сетей, локальных водопроводов, а также реализации проектов комплексного обустройства площадок под компактную жилищную застройку"</t>
  </si>
  <si>
    <t>Вод в действие локальных водопроводов</t>
  </si>
  <si>
    <t>6230000000</t>
  </si>
  <si>
    <t>6230200000</t>
  </si>
  <si>
    <t>6230285530</t>
  </si>
  <si>
    <t>Основное мероприятие "Благоустройство сельских территорий"</t>
  </si>
  <si>
    <t>6230100000</t>
  </si>
  <si>
    <t>6230182130</t>
  </si>
  <si>
    <t>62301L5760</t>
  </si>
  <si>
    <t>Дополнительные выплаты стимулирующего характера работникам муниципальных учреждений культуры</t>
  </si>
  <si>
    <t>6320272830</t>
  </si>
  <si>
    <t>Увековечение памяти погибших при защите Отечества на 2019-2024 годы</t>
  </si>
  <si>
    <t>63301L2990</t>
  </si>
  <si>
    <t>6500080150</t>
  </si>
  <si>
    <t xml:space="preserve">Обеспечение деятельности (оказания услуг) муниципальных учреждений </t>
  </si>
  <si>
    <t xml:space="preserve">Расходы на выполнение переданных полномочий по осуществлению финансового контроля </t>
  </si>
  <si>
    <t>6500083230</t>
  </si>
  <si>
    <t xml:space="preserve"> Межевание и паспортизация местных автомобильных дорог общего пользования</t>
  </si>
  <si>
    <t>6500082131</t>
  </si>
  <si>
    <t>внебюджетные средства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</si>
  <si>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</si>
  <si>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№714 " Об обеспечении жильем ветеранов Великой Отечественной войны 1941- 1945 годов" за счет средств резервного фонда Президента Российской Федерации</t>
  </si>
  <si>
    <t>Организация материально-технического и организационного обеспечения деятельности (отдел по управлению муниципальным имуществом администрации района)</t>
  </si>
  <si>
    <t xml:space="preserve">Основное мероприятие "Организация временного трудоустройства несовершеннолетних граждан от 14 до 18 лет в 2019-2024 годах" </t>
  </si>
  <si>
    <t>Расходы на выплаты персоналу в целях обеспечения выполнения функций государственными (муниципальными) органами,казенными учреждениями, органами управления государственными внебюджетными фондами</t>
  </si>
  <si>
    <t>Основное мероприятие " Приобретение дорожно-эксплуатационной техники и другого имущества, необходимого для строительства, капитального ремонта, ремонта и содержания автомобильных дорог общего пользования местного значения и искусственных сооружений на них"</t>
  </si>
  <si>
    <t>610040000</t>
  </si>
  <si>
    <t>6100482130</t>
  </si>
  <si>
    <t>Реализация мероприятий в рамках проекта "Народный бюджет"</t>
  </si>
  <si>
    <t>6500082730</t>
  </si>
  <si>
    <t>6330171790</t>
  </si>
  <si>
    <t>Муниципальная программа "Комплексное развитие сельских территорий"</t>
  </si>
  <si>
    <t xml:space="preserve">Прочие межбюджетные трансферты </t>
  </si>
  <si>
    <t>6500080910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</si>
  <si>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</si>
  <si>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64102L3040</t>
  </si>
  <si>
    <t>6410280210</t>
  </si>
  <si>
    <t>6320272320</t>
  </si>
  <si>
    <t>Сохранение объектов культурного наследия в Орловской области</t>
  </si>
  <si>
    <t>Целевая муниципальная программа "Развитие архивного дела в Троснянском районе Орловской области на 2020-2024 годы"</t>
  </si>
  <si>
    <t>Реализация отобранных на конкурсной основе мероприятий, инициированных населением Троснянского района   и включенных в муниципальные программы в рамках проекта "Народный бюджет" в Орловской области</t>
  </si>
  <si>
    <t>Реализация социально значимых мероприятий по решению вопросов местного значения, отобранных путем голосования и включенных в муниципальные программы в рамках реализации проекта "Народный бюджет в Орловской области"</t>
  </si>
  <si>
    <t>69000082430</t>
  </si>
  <si>
    <t>6900070140</t>
  </si>
  <si>
    <t>2023 год</t>
  </si>
  <si>
    <t>64103472650</t>
  </si>
  <si>
    <t xml:space="preserve">Софинансирование мероприятий по оснащению детской школы искусств музыкальными инструментами, оборудованием и учебными материалами </t>
  </si>
  <si>
    <t>6310181222</t>
  </si>
  <si>
    <t>Муниципальная программа "Противодействие экстремизму и профилактика терроризма на территории Троснянского района Орловской области "</t>
  </si>
  <si>
    <t>Обеспечение проведения выборов и референдумов</t>
  </si>
  <si>
    <t>Расходы на выплаты персоналу государственных (муниципальных) органов</t>
  </si>
  <si>
    <t>120</t>
  </si>
  <si>
    <t>0107</t>
  </si>
  <si>
    <t xml:space="preserve">Ежемесячное денежное вознаграждение за классное руководство педагогическим работникам государсивенных и муниципальных общеобразховательных организаций </t>
  </si>
  <si>
    <t>Приложение 11</t>
  </si>
  <si>
    <t>Основное мероприятие "Обеспечение деятельности муницпальных образовательных организаций общего образования"</t>
  </si>
  <si>
    <t>6410282202</t>
  </si>
  <si>
    <t>Основное мероприятие "Обеспечение деятельности мунципальных образовательных организаций дополнительного образования "</t>
  </si>
  <si>
    <t>Подпрограмма 3 "Сохранение объектов культурного наследия, сохранение и реконструкция военно-мемориальных объектов в Троснянском районе Орловской области на 2020-2024г."</t>
  </si>
  <si>
    <t>Основное мероприятие "Развитие отрасли культуры в Троснянском муниципальном районе"</t>
  </si>
  <si>
    <t>7100082130</t>
  </si>
  <si>
    <t>6410271500</t>
  </si>
  <si>
    <t>Иные закупки товаров, работ и услуг для государственных (муниципальных нужд</t>
  </si>
  <si>
    <t xml:space="preserve"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</si>
  <si>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 xml:space="preserve">Обеспечение жильем отдельных категорий граждан, установленных Федеральными законами от 12 января 1995 года № 5-ФЗ "О ветеранах" </t>
  </si>
  <si>
    <t>Муниципальная программа "Совершенствование системы профилактики правонарушений и усиления борьбы с преступностью в Троснянском районе на 2020-2022 годы"</t>
  </si>
  <si>
    <t>от _______________ 2021 года №____</t>
  </si>
  <si>
    <t xml:space="preserve">                                               "О бюджете муниципального Троснянского района</t>
  </si>
  <si>
    <t>Орловской области</t>
  </si>
  <si>
    <t xml:space="preserve">                                                                       на 2022 год и плановый период 2023 и 2024 годов" </t>
  </si>
  <si>
    <t>разделам, подразделам классификации расходов бюджета муниципального района на 2022 год и плановый перио 2023 и 2024 годов</t>
  </si>
  <si>
    <t>2024 год</t>
  </si>
  <si>
    <t xml:space="preserve">Создание условий массового отдыха жителей поселения и организации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  </t>
  </si>
  <si>
    <t xml:space="preserve">Обеспечение безопасности людей на водных объектах, охране их жизни и здоровья  </t>
  </si>
  <si>
    <t xml:space="preserve">Выполнение  полномочий по организации и осуществлению мероприятий по территориальной обороне и гражданской обороне, защите населения и территории от чрезвычайных ситуаций природного и техногенного характера </t>
  </si>
  <si>
    <t>Организация и содержание мест захоронений (кладбищ)</t>
  </si>
  <si>
    <t>6500051340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</si>
  <si>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соответствии с судебными решениями</t>
  </si>
  <si>
    <t>6500072960</t>
  </si>
  <si>
    <t>Подпрограмма 4  "Развитие рынка труда (кадрового потенциала) на сельских территориях"</t>
  </si>
  <si>
    <t>6240000000</t>
  </si>
  <si>
    <t xml:space="preserve">Основное мероприятие "Содействие занятости сельского населения" </t>
  </si>
  <si>
    <t>Содействие занятости сельского населения в рамках подпрограммы "Развитие рынка труда (кадрового потенциала) на сельских территориях" государственной программы орловской области "Комплексное развитие сельских территорий Орловской области"</t>
  </si>
  <si>
    <t>Сельское хозяйство и рыболовство</t>
  </si>
  <si>
    <t>6240100000</t>
  </si>
  <si>
    <t>62401R5760</t>
  </si>
  <si>
    <t>0405</t>
  </si>
  <si>
    <t>6410253030</t>
  </si>
  <si>
    <t>Основное мероприятие "Региональный проект "Успех каждого ребенка" национального проекта "Образование"</t>
  </si>
  <si>
    <t>Создание новых мест в образовательных организациях различных типов для реализации дополнительных общеразвивающих программ всаех направленностей</t>
  </si>
  <si>
    <t>641E254910</t>
  </si>
  <si>
    <t>Поправки</t>
  </si>
  <si>
    <t>Уточненный план</t>
  </si>
  <si>
    <t>Утвержденный план</t>
  </si>
  <si>
    <t>Реализация мер по содержанию и ремонту гидротехнических сооружений, находящихся на территории Троснянского района Орловской области</t>
  </si>
  <si>
    <t>Водное хозяйство</t>
  </si>
  <si>
    <t>6500080391</t>
  </si>
  <si>
    <t>6410281401</t>
  </si>
  <si>
    <t>0406</t>
  </si>
  <si>
    <t>7500082130</t>
  </si>
  <si>
    <t>7500000000</t>
  </si>
  <si>
    <t>Пункт временного размещения граждан вынужденно покинувших территорию Украины</t>
  </si>
  <si>
    <t>6500081445</t>
  </si>
  <si>
    <t>Питание детей в муниципальных общеобразовательных учреждениях Троснянского района за счет средств бюджета  мунципального района</t>
  </si>
  <si>
    <t>Муниципальная программа «Устройство контейнерных площадок, ремонт старых и покупка новых контейнеров на территории Троснянского района Орловской области в 2022- 2024 годах"</t>
  </si>
  <si>
    <t>7600000000</t>
  </si>
  <si>
    <t>7600082130</t>
  </si>
  <si>
    <t>Приобретение путевок в летние лагеря</t>
  </si>
  <si>
    <t>6410480850</t>
  </si>
  <si>
    <t>Муниципальная программа " Молодежь Троснянского района Орловской области на 2022-2025 годы"</t>
  </si>
  <si>
    <t>Подпрограмма 1 "Молодежь Троснянского района Орловской области на 2022-2025 годы"</t>
  </si>
  <si>
    <t>8100000000</t>
  </si>
  <si>
    <t>811000000</t>
  </si>
  <si>
    <t>Подпрограмма 2 "Нравственное и патриотическое воспитание граждан в Троснянском районе на 2022-2025 годы"</t>
  </si>
  <si>
    <t>Основное мероприятие "Обеспечение патриотического воспитания молодежи "</t>
  </si>
  <si>
    <t>8110082130</t>
  </si>
  <si>
    <t>8120000000</t>
  </si>
  <si>
    <t>8120100000</t>
  </si>
  <si>
    <t>8120182130</t>
  </si>
  <si>
    <t>Подпрограмма 3 "Комплексные меры противодействия злоупотреблению наркотиками и и их незаконному обороту на 2022-2025 годы"</t>
  </si>
  <si>
    <t>Основное мероприятие " Реализация комплекса мероприятий антинаркотической направленности среди молодежи" "</t>
  </si>
  <si>
    <t>8130000000</t>
  </si>
  <si>
    <t>8130100000</t>
  </si>
  <si>
    <t>8130182130</t>
  </si>
  <si>
    <t>Единовременная материальная помощь пострадавшим гражданам  за счет средств резервного фонда администрации</t>
  </si>
  <si>
    <t>Организация временного социально-бытового обустройства граждан Российской Федерации, Украины, Донецкой Народной Республики, Луганской Народной Республики и лиц без гражданства, постоянно проживающих на территории Украины, Донецкой Народной Республики, Луганской Народной Республики, вынужденно покинувших территории Украины, Донецкой Нароной Республики, Луганской Народной Республики и прибывших на территорию Орловской области в экстренном массовом порядке в 2022 году, источником финансового обеспечения которых являются поступления от денежных пожертвований в областной бюджет на эти цели</t>
  </si>
  <si>
    <t>Иные закупки товаров, работ и услуг для обеспечения государственных (муниципальных) нужд</t>
  </si>
  <si>
    <t>6500074950</t>
  </si>
  <si>
    <t xml:space="preserve">Поощрение за достижение показателей деятельности органов исполнительной власти субъекта Российской Федерации  </t>
  </si>
  <si>
    <t>6500055490</t>
  </si>
  <si>
    <t>540</t>
  </si>
  <si>
    <t xml:space="preserve">Обеспечение функционирования модели персонифицированного финансирования дополнительного образования детей </t>
  </si>
  <si>
    <t>Субсидии автономным учреждениям</t>
  </si>
  <si>
    <t>620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</si>
  <si>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</t>
  </si>
  <si>
    <t>630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</si>
  <si>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</si>
  <si>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6410381230</t>
  </si>
  <si>
    <t>810</t>
  </si>
  <si>
    <t>2025 год</t>
  </si>
  <si>
    <t>6500071570</t>
  </si>
  <si>
    <t>6500081202</t>
  </si>
  <si>
    <t>6500081400</t>
  </si>
  <si>
    <t>Финансовое обеспечение оплаты труда обслуживающего персонала</t>
  </si>
  <si>
    <t>64103481201</t>
  </si>
  <si>
    <t>64103481202</t>
  </si>
  <si>
    <t>6500081220</t>
  </si>
  <si>
    <t>6500081201</t>
  </si>
  <si>
    <t>6500081401</t>
  </si>
  <si>
    <t>65000L3040</t>
  </si>
  <si>
    <t>6500072410</t>
  </si>
  <si>
    <t>65000S2410</t>
  </si>
  <si>
    <t>6500081500</t>
  </si>
  <si>
    <t>6500071500</t>
  </si>
  <si>
    <t>6500053030</t>
  </si>
  <si>
    <t>6500080850</t>
  </si>
  <si>
    <t>Выплата единовременного пособия гражданам, усыновившим детей-сирот и детей, оставшихся без попечения родителей</t>
  </si>
  <si>
    <t>6500072500</t>
  </si>
  <si>
    <t>Муниципальная программа "Развитие физической культуры и спорта в Троснянском районе на 2023 -2026 годы"</t>
  </si>
  <si>
    <t>Осуществление мероприятий целевой программы "Развитие физической культуры и спорта в Троснянском районе на 2023 -2026 годы"</t>
  </si>
  <si>
    <t>6500074780</t>
  </si>
  <si>
    <t>Содержание автомобильных дорог общего пользования местного значения</t>
  </si>
  <si>
    <t>6500082132</t>
  </si>
  <si>
    <t>Ремонт автомобильных дорог общего пользования местного значения</t>
  </si>
  <si>
    <t>Софинансирование ремонта автомобильных дорог общего пользования местного значения</t>
  </si>
  <si>
    <t>65000S0550</t>
  </si>
  <si>
    <t>Ремонт автомобильных дорог местного значения общего пользования из средств областного "Дорожного фонда"</t>
  </si>
  <si>
    <t>6500070550</t>
  </si>
  <si>
    <t>Формирование законопослушного поведения участников дорожного движения</t>
  </si>
  <si>
    <t>6500082133</t>
  </si>
  <si>
    <t>Реализация наказов избирателей депутатам Орловского областного Совета народных депутатов</t>
  </si>
  <si>
    <t>6310172650</t>
  </si>
  <si>
    <t xml:space="preserve">Паспортизация братских захоронений и мемориалов, реставрационные и ремонтные работы на объектах культурного наследия </t>
  </si>
  <si>
    <t>Закупка товаров, работ и услуг для обеспечения государственных (муниципальных) нужд</t>
  </si>
  <si>
    <t>Развитие жилищного строительства на сельских территориях и повышение уровня благоустройства домовладений</t>
  </si>
  <si>
    <t>62101L5760</t>
  </si>
  <si>
    <t>Муниципальная программа "Профилактика правонарушений в Троснянском районе на 2023-2025 гг."</t>
  </si>
  <si>
    <t>7900000000</t>
  </si>
  <si>
    <t>7900100000</t>
  </si>
  <si>
    <t>7900182130</t>
  </si>
  <si>
    <t>Предоставление субсидий  бюджетным, автономным учреждениям и иным некоммерческим организациям</t>
  </si>
  <si>
    <t>Обеспечение деятельности сети общеобразовательных учреждений Троснянского района</t>
  </si>
  <si>
    <t>Питание детей в муниципальных общеобразовательных учреждениях Троснянского района за счет средств бюджета  муниципального района</t>
  </si>
  <si>
    <t>Организация временного социально-бытового обустройства граждан Российской Федерации, Украины, Донецкой Народной Республики, Луганской Народной Республики и лиц без гражданства, постоянно проживающих на территории Украины, Донецкой Народной Республики, Луганской Народной Республики, вынужденно покинувших территории Украины, Донецкой Народной Республики, Луганской Народной Республики и прибывших на территорию Орловской области в экстренном массовом порядке в 2022 году, источником финансового обеспечения которых являются поступления от денежных пожертвований в областной бюджет на эти цели</t>
  </si>
  <si>
    <t>Основное мероприятие "Обеспечение в муниципальном районе улучшения жилищных условий граждан, проживающих на сельских территориях, путем строительства (приобретения) жилья, в том числе за счет предоставления ипотечных кредитов (займов) по льготной ставке</t>
  </si>
  <si>
    <t>Ремонт автомобильных дорог местного значения общего пользования по за счет средств областного "Дорожного фонда"</t>
  </si>
  <si>
    <t>Основное мероприятие "Обеспечение деятельности муниципальных образовательных организаций общего образования"</t>
  </si>
  <si>
    <t>Основное мероприятие "Обеспечение деятельности муниципальных образовательных организаций дополнительного образования 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</si>
  <si>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</si>
  <si>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Подпрограмма 3 "Комплексные меры противодействия злоупотреблению наркотиками и  их незаконному обороту на 2022-2025 годы"</t>
  </si>
  <si>
    <t>Муниципальная программа "Развитие культуры и искусства, сохранение и реконструкция военно-мемориальных объектов в Троснянском районе Орловской области на 2020-2024 годы"</t>
  </si>
  <si>
    <t xml:space="preserve">Подпрограмма 1 "Развитие дополнительного образования в сфере культуры и искусства в Троснянском районе" </t>
  </si>
  <si>
    <t>Основное мероприятие "Сохранение объектов культурного наследия"</t>
  </si>
  <si>
    <t>Наименование</t>
  </si>
  <si>
    <t>от _______________ 2023 года №____</t>
  </si>
  <si>
    <t xml:space="preserve">                                                                       на 2024 год и плановый период 2025 и 2026 годов" </t>
  </si>
  <si>
    <t>разделам, подразделам классификации расходов бюджета муниципального района на 2024 год и плановый перио 2025 и 2026 годов</t>
  </si>
  <si>
    <t>2026 год</t>
  </si>
  <si>
    <t>Сумма , тыс. рублей</t>
  </si>
  <si>
    <t xml:space="preserve">Обеспечение питания детей </t>
  </si>
  <si>
    <t>6410371970</t>
  </si>
  <si>
    <t>Выплата педагогическим работникам муниципальных образовательных организаций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</si>
  <si>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6410271970</t>
  </si>
  <si>
    <t>Основное мероприятие "Совершенствование системы антитеррористической защищенности"</t>
  </si>
  <si>
    <t>Основное мероприятия " Пропаганда знаний и подготовка населения в области гражданской обороны и защиты от чрезвычайных мероприятий"</t>
  </si>
  <si>
    <t>8300000000</t>
  </si>
  <si>
    <t>8300100000</t>
  </si>
  <si>
    <t>8300182130</t>
  </si>
  <si>
    <t>8300200000</t>
  </si>
  <si>
    <t>8300282130</t>
  </si>
  <si>
    <t>8300300000</t>
  </si>
  <si>
    <t>8300382130</t>
  </si>
  <si>
    <t>8300400000</t>
  </si>
  <si>
    <t>8300482130</t>
  </si>
  <si>
    <t>8300500000</t>
  </si>
  <si>
    <t>8300582130</t>
  </si>
  <si>
    <t>8400000000</t>
  </si>
  <si>
    <t>8400082130</t>
  </si>
  <si>
    <t>6500071970</t>
  </si>
  <si>
    <t>8500000000</t>
  </si>
  <si>
    <t>8500082130</t>
  </si>
  <si>
    <t>Муниципальная программа " Развитие системы комплексной безопасности в Троснянском районе"</t>
  </si>
  <si>
    <t>Обеспечение эпизоотического ветеринарно-санитарного благополучия на территории орловской области</t>
  </si>
  <si>
    <t xml:space="preserve"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</t>
  </si>
  <si>
    <t>Выплаты педработникам дополнительного образования компенсации за работу по подготовке и проведению государственной итоговой аттестации по образовательном программам основного общего и среднего общего образования</t>
  </si>
  <si>
    <t>Муниципальная программа " Улучшение водоснабжения и водоотведения в сельских населенных пунктах Троснянского района в 2024-2027 годы"</t>
  </si>
  <si>
    <t>Муниципальная программа " Укрепление общественного здоровья среди населения    Троснянского муниципального района Орловской области на 2022-2026 годы "</t>
  </si>
  <si>
    <t>Основное мероприятие " Развитие органов управления, сил и средств предупреждения и ликвидации чрезвычайных ситуаций и гражданской обороны"</t>
  </si>
  <si>
    <t>Основное мероприятие "Создание и накопление запасов резерва материальных ресурсов, предназначенных для защиты населения от чрезвычайных ситуаций и гражданской обороны (дооборудование укрытий)</t>
  </si>
  <si>
    <t>Основное мероприятие " Осуществление мероприятий по обеспечению безопасности людей на водных объектах, охране их жизни и здоровья "</t>
  </si>
  <si>
    <t>Основное мероприятие " Осуществление мероприятий по обеспечению пожарной безопасности 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</si>
  <si>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</si>
  <si>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650EВ51790</t>
  </si>
  <si>
    <t>6500072320</t>
  </si>
  <si>
    <t>Реализация основного мероприятия "Обеспечения муниципальных образований чистой водой (капитальное строительство) "</t>
  </si>
  <si>
    <t>Софинансирование мероприятий по модернизации системы коммунальной инфраструктуры за счет средств бюджета муниципального района</t>
  </si>
  <si>
    <t>62302S9605</t>
  </si>
  <si>
    <t>Обеспечение  мероприятий по модернизации системы коммунальной инфраструктуры за счет областных средств</t>
  </si>
  <si>
    <t>Обеспечение  мероприятий по модернизации системы коммунальной инфраструктуры за счет  средств, поступивших от публично-правовой компании "Фонд развития территорий"</t>
  </si>
  <si>
    <t>6230209605</t>
  </si>
  <si>
    <t>6230209505</t>
  </si>
  <si>
    <t>641EВ51790</t>
  </si>
  <si>
    <t>Обеспечение единовременной выплаты на ремонт жилых помещений, закрепленных на праве собственности за детьми сиротами и детьми, оставшимися без попечения родителей, лицами из числа детей-сирот и детей, оставшихся без попечения родителей</t>
  </si>
  <si>
    <t>6500072490</t>
  </si>
  <si>
    <t xml:space="preserve">Муниципальный социальный заказ на оказание муниципальных услуг 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</si>
  <si>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</si>
  <si>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63202L4670</t>
  </si>
  <si>
    <t>Финансирование вопросов местного значения, связанных с исполнением решения суда по приобретению благоустроенного жилого помещения</t>
  </si>
  <si>
    <t>6500089600</t>
  </si>
  <si>
    <t>Бюджетные инвестиции на приобретение объектов недвижимого имущества в государственную (муниципальную) собственность</t>
  </si>
  <si>
    <t>61002S0410</t>
  </si>
  <si>
    <t>6500081730</t>
  </si>
  <si>
    <t>Возмещение расходов на размещение и питание граждан Российской Федерации, Украины, Донецкой Народной Республики, Луганской Народной Республики и лиц без гражданства, постоянно проживавших на территории Украины, Донецкой Народной Республики, Луганской Народной Республики, вынужденно покинувших территории Украины, Донецкой Народной Республики, Луганской Народной Республики и лиц без гражданства, прибывших на территорию Российской Федерации в экстренном массовом порядке и находившихся в пунктах временного размещения и питания</t>
  </si>
  <si>
    <t>6500056940</t>
  </si>
  <si>
    <t>Организация и проведение рейтингового голосования по выбору общественных территорий, подлежащих багоустройству в первоочередном порядке и дизайн-проектов общественных территорий</t>
  </si>
  <si>
    <t>6500074920</t>
  </si>
  <si>
    <t>6410381233</t>
  </si>
  <si>
    <t>финансовое обеспечение временного социально-бытового обустройства граждан Российской Федерации, иностранных граждан и лиц без гражданства, постоянно проживающих на территории Украины, а также на территориях субъектов Российской Федерации, на которых введены максимальный и средений уровни реагирования, вынужденно покинувших жилые помещения и находящихся в пунктах временного размещения на территории Орловской области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</si>
  <si>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</si>
  <si>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64102L0500</t>
  </si>
  <si>
    <t>6410381201</t>
  </si>
  <si>
    <t>Сумма ,тыс. рублей</t>
  </si>
</sst>
</file>

<file path=xl/styles.xml><?xml version="1.0" encoding="utf-8"?>
<styleSheet xmlns="http://schemas.openxmlformats.org/spreadsheetml/2006/main">
  <numFmts count="1">
    <numFmt numFmtId="164" formatCode="0.0"/>
  </numFmts>
  <fonts count="25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2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1"/>
      <name val="Arial Cyr"/>
      <charset val="204"/>
    </font>
    <font>
      <b/>
      <sz val="11"/>
      <name val="Arial Cyr"/>
      <charset val="204"/>
    </font>
    <font>
      <sz val="10"/>
      <name val="Times New Roman"/>
      <family val="1"/>
    </font>
    <font>
      <b/>
      <sz val="10"/>
      <color rgb="FF000000"/>
      <name val="Arial Cyr"/>
      <charset val="1"/>
    </font>
    <font>
      <sz val="10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rgb="FF333333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rgb="FFFFFFCC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0" fontId="19" fillId="0" borderId="1">
      <alignment vertical="top" wrapText="1"/>
    </xf>
    <xf numFmtId="0" fontId="20" fillId="0" borderId="8">
      <alignment horizontal="left" vertical="top" wrapText="1"/>
    </xf>
  </cellStyleXfs>
  <cellXfs count="276">
    <xf numFmtId="0" fontId="0" fillId="0" borderId="0" xfId="0"/>
    <xf numFmtId="49" fontId="2" fillId="0" borderId="0" xfId="0" applyNumberFormat="1" applyFont="1" applyAlignment="1">
      <alignment horizontal="center"/>
    </xf>
    <xf numFmtId="0" fontId="2" fillId="0" borderId="0" xfId="0" applyFont="1"/>
    <xf numFmtId="49" fontId="2" fillId="0" borderId="0" xfId="0" applyNumberFormat="1" applyFont="1"/>
    <xf numFmtId="0" fontId="2" fillId="3" borderId="0" xfId="0" applyFont="1" applyFill="1"/>
    <xf numFmtId="0" fontId="0" fillId="3" borderId="0" xfId="0" applyFill="1"/>
    <xf numFmtId="0" fontId="7" fillId="0" borderId="0" xfId="0" applyFont="1"/>
    <xf numFmtId="0" fontId="0" fillId="3" borderId="0" xfId="0" applyFont="1" applyFill="1"/>
    <xf numFmtId="0" fontId="0" fillId="0" borderId="0" xfId="0" applyFont="1"/>
    <xf numFmtId="0" fontId="8" fillId="3" borderId="0" xfId="0" applyFont="1" applyFill="1"/>
    <xf numFmtId="0" fontId="8" fillId="0" borderId="0" xfId="0" applyFont="1"/>
    <xf numFmtId="0" fontId="2" fillId="3" borderId="0" xfId="0" applyNumberFormat="1" applyFont="1" applyFill="1" applyAlignment="1"/>
    <xf numFmtId="0" fontId="3" fillId="3" borderId="1" xfId="0" applyNumberFormat="1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/>
    </xf>
    <xf numFmtId="0" fontId="2" fillId="3" borderId="1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justify" vertical="top" wrapText="1"/>
    </xf>
    <xf numFmtId="49" fontId="2" fillId="3" borderId="1" xfId="1" applyNumberFormat="1" applyFont="1" applyFill="1" applyBorder="1" applyAlignment="1" applyProtection="1">
      <alignment wrapText="1"/>
      <protection hidden="1"/>
    </xf>
    <xf numFmtId="0" fontId="3" fillId="3" borderId="1" xfId="0" applyFont="1" applyFill="1" applyBorder="1"/>
    <xf numFmtId="49" fontId="3" fillId="3" borderId="1" xfId="0" applyNumberFormat="1" applyFont="1" applyFill="1" applyBorder="1" applyAlignment="1">
      <alignment horizontal="center" wrapText="1"/>
    </xf>
    <xf numFmtId="49" fontId="3" fillId="3" borderId="1" xfId="0" applyNumberFormat="1" applyFont="1" applyFill="1" applyBorder="1" applyAlignment="1">
      <alignment horizontal="center"/>
    </xf>
    <xf numFmtId="49" fontId="3" fillId="3" borderId="1" xfId="0" applyNumberFormat="1" applyFont="1" applyFill="1" applyBorder="1" applyAlignment="1"/>
    <xf numFmtId="49" fontId="2" fillId="3" borderId="1" xfId="0" applyNumberFormat="1" applyFont="1" applyFill="1" applyBorder="1" applyAlignment="1"/>
    <xf numFmtId="49" fontId="2" fillId="3" borderId="1" xfId="0" applyNumberFormat="1" applyFont="1" applyFill="1" applyBorder="1"/>
    <xf numFmtId="0" fontId="2" fillId="3" borderId="1" xfId="1" applyFont="1" applyFill="1" applyBorder="1" applyAlignment="1" applyProtection="1">
      <alignment horizontal="left" wrapText="1"/>
      <protection hidden="1"/>
    </xf>
    <xf numFmtId="49" fontId="2" fillId="3" borderId="1" xfId="1" applyNumberFormat="1" applyFont="1" applyFill="1" applyBorder="1" applyAlignment="1" applyProtection="1">
      <alignment horizontal="center" wrapText="1"/>
      <protection hidden="1"/>
    </xf>
    <xf numFmtId="49" fontId="2" fillId="3" borderId="1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justify" wrapText="1"/>
    </xf>
    <xf numFmtId="0" fontId="4" fillId="3" borderId="1" xfId="0" applyFont="1" applyFill="1" applyBorder="1"/>
    <xf numFmtId="49" fontId="6" fillId="3" borderId="1" xfId="0" applyNumberFormat="1" applyFont="1" applyFill="1" applyBorder="1" applyAlignment="1">
      <alignment horizontal="center" wrapText="1"/>
    </xf>
    <xf numFmtId="49" fontId="4" fillId="3" borderId="1" xfId="1" applyNumberFormat="1" applyFont="1" applyFill="1" applyBorder="1" applyAlignment="1" applyProtection="1">
      <alignment wrapText="1"/>
      <protection hidden="1"/>
    </xf>
    <xf numFmtId="0" fontId="3" fillId="3" borderId="1" xfId="0" applyFont="1" applyFill="1" applyBorder="1" applyAlignment="1">
      <alignment horizontal="justify" wrapText="1"/>
    </xf>
    <xf numFmtId="0" fontId="2" fillId="3" borderId="1" xfId="0" applyFont="1" applyFill="1" applyBorder="1" applyAlignment="1">
      <alignment wrapText="1"/>
    </xf>
    <xf numFmtId="0" fontId="2" fillId="3" borderId="0" xfId="0" applyNumberFormat="1" applyFont="1" applyFill="1"/>
    <xf numFmtId="0" fontId="7" fillId="3" borderId="0" xfId="0" applyFont="1" applyFill="1"/>
    <xf numFmtId="164" fontId="4" fillId="3" borderId="1" xfId="0" applyNumberFormat="1" applyFont="1" applyFill="1" applyBorder="1" applyAlignment="1">
      <alignment horizontal="center"/>
    </xf>
    <xf numFmtId="49" fontId="3" fillId="3" borderId="1" xfId="1" applyNumberFormat="1" applyFont="1" applyFill="1" applyBorder="1" applyAlignment="1" applyProtection="1">
      <alignment horizontal="center" wrapText="1"/>
      <protection hidden="1"/>
    </xf>
    <xf numFmtId="164" fontId="2" fillId="3" borderId="2" xfId="0" applyNumberFormat="1" applyFont="1" applyFill="1" applyBorder="1" applyAlignment="1">
      <alignment horizontal="right" wrapText="1"/>
    </xf>
    <xf numFmtId="164" fontId="6" fillId="3" borderId="1" xfId="0" applyNumberFormat="1" applyFont="1" applyFill="1" applyBorder="1"/>
    <xf numFmtId="49" fontId="3" fillId="3" borderId="1" xfId="1" applyNumberFormat="1" applyFont="1" applyFill="1" applyBorder="1" applyAlignment="1" applyProtection="1">
      <alignment wrapText="1"/>
      <protection hidden="1"/>
    </xf>
    <xf numFmtId="49" fontId="4" fillId="3" borderId="1" xfId="0" applyNumberFormat="1" applyFont="1" applyFill="1" applyBorder="1" applyAlignment="1"/>
    <xf numFmtId="49" fontId="9" fillId="3" borderId="1" xfId="1" applyNumberFormat="1" applyFont="1" applyFill="1" applyBorder="1" applyAlignment="1" applyProtection="1">
      <alignment horizontal="center" wrapText="1"/>
      <protection hidden="1"/>
    </xf>
    <xf numFmtId="49" fontId="3" fillId="3" borderId="1" xfId="0" applyNumberFormat="1" applyFont="1" applyFill="1" applyBorder="1" applyAlignment="1">
      <alignment wrapText="1"/>
    </xf>
    <xf numFmtId="0" fontId="3" fillId="3" borderId="1" xfId="0" applyFont="1" applyFill="1" applyBorder="1" applyAlignment="1">
      <alignment horizontal="justify" vertical="top" wrapText="1"/>
    </xf>
    <xf numFmtId="49" fontId="2" fillId="3" borderId="1" xfId="0" applyNumberFormat="1" applyFont="1" applyFill="1" applyBorder="1" applyAlignment="1">
      <alignment wrapText="1"/>
    </xf>
    <xf numFmtId="2" fontId="3" fillId="3" borderId="1" xfId="0" applyNumberFormat="1" applyFont="1" applyFill="1" applyBorder="1"/>
    <xf numFmtId="0" fontId="12" fillId="3" borderId="1" xfId="0" applyFont="1" applyFill="1" applyBorder="1" applyAlignment="1">
      <alignment horizontal="justify" vertical="top" wrapText="1"/>
    </xf>
    <xf numFmtId="49" fontId="12" fillId="3" borderId="1" xfId="0" applyNumberFormat="1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justify" vertical="top" wrapText="1"/>
    </xf>
    <xf numFmtId="0" fontId="3" fillId="3" borderId="1" xfId="1" applyFont="1" applyFill="1" applyBorder="1" applyAlignment="1" applyProtection="1">
      <alignment horizontal="left" wrapText="1"/>
      <protection hidden="1"/>
    </xf>
    <xf numFmtId="0" fontId="4" fillId="3" borderId="1" xfId="0" applyFont="1" applyFill="1" applyBorder="1" applyAlignment="1">
      <alignment horizontal="justify" vertical="top" wrapText="1"/>
    </xf>
    <xf numFmtId="49" fontId="4" fillId="3" borderId="1" xfId="0" applyNumberFormat="1" applyFont="1" applyFill="1" applyBorder="1" applyAlignment="1">
      <alignment horizontal="center" wrapText="1"/>
    </xf>
    <xf numFmtId="2" fontId="2" fillId="3" borderId="1" xfId="0" applyNumberFormat="1" applyFont="1" applyFill="1" applyBorder="1"/>
    <xf numFmtId="49" fontId="2" fillId="3" borderId="1" xfId="0" applyNumberFormat="1" applyFont="1" applyFill="1" applyBorder="1" applyAlignment="1">
      <alignment horizontal="left" wrapText="1"/>
    </xf>
    <xf numFmtId="0" fontId="3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vertical="top" wrapText="1"/>
    </xf>
    <xf numFmtId="0" fontId="9" fillId="3" borderId="1" xfId="1" applyFont="1" applyFill="1" applyBorder="1" applyAlignment="1" applyProtection="1">
      <alignment horizontal="left" wrapText="1"/>
      <protection hidden="1"/>
    </xf>
    <xf numFmtId="0" fontId="9" fillId="3" borderId="1" xfId="0" applyFont="1" applyFill="1" applyBorder="1" applyAlignment="1">
      <alignment horizontal="justify" wrapText="1"/>
    </xf>
    <xf numFmtId="0" fontId="9" fillId="3" borderId="1" xfId="0" applyFont="1" applyFill="1" applyBorder="1" applyAlignment="1">
      <alignment horizontal="justify" vertical="top" wrapText="1"/>
    </xf>
    <xf numFmtId="0" fontId="3" fillId="3" borderId="1" xfId="0" applyFont="1" applyFill="1" applyBorder="1" applyAlignment="1">
      <alignment wrapText="1"/>
    </xf>
    <xf numFmtId="49" fontId="9" fillId="3" borderId="1" xfId="0" applyNumberFormat="1" applyFont="1" applyFill="1" applyBorder="1" applyAlignment="1">
      <alignment horizontal="center" wrapText="1"/>
    </xf>
    <xf numFmtId="0" fontId="2" fillId="3" borderId="3" xfId="1" applyFont="1" applyFill="1" applyBorder="1" applyAlignment="1" applyProtection="1">
      <alignment horizontal="left" wrapText="1"/>
      <protection hidden="1"/>
    </xf>
    <xf numFmtId="0" fontId="2" fillId="3" borderId="1" xfId="1" applyFont="1" applyFill="1" applyBorder="1" applyAlignment="1" applyProtection="1">
      <alignment horizontal="justify" wrapText="1"/>
      <protection hidden="1"/>
    </xf>
    <xf numFmtId="0" fontId="3" fillId="3" borderId="1" xfId="1" applyFont="1" applyFill="1" applyBorder="1" applyAlignment="1" applyProtection="1">
      <alignment horizontal="justify" wrapText="1"/>
      <protection hidden="1"/>
    </xf>
    <xf numFmtId="49" fontId="6" fillId="3" borderId="1" xfId="0" applyNumberFormat="1" applyFont="1" applyFill="1" applyBorder="1" applyAlignment="1">
      <alignment wrapText="1"/>
    </xf>
    <xf numFmtId="0" fontId="2" fillId="3" borderId="1" xfId="0" applyFont="1" applyFill="1" applyBorder="1" applyAlignment="1">
      <alignment horizontal="left" wrapText="1"/>
    </xf>
    <xf numFmtId="0" fontId="2" fillId="3" borderId="0" xfId="0" applyFont="1" applyFill="1" applyAlignment="1">
      <alignment horizontal="justify" vertical="top" wrapText="1"/>
    </xf>
    <xf numFmtId="0" fontId="4" fillId="3" borderId="3" xfId="1" applyFont="1" applyFill="1" applyBorder="1" applyAlignment="1" applyProtection="1">
      <alignment horizontal="left" wrapText="1"/>
      <protection hidden="1"/>
    </xf>
    <xf numFmtId="49" fontId="3" fillId="3" borderId="1" xfId="0" applyNumberFormat="1" applyFont="1" applyFill="1" applyBorder="1" applyAlignment="1">
      <alignment horizontal="left"/>
    </xf>
    <xf numFmtId="0" fontId="15" fillId="3" borderId="1" xfId="0" applyFont="1" applyFill="1" applyBorder="1" applyAlignment="1">
      <alignment horizontal="justify" vertical="top" wrapText="1"/>
    </xf>
    <xf numFmtId="49" fontId="14" fillId="3" borderId="1" xfId="0" applyNumberFormat="1" applyFont="1" applyFill="1" applyBorder="1" applyAlignment="1">
      <alignment horizontal="center" wrapText="1"/>
    </xf>
    <xf numFmtId="0" fontId="9" fillId="3" borderId="1" xfId="0" applyFont="1" applyFill="1" applyBorder="1" applyAlignment="1">
      <alignment horizontal="left" vertical="center" wrapText="1"/>
    </xf>
    <xf numFmtId="49" fontId="9" fillId="0" borderId="1" xfId="1" applyNumberFormat="1" applyFont="1" applyFill="1" applyBorder="1" applyAlignment="1" applyProtection="1">
      <alignment horizontal="center" wrapText="1"/>
      <protection hidden="1"/>
    </xf>
    <xf numFmtId="0" fontId="10" fillId="2" borderId="1" xfId="0" applyFont="1" applyFill="1" applyBorder="1" applyAlignment="1">
      <alignment horizontal="justify" vertical="top" wrapText="1"/>
    </xf>
    <xf numFmtId="0" fontId="9" fillId="0" borderId="1" xfId="1" applyFont="1" applyFill="1" applyBorder="1" applyAlignment="1" applyProtection="1">
      <alignment horizontal="left" wrapText="1"/>
      <protection hidden="1"/>
    </xf>
    <xf numFmtId="49" fontId="9" fillId="0" borderId="1" xfId="0" applyNumberFormat="1" applyFont="1" applyBorder="1" applyAlignment="1">
      <alignment horizontal="center"/>
    </xf>
    <xf numFmtId="49" fontId="13" fillId="0" borderId="1" xfId="0" applyNumberFormat="1" applyFont="1" applyBorder="1"/>
    <xf numFmtId="164" fontId="9" fillId="0" borderId="1" xfId="0" applyNumberFormat="1" applyFont="1" applyBorder="1"/>
    <xf numFmtId="0" fontId="3" fillId="3" borderId="1" xfId="0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center"/>
    </xf>
    <xf numFmtId="0" fontId="12" fillId="2" borderId="1" xfId="0" applyFont="1" applyFill="1" applyBorder="1" applyAlignment="1">
      <alignment vertical="top" wrapText="1"/>
    </xf>
    <xf numFmtId="0" fontId="9" fillId="0" borderId="1" xfId="0" applyFont="1" applyBorder="1" applyAlignment="1">
      <alignment horizontal="justify" wrapText="1"/>
    </xf>
    <xf numFmtId="0" fontId="9" fillId="0" borderId="1" xfId="1" applyFont="1" applyFill="1" applyBorder="1" applyAlignment="1" applyProtection="1">
      <alignment horizontal="justify" wrapText="1"/>
      <protection hidden="1"/>
    </xf>
    <xf numFmtId="0" fontId="11" fillId="2" borderId="1" xfId="0" applyFont="1" applyFill="1" applyBorder="1" applyAlignment="1">
      <alignment horizontal="justify" vertical="top" wrapText="1"/>
    </xf>
    <xf numFmtId="49" fontId="3" fillId="3" borderId="2" xfId="1" applyNumberFormat="1" applyFont="1" applyFill="1" applyBorder="1" applyAlignment="1" applyProtection="1">
      <alignment horizontal="center" wrapText="1"/>
      <protection hidden="1"/>
    </xf>
    <xf numFmtId="49" fontId="11" fillId="0" borderId="1" xfId="1" applyNumberFormat="1" applyFont="1" applyFill="1" applyBorder="1" applyAlignment="1" applyProtection="1">
      <alignment horizontal="center" wrapText="1"/>
      <protection hidden="1"/>
    </xf>
    <xf numFmtId="0" fontId="11" fillId="0" borderId="1" xfId="1" applyFont="1" applyFill="1" applyBorder="1" applyAlignment="1" applyProtection="1">
      <alignment horizontal="left" wrapText="1"/>
      <protection hidden="1"/>
    </xf>
    <xf numFmtId="2" fontId="11" fillId="0" borderId="1" xfId="0" applyNumberFormat="1" applyFont="1" applyBorder="1" applyAlignment="1">
      <alignment horizontal="right"/>
    </xf>
    <xf numFmtId="0" fontId="9" fillId="3" borderId="1" xfId="1" applyFont="1" applyFill="1" applyBorder="1" applyAlignment="1" applyProtection="1">
      <alignment horizontal="justify" wrapText="1"/>
      <protection hidden="1"/>
    </xf>
    <xf numFmtId="49" fontId="9" fillId="3" borderId="1" xfId="0" applyNumberFormat="1" applyFont="1" applyFill="1" applyBorder="1" applyAlignment="1">
      <alignment horizontal="left" wrapText="1"/>
    </xf>
    <xf numFmtId="49" fontId="9" fillId="3" borderId="1" xfId="0" applyNumberFormat="1" applyFont="1" applyFill="1" applyBorder="1" applyAlignment="1">
      <alignment horizontal="left"/>
    </xf>
    <xf numFmtId="0" fontId="2" fillId="0" borderId="1" xfId="0" applyFont="1" applyBorder="1" applyAlignment="1">
      <alignment horizontal="left"/>
    </xf>
    <xf numFmtId="0" fontId="3" fillId="0" borderId="1" xfId="0" applyFont="1" applyBorder="1"/>
    <xf numFmtId="0" fontId="2" fillId="0" borderId="1" xfId="0" applyFont="1" applyBorder="1"/>
    <xf numFmtId="164" fontId="6" fillId="3" borderId="1" xfId="0" applyNumberFormat="1" applyFont="1" applyFill="1" applyBorder="1" applyAlignment="1">
      <alignment horizontal="center"/>
    </xf>
    <xf numFmtId="0" fontId="16" fillId="3" borderId="0" xfId="0" applyFont="1" applyFill="1"/>
    <xf numFmtId="0" fontId="16" fillId="0" borderId="0" xfId="0" applyFont="1"/>
    <xf numFmtId="49" fontId="2" fillId="0" borderId="1" xfId="1" applyNumberFormat="1" applyFont="1" applyFill="1" applyBorder="1" applyAlignment="1" applyProtection="1">
      <alignment horizontal="center" wrapText="1"/>
      <protection hidden="1"/>
    </xf>
    <xf numFmtId="0" fontId="16" fillId="0" borderId="1" xfId="0" applyFont="1" applyBorder="1"/>
    <xf numFmtId="49" fontId="4" fillId="0" borderId="1" xfId="1" applyNumberFormat="1" applyFont="1" applyFill="1" applyBorder="1" applyAlignment="1" applyProtection="1">
      <alignment horizontal="center" wrapText="1"/>
      <protection hidden="1"/>
    </xf>
    <xf numFmtId="49" fontId="2" fillId="0" borderId="1" xfId="0" applyNumberFormat="1" applyFont="1" applyBorder="1"/>
    <xf numFmtId="0" fontId="2" fillId="0" borderId="1" xfId="1" applyFont="1" applyFill="1" applyBorder="1" applyAlignment="1" applyProtection="1">
      <alignment horizontal="left" wrapText="1"/>
      <protection hidden="1"/>
    </xf>
    <xf numFmtId="164" fontId="3" fillId="0" borderId="1" xfId="0" applyNumberFormat="1" applyFont="1" applyBorder="1"/>
    <xf numFmtId="164" fontId="2" fillId="0" borderId="1" xfId="0" applyNumberFormat="1" applyFont="1" applyBorder="1"/>
    <xf numFmtId="0" fontId="3" fillId="0" borderId="1" xfId="0" applyFont="1" applyBorder="1" applyAlignment="1">
      <alignment horizontal="left" wrapText="1"/>
    </xf>
    <xf numFmtId="49" fontId="3" fillId="0" borderId="1" xfId="0" applyNumberFormat="1" applyFont="1" applyBorder="1" applyAlignment="1">
      <alignment horizontal="center" wrapText="1"/>
    </xf>
    <xf numFmtId="0" fontId="17" fillId="3" borderId="0" xfId="0" applyFont="1" applyFill="1"/>
    <xf numFmtId="0" fontId="17" fillId="0" borderId="0" xfId="0" applyFont="1"/>
    <xf numFmtId="49" fontId="2" fillId="0" borderId="1" xfId="0" applyNumberFormat="1" applyFont="1" applyBorder="1" applyAlignment="1">
      <alignment horizontal="center" wrapText="1"/>
    </xf>
    <xf numFmtId="0" fontId="16" fillId="4" borderId="0" xfId="0" applyFont="1" applyFill="1"/>
    <xf numFmtId="0" fontId="2" fillId="3" borderId="1" xfId="0" applyFont="1" applyFill="1" applyBorder="1" applyAlignment="1">
      <alignment horizontal="justify"/>
    </xf>
    <xf numFmtId="49" fontId="2" fillId="3" borderId="1" xfId="1" applyNumberFormat="1" applyFont="1" applyFill="1" applyBorder="1" applyAlignment="1" applyProtection="1">
      <alignment horizontal="right" wrapText="1"/>
      <protection hidden="1"/>
    </xf>
    <xf numFmtId="0" fontId="2" fillId="0" borderId="0" xfId="0" applyFont="1" applyAlignment="1">
      <alignment wrapText="1"/>
    </xf>
    <xf numFmtId="49" fontId="4" fillId="3" borderId="1" xfId="1" applyNumberFormat="1" applyFont="1" applyFill="1" applyBorder="1" applyAlignment="1" applyProtection="1">
      <alignment horizontal="center" wrapText="1"/>
      <protection hidden="1"/>
    </xf>
    <xf numFmtId="0" fontId="4" fillId="3" borderId="1" xfId="1" applyFont="1" applyFill="1" applyBorder="1" applyAlignment="1" applyProtection="1">
      <alignment horizontal="justify" wrapText="1"/>
      <protection hidden="1"/>
    </xf>
    <xf numFmtId="49" fontId="3" fillId="0" borderId="1" xfId="1" applyNumberFormat="1" applyFont="1" applyFill="1" applyBorder="1" applyAlignment="1" applyProtection="1">
      <alignment horizontal="center" wrapText="1"/>
      <protection hidden="1"/>
    </xf>
    <xf numFmtId="49" fontId="6" fillId="0" borderId="1" xfId="1" applyNumberFormat="1" applyFont="1" applyFill="1" applyBorder="1" applyAlignment="1" applyProtection="1">
      <alignment horizontal="center" wrapText="1"/>
      <protection hidden="1"/>
    </xf>
    <xf numFmtId="49" fontId="12" fillId="0" borderId="1" xfId="0" applyNumberFormat="1" applyFont="1" applyBorder="1"/>
    <xf numFmtId="0" fontId="12" fillId="0" borderId="1" xfId="0" applyFont="1" applyBorder="1" applyAlignment="1">
      <alignment wrapText="1"/>
    </xf>
    <xf numFmtId="0" fontId="12" fillId="5" borderId="1" xfId="0" applyFont="1" applyFill="1" applyBorder="1" applyAlignment="1">
      <alignment horizontal="center" wrapText="1"/>
    </xf>
    <xf numFmtId="0" fontId="0" fillId="6" borderId="0" xfId="0" applyFont="1" applyFill="1"/>
    <xf numFmtId="0" fontId="2" fillId="0" borderId="1" xfId="0" applyFont="1" applyBorder="1" applyAlignment="1">
      <alignment horizontal="justify" wrapText="1"/>
    </xf>
    <xf numFmtId="0" fontId="9" fillId="0" borderId="1" xfId="0" applyFont="1" applyBorder="1" applyAlignment="1">
      <alignment wrapText="1"/>
    </xf>
    <xf numFmtId="0" fontId="2" fillId="3" borderId="5" xfId="0" applyFont="1" applyFill="1" applyBorder="1" applyAlignment="1">
      <alignment horizontal="justify" vertical="top" wrapText="1"/>
    </xf>
    <xf numFmtId="0" fontId="9" fillId="0" borderId="1" xfId="0" applyFont="1" applyBorder="1" applyAlignment="1">
      <alignment vertical="top" wrapText="1"/>
    </xf>
    <xf numFmtId="0" fontId="2" fillId="3" borderId="1" xfId="1" applyFont="1" applyFill="1" applyBorder="1" applyAlignment="1" applyProtection="1">
      <alignment horizontal="left" wrapText="1" shrinkToFit="1"/>
      <protection hidden="1"/>
    </xf>
    <xf numFmtId="164" fontId="9" fillId="3" borderId="1" xfId="0" applyNumberFormat="1" applyFont="1" applyFill="1" applyBorder="1" applyAlignment="1">
      <alignment horizontal="right"/>
    </xf>
    <xf numFmtId="0" fontId="2" fillId="3" borderId="5" xfId="0" applyFont="1" applyFill="1" applyBorder="1"/>
    <xf numFmtId="0" fontId="9" fillId="0" borderId="1" xfId="0" applyFont="1" applyBorder="1" applyAlignment="1">
      <alignment horizontal="justify" vertical="top" wrapText="1"/>
    </xf>
    <xf numFmtId="0" fontId="2" fillId="3" borderId="4" xfId="0" applyFont="1" applyFill="1" applyBorder="1" applyAlignment="1">
      <alignment horizontal="justify" vertical="top" wrapText="1"/>
    </xf>
    <xf numFmtId="49" fontId="18" fillId="0" borderId="1" xfId="0" applyNumberFormat="1" applyFont="1" applyBorder="1" applyAlignment="1">
      <alignment horizontal="center"/>
    </xf>
    <xf numFmtId="0" fontId="0" fillId="4" borderId="0" xfId="0" applyFont="1" applyFill="1"/>
    <xf numFmtId="0" fontId="2" fillId="3" borderId="1" xfId="0" applyFont="1" applyFill="1" applyBorder="1" applyAlignment="1">
      <alignment horizontal="left" vertical="justify" wrapText="1"/>
    </xf>
    <xf numFmtId="0" fontId="2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2" fillId="3" borderId="0" xfId="0" applyFont="1" applyFill="1" applyAlignment="1">
      <alignment horizontal="right"/>
    </xf>
    <xf numFmtId="0" fontId="13" fillId="3" borderId="0" xfId="0" applyFont="1" applyFill="1" applyAlignment="1">
      <alignment horizontal="right"/>
    </xf>
    <xf numFmtId="0" fontId="2" fillId="0" borderId="0" xfId="0" applyFont="1" applyAlignment="1">
      <alignment horizontal="center"/>
    </xf>
    <xf numFmtId="49" fontId="9" fillId="3" borderId="1" xfId="0" applyNumberFormat="1" applyFont="1" applyFill="1" applyBorder="1" applyAlignment="1"/>
    <xf numFmtId="49" fontId="2" fillId="3" borderId="1" xfId="0" applyNumberFormat="1" applyFont="1" applyFill="1" applyBorder="1" applyAlignment="1">
      <alignment horizontal="left"/>
    </xf>
    <xf numFmtId="49" fontId="9" fillId="0" borderId="1" xfId="0" applyNumberFormat="1" applyFont="1" applyBorder="1" applyAlignment="1">
      <alignment horizontal="left"/>
    </xf>
    <xf numFmtId="0" fontId="21" fillId="0" borderId="1" xfId="2" applyFont="1" applyProtection="1">
      <alignment vertical="top" wrapText="1"/>
    </xf>
    <xf numFmtId="49" fontId="9" fillId="0" borderId="1" xfId="0" applyNumberFormat="1" applyFont="1" applyBorder="1"/>
    <xf numFmtId="0" fontId="21" fillId="0" borderId="1" xfId="0" applyFont="1" applyBorder="1" applyAlignment="1">
      <alignment wrapText="1"/>
    </xf>
    <xf numFmtId="0" fontId="22" fillId="0" borderId="1" xfId="0" applyFont="1" applyBorder="1" applyAlignment="1">
      <alignment wrapText="1"/>
    </xf>
    <xf numFmtId="0" fontId="12" fillId="0" borderId="1" xfId="1" applyFont="1" applyBorder="1" applyAlignment="1" applyProtection="1">
      <alignment horizontal="left" wrapText="1"/>
      <protection hidden="1"/>
    </xf>
    <xf numFmtId="49" fontId="9" fillId="0" borderId="1" xfId="0" applyNumberFormat="1" applyFont="1" applyBorder="1" applyAlignment="1">
      <alignment horizontal="left" wrapText="1"/>
    </xf>
    <xf numFmtId="0" fontId="21" fillId="0" borderId="1" xfId="0" applyFont="1" applyBorder="1" applyAlignment="1">
      <alignment horizontal="justify" wrapText="1"/>
    </xf>
    <xf numFmtId="0" fontId="11" fillId="3" borderId="1" xfId="0" applyFont="1" applyFill="1" applyBorder="1"/>
    <xf numFmtId="49" fontId="10" fillId="0" borderId="1" xfId="1" applyNumberFormat="1" applyFont="1" applyFill="1" applyBorder="1" applyAlignment="1" applyProtection="1">
      <alignment horizontal="center" wrapText="1"/>
      <protection hidden="1"/>
    </xf>
    <xf numFmtId="0" fontId="9" fillId="0" borderId="1" xfId="1" applyFont="1" applyBorder="1" applyAlignment="1" applyProtection="1">
      <alignment horizontal="left" wrapText="1"/>
      <protection hidden="1"/>
    </xf>
    <xf numFmtId="49" fontId="10" fillId="0" borderId="1" xfId="1" applyNumberFormat="1" applyFont="1" applyBorder="1" applyAlignment="1" applyProtection="1">
      <alignment horizontal="center" wrapText="1"/>
      <protection hidden="1"/>
    </xf>
    <xf numFmtId="49" fontId="9" fillId="0" borderId="1" xfId="1" applyNumberFormat="1" applyFont="1" applyBorder="1" applyAlignment="1" applyProtection="1">
      <alignment horizontal="center" wrapText="1"/>
      <protection hidden="1"/>
    </xf>
    <xf numFmtId="49" fontId="2" fillId="3" borderId="1" xfId="0" applyNumberFormat="1" applyFont="1" applyFill="1" applyBorder="1" applyAlignment="1">
      <alignment horizontal="center" wrapText="1"/>
    </xf>
    <xf numFmtId="164" fontId="3" fillId="3" borderId="1" xfId="0" applyNumberFormat="1" applyFont="1" applyFill="1" applyBorder="1" applyAlignment="1">
      <alignment horizontal="right"/>
    </xf>
    <xf numFmtId="164" fontId="2" fillId="3" borderId="1" xfId="0" applyNumberFormat="1" applyFont="1" applyFill="1" applyBorder="1"/>
    <xf numFmtId="0" fontId="2" fillId="3" borderId="1" xfId="0" applyFont="1" applyFill="1" applyBorder="1"/>
    <xf numFmtId="164" fontId="3" fillId="3" borderId="1" xfId="0" applyNumberFormat="1" applyFont="1" applyFill="1" applyBorder="1"/>
    <xf numFmtId="164" fontId="2" fillId="3" borderId="1" xfId="0" applyNumberFormat="1" applyFont="1" applyFill="1" applyBorder="1" applyAlignment="1">
      <alignment horizontal="right"/>
    </xf>
    <xf numFmtId="164" fontId="3" fillId="3" borderId="1" xfId="0" applyNumberFormat="1" applyFont="1" applyFill="1" applyBorder="1" applyAlignment="1">
      <alignment horizontal="center"/>
    </xf>
    <xf numFmtId="164" fontId="2" fillId="3" borderId="1" xfId="0" applyNumberFormat="1" applyFont="1" applyFill="1" applyBorder="1" applyAlignment="1">
      <alignment horizontal="center"/>
    </xf>
    <xf numFmtId="0" fontId="9" fillId="3" borderId="1" xfId="0" applyFont="1" applyFill="1" applyBorder="1"/>
    <xf numFmtId="164" fontId="9" fillId="3" borderId="1" xfId="0" applyNumberFormat="1" applyFont="1" applyFill="1" applyBorder="1"/>
    <xf numFmtId="0" fontId="11" fillId="0" borderId="1" xfId="0" applyFont="1" applyBorder="1" applyAlignment="1">
      <alignment horizontal="left" wrapText="1"/>
    </xf>
    <xf numFmtId="0" fontId="16" fillId="3" borderId="1" xfId="0" applyFont="1" applyFill="1" applyBorder="1"/>
    <xf numFmtId="49" fontId="11" fillId="0" borderId="1" xfId="0" applyNumberFormat="1" applyFont="1" applyFill="1" applyBorder="1" applyAlignment="1">
      <alignment horizontal="center"/>
    </xf>
    <xf numFmtId="0" fontId="9" fillId="7" borderId="1" xfId="0" applyFont="1" applyFill="1" applyBorder="1" applyAlignment="1">
      <alignment horizontal="justify" vertical="top" wrapText="1"/>
    </xf>
    <xf numFmtId="0" fontId="6" fillId="3" borderId="1" xfId="0" applyFont="1" applyFill="1" applyBorder="1"/>
    <xf numFmtId="164" fontId="4" fillId="3" borderId="1" xfId="0" applyNumberFormat="1" applyFont="1" applyFill="1" applyBorder="1"/>
    <xf numFmtId="0" fontId="11" fillId="0" borderId="1" xfId="0" applyFont="1" applyBorder="1" applyAlignment="1">
      <alignment horizontal="justify" wrapText="1"/>
    </xf>
    <xf numFmtId="0" fontId="22" fillId="0" borderId="1" xfId="0" applyFont="1" applyBorder="1" applyAlignment="1">
      <alignment vertical="top" wrapText="1"/>
    </xf>
    <xf numFmtId="49" fontId="11" fillId="0" borderId="1" xfId="0" applyNumberFormat="1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wrapText="1"/>
    </xf>
    <xf numFmtId="0" fontId="21" fillId="0" borderId="1" xfId="0" applyFont="1" applyBorder="1" applyAlignment="1">
      <alignment vertical="top" wrapText="1"/>
    </xf>
    <xf numFmtId="0" fontId="12" fillId="7" borderId="1" xfId="0" applyFont="1" applyFill="1" applyBorder="1" applyAlignment="1">
      <alignment horizontal="justify" vertical="top" wrapText="1"/>
    </xf>
    <xf numFmtId="0" fontId="11" fillId="2" borderId="1" xfId="0" applyNumberFormat="1" applyFont="1" applyFill="1" applyBorder="1" applyAlignment="1">
      <alignment horizontal="justify" vertical="top" wrapText="1"/>
    </xf>
    <xf numFmtId="0" fontId="3" fillId="8" borderId="4" xfId="1" applyFont="1" applyFill="1" applyBorder="1" applyAlignment="1" applyProtection="1">
      <alignment horizontal="left" wrapText="1" shrinkToFit="1"/>
      <protection hidden="1"/>
    </xf>
    <xf numFmtId="49" fontId="3" fillId="8" borderId="1" xfId="0" applyNumberFormat="1" applyFont="1" applyFill="1" applyBorder="1" applyAlignment="1"/>
    <xf numFmtId="49" fontId="3" fillId="8" borderId="1" xfId="0" applyNumberFormat="1" applyFont="1" applyFill="1" applyBorder="1" applyAlignment="1">
      <alignment horizontal="center" wrapText="1"/>
    </xf>
    <xf numFmtId="164" fontId="3" fillId="8" borderId="1" xfId="0" applyNumberFormat="1" applyFont="1" applyFill="1" applyBorder="1" applyAlignment="1">
      <alignment horizontal="right"/>
    </xf>
    <xf numFmtId="0" fontId="7" fillId="9" borderId="0" xfId="0" applyFont="1" applyFill="1"/>
    <xf numFmtId="0" fontId="2" fillId="9" borderId="0" xfId="0" applyNumberFormat="1" applyFont="1" applyFill="1" applyAlignment="1"/>
    <xf numFmtId="0" fontId="2" fillId="9" borderId="0" xfId="0" applyFont="1" applyFill="1"/>
    <xf numFmtId="0" fontId="3" fillId="9" borderId="1" xfId="0" applyNumberFormat="1" applyFont="1" applyFill="1" applyBorder="1" applyAlignment="1">
      <alignment vertical="top" wrapText="1"/>
    </xf>
    <xf numFmtId="0" fontId="3" fillId="9" borderId="1" xfId="0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center" vertical="top" wrapText="1"/>
    </xf>
    <xf numFmtId="0" fontId="2" fillId="9" borderId="1" xfId="0" applyFont="1" applyFill="1" applyBorder="1" applyAlignment="1">
      <alignment horizontal="center"/>
    </xf>
    <xf numFmtId="164" fontId="3" fillId="9" borderId="1" xfId="0" applyNumberFormat="1" applyFont="1" applyFill="1" applyBorder="1" applyAlignment="1">
      <alignment horizontal="right"/>
    </xf>
    <xf numFmtId="164" fontId="3" fillId="9" borderId="1" xfId="0" applyNumberFormat="1" applyFont="1" applyFill="1" applyBorder="1"/>
    <xf numFmtId="2" fontId="3" fillId="9" borderId="1" xfId="0" applyNumberFormat="1" applyFont="1" applyFill="1" applyBorder="1"/>
    <xf numFmtId="164" fontId="2" fillId="9" borderId="1" xfId="0" applyNumberFormat="1" applyFont="1" applyFill="1" applyBorder="1"/>
    <xf numFmtId="164" fontId="12" fillId="9" borderId="1" xfId="0" applyNumberFormat="1" applyFont="1" applyFill="1" applyBorder="1" applyAlignment="1">
      <alignment horizontal="right"/>
    </xf>
    <xf numFmtId="0" fontId="2" fillId="9" borderId="1" xfId="0" applyFont="1" applyFill="1" applyBorder="1"/>
    <xf numFmtId="164" fontId="2" fillId="9" borderId="1" xfId="0" applyNumberFormat="1" applyFont="1" applyFill="1" applyBorder="1" applyAlignment="1">
      <alignment horizontal="right"/>
    </xf>
    <xf numFmtId="0" fontId="3" fillId="9" borderId="1" xfId="0" applyFont="1" applyFill="1" applyBorder="1"/>
    <xf numFmtId="164" fontId="9" fillId="9" borderId="1" xfId="0" applyNumberFormat="1" applyFont="1" applyFill="1" applyBorder="1"/>
    <xf numFmtId="164" fontId="12" fillId="9" borderId="1" xfId="0" applyNumberFormat="1" applyFont="1" applyFill="1" applyBorder="1"/>
    <xf numFmtId="164" fontId="9" fillId="9" borderId="1" xfId="0" applyNumberFormat="1" applyFont="1" applyFill="1" applyBorder="1" applyAlignment="1">
      <alignment horizontal="right"/>
    </xf>
    <xf numFmtId="0" fontId="12" fillId="9" borderId="1" xfId="0" applyFont="1" applyFill="1" applyBorder="1"/>
    <xf numFmtId="164" fontId="12" fillId="10" borderId="1" xfId="0" applyNumberFormat="1" applyFont="1" applyFill="1" applyBorder="1" applyAlignment="1">
      <alignment horizontal="right"/>
    </xf>
    <xf numFmtId="164" fontId="4" fillId="9" borderId="1" xfId="0" applyNumberFormat="1" applyFont="1" applyFill="1" applyBorder="1"/>
    <xf numFmtId="164" fontId="9" fillId="10" borderId="1" xfId="0" applyNumberFormat="1" applyFont="1" applyFill="1" applyBorder="1" applyAlignment="1">
      <alignment horizontal="right"/>
    </xf>
    <xf numFmtId="0" fontId="9" fillId="0" borderId="0" xfId="0" applyFont="1" applyAlignment="1">
      <alignment wrapText="1"/>
    </xf>
    <xf numFmtId="0" fontId="23" fillId="0" borderId="1" xfId="0" applyFont="1" applyBorder="1" applyAlignment="1">
      <alignment wrapText="1"/>
    </xf>
    <xf numFmtId="0" fontId="9" fillId="0" borderId="0" xfId="0" applyFont="1" applyAlignment="1"/>
    <xf numFmtId="49" fontId="23" fillId="0" borderId="1" xfId="0" applyNumberFormat="1" applyFont="1" applyFill="1" applyBorder="1" applyAlignment="1">
      <alignment horizontal="center" vertical="justify" wrapText="1"/>
    </xf>
    <xf numFmtId="0" fontId="2" fillId="0" borderId="0" xfId="0" applyFont="1" applyAlignment="1">
      <alignment horizontal="center"/>
    </xf>
    <xf numFmtId="164" fontId="2" fillId="3" borderId="1" xfId="0" applyNumberFormat="1" applyFont="1" applyFill="1" applyBorder="1" applyAlignment="1"/>
    <xf numFmtId="0" fontId="2" fillId="3" borderId="2" xfId="0" applyFont="1" applyFill="1" applyBorder="1" applyAlignment="1">
      <alignment horizontal="justify" vertical="top" wrapText="1"/>
    </xf>
    <xf numFmtId="0" fontId="9" fillId="0" borderId="1" xfId="0" applyFont="1" applyBorder="1"/>
    <xf numFmtId="49" fontId="2" fillId="0" borderId="1" xfId="0" applyNumberFormat="1" applyFont="1" applyBorder="1" applyAlignment="1">
      <alignment horizontal="center"/>
    </xf>
    <xf numFmtId="0" fontId="2" fillId="7" borderId="1" xfId="0" applyFont="1" applyFill="1" applyBorder="1" applyAlignment="1">
      <alignment horizontal="justify" vertical="top" wrapText="1"/>
    </xf>
    <xf numFmtId="0" fontId="2" fillId="0" borderId="1" xfId="1" applyFont="1" applyBorder="1" applyAlignment="1" applyProtection="1">
      <alignment horizontal="left" wrapText="1"/>
      <protection hidden="1"/>
    </xf>
    <xf numFmtId="0" fontId="21" fillId="0" borderId="0" xfId="0" applyFont="1" applyAlignment="1">
      <alignment wrapText="1"/>
    </xf>
    <xf numFmtId="0" fontId="9" fillId="2" borderId="1" xfId="0" applyFont="1" applyFill="1" applyBorder="1" applyAlignment="1">
      <alignment horizontal="justify" vertical="top" wrapText="1"/>
    </xf>
    <xf numFmtId="14" fontId="9" fillId="0" borderId="2" xfId="0" applyNumberFormat="1" applyFont="1" applyBorder="1" applyAlignment="1">
      <alignment horizontal="left" vertical="top" wrapText="1"/>
    </xf>
    <xf numFmtId="164" fontId="2" fillId="3" borderId="1" xfId="0" applyNumberFormat="1" applyFont="1" applyFill="1" applyBorder="1" applyAlignment="1">
      <alignment horizontal="left"/>
    </xf>
    <xf numFmtId="0" fontId="12" fillId="0" borderId="1" xfId="0" applyFont="1" applyBorder="1"/>
    <xf numFmtId="164" fontId="12" fillId="0" borderId="1" xfId="0" applyNumberFormat="1" applyFont="1" applyBorder="1"/>
    <xf numFmtId="164" fontId="12" fillId="0" borderId="1" xfId="0" applyNumberFormat="1" applyFont="1" applyBorder="1" applyAlignment="1">
      <alignment horizontal="right"/>
    </xf>
    <xf numFmtId="164" fontId="9" fillId="5" borderId="1" xfId="0" applyNumberFormat="1" applyFont="1" applyFill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164" fontId="9" fillId="0" borderId="1" xfId="0" applyNumberFormat="1" applyFont="1" applyBorder="1" applyAlignment="1">
      <alignment horizontal="right"/>
    </xf>
    <xf numFmtId="49" fontId="2" fillId="3" borderId="2" xfId="1" applyNumberFormat="1" applyFont="1" applyFill="1" applyBorder="1" applyAlignment="1" applyProtection="1">
      <alignment horizontal="center" wrapText="1"/>
      <protection hidden="1"/>
    </xf>
    <xf numFmtId="0" fontId="9" fillId="0" borderId="1" xfId="0" applyFont="1" applyBorder="1" applyAlignment="1">
      <alignment horizontal="left" wrapText="1"/>
    </xf>
    <xf numFmtId="0" fontId="9" fillId="2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center"/>
    </xf>
    <xf numFmtId="0" fontId="21" fillId="0" borderId="1" xfId="0" applyFont="1" applyBorder="1" applyAlignment="1">
      <alignment horizontal="justify" vertical="center"/>
    </xf>
    <xf numFmtId="49" fontId="22" fillId="0" borderId="1" xfId="0" applyNumberFormat="1" applyFont="1" applyBorder="1" applyAlignment="1"/>
    <xf numFmtId="0" fontId="24" fillId="0" borderId="0" xfId="0" applyFont="1" applyAlignment="1">
      <alignment wrapText="1"/>
    </xf>
    <xf numFmtId="49" fontId="2" fillId="0" borderId="1" xfId="0" applyNumberFormat="1" applyFont="1" applyBorder="1" applyAlignment="1">
      <alignment horizontal="left" wrapText="1"/>
    </xf>
    <xf numFmtId="49" fontId="2" fillId="3" borderId="1" xfId="1" applyNumberFormat="1" applyFont="1" applyFill="1" applyBorder="1" applyAlignment="1" applyProtection="1">
      <alignment horizontal="left" wrapText="1"/>
      <protection hidden="1"/>
    </xf>
    <xf numFmtId="49" fontId="3" fillId="3" borderId="1" xfId="1" applyNumberFormat="1" applyFont="1" applyFill="1" applyBorder="1" applyAlignment="1" applyProtection="1">
      <alignment horizontal="left" wrapText="1"/>
      <protection hidden="1"/>
    </xf>
    <xf numFmtId="49" fontId="9" fillId="0" borderId="1" xfId="1" applyNumberFormat="1" applyFont="1" applyFill="1" applyBorder="1" applyAlignment="1" applyProtection="1">
      <alignment horizontal="left" wrapText="1"/>
      <protection hidden="1"/>
    </xf>
    <xf numFmtId="49" fontId="4" fillId="3" borderId="1" xfId="1" applyNumberFormat="1" applyFont="1" applyFill="1" applyBorder="1" applyAlignment="1" applyProtection="1">
      <alignment horizontal="left" wrapText="1"/>
      <protection hidden="1"/>
    </xf>
    <xf numFmtId="49" fontId="12" fillId="0" borderId="1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49" fontId="12" fillId="7" borderId="1" xfId="0" applyNumberFormat="1" applyFont="1" applyFill="1" applyBorder="1" applyAlignment="1">
      <alignment horizontal="center" wrapText="1"/>
    </xf>
    <xf numFmtId="0" fontId="12" fillId="3" borderId="1" xfId="0" applyNumberFormat="1" applyFont="1" applyFill="1" applyBorder="1" applyAlignment="1">
      <alignment horizontal="justify" vertical="top" wrapText="1"/>
    </xf>
    <xf numFmtId="49" fontId="12" fillId="3" borderId="1" xfId="0" applyNumberFormat="1" applyFont="1" applyFill="1" applyBorder="1" applyAlignment="1">
      <alignment wrapText="1"/>
    </xf>
    <xf numFmtId="0" fontId="9" fillId="2" borderId="1" xfId="0" applyNumberFormat="1" applyFont="1" applyFill="1" applyBorder="1" applyAlignment="1">
      <alignment horizontal="justify" vertical="top" wrapText="1"/>
    </xf>
    <xf numFmtId="49" fontId="9" fillId="7" borderId="1" xfId="0" applyNumberFormat="1" applyFont="1" applyFill="1" applyBorder="1" applyAlignment="1">
      <alignment horizontal="center" wrapText="1"/>
    </xf>
    <xf numFmtId="0" fontId="2" fillId="9" borderId="0" xfId="0" applyNumberFormat="1" applyFont="1" applyFill="1"/>
    <xf numFmtId="0" fontId="2" fillId="9" borderId="1" xfId="0" applyNumberFormat="1" applyFont="1" applyFill="1" applyBorder="1" applyAlignment="1">
      <alignment horizontal="center"/>
    </xf>
    <xf numFmtId="2" fontId="2" fillId="9" borderId="1" xfId="0" applyNumberFormat="1" applyFont="1" applyFill="1" applyBorder="1"/>
    <xf numFmtId="164" fontId="3" fillId="9" borderId="1" xfId="0" applyNumberFormat="1" applyFont="1" applyFill="1" applyBorder="1" applyAlignment="1">
      <alignment horizontal="center"/>
    </xf>
    <xf numFmtId="164" fontId="2" fillId="9" borderId="1" xfId="0" applyNumberFormat="1" applyFont="1" applyFill="1" applyBorder="1" applyAlignment="1">
      <alignment horizontal="center"/>
    </xf>
    <xf numFmtId="164" fontId="2" fillId="9" borderId="1" xfId="0" applyNumberFormat="1" applyFont="1" applyFill="1" applyBorder="1" applyAlignment="1">
      <alignment horizontal="left"/>
    </xf>
    <xf numFmtId="164" fontId="4" fillId="9" borderId="1" xfId="0" applyNumberFormat="1" applyFont="1" applyFill="1" applyBorder="1" applyAlignment="1">
      <alignment horizontal="center"/>
    </xf>
    <xf numFmtId="164" fontId="2" fillId="9" borderId="1" xfId="0" applyNumberFormat="1" applyFont="1" applyFill="1" applyBorder="1" applyAlignment="1"/>
    <xf numFmtId="0" fontId="9" fillId="2" borderId="1" xfId="0" applyFont="1" applyFill="1" applyBorder="1" applyAlignment="1">
      <alignment horizontal="justify"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49" fontId="2" fillId="3" borderId="5" xfId="0" applyNumberFormat="1" applyFont="1" applyFill="1" applyBorder="1" applyAlignment="1">
      <alignment horizontal="center" vertical="top" wrapText="1"/>
    </xf>
    <xf numFmtId="49" fontId="2" fillId="3" borderId="7" xfId="0" applyNumberFormat="1" applyFont="1" applyFill="1" applyBorder="1" applyAlignment="1">
      <alignment horizontal="center" vertical="top" wrapText="1"/>
    </xf>
    <xf numFmtId="49" fontId="2" fillId="3" borderId="4" xfId="0" applyNumberFormat="1" applyFont="1" applyFill="1" applyBorder="1" applyAlignment="1">
      <alignment horizontal="center" vertical="top" wrapText="1"/>
    </xf>
    <xf numFmtId="49" fontId="3" fillId="3" borderId="5" xfId="0" applyNumberFormat="1" applyFont="1" applyFill="1" applyBorder="1" applyAlignment="1">
      <alignment horizontal="center" vertical="top" wrapText="1"/>
    </xf>
    <xf numFmtId="49" fontId="3" fillId="3" borderId="7" xfId="0" applyNumberFormat="1" applyFont="1" applyFill="1" applyBorder="1" applyAlignment="1">
      <alignment horizontal="center" vertical="top" wrapText="1"/>
    </xf>
    <xf numFmtId="49" fontId="3" fillId="3" borderId="4" xfId="0" applyNumberFormat="1" applyFont="1" applyFill="1" applyBorder="1" applyAlignment="1">
      <alignment horizontal="center" vertical="top" wrapText="1"/>
    </xf>
    <xf numFmtId="0" fontId="3" fillId="3" borderId="3" xfId="0" applyNumberFormat="1" applyFont="1" applyFill="1" applyBorder="1" applyAlignment="1">
      <alignment horizontal="center" vertical="top" wrapText="1"/>
    </xf>
    <xf numFmtId="0" fontId="3" fillId="3" borderId="6" xfId="0" applyNumberFormat="1" applyFont="1" applyFill="1" applyBorder="1" applyAlignment="1">
      <alignment horizontal="center" vertical="top" wrapText="1"/>
    </xf>
    <xf numFmtId="0" fontId="3" fillId="3" borderId="2" xfId="0" applyNumberFormat="1" applyFont="1" applyFill="1" applyBorder="1" applyAlignment="1">
      <alignment horizontal="center" vertical="top" wrapText="1"/>
    </xf>
    <xf numFmtId="0" fontId="3" fillId="3" borderId="1" xfId="0" applyNumberFormat="1" applyFont="1" applyFill="1" applyBorder="1" applyAlignment="1">
      <alignment horizontal="center" vertical="top" wrapText="1"/>
    </xf>
    <xf numFmtId="0" fontId="3" fillId="3" borderId="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9" borderId="3" xfId="0" applyNumberFormat="1" applyFont="1" applyFill="1" applyBorder="1" applyAlignment="1">
      <alignment horizontal="center" vertical="top" wrapText="1"/>
    </xf>
    <xf numFmtId="0" fontId="3" fillId="9" borderId="6" xfId="0" applyNumberFormat="1" applyFont="1" applyFill="1" applyBorder="1" applyAlignment="1">
      <alignment horizontal="center" vertical="top" wrapText="1"/>
    </xf>
    <xf numFmtId="0" fontId="3" fillId="9" borderId="2" xfId="0" applyNumberFormat="1" applyFont="1" applyFill="1" applyBorder="1" applyAlignment="1">
      <alignment horizontal="center" vertical="top" wrapText="1"/>
    </xf>
    <xf numFmtId="0" fontId="11" fillId="3" borderId="3" xfId="0" applyFont="1" applyFill="1" applyBorder="1" applyAlignment="1">
      <alignment horizontal="center"/>
    </xf>
    <xf numFmtId="0" fontId="11" fillId="3" borderId="6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/>
    </xf>
  </cellXfs>
  <cellStyles count="4">
    <cellStyle name="Normal_для Игоря копия с внесенными уведомлениями напрямую без экономической классификации" xfId="1"/>
    <cellStyle name="xl32" xfId="2"/>
    <cellStyle name="xl40" xfId="3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4%20&#1056;&#1055;&#1062;&#1042;%202024-2026%20&#1075;&#1075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&#1060;&#1054;\Desktop\&#1055;&#1088;&#1080;&#1083;&#1086;&#1078;&#1077;&#1085;&#1080;&#1077;%204%20&#1056;&#1055;&#1062;&#1042;%202024-2026%20&#1075;&#1075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5%20&#1042;&#1077;&#1076;&#1086;&#1084;&#1089;&#1090;&#1074;&#1077;&#1085;&#1085;&#1072;&#1103;%202024-2026%20&#1075;&#1075;%20&#1085;&#1086;&#1103;&#1073;&#1088;&#110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оправки ноябрь 2024 (3)"/>
      <sheetName val="Поправки октябрь 2024 (2)"/>
      <sheetName val="Поправки август 2024"/>
      <sheetName val="2 чт 2024-2026гг "/>
    </sheetNames>
    <sheetDataSet>
      <sheetData sheetId="0">
        <row r="34">
          <cell r="I34">
            <v>1990.4</v>
          </cell>
        </row>
        <row r="50">
          <cell r="H50">
            <v>1048.5999999999999</v>
          </cell>
        </row>
        <row r="114">
          <cell r="I114">
            <v>681.80000000000007</v>
          </cell>
        </row>
        <row r="153">
          <cell r="I153">
            <v>2930.3</v>
          </cell>
        </row>
        <row r="175">
          <cell r="I175">
            <v>1048.3</v>
          </cell>
        </row>
        <row r="178">
          <cell r="I178">
            <v>84.8</v>
          </cell>
        </row>
        <row r="195">
          <cell r="I195">
            <v>504.6</v>
          </cell>
        </row>
        <row r="249">
          <cell r="I249">
            <v>104</v>
          </cell>
        </row>
        <row r="289">
          <cell r="I289">
            <v>1260.0999999999999</v>
          </cell>
        </row>
        <row r="316">
          <cell r="I316">
            <v>2723.5</v>
          </cell>
        </row>
        <row r="326">
          <cell r="I326">
            <v>30</v>
          </cell>
        </row>
        <row r="329">
          <cell r="I329">
            <v>60</v>
          </cell>
        </row>
        <row r="458">
          <cell r="I458">
            <v>658.5</v>
          </cell>
        </row>
        <row r="490">
          <cell r="I490">
            <v>110</v>
          </cell>
        </row>
        <row r="521">
          <cell r="I521">
            <v>56.2</v>
          </cell>
        </row>
        <row r="579">
          <cell r="I579">
            <v>952.2</v>
          </cell>
        </row>
        <row r="583">
          <cell r="I583">
            <v>5123.8</v>
          </cell>
        </row>
        <row r="588">
          <cell r="I588">
            <v>2294.4</v>
          </cell>
        </row>
        <row r="592">
          <cell r="I592">
            <v>200</v>
          </cell>
        </row>
        <row r="639">
          <cell r="I639">
            <v>215.3</v>
          </cell>
        </row>
        <row r="645">
          <cell r="I645">
            <v>6650.2</v>
          </cell>
        </row>
        <row r="649">
          <cell r="I649">
            <v>35669.599999999999</v>
          </cell>
        </row>
        <row r="653">
          <cell r="I653">
            <v>12464.8</v>
          </cell>
        </row>
        <row r="657">
          <cell r="I657">
            <v>147.69999999999999</v>
          </cell>
        </row>
        <row r="661">
          <cell r="I661">
            <v>246.1</v>
          </cell>
        </row>
        <row r="679">
          <cell r="I679">
            <v>2485</v>
          </cell>
        </row>
        <row r="712">
          <cell r="I712">
            <v>182.3</v>
          </cell>
        </row>
        <row r="822">
          <cell r="I822">
            <v>507.2</v>
          </cell>
        </row>
        <row r="826">
          <cell r="I826">
            <v>6068.3</v>
          </cell>
        </row>
        <row r="830">
          <cell r="I830">
            <v>747</v>
          </cell>
        </row>
        <row r="834">
          <cell r="I834">
            <v>430</v>
          </cell>
        </row>
        <row r="940">
          <cell r="I940">
            <v>38.199999999999996</v>
          </cell>
        </row>
        <row r="962">
          <cell r="I962">
            <v>138.9</v>
          </cell>
        </row>
        <row r="966">
          <cell r="I966">
            <v>754.6</v>
          </cell>
        </row>
        <row r="975">
          <cell r="H975">
            <v>785.7</v>
          </cell>
        </row>
        <row r="983">
          <cell r="I983">
            <v>3.4</v>
          </cell>
        </row>
        <row r="999">
          <cell r="I999">
            <v>117.8</v>
          </cell>
        </row>
        <row r="1011">
          <cell r="I1011">
            <v>120.2</v>
          </cell>
        </row>
        <row r="1029">
          <cell r="I1029">
            <v>7080</v>
          </cell>
        </row>
        <row r="1133">
          <cell r="I1133">
            <v>1435.6</v>
          </cell>
        </row>
        <row r="1243">
          <cell r="I1243">
            <v>1179.7</v>
          </cell>
        </row>
      </sheetData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Поправки октябрь 2024 (2)"/>
      <sheetName val="Поправки август 2024"/>
      <sheetName val="2 чт 2024-2026гг "/>
    </sheetNames>
    <sheetDataSet>
      <sheetData sheetId="0" refreshError="1">
        <row r="34">
          <cell r="I34">
            <v>1724.4</v>
          </cell>
        </row>
        <row r="48">
          <cell r="I48">
            <v>13146.699999999999</v>
          </cell>
        </row>
        <row r="68">
          <cell r="I68">
            <v>4424.4000000000005</v>
          </cell>
        </row>
        <row r="110">
          <cell r="I110">
            <v>665.08</v>
          </cell>
        </row>
        <row r="142">
          <cell r="I142">
            <v>533.1</v>
          </cell>
        </row>
        <row r="157">
          <cell r="I157">
            <v>3421.1</v>
          </cell>
        </row>
        <row r="192">
          <cell r="I192">
            <v>920.2</v>
          </cell>
        </row>
        <row r="195">
          <cell r="I195">
            <v>499.6</v>
          </cell>
        </row>
        <row r="289">
          <cell r="I289">
            <v>1260.1000000000001</v>
          </cell>
        </row>
        <row r="371">
          <cell r="I371">
            <v>3750</v>
          </cell>
        </row>
        <row r="379">
          <cell r="I379">
            <v>6336.5</v>
          </cell>
        </row>
        <row r="588">
          <cell r="I588">
            <v>2294.4</v>
          </cell>
        </row>
        <row r="661">
          <cell r="I661">
            <v>246.1</v>
          </cell>
        </row>
        <row r="683">
          <cell r="I683">
            <v>102526.5</v>
          </cell>
        </row>
        <row r="700">
          <cell r="I700">
            <v>13553.8</v>
          </cell>
        </row>
        <row r="834">
          <cell r="I834">
            <v>430.00000000000006</v>
          </cell>
        </row>
        <row r="973">
          <cell r="I973">
            <v>2996.4</v>
          </cell>
        </row>
        <row r="986">
          <cell r="I986">
            <v>2264</v>
          </cell>
        </row>
        <row r="999">
          <cell r="I999">
            <v>117.8</v>
          </cell>
        </row>
        <row r="1011">
          <cell r="I1011">
            <v>120.2</v>
          </cell>
        </row>
        <row r="1121">
          <cell r="I1121">
            <v>1141.9000000000001</v>
          </cell>
        </row>
        <row r="1198">
          <cell r="I1198">
            <v>1822.5</v>
          </cell>
        </row>
        <row r="1243">
          <cell r="I1243">
            <v>1155.4000000000001</v>
          </cell>
        </row>
      </sheetData>
      <sheetData sheetId="1" refreshError="1">
        <row r="579">
          <cell r="I579">
            <v>952.2</v>
          </cell>
        </row>
        <row r="830">
          <cell r="I830">
            <v>747</v>
          </cell>
        </row>
      </sheetData>
      <sheetData sheetId="2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поправки август"/>
      <sheetName val="поправки декабрь ( без )"/>
      <sheetName val="поправки декабрь"/>
      <sheetName val="поправки  2024-2026 гг  (ноя(2)"/>
      <sheetName val="поправки  2024-2026 гг  (окт)"/>
      <sheetName val="поправки  2024-2026 гг  (2)"/>
      <sheetName val="2 чтение 2024-2026 гг "/>
    </sheetNames>
    <sheetDataSet>
      <sheetData sheetId="0"/>
      <sheetData sheetId="1"/>
      <sheetData sheetId="2">
        <row r="37">
          <cell r="J37">
            <v>2070.8000000000002</v>
          </cell>
        </row>
        <row r="53">
          <cell r="J53">
            <v>15775.9</v>
          </cell>
        </row>
        <row r="122">
          <cell r="J122">
            <v>200</v>
          </cell>
        </row>
        <row r="138">
          <cell r="J138">
            <v>3126.9690000000001</v>
          </cell>
        </row>
        <row r="141">
          <cell r="J141">
            <v>3480.1</v>
          </cell>
        </row>
        <row r="216">
          <cell r="J216">
            <v>2582.8000000000002</v>
          </cell>
        </row>
        <row r="219">
          <cell r="J219">
            <v>202.5</v>
          </cell>
        </row>
        <row r="222">
          <cell r="J222">
            <v>8.6999999999999993</v>
          </cell>
        </row>
        <row r="307">
          <cell r="J307">
            <v>4242.8</v>
          </cell>
        </row>
        <row r="518">
          <cell r="J518">
            <v>2980</v>
          </cell>
        </row>
        <row r="546">
          <cell r="J546">
            <v>3192.8</v>
          </cell>
        </row>
        <row r="575">
          <cell r="J575">
            <v>733.3</v>
          </cell>
        </row>
        <row r="606">
          <cell r="J606">
            <v>6827.2</v>
          </cell>
        </row>
        <row r="690">
          <cell r="J690">
            <v>1325</v>
          </cell>
        </row>
        <row r="733">
          <cell r="J733">
            <v>1217</v>
          </cell>
        </row>
        <row r="831">
          <cell r="J831">
            <v>37063.899999999994</v>
          </cell>
        </row>
        <row r="860">
          <cell r="J860">
            <v>102661</v>
          </cell>
        </row>
        <row r="864">
          <cell r="J864">
            <v>172.2</v>
          </cell>
        </row>
        <row r="878">
          <cell r="J878">
            <v>1213.5999999999999</v>
          </cell>
        </row>
        <row r="1030">
          <cell r="J1030">
            <v>6193.2</v>
          </cell>
        </row>
        <row r="1173">
          <cell r="J1173">
            <v>4199.8</v>
          </cell>
        </row>
        <row r="1186">
          <cell r="J1186">
            <v>2414</v>
          </cell>
        </row>
        <row r="1235">
          <cell r="J1235">
            <v>418</v>
          </cell>
        </row>
        <row r="1495">
          <cell r="J1495">
            <v>1280.4000000000001</v>
          </cell>
        </row>
        <row r="1514">
          <cell r="J1514">
            <v>288.10000000000002</v>
          </cell>
        </row>
        <row r="1525">
          <cell r="J1525">
            <v>145</v>
          </cell>
        </row>
        <row r="1534">
          <cell r="J1534">
            <v>20.9</v>
          </cell>
        </row>
        <row r="1551">
          <cell r="J1551">
            <v>112</v>
          </cell>
        </row>
        <row r="1597">
          <cell r="J1597">
            <v>914</v>
          </cell>
        </row>
      </sheetData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X529"/>
  <sheetViews>
    <sheetView tabSelected="1" topLeftCell="A13" zoomScale="84" zoomScaleNormal="84" zoomScaleSheetLayoutView="85" zoomScalePageLayoutView="40" workbookViewId="0">
      <pane xSplit="3" ySplit="4" topLeftCell="G17" activePane="bottomRight" state="frozen"/>
      <selection activeCell="A13" sqref="A13"/>
      <selection pane="topRight" activeCell="D13" sqref="D13"/>
      <selection pane="bottomLeft" activeCell="A17" sqref="A17"/>
      <selection pane="bottomRight" activeCell="Q20" sqref="Q20"/>
    </sheetView>
  </sheetViews>
  <sheetFormatPr defaultRowHeight="15"/>
  <cols>
    <col min="1" max="1" width="35.42578125" style="6" customWidth="1"/>
    <col min="2" max="2" width="13" customWidth="1"/>
    <col min="3" max="3" width="7" style="6" customWidth="1"/>
    <col min="4" max="4" width="11.140625" style="180" customWidth="1"/>
    <col min="5" max="5" width="9.85546875" style="34" customWidth="1"/>
    <col min="6" max="6" width="9.140625" style="34" customWidth="1"/>
    <col min="7" max="7" width="9.28515625" style="34" customWidth="1"/>
    <col min="8" max="8" width="7.85546875" style="34" hidden="1" customWidth="1"/>
    <col min="9" max="9" width="10.42578125" style="180" customWidth="1"/>
    <col min="10" max="10" width="11" style="6" customWidth="1"/>
    <col min="11" max="11" width="9.28515625" style="6" customWidth="1"/>
    <col min="12" max="12" width="10.5703125" style="6" customWidth="1"/>
    <col min="13" max="13" width="11.42578125" style="180" customWidth="1"/>
    <col min="14" max="14" width="11.5703125" style="6" customWidth="1"/>
    <col min="15" max="15" width="9.28515625" style="6" customWidth="1"/>
    <col min="16" max="16" width="11.140625" style="6" customWidth="1"/>
    <col min="17" max="19" width="9.140625" style="5"/>
  </cols>
  <sheetData>
    <row r="1" spans="1:50" ht="15.75">
      <c r="I1" s="181"/>
      <c r="J1" s="11"/>
      <c r="K1" s="11"/>
      <c r="L1" s="136"/>
      <c r="M1" s="181"/>
      <c r="N1" s="11"/>
      <c r="O1" s="11"/>
      <c r="P1" s="136" t="s">
        <v>349</v>
      </c>
    </row>
    <row r="2" spans="1:50" ht="15.75">
      <c r="I2" s="181"/>
      <c r="J2" s="11"/>
      <c r="K2" s="11"/>
      <c r="L2" s="135"/>
      <c r="M2" s="181"/>
      <c r="N2" s="11"/>
      <c r="O2" s="11"/>
      <c r="P2" s="135" t="s">
        <v>0</v>
      </c>
    </row>
    <row r="3" spans="1:50" ht="15.75">
      <c r="I3" s="181"/>
      <c r="J3" s="11"/>
      <c r="K3" s="11"/>
      <c r="L3" s="135"/>
      <c r="M3" s="181"/>
      <c r="N3" s="11"/>
      <c r="O3" s="11"/>
      <c r="P3" s="135" t="s">
        <v>1</v>
      </c>
    </row>
    <row r="4" spans="1:50" ht="15.75">
      <c r="I4" s="181"/>
      <c r="J4" s="11"/>
      <c r="K4" s="11"/>
      <c r="L4" s="135"/>
      <c r="M4" s="181"/>
      <c r="N4" s="11"/>
      <c r="O4" s="11"/>
      <c r="P4" s="135" t="s">
        <v>489</v>
      </c>
    </row>
    <row r="5" spans="1:50" ht="5.25" customHeight="1">
      <c r="I5" s="181"/>
      <c r="J5" s="11"/>
      <c r="K5" s="11"/>
      <c r="L5" s="135"/>
      <c r="M5" s="181"/>
      <c r="N5" s="11"/>
      <c r="O5" s="11"/>
      <c r="P5" s="135"/>
    </row>
    <row r="6" spans="1:50" ht="14.25" customHeight="1">
      <c r="I6" s="181"/>
      <c r="J6" s="255" t="s">
        <v>362</v>
      </c>
      <c r="K6" s="255"/>
      <c r="L6" s="255"/>
      <c r="M6" s="255"/>
      <c r="N6" s="255"/>
      <c r="O6" s="255"/>
      <c r="P6" s="255"/>
    </row>
    <row r="7" spans="1:50" ht="14.25" customHeight="1">
      <c r="I7" s="181"/>
      <c r="J7" s="253"/>
      <c r="K7" s="253"/>
      <c r="L7" s="256" t="s">
        <v>363</v>
      </c>
      <c r="M7" s="256"/>
      <c r="N7" s="256"/>
      <c r="O7" s="256"/>
      <c r="P7" s="256"/>
    </row>
    <row r="8" spans="1:50" s="5" customFormat="1">
      <c r="A8" s="11"/>
      <c r="B8" s="11"/>
      <c r="C8" s="11"/>
      <c r="D8" s="181"/>
      <c r="E8" s="11"/>
      <c r="F8" s="11"/>
      <c r="G8" s="11"/>
      <c r="H8" s="11"/>
      <c r="I8" s="255" t="s">
        <v>490</v>
      </c>
      <c r="J8" s="255"/>
      <c r="K8" s="255"/>
      <c r="L8" s="255"/>
      <c r="M8" s="255"/>
      <c r="N8" s="255"/>
      <c r="O8" s="255"/>
      <c r="P8" s="255"/>
    </row>
    <row r="9" spans="1:50" ht="15.75">
      <c r="A9" s="254" t="s">
        <v>143</v>
      </c>
      <c r="B9" s="254"/>
      <c r="C9" s="254"/>
      <c r="D9" s="254"/>
      <c r="E9" s="254"/>
      <c r="F9" s="254"/>
      <c r="G9" s="254"/>
      <c r="H9" s="254"/>
      <c r="I9" s="254"/>
      <c r="J9" s="254"/>
      <c r="K9" s="254"/>
      <c r="L9" s="254"/>
      <c r="M9" s="254"/>
      <c r="N9" s="254"/>
      <c r="O9" s="254"/>
      <c r="P9" s="254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</row>
    <row r="10" spans="1:50" ht="15.75">
      <c r="A10" s="254" t="s">
        <v>144</v>
      </c>
      <c r="B10" s="254"/>
      <c r="C10" s="254"/>
      <c r="D10" s="254"/>
      <c r="E10" s="254"/>
      <c r="F10" s="254"/>
      <c r="G10" s="254"/>
      <c r="H10" s="254"/>
      <c r="I10" s="254"/>
      <c r="J10" s="254"/>
      <c r="K10" s="254"/>
      <c r="L10" s="254"/>
      <c r="M10" s="254"/>
      <c r="N10" s="254"/>
      <c r="O10" s="254"/>
      <c r="P10" s="254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</row>
    <row r="11" spans="1:50" ht="15.75">
      <c r="A11" s="254" t="s">
        <v>491</v>
      </c>
      <c r="B11" s="254"/>
      <c r="C11" s="254"/>
      <c r="D11" s="254"/>
      <c r="E11" s="254"/>
      <c r="F11" s="254"/>
      <c r="G11" s="254"/>
      <c r="H11" s="254"/>
      <c r="I11" s="254"/>
      <c r="J11" s="254"/>
      <c r="K11" s="254"/>
      <c r="L11" s="254"/>
      <c r="M11" s="254"/>
      <c r="N11" s="254"/>
      <c r="O11" s="254"/>
      <c r="P11" s="254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</row>
    <row r="12" spans="1:50">
      <c r="A12" s="1"/>
      <c r="B12" s="3"/>
      <c r="C12" s="3"/>
      <c r="D12" s="243"/>
      <c r="E12" s="4"/>
      <c r="F12" s="4"/>
      <c r="G12" s="4"/>
      <c r="H12" s="4"/>
      <c r="I12" s="182"/>
      <c r="J12" s="2"/>
      <c r="K12" s="2"/>
      <c r="L12" s="2"/>
      <c r="M12" s="182"/>
      <c r="N12" s="2"/>
      <c r="O12" s="2"/>
      <c r="P12" s="2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</row>
    <row r="13" spans="1:50" ht="14.25" customHeight="1">
      <c r="A13" s="257" t="s">
        <v>488</v>
      </c>
      <c r="B13" s="260" t="s">
        <v>3</v>
      </c>
      <c r="C13" s="260" t="s">
        <v>4</v>
      </c>
      <c r="D13" s="263" t="s">
        <v>556</v>
      </c>
      <c r="E13" s="264"/>
      <c r="F13" s="264"/>
      <c r="G13" s="264"/>
      <c r="H13" s="264"/>
      <c r="I13" s="264"/>
      <c r="J13" s="264"/>
      <c r="K13" s="264"/>
      <c r="L13" s="264"/>
      <c r="M13" s="264"/>
      <c r="N13" s="264"/>
      <c r="O13" s="264"/>
      <c r="P13" s="264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</row>
    <row r="14" spans="1:50" ht="15.75" customHeight="1">
      <c r="A14" s="258"/>
      <c r="B14" s="261"/>
      <c r="C14" s="261"/>
      <c r="D14" s="263" t="s">
        <v>366</v>
      </c>
      <c r="E14" s="264"/>
      <c r="F14" s="264"/>
      <c r="G14" s="264"/>
      <c r="H14" s="265"/>
      <c r="I14" s="266" t="s">
        <v>434</v>
      </c>
      <c r="J14" s="266"/>
      <c r="K14" s="266"/>
      <c r="L14" s="266"/>
      <c r="M14" s="266" t="s">
        <v>492</v>
      </c>
      <c r="N14" s="266"/>
      <c r="O14" s="266"/>
      <c r="P14" s="266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</row>
    <row r="15" spans="1:50" ht="59.25" customHeight="1">
      <c r="A15" s="259"/>
      <c r="B15" s="262"/>
      <c r="C15" s="262"/>
      <c r="D15" s="183" t="s">
        <v>137</v>
      </c>
      <c r="E15" s="13" t="s">
        <v>146</v>
      </c>
      <c r="F15" s="13" t="s">
        <v>132</v>
      </c>
      <c r="G15" s="78" t="s">
        <v>156</v>
      </c>
      <c r="H15" s="78" t="s">
        <v>314</v>
      </c>
      <c r="I15" s="184" t="s">
        <v>137</v>
      </c>
      <c r="J15" s="13" t="s">
        <v>146</v>
      </c>
      <c r="K15" s="13" t="s">
        <v>132</v>
      </c>
      <c r="L15" s="59" t="s">
        <v>156</v>
      </c>
      <c r="M15" s="184" t="s">
        <v>137</v>
      </c>
      <c r="N15" s="13" t="s">
        <v>146</v>
      </c>
      <c r="O15" s="13" t="s">
        <v>132</v>
      </c>
      <c r="P15" s="59" t="s">
        <v>156</v>
      </c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</row>
    <row r="16" spans="1:50" ht="18" customHeight="1">
      <c r="A16" s="26" t="s">
        <v>6</v>
      </c>
      <c r="B16" s="22" t="s">
        <v>7</v>
      </c>
      <c r="C16" s="26" t="s">
        <v>99</v>
      </c>
      <c r="D16" s="244">
        <v>4</v>
      </c>
      <c r="E16" s="14">
        <v>5</v>
      </c>
      <c r="F16" s="14">
        <v>6</v>
      </c>
      <c r="G16" s="14">
        <v>7</v>
      </c>
      <c r="H16" s="14">
        <v>9</v>
      </c>
      <c r="I16" s="186">
        <v>8</v>
      </c>
      <c r="J16" s="14">
        <v>9</v>
      </c>
      <c r="K16" s="14">
        <v>10</v>
      </c>
      <c r="L16" s="156">
        <v>11</v>
      </c>
      <c r="M16" s="192">
        <v>12</v>
      </c>
      <c r="N16" s="156">
        <v>13</v>
      </c>
      <c r="O16" s="156">
        <v>14</v>
      </c>
      <c r="P16" s="156">
        <v>15</v>
      </c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</row>
    <row r="17" spans="1:50" ht="18.75" customHeight="1">
      <c r="A17" s="68" t="s">
        <v>5</v>
      </c>
      <c r="B17" s="21"/>
      <c r="C17" s="20"/>
      <c r="D17" s="187">
        <f>E17+F17+G17</f>
        <v>343552.24899999995</v>
      </c>
      <c r="E17" s="154">
        <f>E18+E263</f>
        <v>167192.26899999997</v>
      </c>
      <c r="F17" s="154">
        <f t="shared" ref="F17:H17" si="0">F18+F263</f>
        <v>138863.1</v>
      </c>
      <c r="G17" s="154">
        <f t="shared" si="0"/>
        <v>37496.879999999997</v>
      </c>
      <c r="H17" s="154" t="e">
        <f t="shared" si="0"/>
        <v>#REF!</v>
      </c>
      <c r="I17" s="187">
        <f>I18+I263</f>
        <v>233074.59999999998</v>
      </c>
      <c r="J17" s="154">
        <f t="shared" ref="J17:P17" si="1">J18+J263</f>
        <v>120812.09999999999</v>
      </c>
      <c r="K17" s="154">
        <f t="shared" si="1"/>
        <v>100141.50000000001</v>
      </c>
      <c r="L17" s="154">
        <f t="shared" si="1"/>
        <v>12121</v>
      </c>
      <c r="M17" s="187">
        <f t="shared" si="1"/>
        <v>235323.90000000005</v>
      </c>
      <c r="N17" s="154">
        <f t="shared" si="1"/>
        <v>128199.19999999998</v>
      </c>
      <c r="O17" s="154">
        <f t="shared" si="1"/>
        <v>94749.900000000009</v>
      </c>
      <c r="P17" s="154">
        <f t="shared" si="1"/>
        <v>12374.8</v>
      </c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</row>
    <row r="18" spans="1:50" s="7" customFormat="1" ht="32.25" customHeight="1">
      <c r="A18" s="43" t="s">
        <v>10</v>
      </c>
      <c r="B18" s="42" t="s">
        <v>165</v>
      </c>
      <c r="C18" s="19"/>
      <c r="D18" s="187">
        <f>E18+F18+G18</f>
        <v>70567.448999999993</v>
      </c>
      <c r="E18" s="157">
        <f>E19+E21+E24+E31+E38+E40+E42+E48+E52+E58+E61+E65+E69+E71+E74+E78+E82+E86+E90+E92+E102+E115+E117+E122+E124+E133+E136+E139+E145+E203+E212+E214+E225+E228+E232+E236+E243+E261+E251+E216+E240+E259+E238+E221+E98+E148+E224+E44+E46+E56+E177++E196+E96+E104+E107+E109+E111+E113+E205+E209+E246+E153+E157+E159+E161+E163+E165+E178+E180+E182+E184+E186+E188+E190+E199+E201+E155+E151+E207+E230+E234+E256</f>
        <v>52966.668999999994</v>
      </c>
      <c r="F18" s="157">
        <f>F19+F21+F24+F31+F38+F40+F42+F48+F52+F58+F61+F65+F69+F71+F74+F78+F82+F86+F90+F92+F102+F115+F117+F122+F124+F133+F136+F139+F145+F203+F212+F214+F225+F228+F232+F236+F243+F261+F251+F216+F240+F259+F238+F221+F98+F148+F224+F44+F46+F56+F177++F196+F96+F104+F107+F109+F111+F113+F205+F209+F246+F153+F157+F159+F161+F163+F165+F178+F180+F182+F184+F186+F188+F190+F199+F201+F155+F151+F207+F230+F234+F119+F29+F34+F36</f>
        <v>14278.9</v>
      </c>
      <c r="G18" s="157">
        <f>G19+G21+G24+G31+G38+G40+G42+G48+G52+G58+G61+G65+G69+G71+G74+G78+G82+G86+G90+G92+G102+G115+G117+G122+G124+G133+G136+G139+G145+G203+G212+G214+G225+G228+G232+G236+G243+G261+G251+G216+G240+G259+G238+G221+G98+G148+G224+G44+G46+G56+G177++G196+G96+G104+G107+G109+G111+G113+G205+G209+G246+G153+G157+G159+G161+G163+G165+G178+G180+G182+G184+G186+G188+G190+G199+G201+G155+G151+G207+G230+G234+G27</f>
        <v>3321.88</v>
      </c>
      <c r="H18" s="157" t="e">
        <f t="shared" ref="H18:P18" si="2">H19+H21+H24+H31+H38+H40+H42+H48+H52+H58+H61+H65+H69+H71+H74+H78+H82+H86+H90+H92+H102+H115+H117+H122+H124+H133+H136+H139+H145+H203+H212+H214+H225+H228+H232+H236+H243+H261+H251+H216+H240+H259+H238+H221+H98+H148+H224+H44+H46+H56+H177++H196+H96+H104+H107+H109+H111+H113+H205+H209+H246+H153+H157+H159+H161+H163+H165+H178+H180+H182+H184+H186+H188+H190+H199+H201+H155+H151+H207+H230+H234</f>
        <v>#REF!</v>
      </c>
      <c r="I18" s="188">
        <f>I19+I21+I24+I31+I38+I40+I42+I48+I52+I58+I61+I65+I69+I71+I74+I78+I82+I86+I90+I92+I102+I115+I117+I122+I124+I133+I136+I139+I145+I203+I212+I214+I225+I228+I232+I236+I243+I261+I251+I216+I240+I259+I238+I221+I98+I148+I224+I44+I46+I56+I177++I196+I96+I104+I107+I109+I111+I113+I205+I209+I246+I153+I157+I159+I161+I163+I165+I178+I180+I182+I184+I186+I188+I190+I199+I201+I155+I151+I207+I230+I234</f>
        <v>232621.59999999998</v>
      </c>
      <c r="J18" s="157">
        <f t="shared" si="2"/>
        <v>120359.09999999999</v>
      </c>
      <c r="K18" s="157">
        <f t="shared" si="2"/>
        <v>100141.50000000001</v>
      </c>
      <c r="L18" s="157">
        <f t="shared" si="2"/>
        <v>12121</v>
      </c>
      <c r="M18" s="188">
        <f t="shared" si="2"/>
        <v>235097.90000000005</v>
      </c>
      <c r="N18" s="157">
        <f t="shared" si="2"/>
        <v>127973.19999999998</v>
      </c>
      <c r="O18" s="157">
        <f t="shared" si="2"/>
        <v>94749.900000000009</v>
      </c>
      <c r="P18" s="157">
        <f t="shared" si="2"/>
        <v>12374.8</v>
      </c>
    </row>
    <row r="19" spans="1:50" s="7" customFormat="1" ht="22.5" customHeight="1">
      <c r="A19" s="16" t="s">
        <v>101</v>
      </c>
      <c r="B19" s="44" t="s">
        <v>166</v>
      </c>
      <c r="C19" s="153"/>
      <c r="D19" s="193">
        <f t="shared" ref="D19:D84" si="3">E19+F19+G19</f>
        <v>1990.4</v>
      </c>
      <c r="E19" s="155">
        <f>'[1]Поправки ноябрь 2024 (3)'!$I$34</f>
        <v>1990.4</v>
      </c>
      <c r="F19" s="155">
        <f t="shared" ref="F19:H19" si="4">F20</f>
        <v>0</v>
      </c>
      <c r="G19" s="155">
        <f t="shared" si="4"/>
        <v>0</v>
      </c>
      <c r="H19" s="155" t="e">
        <f t="shared" si="4"/>
        <v>#REF!</v>
      </c>
      <c r="I19" s="190">
        <f>I20</f>
        <v>1265</v>
      </c>
      <c r="J19" s="155">
        <f t="shared" ref="J19:P19" si="5">J20</f>
        <v>1265</v>
      </c>
      <c r="K19" s="155">
        <f t="shared" si="5"/>
        <v>0</v>
      </c>
      <c r="L19" s="155">
        <f t="shared" si="5"/>
        <v>0</v>
      </c>
      <c r="M19" s="190">
        <f t="shared" si="5"/>
        <v>1265</v>
      </c>
      <c r="N19" s="155">
        <f t="shared" si="5"/>
        <v>1265</v>
      </c>
      <c r="O19" s="155">
        <f t="shared" si="5"/>
        <v>0</v>
      </c>
      <c r="P19" s="155">
        <f t="shared" si="5"/>
        <v>0</v>
      </c>
    </row>
    <row r="20" spans="1:50" s="8" customFormat="1" ht="109.5" customHeight="1">
      <c r="A20" s="16" t="s">
        <v>11</v>
      </c>
      <c r="B20" s="44" t="s">
        <v>166</v>
      </c>
      <c r="C20" s="153" t="s">
        <v>12</v>
      </c>
      <c r="D20" s="187">
        <f t="shared" si="3"/>
        <v>2070.8000000000002</v>
      </c>
      <c r="E20" s="155">
        <f>'[3]поправки декабрь'!$J$37</f>
        <v>2070.8000000000002</v>
      </c>
      <c r="F20" s="156"/>
      <c r="G20" s="157"/>
      <c r="H20" s="157" t="e">
        <f>#REF!</f>
        <v>#REF!</v>
      </c>
      <c r="I20" s="187">
        <f t="shared" ref="I20:I66" si="6">J20+K20+L20</f>
        <v>1265</v>
      </c>
      <c r="J20" s="155">
        <v>1265</v>
      </c>
      <c r="K20" s="156"/>
      <c r="L20" s="156"/>
      <c r="M20" s="246">
        <f>N20+O20</f>
        <v>1265</v>
      </c>
      <c r="N20" s="160">
        <v>1265</v>
      </c>
      <c r="O20" s="160"/>
      <c r="P20" s="160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</row>
    <row r="21" spans="1:50" s="7" customFormat="1" ht="17.25" customHeight="1">
      <c r="A21" s="16" t="s">
        <v>102</v>
      </c>
      <c r="B21" s="44" t="s">
        <v>167</v>
      </c>
      <c r="C21" s="153"/>
      <c r="D21" s="193">
        <f>D22+D23</f>
        <v>25382.9</v>
      </c>
      <c r="E21" s="158">
        <f t="shared" ref="E21:P21" si="7">E22+E23</f>
        <v>25382.9</v>
      </c>
      <c r="F21" s="158">
        <f t="shared" si="7"/>
        <v>0</v>
      </c>
      <c r="G21" s="158">
        <f t="shared" si="7"/>
        <v>0</v>
      </c>
      <c r="H21" s="158" t="e">
        <f t="shared" si="7"/>
        <v>#REF!</v>
      </c>
      <c r="I21" s="193">
        <f t="shared" si="7"/>
        <v>19602.7</v>
      </c>
      <c r="J21" s="158">
        <f t="shared" si="7"/>
        <v>19602.7</v>
      </c>
      <c r="K21" s="158">
        <f t="shared" si="7"/>
        <v>0</v>
      </c>
      <c r="L21" s="158">
        <f t="shared" si="7"/>
        <v>0</v>
      </c>
      <c r="M21" s="193">
        <f t="shared" si="7"/>
        <v>19640</v>
      </c>
      <c r="N21" s="158">
        <f t="shared" si="7"/>
        <v>19640</v>
      </c>
      <c r="O21" s="158">
        <f t="shared" si="7"/>
        <v>0</v>
      </c>
      <c r="P21" s="158">
        <f t="shared" si="7"/>
        <v>0</v>
      </c>
    </row>
    <row r="22" spans="1:50" s="8" customFormat="1" ht="109.5" customHeight="1">
      <c r="A22" s="16" t="s">
        <v>315</v>
      </c>
      <c r="B22" s="44" t="s">
        <v>167</v>
      </c>
      <c r="C22" s="153" t="s">
        <v>12</v>
      </c>
      <c r="D22" s="187">
        <f t="shared" si="3"/>
        <v>25362.9</v>
      </c>
      <c r="E22" s="155">
        <f>'[3]поправки декабрь'!$J$53+'[3]поправки декабрь'!$J$546+'[3]поправки декабрь'!$J$1173+'[3]поправки декабрь'!$J$1495+'[3]поправки декабрь'!$J$1597</f>
        <v>25362.9</v>
      </c>
      <c r="F22" s="155"/>
      <c r="G22" s="155"/>
      <c r="H22" s="155" t="e">
        <f>#REF!</f>
        <v>#REF!</v>
      </c>
      <c r="I22" s="187">
        <f t="shared" si="6"/>
        <v>19582.7</v>
      </c>
      <c r="J22" s="155">
        <v>19582.7</v>
      </c>
      <c r="K22" s="156"/>
      <c r="L22" s="156"/>
      <c r="M22" s="246">
        <f t="shared" ref="M22:M23" si="8">N22+O22</f>
        <v>19630</v>
      </c>
      <c r="N22" s="160">
        <v>19630</v>
      </c>
      <c r="O22" s="160"/>
      <c r="P22" s="160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</row>
    <row r="23" spans="1:50" s="8" customFormat="1" ht="109.5" customHeight="1">
      <c r="A23" s="16" t="s">
        <v>11</v>
      </c>
      <c r="B23" s="44" t="s">
        <v>167</v>
      </c>
      <c r="C23" s="153" t="s">
        <v>16</v>
      </c>
      <c r="D23" s="187">
        <f t="shared" si="3"/>
        <v>20</v>
      </c>
      <c r="E23" s="155">
        <v>20</v>
      </c>
      <c r="F23" s="155"/>
      <c r="G23" s="155"/>
      <c r="H23" s="155" t="e">
        <f>#REF!</f>
        <v>#REF!</v>
      </c>
      <c r="I23" s="187">
        <f t="shared" si="6"/>
        <v>20</v>
      </c>
      <c r="J23" s="155">
        <v>20</v>
      </c>
      <c r="K23" s="155"/>
      <c r="L23" s="155"/>
      <c r="M23" s="246">
        <f t="shared" si="8"/>
        <v>10</v>
      </c>
      <c r="N23" s="160">
        <v>10</v>
      </c>
      <c r="O23" s="160"/>
      <c r="P23" s="160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</row>
    <row r="24" spans="1:50" s="7" customFormat="1" ht="78" customHeight="1">
      <c r="A24" s="48" t="s">
        <v>139</v>
      </c>
      <c r="B24" s="153" t="s">
        <v>168</v>
      </c>
      <c r="C24" s="153"/>
      <c r="D24" s="187">
        <f t="shared" si="3"/>
        <v>1.5</v>
      </c>
      <c r="E24" s="156">
        <f t="shared" ref="E24:H24" si="9">E25</f>
        <v>0</v>
      </c>
      <c r="F24" s="155">
        <f t="shared" si="9"/>
        <v>0</v>
      </c>
      <c r="G24" s="157">
        <f t="shared" si="9"/>
        <v>1.5</v>
      </c>
      <c r="H24" s="157" t="e">
        <f t="shared" si="9"/>
        <v>#REF!</v>
      </c>
      <c r="I24" s="187">
        <f t="shared" si="6"/>
        <v>1.5</v>
      </c>
      <c r="J24" s="156">
        <f t="shared" ref="J24:L24" si="10">J25</f>
        <v>0</v>
      </c>
      <c r="K24" s="156">
        <f t="shared" si="10"/>
        <v>0</v>
      </c>
      <c r="L24" s="156">
        <f t="shared" si="10"/>
        <v>1.5</v>
      </c>
      <c r="M24" s="246">
        <f>N24+O24+P24</f>
        <v>36.5</v>
      </c>
      <c r="N24" s="160">
        <f t="shared" ref="N24:P24" si="11">N25</f>
        <v>0</v>
      </c>
      <c r="O24" s="160">
        <f t="shared" si="11"/>
        <v>0</v>
      </c>
      <c r="P24" s="160">
        <f t="shared" si="11"/>
        <v>36.5</v>
      </c>
    </row>
    <row r="25" spans="1:50" s="8" customFormat="1" ht="43.5" customHeight="1">
      <c r="A25" s="48" t="s">
        <v>22</v>
      </c>
      <c r="B25" s="153" t="s">
        <v>168</v>
      </c>
      <c r="C25" s="153" t="s">
        <v>16</v>
      </c>
      <c r="D25" s="193">
        <f t="shared" si="3"/>
        <v>1.5</v>
      </c>
      <c r="E25" s="156"/>
      <c r="F25" s="155"/>
      <c r="G25" s="155">
        <v>1.5</v>
      </c>
      <c r="H25" s="155" t="e">
        <f>#REF!</f>
        <v>#REF!</v>
      </c>
      <c r="I25" s="193">
        <f t="shared" si="6"/>
        <v>1.5</v>
      </c>
      <c r="J25" s="156"/>
      <c r="K25" s="156"/>
      <c r="L25" s="156">
        <v>1.5</v>
      </c>
      <c r="M25" s="247">
        <f>N25+O25+P25</f>
        <v>36.5</v>
      </c>
      <c r="N25" s="160"/>
      <c r="O25" s="160"/>
      <c r="P25" s="160">
        <v>36.5</v>
      </c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</row>
    <row r="26" spans="1:50" s="8" customFormat="1" ht="51" customHeight="1">
      <c r="A26" s="174" t="s">
        <v>423</v>
      </c>
      <c r="B26" s="238" t="s">
        <v>424</v>
      </c>
      <c r="C26" s="70"/>
      <c r="D26" s="193">
        <f t="shared" si="3"/>
        <v>1395.2</v>
      </c>
      <c r="E26" s="158">
        <f>E27+E29</f>
        <v>0</v>
      </c>
      <c r="F26" s="158">
        <f>F27+F29</f>
        <v>0</v>
      </c>
      <c r="G26" s="158">
        <f>G27+G29</f>
        <v>1395.2</v>
      </c>
      <c r="H26" s="158"/>
      <c r="I26" s="193">
        <f t="shared" ref="I26:P26" si="12">I27+I29</f>
        <v>0</v>
      </c>
      <c r="J26" s="158">
        <f t="shared" si="12"/>
        <v>0</v>
      </c>
      <c r="K26" s="158">
        <f t="shared" si="12"/>
        <v>0</v>
      </c>
      <c r="L26" s="158">
        <f t="shared" si="12"/>
        <v>0</v>
      </c>
      <c r="M26" s="193">
        <f t="shared" si="12"/>
        <v>0</v>
      </c>
      <c r="N26" s="158">
        <f t="shared" si="12"/>
        <v>0</v>
      </c>
      <c r="O26" s="158">
        <f t="shared" si="12"/>
        <v>0</v>
      </c>
      <c r="P26" s="158">
        <f t="shared" si="12"/>
        <v>0</v>
      </c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</row>
    <row r="27" spans="1:50" s="8" customFormat="1" ht="93" customHeight="1">
      <c r="A27" s="174" t="s">
        <v>11</v>
      </c>
      <c r="B27" s="238" t="s">
        <v>424</v>
      </c>
      <c r="C27" s="47" t="s">
        <v>12</v>
      </c>
      <c r="D27" s="193">
        <f t="shared" si="3"/>
        <v>1395.2</v>
      </c>
      <c r="E27" s="158">
        <f>E28</f>
        <v>0</v>
      </c>
      <c r="F27" s="158">
        <f>F28</f>
        <v>0</v>
      </c>
      <c r="G27" s="158">
        <v>1395.2</v>
      </c>
      <c r="H27" s="158"/>
      <c r="I27" s="193">
        <f t="shared" ref="I27:P27" si="13">I28</f>
        <v>0</v>
      </c>
      <c r="J27" s="158">
        <f t="shared" si="13"/>
        <v>0</v>
      </c>
      <c r="K27" s="158">
        <f t="shared" si="13"/>
        <v>0</v>
      </c>
      <c r="L27" s="158">
        <f t="shared" si="13"/>
        <v>0</v>
      </c>
      <c r="M27" s="193">
        <f t="shared" si="13"/>
        <v>0</v>
      </c>
      <c r="N27" s="158">
        <f t="shared" si="13"/>
        <v>0</v>
      </c>
      <c r="O27" s="158">
        <f t="shared" si="13"/>
        <v>0</v>
      </c>
      <c r="P27" s="158">
        <f t="shared" si="13"/>
        <v>0</v>
      </c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</row>
    <row r="28" spans="1:50" s="8" customFormat="1" ht="264.75" customHeight="1">
      <c r="A28" s="241" t="s">
        <v>478</v>
      </c>
      <c r="B28" s="240" t="s">
        <v>548</v>
      </c>
      <c r="C28" s="47"/>
      <c r="D28" s="193">
        <f t="shared" si="3"/>
        <v>0</v>
      </c>
      <c r="E28" s="158">
        <f>E29</f>
        <v>0</v>
      </c>
      <c r="F28" s="158">
        <f t="shared" ref="F28:H28" si="14">F29</f>
        <v>0</v>
      </c>
      <c r="G28" s="158">
        <f t="shared" si="14"/>
        <v>0</v>
      </c>
      <c r="H28" s="158">
        <f t="shared" si="14"/>
        <v>0</v>
      </c>
      <c r="I28" s="193"/>
      <c r="J28" s="156"/>
      <c r="K28" s="156"/>
      <c r="L28" s="156"/>
      <c r="M28" s="247"/>
      <c r="N28" s="160"/>
      <c r="O28" s="160"/>
      <c r="P28" s="160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</row>
    <row r="29" spans="1:50" s="8" customFormat="1" ht="71.25" customHeight="1">
      <c r="A29" s="46" t="s">
        <v>475</v>
      </c>
      <c r="B29" s="240" t="s">
        <v>548</v>
      </c>
      <c r="C29" s="47" t="s">
        <v>56</v>
      </c>
      <c r="D29" s="193">
        <f>D30</f>
        <v>0</v>
      </c>
      <c r="E29" s="158">
        <f>E30</f>
        <v>0</v>
      </c>
      <c r="F29" s="158">
        <v>0</v>
      </c>
      <c r="G29" s="158">
        <f>G30</f>
        <v>0</v>
      </c>
      <c r="H29" s="158"/>
      <c r="I29" s="193">
        <f t="shared" ref="I29:P29" si="15">I30</f>
        <v>0</v>
      </c>
      <c r="J29" s="158">
        <f t="shared" si="15"/>
        <v>0</v>
      </c>
      <c r="K29" s="158">
        <f t="shared" si="15"/>
        <v>0</v>
      </c>
      <c r="L29" s="158">
        <f t="shared" si="15"/>
        <v>0</v>
      </c>
      <c r="M29" s="193">
        <f t="shared" si="15"/>
        <v>0</v>
      </c>
      <c r="N29" s="158">
        <f t="shared" si="15"/>
        <v>0</v>
      </c>
      <c r="O29" s="158">
        <f t="shared" si="15"/>
        <v>0</v>
      </c>
      <c r="P29" s="158">
        <f t="shared" si="15"/>
        <v>0</v>
      </c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</row>
    <row r="30" spans="1:50" s="8" customFormat="1" ht="20.25" hidden="1" customHeight="1">
      <c r="A30" s="16" t="s">
        <v>25</v>
      </c>
      <c r="B30" s="47" t="s">
        <v>311</v>
      </c>
      <c r="C30" s="153" t="s">
        <v>16</v>
      </c>
      <c r="D30" s="193"/>
      <c r="E30" s="156"/>
      <c r="F30" s="155"/>
      <c r="G30" s="155"/>
      <c r="H30" s="155"/>
      <c r="I30" s="193"/>
      <c r="J30" s="156"/>
      <c r="K30" s="156"/>
      <c r="L30" s="156"/>
      <c r="M30" s="247"/>
      <c r="N30" s="160"/>
      <c r="O30" s="160"/>
      <c r="P30" s="160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</row>
    <row r="31" spans="1:50" s="10" customFormat="1" ht="190.5" customHeight="1">
      <c r="A31" s="239" t="s">
        <v>547</v>
      </c>
      <c r="B31" s="240" t="s">
        <v>548</v>
      </c>
      <c r="C31" s="47"/>
      <c r="D31" s="187">
        <f>E31+F31+G31+H31</f>
        <v>693.18000000000006</v>
      </c>
      <c r="E31" s="157">
        <f t="shared" ref="E31:P31" si="16">E32+E34</f>
        <v>0</v>
      </c>
      <c r="F31" s="18">
        <f>F32</f>
        <v>28.1</v>
      </c>
      <c r="G31" s="18">
        <f t="shared" si="16"/>
        <v>665.08</v>
      </c>
      <c r="H31" s="18">
        <f t="shared" si="16"/>
        <v>0</v>
      </c>
      <c r="I31" s="194">
        <f t="shared" si="16"/>
        <v>0</v>
      </c>
      <c r="J31" s="18">
        <f t="shared" si="16"/>
        <v>0</v>
      </c>
      <c r="K31" s="18">
        <f t="shared" si="16"/>
        <v>0</v>
      </c>
      <c r="L31" s="18">
        <f t="shared" si="16"/>
        <v>0</v>
      </c>
      <c r="M31" s="194">
        <f t="shared" si="16"/>
        <v>0</v>
      </c>
      <c r="N31" s="18">
        <f t="shared" si="16"/>
        <v>0</v>
      </c>
      <c r="O31" s="18">
        <f t="shared" si="16"/>
        <v>0</v>
      </c>
      <c r="P31" s="18">
        <f t="shared" si="16"/>
        <v>0</v>
      </c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</row>
    <row r="32" spans="1:50" s="8" customFormat="1" ht="43.5" customHeight="1">
      <c r="A32" s="46" t="s">
        <v>475</v>
      </c>
      <c r="B32" s="240" t="s">
        <v>548</v>
      </c>
      <c r="C32" s="47" t="s">
        <v>56</v>
      </c>
      <c r="D32" s="187">
        <f>E32+F32+G32+H32</f>
        <v>693.18000000000006</v>
      </c>
      <c r="E32" s="156">
        <f t="shared" ref="E32:P34" si="17">E33</f>
        <v>0</v>
      </c>
      <c r="F32" s="156">
        <v>28.1</v>
      </c>
      <c r="G32" s="156">
        <f>'[2]Поправки октябрь 2024 (2)'!$I$110</f>
        <v>665.08</v>
      </c>
      <c r="H32" s="156">
        <f t="shared" si="17"/>
        <v>0</v>
      </c>
      <c r="I32" s="192">
        <f t="shared" si="17"/>
        <v>0</v>
      </c>
      <c r="J32" s="156">
        <f t="shared" si="17"/>
        <v>0</v>
      </c>
      <c r="K32" s="156">
        <f t="shared" si="17"/>
        <v>0</v>
      </c>
      <c r="L32" s="156">
        <f t="shared" si="17"/>
        <v>0</v>
      </c>
      <c r="M32" s="192">
        <f t="shared" si="17"/>
        <v>0</v>
      </c>
      <c r="N32" s="156">
        <f t="shared" si="17"/>
        <v>0</v>
      </c>
      <c r="O32" s="156">
        <f t="shared" si="17"/>
        <v>0</v>
      </c>
      <c r="P32" s="156">
        <f t="shared" si="17"/>
        <v>0</v>
      </c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</row>
    <row r="33" spans="1:50" s="8" customFormat="1" ht="49.5" customHeight="1">
      <c r="A33" s="202" t="s">
        <v>549</v>
      </c>
      <c r="B33" s="152" t="s">
        <v>550</v>
      </c>
      <c r="C33" s="242"/>
      <c r="D33" s="187">
        <f>D34</f>
        <v>17</v>
      </c>
      <c r="E33" s="154">
        <f t="shared" si="17"/>
        <v>0</v>
      </c>
      <c r="F33" s="154">
        <f t="shared" si="17"/>
        <v>17</v>
      </c>
      <c r="G33" s="154">
        <f t="shared" si="17"/>
        <v>0</v>
      </c>
      <c r="H33" s="155"/>
      <c r="I33" s="193"/>
      <c r="J33" s="156"/>
      <c r="K33" s="156"/>
      <c r="L33" s="156"/>
      <c r="M33" s="247"/>
      <c r="N33" s="160"/>
      <c r="O33" s="160"/>
      <c r="P33" s="160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</row>
    <row r="34" spans="1:50" s="8" customFormat="1" ht="38.25" customHeight="1">
      <c r="A34" s="143" t="s">
        <v>45</v>
      </c>
      <c r="B34" s="152" t="s">
        <v>550</v>
      </c>
      <c r="C34" s="242" t="s">
        <v>16</v>
      </c>
      <c r="D34" s="187">
        <f>E34+F34+G34+H34</f>
        <v>17</v>
      </c>
      <c r="E34" s="156">
        <f t="shared" si="17"/>
        <v>0</v>
      </c>
      <c r="F34" s="156">
        <v>17</v>
      </c>
      <c r="G34" s="156">
        <f t="shared" si="17"/>
        <v>0</v>
      </c>
      <c r="H34" s="156">
        <f t="shared" si="17"/>
        <v>0</v>
      </c>
      <c r="I34" s="192">
        <f t="shared" si="17"/>
        <v>0</v>
      </c>
      <c r="J34" s="156">
        <f t="shared" si="17"/>
        <v>0</v>
      </c>
      <c r="K34" s="156">
        <f t="shared" si="17"/>
        <v>0</v>
      </c>
      <c r="L34" s="156">
        <f t="shared" si="17"/>
        <v>0</v>
      </c>
      <c r="M34" s="192">
        <f t="shared" si="17"/>
        <v>0</v>
      </c>
      <c r="N34" s="156">
        <f t="shared" si="17"/>
        <v>0</v>
      </c>
      <c r="O34" s="156">
        <f t="shared" si="17"/>
        <v>0</v>
      </c>
      <c r="P34" s="156">
        <f t="shared" si="17"/>
        <v>0</v>
      </c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</row>
    <row r="35" spans="1:50" s="8" customFormat="1" ht="21.75" hidden="1" customHeight="1">
      <c r="A35" s="58" t="s">
        <v>344</v>
      </c>
      <c r="B35" s="47"/>
      <c r="C35" s="153" t="s">
        <v>16</v>
      </c>
      <c r="D35" s="187">
        <f>E35+F35+G35+H35</f>
        <v>0</v>
      </c>
      <c r="E35" s="156"/>
      <c r="F35" s="155"/>
      <c r="G35" s="155"/>
      <c r="H35" s="155"/>
      <c r="I35" s="193"/>
      <c r="J35" s="156"/>
      <c r="K35" s="156"/>
      <c r="L35" s="156"/>
      <c r="M35" s="247"/>
      <c r="N35" s="160"/>
      <c r="O35" s="160"/>
      <c r="P35" s="160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</row>
    <row r="36" spans="1:50" s="8" customFormat="1" ht="81" customHeight="1">
      <c r="A36" s="239" t="s">
        <v>552</v>
      </c>
      <c r="B36" s="240" t="s">
        <v>548</v>
      </c>
      <c r="C36" s="47"/>
      <c r="D36" s="187">
        <f>D37</f>
        <v>1179.7</v>
      </c>
      <c r="E36" s="157">
        <f>E37</f>
        <v>0</v>
      </c>
      <c r="F36" s="18">
        <f>F37</f>
        <v>1179.7</v>
      </c>
      <c r="G36" s="18">
        <f>G37</f>
        <v>0</v>
      </c>
      <c r="H36" s="155"/>
      <c r="I36" s="193"/>
      <c r="J36" s="156"/>
      <c r="K36" s="156"/>
      <c r="L36" s="156"/>
      <c r="M36" s="247"/>
      <c r="N36" s="160"/>
      <c r="O36" s="160"/>
      <c r="P36" s="160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</row>
    <row r="37" spans="1:50" s="8" customFormat="1" ht="30" customHeight="1">
      <c r="A37" s="46" t="s">
        <v>475</v>
      </c>
      <c r="B37" s="240" t="s">
        <v>548</v>
      </c>
      <c r="C37" s="47" t="s">
        <v>56</v>
      </c>
      <c r="D37" s="187">
        <f>E37+F37+G37+H37</f>
        <v>1179.7</v>
      </c>
      <c r="E37" s="156">
        <v>0</v>
      </c>
      <c r="F37" s="156">
        <f>'[1]Поправки ноябрь 2024 (3)'!$I$1243</f>
        <v>1179.7</v>
      </c>
      <c r="G37" s="156">
        <v>0</v>
      </c>
      <c r="H37" s="155"/>
      <c r="I37" s="193"/>
      <c r="J37" s="156"/>
      <c r="K37" s="156"/>
      <c r="L37" s="156"/>
      <c r="M37" s="247"/>
      <c r="N37" s="160"/>
      <c r="O37" s="160"/>
      <c r="P37" s="160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</row>
    <row r="38" spans="1:50" s="7" customFormat="1" ht="27.75" customHeight="1">
      <c r="A38" s="32" t="s">
        <v>103</v>
      </c>
      <c r="B38" s="44" t="s">
        <v>169</v>
      </c>
      <c r="C38" s="153"/>
      <c r="D38" s="193">
        <f t="shared" si="3"/>
        <v>400</v>
      </c>
      <c r="E38" s="155">
        <f>E39</f>
        <v>400</v>
      </c>
      <c r="F38" s="155">
        <f t="shared" ref="F38:H38" si="18">F39</f>
        <v>0</v>
      </c>
      <c r="G38" s="155">
        <f t="shared" si="18"/>
        <v>0</v>
      </c>
      <c r="H38" s="155" t="e">
        <f t="shared" si="18"/>
        <v>#REF!</v>
      </c>
      <c r="I38" s="193">
        <f t="shared" si="6"/>
        <v>400</v>
      </c>
      <c r="J38" s="155">
        <f t="shared" ref="J38:L38" si="19">J39</f>
        <v>400</v>
      </c>
      <c r="K38" s="155">
        <f t="shared" si="19"/>
        <v>0</v>
      </c>
      <c r="L38" s="155">
        <f t="shared" si="19"/>
        <v>0</v>
      </c>
      <c r="M38" s="247">
        <f t="shared" ref="M38:M43" si="20">N38+O38</f>
        <v>400</v>
      </c>
      <c r="N38" s="160">
        <f>N39</f>
        <v>400</v>
      </c>
      <c r="O38" s="160">
        <f t="shared" ref="O38:P38" si="21">O39</f>
        <v>0</v>
      </c>
      <c r="P38" s="160">
        <f t="shared" si="21"/>
        <v>0</v>
      </c>
    </row>
    <row r="39" spans="1:50" s="8" customFormat="1" ht="15" customHeight="1">
      <c r="A39" s="32" t="s">
        <v>18</v>
      </c>
      <c r="B39" s="44" t="s">
        <v>169</v>
      </c>
      <c r="C39" s="153" t="s">
        <v>19</v>
      </c>
      <c r="D39" s="193">
        <f t="shared" si="3"/>
        <v>400</v>
      </c>
      <c r="E39" s="155">
        <v>400</v>
      </c>
      <c r="F39" s="155"/>
      <c r="G39" s="155"/>
      <c r="H39" s="155" t="e">
        <f>#REF!</f>
        <v>#REF!</v>
      </c>
      <c r="I39" s="190">
        <f>J39+K39+L39</f>
        <v>400</v>
      </c>
      <c r="J39" s="155">
        <v>400</v>
      </c>
      <c r="K39" s="155"/>
      <c r="L39" s="155"/>
      <c r="M39" s="247">
        <f>N39+O39+P39</f>
        <v>400</v>
      </c>
      <c r="N39" s="160">
        <v>400</v>
      </c>
      <c r="O39" s="155"/>
      <c r="P39" s="155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</row>
    <row r="40" spans="1:50" s="7" customFormat="1" ht="45" customHeight="1">
      <c r="A40" s="16" t="s">
        <v>105</v>
      </c>
      <c r="B40" s="17" t="s">
        <v>170</v>
      </c>
      <c r="C40" s="153"/>
      <c r="D40" s="193">
        <f t="shared" si="3"/>
        <v>488.1</v>
      </c>
      <c r="E40" s="155">
        <f>E41</f>
        <v>488.1</v>
      </c>
      <c r="F40" s="155">
        <f t="shared" ref="F40:P40" si="22">F41</f>
        <v>0</v>
      </c>
      <c r="G40" s="155">
        <f t="shared" si="22"/>
        <v>0</v>
      </c>
      <c r="H40" s="155" t="e">
        <f t="shared" si="22"/>
        <v>#REF!</v>
      </c>
      <c r="I40" s="190">
        <f t="shared" si="22"/>
        <v>258.10000000000002</v>
      </c>
      <c r="J40" s="155">
        <f t="shared" si="22"/>
        <v>258.10000000000002</v>
      </c>
      <c r="K40" s="155">
        <f t="shared" si="22"/>
        <v>0</v>
      </c>
      <c r="L40" s="155">
        <f t="shared" si="22"/>
        <v>0</v>
      </c>
      <c r="M40" s="190">
        <f t="shared" si="22"/>
        <v>258.10000000000002</v>
      </c>
      <c r="N40" s="155">
        <f t="shared" si="22"/>
        <v>258.10000000000002</v>
      </c>
      <c r="O40" s="155">
        <f t="shared" si="22"/>
        <v>0</v>
      </c>
      <c r="P40" s="155">
        <f t="shared" si="22"/>
        <v>0</v>
      </c>
    </row>
    <row r="41" spans="1:50" s="8" customFormat="1" ht="45" customHeight="1">
      <c r="A41" s="16" t="s">
        <v>22</v>
      </c>
      <c r="B41" s="17" t="s">
        <v>170</v>
      </c>
      <c r="C41" s="153" t="s">
        <v>16</v>
      </c>
      <c r="D41" s="193">
        <f t="shared" si="3"/>
        <v>488.1</v>
      </c>
      <c r="E41" s="155">
        <f>'[3]поправки декабрь'!$J$1514+'[3]поправки декабрь'!$J$122</f>
        <v>488.1</v>
      </c>
      <c r="F41" s="155"/>
      <c r="G41" s="155"/>
      <c r="H41" s="155" t="e">
        <f>#REF!</f>
        <v>#REF!</v>
      </c>
      <c r="I41" s="193">
        <f t="shared" si="6"/>
        <v>258.10000000000002</v>
      </c>
      <c r="J41" s="155">
        <v>258.10000000000002</v>
      </c>
      <c r="K41" s="155"/>
      <c r="L41" s="155"/>
      <c r="M41" s="247">
        <f t="shared" si="20"/>
        <v>258.10000000000002</v>
      </c>
      <c r="N41" s="160">
        <v>258.10000000000002</v>
      </c>
      <c r="O41" s="160"/>
      <c r="P41" s="160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</row>
    <row r="42" spans="1:50" s="7" customFormat="1" ht="43.5" customHeight="1">
      <c r="A42" s="24" t="s">
        <v>32</v>
      </c>
      <c r="B42" s="17" t="s">
        <v>171</v>
      </c>
      <c r="C42" s="153"/>
      <c r="D42" s="193">
        <f t="shared" si="3"/>
        <v>0</v>
      </c>
      <c r="E42" s="155">
        <f>E43</f>
        <v>0</v>
      </c>
      <c r="F42" s="155">
        <f t="shared" ref="F42:H42" si="23">F43</f>
        <v>0</v>
      </c>
      <c r="G42" s="155">
        <f t="shared" si="23"/>
        <v>0</v>
      </c>
      <c r="H42" s="155" t="e">
        <f t="shared" si="23"/>
        <v>#REF!</v>
      </c>
      <c r="I42" s="193">
        <f t="shared" si="6"/>
        <v>160</v>
      </c>
      <c r="J42" s="155">
        <f t="shared" ref="J42:L42" si="24">J43</f>
        <v>160</v>
      </c>
      <c r="K42" s="155">
        <f t="shared" si="24"/>
        <v>0</v>
      </c>
      <c r="L42" s="155">
        <f t="shared" si="24"/>
        <v>0</v>
      </c>
      <c r="M42" s="247">
        <f t="shared" si="20"/>
        <v>160</v>
      </c>
      <c r="N42" s="160">
        <f>N43</f>
        <v>160</v>
      </c>
      <c r="O42" s="160">
        <f t="shared" ref="O42:P42" si="25">O43</f>
        <v>0</v>
      </c>
      <c r="P42" s="160">
        <f t="shared" si="25"/>
        <v>0</v>
      </c>
    </row>
    <row r="43" spans="1:50" s="8" customFormat="1" ht="45.75" customHeight="1">
      <c r="A43" s="16" t="s">
        <v>22</v>
      </c>
      <c r="B43" s="17" t="s">
        <v>171</v>
      </c>
      <c r="C43" s="153" t="s">
        <v>16</v>
      </c>
      <c r="D43" s="193">
        <f t="shared" si="3"/>
        <v>0</v>
      </c>
      <c r="E43" s="155">
        <v>0</v>
      </c>
      <c r="F43" s="155"/>
      <c r="G43" s="155"/>
      <c r="H43" s="155" t="e">
        <f>#REF!</f>
        <v>#REF!</v>
      </c>
      <c r="I43" s="193">
        <f t="shared" si="6"/>
        <v>160</v>
      </c>
      <c r="J43" s="155">
        <v>160</v>
      </c>
      <c r="K43" s="155"/>
      <c r="L43" s="155"/>
      <c r="M43" s="247">
        <f t="shared" si="20"/>
        <v>160</v>
      </c>
      <c r="N43" s="160">
        <v>160</v>
      </c>
      <c r="O43" s="160"/>
      <c r="P43" s="160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</row>
    <row r="44" spans="1:50" s="8" customFormat="1" ht="60.75" hidden="1" customHeight="1">
      <c r="A44" s="24" t="s">
        <v>242</v>
      </c>
      <c r="B44" s="17" t="s">
        <v>171</v>
      </c>
      <c r="C44" s="153" t="s">
        <v>56</v>
      </c>
      <c r="D44" s="187">
        <f>D45</f>
        <v>0</v>
      </c>
      <c r="E44" s="154">
        <f t="shared" ref="E44:H44" si="26">E45</f>
        <v>0</v>
      </c>
      <c r="F44" s="154">
        <f t="shared" si="26"/>
        <v>0</v>
      </c>
      <c r="G44" s="154">
        <f t="shared" si="26"/>
        <v>0</v>
      </c>
      <c r="H44" s="154">
        <f t="shared" si="26"/>
        <v>0</v>
      </c>
      <c r="I44" s="187"/>
      <c r="J44" s="155"/>
      <c r="K44" s="156"/>
      <c r="L44" s="156"/>
      <c r="M44" s="246"/>
      <c r="N44" s="160"/>
      <c r="O44" s="160"/>
      <c r="P44" s="160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</row>
    <row r="45" spans="1:50" s="8" customFormat="1" ht="9" hidden="1" customHeight="1">
      <c r="A45" s="16" t="s">
        <v>58</v>
      </c>
      <c r="B45" s="17" t="s">
        <v>171</v>
      </c>
      <c r="C45" s="153" t="s">
        <v>155</v>
      </c>
      <c r="D45" s="187">
        <f>E45+F45+G45+H45</f>
        <v>0</v>
      </c>
      <c r="E45" s="155"/>
      <c r="F45" s="156"/>
      <c r="G45" s="157"/>
      <c r="H45" s="157"/>
      <c r="I45" s="187"/>
      <c r="J45" s="155"/>
      <c r="K45" s="156"/>
      <c r="L45" s="156"/>
      <c r="M45" s="246"/>
      <c r="N45" s="160"/>
      <c r="O45" s="160"/>
      <c r="P45" s="160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</row>
    <row r="46" spans="1:50" s="8" customFormat="1" ht="9.75" hidden="1" customHeight="1">
      <c r="A46" s="16" t="s">
        <v>35</v>
      </c>
      <c r="B46" s="17" t="s">
        <v>171</v>
      </c>
      <c r="C46" s="153" t="s">
        <v>36</v>
      </c>
      <c r="D46" s="187">
        <f>D47</f>
        <v>0</v>
      </c>
      <c r="E46" s="154">
        <f t="shared" ref="E46:H46" si="27">E47</f>
        <v>0</v>
      </c>
      <c r="F46" s="154">
        <f t="shared" si="27"/>
        <v>0</v>
      </c>
      <c r="G46" s="154">
        <f t="shared" si="27"/>
        <v>0</v>
      </c>
      <c r="H46" s="154">
        <f t="shared" si="27"/>
        <v>0</v>
      </c>
      <c r="I46" s="187"/>
      <c r="J46" s="155"/>
      <c r="K46" s="156"/>
      <c r="L46" s="156"/>
      <c r="M46" s="246"/>
      <c r="N46" s="160"/>
      <c r="O46" s="160"/>
      <c r="P46" s="160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</row>
    <row r="47" spans="1:50" s="8" customFormat="1" ht="15" hidden="1" customHeight="1">
      <c r="A47" s="128" t="s">
        <v>89</v>
      </c>
      <c r="B47" s="17" t="s">
        <v>171</v>
      </c>
      <c r="C47" s="153" t="s">
        <v>425</v>
      </c>
      <c r="D47" s="187">
        <f>E47+F47+G47+H47</f>
        <v>0</v>
      </c>
      <c r="E47" s="155"/>
      <c r="F47" s="156"/>
      <c r="G47" s="157"/>
      <c r="H47" s="157"/>
      <c r="I47" s="187"/>
      <c r="J47" s="155"/>
      <c r="K47" s="156"/>
      <c r="L47" s="156"/>
      <c r="M47" s="246"/>
      <c r="N47" s="160"/>
      <c r="O47" s="160"/>
      <c r="P47" s="160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</row>
    <row r="48" spans="1:50" s="7" customFormat="1" ht="70.5" customHeight="1">
      <c r="A48" s="32" t="s">
        <v>31</v>
      </c>
      <c r="B48" s="17" t="s">
        <v>172</v>
      </c>
      <c r="C48" s="153"/>
      <c r="D48" s="193">
        <f t="shared" si="3"/>
        <v>633.70000000000005</v>
      </c>
      <c r="E48" s="155">
        <f t="shared" ref="E48:P48" si="28">E49+E50+E51</f>
        <v>633.70000000000005</v>
      </c>
      <c r="F48" s="155">
        <f t="shared" si="28"/>
        <v>0</v>
      </c>
      <c r="G48" s="155">
        <f t="shared" si="28"/>
        <v>0</v>
      </c>
      <c r="H48" s="155" t="e">
        <f t="shared" si="28"/>
        <v>#REF!</v>
      </c>
      <c r="I48" s="190">
        <f t="shared" si="28"/>
        <v>252</v>
      </c>
      <c r="J48" s="155">
        <f t="shared" si="28"/>
        <v>252</v>
      </c>
      <c r="K48" s="155">
        <f t="shared" si="28"/>
        <v>0</v>
      </c>
      <c r="L48" s="155">
        <f t="shared" si="28"/>
        <v>0</v>
      </c>
      <c r="M48" s="190">
        <f t="shared" si="28"/>
        <v>252</v>
      </c>
      <c r="N48" s="155">
        <f t="shared" si="28"/>
        <v>252</v>
      </c>
      <c r="O48" s="155">
        <f t="shared" si="28"/>
        <v>0</v>
      </c>
      <c r="P48" s="155">
        <f t="shared" si="28"/>
        <v>0</v>
      </c>
    </row>
    <row r="49" spans="1:50" s="8" customFormat="1" ht="45.75" customHeight="1">
      <c r="A49" s="16" t="s">
        <v>22</v>
      </c>
      <c r="B49" s="17" t="s">
        <v>172</v>
      </c>
      <c r="C49" s="153" t="s">
        <v>16</v>
      </c>
      <c r="D49" s="193">
        <f t="shared" si="3"/>
        <v>627.70000000000005</v>
      </c>
      <c r="E49" s="155">
        <v>627.70000000000005</v>
      </c>
      <c r="F49" s="155"/>
      <c r="G49" s="155"/>
      <c r="H49" s="155" t="e">
        <f>#REF!</f>
        <v>#REF!</v>
      </c>
      <c r="I49" s="193">
        <f t="shared" si="6"/>
        <v>252</v>
      </c>
      <c r="J49" s="155">
        <v>252</v>
      </c>
      <c r="K49" s="155"/>
      <c r="L49" s="155"/>
      <c r="M49" s="247">
        <f t="shared" ref="M49:M51" si="29">N49+O49+P49</f>
        <v>252</v>
      </c>
      <c r="N49" s="160">
        <v>252</v>
      </c>
      <c r="O49" s="160"/>
      <c r="P49" s="160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</row>
    <row r="50" spans="1:50" s="8" customFormat="1" ht="30.75" hidden="1" customHeight="1">
      <c r="A50" s="16" t="s">
        <v>63</v>
      </c>
      <c r="B50" s="17" t="s">
        <v>172</v>
      </c>
      <c r="C50" s="153" t="s">
        <v>64</v>
      </c>
      <c r="D50" s="193">
        <f t="shared" si="3"/>
        <v>0</v>
      </c>
      <c r="E50" s="158"/>
      <c r="F50" s="158"/>
      <c r="G50" s="158"/>
      <c r="H50" s="158" t="e">
        <f>#REF!</f>
        <v>#REF!</v>
      </c>
      <c r="I50" s="193">
        <f t="shared" si="6"/>
        <v>0</v>
      </c>
      <c r="J50" s="155"/>
      <c r="K50" s="155"/>
      <c r="L50" s="155"/>
      <c r="M50" s="247">
        <f t="shared" si="29"/>
        <v>0</v>
      </c>
      <c r="N50" s="160"/>
      <c r="O50" s="160"/>
      <c r="P50" s="160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</row>
    <row r="51" spans="1:50" s="8" customFormat="1" ht="21" customHeight="1">
      <c r="A51" s="16" t="s">
        <v>18</v>
      </c>
      <c r="B51" s="17" t="s">
        <v>172</v>
      </c>
      <c r="C51" s="153" t="s">
        <v>19</v>
      </c>
      <c r="D51" s="193">
        <f t="shared" si="3"/>
        <v>6</v>
      </c>
      <c r="E51" s="155">
        <v>6</v>
      </c>
      <c r="F51" s="155"/>
      <c r="G51" s="155"/>
      <c r="H51" s="155" t="e">
        <f>#REF!</f>
        <v>#REF!</v>
      </c>
      <c r="I51" s="193">
        <f t="shared" si="6"/>
        <v>0</v>
      </c>
      <c r="J51" s="155"/>
      <c r="K51" s="155"/>
      <c r="L51" s="155"/>
      <c r="M51" s="247">
        <f t="shared" si="29"/>
        <v>0</v>
      </c>
      <c r="N51" s="160"/>
      <c r="O51" s="160"/>
      <c r="P51" s="160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</row>
    <row r="52" spans="1:50" s="7" customFormat="1" ht="58.5" customHeight="1">
      <c r="A52" s="16" t="s">
        <v>106</v>
      </c>
      <c r="B52" s="17" t="s">
        <v>173</v>
      </c>
      <c r="C52" s="153"/>
      <c r="D52" s="193">
        <f t="shared" si="3"/>
        <v>6632.0689999999995</v>
      </c>
      <c r="E52" s="52">
        <f>E53+E54+E55</f>
        <v>6632.0689999999995</v>
      </c>
      <c r="F52" s="52">
        <f t="shared" ref="F52:P52" si="30">F53+F54+F55</f>
        <v>0</v>
      </c>
      <c r="G52" s="52">
        <f t="shared" si="30"/>
        <v>0</v>
      </c>
      <c r="H52" s="52" t="e">
        <f t="shared" si="30"/>
        <v>#REF!</v>
      </c>
      <c r="I52" s="245">
        <f t="shared" si="30"/>
        <v>3828</v>
      </c>
      <c r="J52" s="52">
        <f t="shared" si="30"/>
        <v>3828</v>
      </c>
      <c r="K52" s="52">
        <f t="shared" si="30"/>
        <v>0</v>
      </c>
      <c r="L52" s="52">
        <f t="shared" si="30"/>
        <v>0</v>
      </c>
      <c r="M52" s="245">
        <f t="shared" si="30"/>
        <v>3853</v>
      </c>
      <c r="N52" s="52">
        <f t="shared" si="30"/>
        <v>3853</v>
      </c>
      <c r="O52" s="52">
        <f t="shared" si="30"/>
        <v>0</v>
      </c>
      <c r="P52" s="52">
        <f t="shared" si="30"/>
        <v>0</v>
      </c>
    </row>
    <row r="53" spans="1:50" s="8" customFormat="1" ht="108.75" customHeight="1">
      <c r="A53" s="16" t="s">
        <v>315</v>
      </c>
      <c r="B53" s="17" t="s">
        <v>173</v>
      </c>
      <c r="C53" s="153" t="s">
        <v>12</v>
      </c>
      <c r="D53" s="193">
        <f t="shared" si="3"/>
        <v>3126.9690000000001</v>
      </c>
      <c r="E53" s="155">
        <f>'[3]поправки декабрь'!$J$138</f>
        <v>3126.9690000000001</v>
      </c>
      <c r="F53" s="155"/>
      <c r="G53" s="155"/>
      <c r="H53" s="155" t="e">
        <f>#REF!</f>
        <v>#REF!</v>
      </c>
      <c r="I53" s="193">
        <f t="shared" si="6"/>
        <v>2093</v>
      </c>
      <c r="J53" s="155">
        <v>2093</v>
      </c>
      <c r="K53" s="155"/>
      <c r="L53" s="155"/>
      <c r="M53" s="247">
        <f>N53+O53</f>
        <v>2093</v>
      </c>
      <c r="N53" s="160">
        <v>2093</v>
      </c>
      <c r="O53" s="160"/>
      <c r="P53" s="160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</row>
    <row r="54" spans="1:50" s="8" customFormat="1" ht="45.75" customHeight="1">
      <c r="A54" s="16" t="s">
        <v>22</v>
      </c>
      <c r="B54" s="17" t="s">
        <v>173</v>
      </c>
      <c r="C54" s="153" t="s">
        <v>16</v>
      </c>
      <c r="D54" s="193">
        <f t="shared" si="3"/>
        <v>3480.1</v>
      </c>
      <c r="E54" s="155">
        <f>'[3]поправки декабрь'!$J$141</f>
        <v>3480.1</v>
      </c>
      <c r="F54" s="156"/>
      <c r="G54" s="156"/>
      <c r="H54" s="156" t="e">
        <f>#REF!</f>
        <v>#REF!</v>
      </c>
      <c r="I54" s="193">
        <f t="shared" si="6"/>
        <v>1735</v>
      </c>
      <c r="J54" s="155">
        <v>1735</v>
      </c>
      <c r="K54" s="155"/>
      <c r="L54" s="155"/>
      <c r="M54" s="247">
        <f t="shared" ref="M54:M62" si="31">N54+O54</f>
        <v>1760</v>
      </c>
      <c r="N54" s="160">
        <v>1760</v>
      </c>
      <c r="O54" s="160"/>
      <c r="P54" s="160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</row>
    <row r="55" spans="1:50" s="8" customFormat="1" ht="17.25" customHeight="1">
      <c r="A55" s="16" t="s">
        <v>18</v>
      </c>
      <c r="B55" s="17" t="s">
        <v>173</v>
      </c>
      <c r="C55" s="153" t="s">
        <v>19</v>
      </c>
      <c r="D55" s="193">
        <f t="shared" si="3"/>
        <v>25</v>
      </c>
      <c r="E55" s="155">
        <v>25</v>
      </c>
      <c r="F55" s="155"/>
      <c r="G55" s="155"/>
      <c r="H55" s="155" t="e">
        <f>#REF!</f>
        <v>#REF!</v>
      </c>
      <c r="I55" s="193">
        <f t="shared" si="6"/>
        <v>0</v>
      </c>
      <c r="J55" s="155"/>
      <c r="K55" s="155"/>
      <c r="L55" s="155"/>
      <c r="M55" s="247">
        <f t="shared" si="31"/>
        <v>0</v>
      </c>
      <c r="N55" s="160"/>
      <c r="O55" s="160"/>
      <c r="P55" s="160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</row>
    <row r="56" spans="1:50" s="8" customFormat="1" ht="39.75" customHeight="1">
      <c r="A56" s="150" t="s">
        <v>396</v>
      </c>
      <c r="B56" s="140" t="s">
        <v>397</v>
      </c>
      <c r="C56" s="153"/>
      <c r="D56" s="193">
        <f>D57</f>
        <v>681.80000000000007</v>
      </c>
      <c r="E56" s="158">
        <f t="shared" ref="E56:P56" si="32">E57</f>
        <v>681.80000000000007</v>
      </c>
      <c r="F56" s="158">
        <f t="shared" si="32"/>
        <v>0</v>
      </c>
      <c r="G56" s="158">
        <f t="shared" si="32"/>
        <v>0</v>
      </c>
      <c r="H56" s="158" t="e">
        <f t="shared" si="32"/>
        <v>#REF!</v>
      </c>
      <c r="I56" s="193">
        <f t="shared" si="32"/>
        <v>0</v>
      </c>
      <c r="J56" s="158">
        <f t="shared" si="32"/>
        <v>0</v>
      </c>
      <c r="K56" s="158">
        <f t="shared" si="32"/>
        <v>0</v>
      </c>
      <c r="L56" s="158">
        <f t="shared" si="32"/>
        <v>0</v>
      </c>
      <c r="M56" s="193">
        <f t="shared" si="32"/>
        <v>0</v>
      </c>
      <c r="N56" s="158">
        <f t="shared" si="32"/>
        <v>0</v>
      </c>
      <c r="O56" s="158">
        <f t="shared" si="32"/>
        <v>0</v>
      </c>
      <c r="P56" s="158">
        <f t="shared" si="32"/>
        <v>0</v>
      </c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</row>
    <row r="57" spans="1:50" s="8" customFormat="1" ht="24" customHeight="1">
      <c r="A57" s="145" t="s">
        <v>242</v>
      </c>
      <c r="B57" s="140" t="s">
        <v>397</v>
      </c>
      <c r="C57" s="153" t="s">
        <v>56</v>
      </c>
      <c r="D57" s="193">
        <f>E57+F57+G57</f>
        <v>681.80000000000007</v>
      </c>
      <c r="E57" s="158">
        <f>'[1]Поправки ноябрь 2024 (3)'!$I$114</f>
        <v>681.80000000000007</v>
      </c>
      <c r="F57" s="158"/>
      <c r="G57" s="158"/>
      <c r="H57" s="158" t="e">
        <f>#REF!</f>
        <v>#REF!</v>
      </c>
      <c r="I57" s="193">
        <f>J57+K57+L57</f>
        <v>0</v>
      </c>
      <c r="J57" s="158"/>
      <c r="K57" s="158"/>
      <c r="L57" s="158"/>
      <c r="M57" s="193">
        <f>N57+O57+P57</f>
        <v>0</v>
      </c>
      <c r="N57" s="158"/>
      <c r="O57" s="158"/>
      <c r="P57" s="158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</row>
    <row r="58" spans="1:50" s="7" customFormat="1" ht="93" customHeight="1">
      <c r="A58" s="16" t="s">
        <v>107</v>
      </c>
      <c r="B58" s="17" t="s">
        <v>174</v>
      </c>
      <c r="C58" s="19"/>
      <c r="D58" s="193">
        <f t="shared" si="3"/>
        <v>742.59999999999991</v>
      </c>
      <c r="E58" s="155">
        <f>E59+E60</f>
        <v>742.59999999999991</v>
      </c>
      <c r="F58" s="155">
        <f t="shared" ref="F58:P58" si="33">F59+F60</f>
        <v>0</v>
      </c>
      <c r="G58" s="155">
        <f t="shared" si="33"/>
        <v>0</v>
      </c>
      <c r="H58" s="155" t="e">
        <f t="shared" si="33"/>
        <v>#REF!</v>
      </c>
      <c r="I58" s="190">
        <f t="shared" si="33"/>
        <v>607</v>
      </c>
      <c r="J58" s="155">
        <f t="shared" si="33"/>
        <v>607</v>
      </c>
      <c r="K58" s="155">
        <f t="shared" si="33"/>
        <v>0</v>
      </c>
      <c r="L58" s="155">
        <f t="shared" si="33"/>
        <v>0</v>
      </c>
      <c r="M58" s="190">
        <f t="shared" si="33"/>
        <v>567</v>
      </c>
      <c r="N58" s="155">
        <f t="shared" si="33"/>
        <v>567</v>
      </c>
      <c r="O58" s="155">
        <f t="shared" si="33"/>
        <v>0</v>
      </c>
      <c r="P58" s="155">
        <f t="shared" si="33"/>
        <v>0</v>
      </c>
    </row>
    <row r="59" spans="1:50" s="8" customFormat="1" ht="47.25" customHeight="1">
      <c r="A59" s="16" t="s">
        <v>22</v>
      </c>
      <c r="B59" s="17" t="s">
        <v>174</v>
      </c>
      <c r="C59" s="153" t="s">
        <v>16</v>
      </c>
      <c r="D59" s="193">
        <f t="shared" si="3"/>
        <v>733.3</v>
      </c>
      <c r="E59" s="155">
        <f>'[3]поправки декабрь'!$J$575</f>
        <v>733.3</v>
      </c>
      <c r="F59" s="155"/>
      <c r="G59" s="155"/>
      <c r="H59" s="155" t="e">
        <f>#REF!</f>
        <v>#REF!</v>
      </c>
      <c r="I59" s="193">
        <f t="shared" si="6"/>
        <v>607</v>
      </c>
      <c r="J59" s="155">
        <v>607</v>
      </c>
      <c r="K59" s="155"/>
      <c r="L59" s="155"/>
      <c r="M59" s="247">
        <f t="shared" si="31"/>
        <v>567</v>
      </c>
      <c r="N59" s="160">
        <v>567</v>
      </c>
      <c r="O59" s="160"/>
      <c r="P59" s="160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</row>
    <row r="60" spans="1:50" s="8" customFormat="1" ht="17.25" customHeight="1">
      <c r="A60" s="16" t="s">
        <v>18</v>
      </c>
      <c r="B60" s="17" t="s">
        <v>174</v>
      </c>
      <c r="C60" s="153" t="s">
        <v>19</v>
      </c>
      <c r="D60" s="193">
        <f t="shared" si="3"/>
        <v>9.3000000000000007</v>
      </c>
      <c r="E60" s="155">
        <v>9.3000000000000007</v>
      </c>
      <c r="F60" s="155"/>
      <c r="G60" s="155"/>
      <c r="H60" s="155" t="e">
        <f>#REF!</f>
        <v>#REF!</v>
      </c>
      <c r="I60" s="193">
        <f t="shared" si="6"/>
        <v>0</v>
      </c>
      <c r="J60" s="155"/>
      <c r="K60" s="155"/>
      <c r="L60" s="155"/>
      <c r="M60" s="247">
        <f t="shared" si="31"/>
        <v>0</v>
      </c>
      <c r="N60" s="160"/>
      <c r="O60" s="160"/>
      <c r="P60" s="160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</row>
    <row r="61" spans="1:50" s="7" customFormat="1" ht="90" customHeight="1">
      <c r="A61" s="16" t="s">
        <v>112</v>
      </c>
      <c r="B61" s="17" t="s">
        <v>175</v>
      </c>
      <c r="C61" s="153" t="s">
        <v>12</v>
      </c>
      <c r="D61" s="193">
        <f>E61+F61+G61</f>
        <v>1133.0999999999999</v>
      </c>
      <c r="E61" s="155">
        <f>E62+E63+E64</f>
        <v>1133.0999999999999</v>
      </c>
      <c r="F61" s="155">
        <f t="shared" ref="F61:P61" si="34">F62+F63+F64</f>
        <v>0</v>
      </c>
      <c r="G61" s="155">
        <f t="shared" si="34"/>
        <v>0</v>
      </c>
      <c r="H61" s="155" t="e">
        <f t="shared" si="34"/>
        <v>#REF!</v>
      </c>
      <c r="I61" s="190">
        <f t="shared" si="34"/>
        <v>884</v>
      </c>
      <c r="J61" s="155">
        <f t="shared" si="34"/>
        <v>884</v>
      </c>
      <c r="K61" s="155">
        <f t="shared" si="34"/>
        <v>0</v>
      </c>
      <c r="L61" s="155">
        <f t="shared" si="34"/>
        <v>0</v>
      </c>
      <c r="M61" s="190">
        <f t="shared" si="34"/>
        <v>750</v>
      </c>
      <c r="N61" s="155">
        <f t="shared" si="34"/>
        <v>750</v>
      </c>
      <c r="O61" s="155">
        <f t="shared" si="34"/>
        <v>0</v>
      </c>
      <c r="P61" s="155">
        <f t="shared" si="34"/>
        <v>0</v>
      </c>
    </row>
    <row r="62" spans="1:50" s="8" customFormat="1" ht="105.75" customHeight="1">
      <c r="A62" s="16" t="s">
        <v>11</v>
      </c>
      <c r="B62" s="17" t="s">
        <v>175</v>
      </c>
      <c r="C62" s="153" t="s">
        <v>12</v>
      </c>
      <c r="D62" s="193">
        <f t="shared" si="3"/>
        <v>1048.3</v>
      </c>
      <c r="E62" s="155">
        <f>'[1]Поправки ноябрь 2024 (3)'!$I$175</f>
        <v>1048.3</v>
      </c>
      <c r="F62" s="155"/>
      <c r="G62" s="155"/>
      <c r="H62" s="155" t="e">
        <f>#REF!</f>
        <v>#REF!</v>
      </c>
      <c r="I62" s="193">
        <f t="shared" si="6"/>
        <v>824</v>
      </c>
      <c r="J62" s="155">
        <v>824</v>
      </c>
      <c r="K62" s="155"/>
      <c r="L62" s="155"/>
      <c r="M62" s="247">
        <f t="shared" si="31"/>
        <v>690</v>
      </c>
      <c r="N62" s="160">
        <v>690</v>
      </c>
      <c r="O62" s="160"/>
      <c r="P62" s="160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</row>
    <row r="63" spans="1:50" s="8" customFormat="1" ht="42.75" customHeight="1">
      <c r="A63" s="16" t="s">
        <v>22</v>
      </c>
      <c r="B63" s="17" t="s">
        <v>175</v>
      </c>
      <c r="C63" s="153" t="s">
        <v>16</v>
      </c>
      <c r="D63" s="193">
        <f t="shared" si="3"/>
        <v>84.8</v>
      </c>
      <c r="E63" s="155">
        <f>'[1]Поправки ноябрь 2024 (3)'!$I$178</f>
        <v>84.8</v>
      </c>
      <c r="F63" s="155"/>
      <c r="G63" s="155"/>
      <c r="H63" s="155" t="e">
        <f>#REF!</f>
        <v>#REF!</v>
      </c>
      <c r="I63" s="190">
        <f>J63+K63+L63</f>
        <v>60</v>
      </c>
      <c r="J63" s="155">
        <v>60</v>
      </c>
      <c r="K63" s="155"/>
      <c r="L63" s="155"/>
      <c r="M63" s="248">
        <f>N63+O63+P63</f>
        <v>60</v>
      </c>
      <c r="N63" s="155">
        <v>60</v>
      </c>
      <c r="O63" s="155"/>
      <c r="P63" s="155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</row>
    <row r="64" spans="1:50" s="8" customFormat="1" ht="14.25" hidden="1" customHeight="1">
      <c r="A64" s="16" t="s">
        <v>18</v>
      </c>
      <c r="B64" s="17" t="s">
        <v>174</v>
      </c>
      <c r="C64" s="153" t="s">
        <v>19</v>
      </c>
      <c r="D64" s="193">
        <f>E64+F64+G64</f>
        <v>0</v>
      </c>
      <c r="E64" s="155"/>
      <c r="F64" s="155"/>
      <c r="G64" s="155"/>
      <c r="H64" s="155"/>
      <c r="I64" s="193">
        <f>J64+K64+L64</f>
        <v>0</v>
      </c>
      <c r="J64" s="155"/>
      <c r="K64" s="156"/>
      <c r="L64" s="156"/>
      <c r="M64" s="247">
        <f>N64+O64+P64</f>
        <v>0</v>
      </c>
      <c r="N64" s="160"/>
      <c r="O64" s="160"/>
      <c r="P64" s="160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</row>
    <row r="65" spans="1:50" s="7" customFormat="1" ht="96" customHeight="1">
      <c r="A65" s="16" t="s">
        <v>111</v>
      </c>
      <c r="B65" s="17" t="s">
        <v>176</v>
      </c>
      <c r="C65" s="19"/>
      <c r="D65" s="193">
        <f t="shared" si="3"/>
        <v>1731.6</v>
      </c>
      <c r="E65" s="155">
        <f>E66+E67+E68</f>
        <v>1731.6</v>
      </c>
      <c r="F65" s="155">
        <f t="shared" ref="F65:P65" si="35">F66+F67+F68</f>
        <v>0</v>
      </c>
      <c r="G65" s="155">
        <f t="shared" si="35"/>
        <v>0</v>
      </c>
      <c r="H65" s="155" t="e">
        <f t="shared" si="35"/>
        <v>#REF!</v>
      </c>
      <c r="I65" s="190">
        <f t="shared" si="35"/>
        <v>1204.7</v>
      </c>
      <c r="J65" s="155">
        <f t="shared" si="35"/>
        <v>1204.7</v>
      </c>
      <c r="K65" s="155">
        <f t="shared" si="35"/>
        <v>0</v>
      </c>
      <c r="L65" s="155">
        <f t="shared" si="35"/>
        <v>0</v>
      </c>
      <c r="M65" s="190">
        <f t="shared" si="35"/>
        <v>1238.3</v>
      </c>
      <c r="N65" s="155">
        <f t="shared" si="35"/>
        <v>1238.3</v>
      </c>
      <c r="O65" s="155">
        <f t="shared" si="35"/>
        <v>0</v>
      </c>
      <c r="P65" s="155">
        <f t="shared" si="35"/>
        <v>0</v>
      </c>
    </row>
    <row r="66" spans="1:50" s="8" customFormat="1" ht="108" customHeight="1">
      <c r="A66" s="16" t="s">
        <v>315</v>
      </c>
      <c r="B66" s="30" t="s">
        <v>176</v>
      </c>
      <c r="C66" s="153" t="s">
        <v>12</v>
      </c>
      <c r="D66" s="193">
        <f t="shared" si="3"/>
        <v>1217</v>
      </c>
      <c r="E66" s="155">
        <f>'[3]поправки декабрь'!$J$733</f>
        <v>1217</v>
      </c>
      <c r="F66" s="155"/>
      <c r="G66" s="155"/>
      <c r="H66" s="155" t="e">
        <f>#REF!</f>
        <v>#REF!</v>
      </c>
      <c r="I66" s="193">
        <f t="shared" si="6"/>
        <v>852.1</v>
      </c>
      <c r="J66" s="155">
        <v>852.1</v>
      </c>
      <c r="K66" s="155"/>
      <c r="L66" s="155"/>
      <c r="M66" s="247">
        <f t="shared" ref="M66:M89" si="36">N66+O66</f>
        <v>852.1</v>
      </c>
      <c r="N66" s="160">
        <v>852.1</v>
      </c>
      <c r="O66" s="160"/>
      <c r="P66" s="160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</row>
    <row r="67" spans="1:50" s="8" customFormat="1" ht="48" customHeight="1">
      <c r="A67" s="16" t="s">
        <v>22</v>
      </c>
      <c r="B67" s="30" t="s">
        <v>176</v>
      </c>
      <c r="C67" s="153" t="s">
        <v>16</v>
      </c>
      <c r="D67" s="193">
        <f t="shared" si="3"/>
        <v>504.6</v>
      </c>
      <c r="E67" s="155">
        <f>'[1]Поправки ноябрь 2024 (3)'!$I$195</f>
        <v>504.6</v>
      </c>
      <c r="F67" s="155"/>
      <c r="G67" s="155"/>
      <c r="H67" s="155" t="e">
        <f>#REF!</f>
        <v>#REF!</v>
      </c>
      <c r="I67" s="190">
        <f>J67+K67+L67</f>
        <v>342.6</v>
      </c>
      <c r="J67" s="155">
        <v>342.6</v>
      </c>
      <c r="K67" s="155"/>
      <c r="L67" s="155"/>
      <c r="M67" s="190">
        <f>N67+O67+P67</f>
        <v>376.2</v>
      </c>
      <c r="N67" s="155">
        <v>376.2</v>
      </c>
      <c r="O67" s="155"/>
      <c r="P67" s="155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</row>
    <row r="68" spans="1:50" s="8" customFormat="1" ht="14.25" customHeight="1">
      <c r="A68" s="16" t="s">
        <v>18</v>
      </c>
      <c r="B68" s="30" t="s">
        <v>176</v>
      </c>
      <c r="C68" s="153" t="s">
        <v>19</v>
      </c>
      <c r="D68" s="193">
        <f t="shared" si="3"/>
        <v>10</v>
      </c>
      <c r="E68" s="155">
        <v>10</v>
      </c>
      <c r="F68" s="155"/>
      <c r="G68" s="155"/>
      <c r="H68" s="155" t="e">
        <f>#REF!</f>
        <v>#REF!</v>
      </c>
      <c r="I68" s="190">
        <f>J68+K68+L68</f>
        <v>10</v>
      </c>
      <c r="J68" s="155">
        <v>10</v>
      </c>
      <c r="K68" s="155"/>
      <c r="L68" s="155"/>
      <c r="M68" s="190">
        <f>N68+O68+P68</f>
        <v>10</v>
      </c>
      <c r="N68" s="155">
        <v>10</v>
      </c>
      <c r="O68" s="155"/>
      <c r="P68" s="155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</row>
    <row r="69" spans="1:50" s="7" customFormat="1" ht="72" hidden="1" customHeight="1">
      <c r="A69" s="16" t="s">
        <v>110</v>
      </c>
      <c r="B69" s="17" t="s">
        <v>177</v>
      </c>
      <c r="C69" s="153"/>
      <c r="D69" s="193">
        <f t="shared" si="3"/>
        <v>0</v>
      </c>
      <c r="E69" s="155">
        <f>E70</f>
        <v>0</v>
      </c>
      <c r="F69" s="155">
        <f t="shared" ref="F69:H69" si="37">F70</f>
        <v>0</v>
      </c>
      <c r="G69" s="155">
        <f t="shared" si="37"/>
        <v>0</v>
      </c>
      <c r="H69" s="155" t="e">
        <f t="shared" si="37"/>
        <v>#REF!</v>
      </c>
      <c r="I69" s="193">
        <f>I70</f>
        <v>0</v>
      </c>
      <c r="J69" s="158">
        <f t="shared" ref="J69:L69" si="38">J70</f>
        <v>0</v>
      </c>
      <c r="K69" s="158">
        <f t="shared" si="38"/>
        <v>0</v>
      </c>
      <c r="L69" s="158">
        <f t="shared" si="38"/>
        <v>0</v>
      </c>
      <c r="M69" s="247">
        <f t="shared" si="36"/>
        <v>0</v>
      </c>
      <c r="N69" s="160">
        <f t="shared" ref="N69:P69" si="39">N70</f>
        <v>0</v>
      </c>
      <c r="O69" s="160">
        <f t="shared" si="39"/>
        <v>0</v>
      </c>
      <c r="P69" s="160">
        <f t="shared" si="39"/>
        <v>0</v>
      </c>
    </row>
    <row r="70" spans="1:50" s="8" customFormat="1" ht="45" hidden="1" customHeight="1">
      <c r="A70" s="16" t="s">
        <v>22</v>
      </c>
      <c r="B70" s="17" t="s">
        <v>177</v>
      </c>
      <c r="C70" s="153" t="s">
        <v>16</v>
      </c>
      <c r="D70" s="187">
        <f t="shared" si="3"/>
        <v>0</v>
      </c>
      <c r="E70" s="155"/>
      <c r="F70" s="155"/>
      <c r="G70" s="155"/>
      <c r="H70" s="155" t="e">
        <f>#REF!</f>
        <v>#REF!</v>
      </c>
      <c r="I70" s="190">
        <f>J70+K70+L70</f>
        <v>0</v>
      </c>
      <c r="J70" s="155"/>
      <c r="K70" s="155"/>
      <c r="L70" s="155"/>
      <c r="M70" s="190">
        <f>N70+O70+P70</f>
        <v>0</v>
      </c>
      <c r="N70" s="155"/>
      <c r="O70" s="155"/>
      <c r="P70" s="155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</row>
    <row r="71" spans="1:50" s="7" customFormat="1" ht="9" hidden="1" customHeight="1">
      <c r="A71" s="50" t="s">
        <v>109</v>
      </c>
      <c r="B71" s="30" t="s">
        <v>178</v>
      </c>
      <c r="C71" s="51"/>
      <c r="D71" s="187">
        <f t="shared" si="3"/>
        <v>0</v>
      </c>
      <c r="E71" s="157">
        <f t="shared" ref="E71:G72" si="40">E72</f>
        <v>0</v>
      </c>
      <c r="F71" s="157">
        <f t="shared" si="40"/>
        <v>0</v>
      </c>
      <c r="G71" s="157">
        <f t="shared" si="40"/>
        <v>0</v>
      </c>
      <c r="H71" s="157"/>
      <c r="I71" s="187">
        <f t="shared" ref="I71:I142" si="41">J71+K71+L71</f>
        <v>0</v>
      </c>
      <c r="J71" s="18">
        <f t="shared" ref="J71:L72" si="42">J72</f>
        <v>0</v>
      </c>
      <c r="K71" s="18">
        <f t="shared" si="42"/>
        <v>0</v>
      </c>
      <c r="L71" s="18">
        <f t="shared" si="42"/>
        <v>0</v>
      </c>
      <c r="M71" s="246">
        <f t="shared" si="36"/>
        <v>0</v>
      </c>
      <c r="N71" s="159">
        <f t="shared" ref="N71:P72" si="43">N72</f>
        <v>0</v>
      </c>
      <c r="O71" s="159">
        <f t="shared" si="43"/>
        <v>0</v>
      </c>
      <c r="P71" s="159">
        <f t="shared" si="43"/>
        <v>0</v>
      </c>
    </row>
    <row r="72" spans="1:50" s="8" customFormat="1" ht="9.75" hidden="1" customHeight="1">
      <c r="A72" s="16" t="s">
        <v>22</v>
      </c>
      <c r="B72" s="30" t="s">
        <v>178</v>
      </c>
      <c r="C72" s="153" t="s">
        <v>16</v>
      </c>
      <c r="D72" s="187">
        <f t="shared" si="3"/>
        <v>0</v>
      </c>
      <c r="E72" s="155">
        <f t="shared" si="40"/>
        <v>0</v>
      </c>
      <c r="F72" s="155">
        <f t="shared" si="40"/>
        <v>0</v>
      </c>
      <c r="G72" s="157">
        <f t="shared" si="40"/>
        <v>0</v>
      </c>
      <c r="H72" s="157"/>
      <c r="I72" s="187">
        <f t="shared" si="41"/>
        <v>0</v>
      </c>
      <c r="J72" s="156">
        <f t="shared" si="42"/>
        <v>0</v>
      </c>
      <c r="K72" s="156">
        <f t="shared" si="42"/>
        <v>0</v>
      </c>
      <c r="L72" s="156">
        <f t="shared" si="42"/>
        <v>0</v>
      </c>
      <c r="M72" s="246">
        <f t="shared" si="36"/>
        <v>0</v>
      </c>
      <c r="N72" s="160">
        <f t="shared" si="43"/>
        <v>0</v>
      </c>
      <c r="O72" s="160">
        <f t="shared" si="43"/>
        <v>0</v>
      </c>
      <c r="P72" s="160">
        <f t="shared" si="43"/>
        <v>0</v>
      </c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</row>
    <row r="73" spans="1:50" s="8" customFormat="1" ht="11.25" hidden="1" customHeight="1">
      <c r="A73" s="16" t="s">
        <v>29</v>
      </c>
      <c r="B73" s="30" t="s">
        <v>178</v>
      </c>
      <c r="C73" s="153" t="s">
        <v>16</v>
      </c>
      <c r="D73" s="187">
        <f t="shared" si="3"/>
        <v>0</v>
      </c>
      <c r="E73" s="155"/>
      <c r="F73" s="156"/>
      <c r="G73" s="157"/>
      <c r="H73" s="157"/>
      <c r="I73" s="187">
        <f t="shared" si="41"/>
        <v>0</v>
      </c>
      <c r="J73" s="156"/>
      <c r="K73" s="156"/>
      <c r="L73" s="156"/>
      <c r="M73" s="246">
        <f t="shared" si="36"/>
        <v>0</v>
      </c>
      <c r="N73" s="160"/>
      <c r="O73" s="160"/>
      <c r="P73" s="160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</row>
    <row r="74" spans="1:50" s="7" customFormat="1" ht="78" customHeight="1">
      <c r="A74" s="50" t="s">
        <v>317</v>
      </c>
      <c r="B74" s="30" t="s">
        <v>179</v>
      </c>
      <c r="C74" s="51"/>
      <c r="D74" s="187">
        <f t="shared" si="3"/>
        <v>148.69999999999999</v>
      </c>
      <c r="E74" s="155">
        <f t="shared" ref="E74:P74" si="44">E75+E76</f>
        <v>148.69999999999999</v>
      </c>
      <c r="F74" s="155">
        <f t="shared" si="44"/>
        <v>0</v>
      </c>
      <c r="G74" s="155">
        <f t="shared" si="44"/>
        <v>0</v>
      </c>
      <c r="H74" s="155" t="e">
        <f t="shared" si="44"/>
        <v>#REF!</v>
      </c>
      <c r="I74" s="190">
        <f t="shared" si="44"/>
        <v>146.5</v>
      </c>
      <c r="J74" s="155">
        <f t="shared" si="44"/>
        <v>146.5</v>
      </c>
      <c r="K74" s="155">
        <f t="shared" si="44"/>
        <v>0</v>
      </c>
      <c r="L74" s="155">
        <f t="shared" si="44"/>
        <v>0</v>
      </c>
      <c r="M74" s="190">
        <f t="shared" si="44"/>
        <v>146.5</v>
      </c>
      <c r="N74" s="155">
        <f t="shared" si="44"/>
        <v>146.5</v>
      </c>
      <c r="O74" s="155">
        <f t="shared" si="44"/>
        <v>0</v>
      </c>
      <c r="P74" s="155">
        <f t="shared" si="44"/>
        <v>0</v>
      </c>
    </row>
    <row r="75" spans="1:50" s="8" customFormat="1" ht="45.75" customHeight="1">
      <c r="A75" s="16" t="s">
        <v>22</v>
      </c>
      <c r="B75" s="30" t="s">
        <v>179</v>
      </c>
      <c r="C75" s="153" t="s">
        <v>16</v>
      </c>
      <c r="D75" s="187">
        <f t="shared" si="3"/>
        <v>145</v>
      </c>
      <c r="E75" s="155">
        <f>'[3]поправки декабрь'!$J$1525</f>
        <v>145</v>
      </c>
      <c r="F75" s="155"/>
      <c r="G75" s="155"/>
      <c r="H75" s="155" t="e">
        <f>#REF!</f>
        <v>#REF!</v>
      </c>
      <c r="I75" s="187">
        <f t="shared" si="41"/>
        <v>146.5</v>
      </c>
      <c r="J75" s="158">
        <v>146.5</v>
      </c>
      <c r="K75" s="158"/>
      <c r="L75" s="158"/>
      <c r="M75" s="246">
        <f t="shared" si="36"/>
        <v>146.5</v>
      </c>
      <c r="N75" s="160">
        <v>146.5</v>
      </c>
      <c r="O75" s="160"/>
      <c r="P75" s="160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</row>
    <row r="76" spans="1:50" s="8" customFormat="1" ht="15" hidden="1" customHeight="1">
      <c r="A76" s="58" t="s">
        <v>18</v>
      </c>
      <c r="B76" s="30" t="s">
        <v>179</v>
      </c>
      <c r="C76" s="153" t="s">
        <v>19</v>
      </c>
      <c r="D76" s="187">
        <f>D77</f>
        <v>3.7</v>
      </c>
      <c r="E76" s="154">
        <f t="shared" ref="E76:P76" si="45">E77</f>
        <v>3.7</v>
      </c>
      <c r="F76" s="154">
        <f t="shared" si="45"/>
        <v>0</v>
      </c>
      <c r="G76" s="154">
        <f t="shared" si="45"/>
        <v>0</v>
      </c>
      <c r="H76" s="154">
        <f t="shared" si="45"/>
        <v>0</v>
      </c>
      <c r="I76" s="187">
        <f t="shared" si="45"/>
        <v>0</v>
      </c>
      <c r="J76" s="154">
        <f t="shared" si="45"/>
        <v>0</v>
      </c>
      <c r="K76" s="154">
        <f t="shared" si="45"/>
        <v>0</v>
      </c>
      <c r="L76" s="154">
        <f t="shared" si="45"/>
        <v>0</v>
      </c>
      <c r="M76" s="187">
        <f t="shared" si="45"/>
        <v>0</v>
      </c>
      <c r="N76" s="154">
        <f t="shared" si="45"/>
        <v>0</v>
      </c>
      <c r="O76" s="154">
        <f t="shared" si="45"/>
        <v>0</v>
      </c>
      <c r="P76" s="154">
        <f t="shared" si="45"/>
        <v>0</v>
      </c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</row>
    <row r="77" spans="1:50" s="8" customFormat="1" ht="21" customHeight="1">
      <c r="A77" s="16" t="s">
        <v>29</v>
      </c>
      <c r="B77" s="30" t="s">
        <v>179</v>
      </c>
      <c r="C77" s="153" t="s">
        <v>19</v>
      </c>
      <c r="D77" s="187">
        <f>E77+F77+G77+H77</f>
        <v>3.7</v>
      </c>
      <c r="E77" s="155">
        <v>3.7</v>
      </c>
      <c r="F77" s="156"/>
      <c r="G77" s="157"/>
      <c r="H77" s="157"/>
      <c r="I77" s="187"/>
      <c r="J77" s="158"/>
      <c r="K77" s="154"/>
      <c r="L77" s="154"/>
      <c r="M77" s="246"/>
      <c r="N77" s="160"/>
      <c r="O77" s="160"/>
      <c r="P77" s="160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</row>
    <row r="78" spans="1:50" s="7" customFormat="1" ht="102.75" customHeight="1">
      <c r="A78" s="49" t="s">
        <v>108</v>
      </c>
      <c r="B78" s="17" t="s">
        <v>180</v>
      </c>
      <c r="C78" s="19"/>
      <c r="D78" s="187">
        <f t="shared" si="3"/>
        <v>379.9</v>
      </c>
      <c r="E78" s="52">
        <f>E79+E80</f>
        <v>0</v>
      </c>
      <c r="F78" s="155">
        <f>F79+F80</f>
        <v>379.9</v>
      </c>
      <c r="G78" s="155">
        <f>G79</f>
        <v>0</v>
      </c>
      <c r="H78" s="155" t="e">
        <f t="shared" ref="H78" si="46">H79</f>
        <v>#REF!</v>
      </c>
      <c r="I78" s="187">
        <f>I79</f>
        <v>379.9</v>
      </c>
      <c r="J78" s="154">
        <f t="shared" ref="J78:P78" si="47">J79</f>
        <v>0</v>
      </c>
      <c r="K78" s="154">
        <f t="shared" si="47"/>
        <v>379.9</v>
      </c>
      <c r="L78" s="154">
        <f t="shared" si="47"/>
        <v>0</v>
      </c>
      <c r="M78" s="187">
        <f t="shared" si="47"/>
        <v>379.9</v>
      </c>
      <c r="N78" s="154">
        <f t="shared" si="47"/>
        <v>0</v>
      </c>
      <c r="O78" s="154">
        <f t="shared" si="47"/>
        <v>379.9</v>
      </c>
      <c r="P78" s="154">
        <f t="shared" si="47"/>
        <v>0</v>
      </c>
    </row>
    <row r="79" spans="1:50" s="8" customFormat="1" ht="106.5" customHeight="1">
      <c r="A79" s="16" t="s">
        <v>315</v>
      </c>
      <c r="B79" s="17" t="s">
        <v>180</v>
      </c>
      <c r="C79" s="153" t="s">
        <v>12</v>
      </c>
      <c r="D79" s="187">
        <f t="shared" si="3"/>
        <v>379.9</v>
      </c>
      <c r="E79" s="156"/>
      <c r="F79" s="217">
        <v>379.9</v>
      </c>
      <c r="G79" s="155"/>
      <c r="H79" s="155" t="e">
        <f>#REF!</f>
        <v>#REF!</v>
      </c>
      <c r="I79" s="187">
        <f t="shared" si="41"/>
        <v>379.9</v>
      </c>
      <c r="J79" s="156"/>
      <c r="K79" s="217">
        <v>379.9</v>
      </c>
      <c r="L79" s="156"/>
      <c r="M79" s="246">
        <f t="shared" si="36"/>
        <v>379.9</v>
      </c>
      <c r="N79" s="160"/>
      <c r="O79" s="160">
        <v>379.9</v>
      </c>
      <c r="P79" s="160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</row>
    <row r="80" spans="1:50" s="8" customFormat="1" ht="11.25" hidden="1" customHeight="1">
      <c r="A80" s="16" t="s">
        <v>22</v>
      </c>
      <c r="B80" s="17" t="s">
        <v>180</v>
      </c>
      <c r="C80" s="153" t="s">
        <v>16</v>
      </c>
      <c r="D80" s="187">
        <f t="shared" si="3"/>
        <v>0</v>
      </c>
      <c r="E80" s="156">
        <f>E81</f>
        <v>0</v>
      </c>
      <c r="F80" s="155">
        <f>F81</f>
        <v>0</v>
      </c>
      <c r="G80" s="155">
        <f>G81</f>
        <v>0</v>
      </c>
      <c r="H80" s="155">
        <f t="shared" ref="H80" si="48">H81</f>
        <v>0</v>
      </c>
      <c r="I80" s="187">
        <f t="shared" si="41"/>
        <v>0</v>
      </c>
      <c r="J80" s="156">
        <f t="shared" ref="J80:L80" si="49">J81</f>
        <v>0</v>
      </c>
      <c r="K80" s="155">
        <f t="shared" si="49"/>
        <v>0</v>
      </c>
      <c r="L80" s="155">
        <f t="shared" si="49"/>
        <v>0</v>
      </c>
      <c r="M80" s="246">
        <f t="shared" si="36"/>
        <v>0</v>
      </c>
      <c r="N80" s="160"/>
      <c r="O80" s="160">
        <f t="shared" ref="O80:P80" si="50">O81</f>
        <v>0</v>
      </c>
      <c r="P80" s="160">
        <f t="shared" si="50"/>
        <v>0</v>
      </c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</row>
    <row r="81" spans="1:50" s="8" customFormat="1" ht="16.5" hidden="1" customHeight="1">
      <c r="A81" s="16" t="s">
        <v>29</v>
      </c>
      <c r="B81" s="17" t="s">
        <v>180</v>
      </c>
      <c r="C81" s="153" t="s">
        <v>16</v>
      </c>
      <c r="D81" s="187">
        <f t="shared" si="3"/>
        <v>0</v>
      </c>
      <c r="E81" s="156"/>
      <c r="F81" s="155"/>
      <c r="G81" s="157"/>
      <c r="H81" s="157"/>
      <c r="I81" s="187">
        <f t="shared" si="41"/>
        <v>0</v>
      </c>
      <c r="J81" s="156"/>
      <c r="K81" s="155"/>
      <c r="L81" s="156"/>
      <c r="M81" s="246">
        <f t="shared" si="36"/>
        <v>0</v>
      </c>
      <c r="N81" s="160"/>
      <c r="O81" s="160"/>
      <c r="P81" s="160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</row>
    <row r="82" spans="1:50" s="7" customFormat="1" ht="29.25">
      <c r="A82" s="49" t="s">
        <v>113</v>
      </c>
      <c r="B82" s="39" t="s">
        <v>181</v>
      </c>
      <c r="C82" s="19"/>
      <c r="D82" s="187">
        <f t="shared" si="3"/>
        <v>373.3</v>
      </c>
      <c r="E82" s="156">
        <f>E83</f>
        <v>0</v>
      </c>
      <c r="F82" s="156">
        <f t="shared" ref="F82:P82" si="51">F83</f>
        <v>373.3</v>
      </c>
      <c r="G82" s="156">
        <f t="shared" si="51"/>
        <v>0</v>
      </c>
      <c r="H82" s="156" t="e">
        <f t="shared" si="51"/>
        <v>#REF!</v>
      </c>
      <c r="I82" s="192">
        <f t="shared" si="51"/>
        <v>373.3</v>
      </c>
      <c r="J82" s="156">
        <f t="shared" si="51"/>
        <v>0</v>
      </c>
      <c r="K82" s="156">
        <f t="shared" si="51"/>
        <v>373.3</v>
      </c>
      <c r="L82" s="156">
        <f t="shared" si="51"/>
        <v>0</v>
      </c>
      <c r="M82" s="192">
        <f t="shared" si="51"/>
        <v>373.3</v>
      </c>
      <c r="N82" s="156">
        <f t="shared" si="51"/>
        <v>0</v>
      </c>
      <c r="O82" s="156">
        <f t="shared" si="51"/>
        <v>373.3</v>
      </c>
      <c r="P82" s="156">
        <f t="shared" si="51"/>
        <v>0</v>
      </c>
    </row>
    <row r="83" spans="1:50" s="8" customFormat="1" ht="107.25" customHeight="1">
      <c r="A83" s="16" t="s">
        <v>11</v>
      </c>
      <c r="B83" s="17" t="s">
        <v>181</v>
      </c>
      <c r="C83" s="153" t="s">
        <v>12</v>
      </c>
      <c r="D83" s="187">
        <f t="shared" si="3"/>
        <v>373.3</v>
      </c>
      <c r="E83" s="156"/>
      <c r="F83" s="218">
        <v>373.3</v>
      </c>
      <c r="G83" s="156"/>
      <c r="H83" s="156" t="e">
        <f>#REF!</f>
        <v>#REF!</v>
      </c>
      <c r="I83" s="187">
        <f t="shared" si="41"/>
        <v>373.3</v>
      </c>
      <c r="J83" s="156"/>
      <c r="K83" s="218">
        <v>373.3</v>
      </c>
      <c r="L83" s="155"/>
      <c r="M83" s="246">
        <f t="shared" si="36"/>
        <v>373.3</v>
      </c>
      <c r="N83" s="160"/>
      <c r="O83" s="160">
        <v>373.3</v>
      </c>
      <c r="P83" s="160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</row>
    <row r="84" spans="1:50" s="8" customFormat="1" ht="48" hidden="1" customHeight="1">
      <c r="A84" s="16" t="s">
        <v>22</v>
      </c>
      <c r="B84" s="17" t="s">
        <v>181</v>
      </c>
      <c r="C84" s="153" t="s">
        <v>16</v>
      </c>
      <c r="D84" s="187">
        <f t="shared" si="3"/>
        <v>0</v>
      </c>
      <c r="E84" s="156">
        <f>E85</f>
        <v>0</v>
      </c>
      <c r="F84" s="155">
        <f>F85</f>
        <v>0</v>
      </c>
      <c r="G84" s="157">
        <f>G85</f>
        <v>0</v>
      </c>
      <c r="H84" s="157"/>
      <c r="I84" s="187">
        <f t="shared" si="41"/>
        <v>0</v>
      </c>
      <c r="J84" s="156">
        <f>J85</f>
        <v>0</v>
      </c>
      <c r="K84" s="156">
        <f>K85</f>
        <v>0</v>
      </c>
      <c r="L84" s="156"/>
      <c r="M84" s="246">
        <f t="shared" si="36"/>
        <v>0</v>
      </c>
      <c r="N84" s="160"/>
      <c r="O84" s="160">
        <f>O85</f>
        <v>0</v>
      </c>
      <c r="P84" s="160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</row>
    <row r="85" spans="1:50" s="8" customFormat="1" ht="19.5" hidden="1" customHeight="1">
      <c r="A85" s="16" t="s">
        <v>29</v>
      </c>
      <c r="B85" s="17" t="s">
        <v>181</v>
      </c>
      <c r="C85" s="153" t="s">
        <v>16</v>
      </c>
      <c r="D85" s="187">
        <f t="shared" ref="D85:D147" si="52">E85+F85+G85</f>
        <v>0</v>
      </c>
      <c r="E85" s="156"/>
      <c r="F85" s="155"/>
      <c r="G85" s="157"/>
      <c r="H85" s="157"/>
      <c r="I85" s="187">
        <f t="shared" si="41"/>
        <v>0</v>
      </c>
      <c r="J85" s="156"/>
      <c r="K85" s="156"/>
      <c r="L85" s="156"/>
      <c r="M85" s="246">
        <f t="shared" si="36"/>
        <v>0</v>
      </c>
      <c r="N85" s="160"/>
      <c r="O85" s="160"/>
      <c r="P85" s="160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</row>
    <row r="86" spans="1:50" s="7" customFormat="1" ht="90.75" customHeight="1">
      <c r="A86" s="27" t="s">
        <v>114</v>
      </c>
      <c r="B86" s="17" t="s">
        <v>182</v>
      </c>
      <c r="C86" s="153"/>
      <c r="D86" s="193">
        <f t="shared" si="52"/>
        <v>433.7</v>
      </c>
      <c r="E86" s="156">
        <f>E87</f>
        <v>0</v>
      </c>
      <c r="F86" s="156">
        <f t="shared" ref="F86:P86" si="53">F87</f>
        <v>433.7</v>
      </c>
      <c r="G86" s="156">
        <f t="shared" si="53"/>
        <v>0</v>
      </c>
      <c r="H86" s="156" t="e">
        <f t="shared" si="53"/>
        <v>#REF!</v>
      </c>
      <c r="I86" s="192">
        <f t="shared" si="53"/>
        <v>433.7</v>
      </c>
      <c r="J86" s="156">
        <f t="shared" si="53"/>
        <v>0</v>
      </c>
      <c r="K86" s="156">
        <f t="shared" si="53"/>
        <v>433.7</v>
      </c>
      <c r="L86" s="156">
        <f t="shared" si="53"/>
        <v>0</v>
      </c>
      <c r="M86" s="192">
        <f t="shared" si="53"/>
        <v>433.7</v>
      </c>
      <c r="N86" s="156">
        <f t="shared" si="53"/>
        <v>0</v>
      </c>
      <c r="O86" s="156">
        <f t="shared" si="53"/>
        <v>433.7</v>
      </c>
      <c r="P86" s="156">
        <f t="shared" si="53"/>
        <v>0</v>
      </c>
    </row>
    <row r="87" spans="1:50" s="8" customFormat="1" ht="107.25" customHeight="1">
      <c r="A87" s="16" t="s">
        <v>11</v>
      </c>
      <c r="B87" s="17" t="s">
        <v>182</v>
      </c>
      <c r="C87" s="153" t="s">
        <v>12</v>
      </c>
      <c r="D87" s="193">
        <f t="shared" si="52"/>
        <v>433.7</v>
      </c>
      <c r="E87" s="156"/>
      <c r="F87" s="217">
        <v>433.7</v>
      </c>
      <c r="G87" s="156"/>
      <c r="H87" s="156" t="e">
        <f>#REF!</f>
        <v>#REF!</v>
      </c>
      <c r="I87" s="193">
        <f t="shared" si="41"/>
        <v>433.7</v>
      </c>
      <c r="J87" s="156"/>
      <c r="K87" s="217">
        <v>433.7</v>
      </c>
      <c r="L87" s="156"/>
      <c r="M87" s="246">
        <f>N87+O87</f>
        <v>433.7</v>
      </c>
      <c r="N87" s="160"/>
      <c r="O87" s="160">
        <v>433.7</v>
      </c>
      <c r="P87" s="160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</row>
    <row r="88" spans="1:50" s="8" customFormat="1" ht="48.75" hidden="1" customHeight="1">
      <c r="A88" s="16" t="s">
        <v>22</v>
      </c>
      <c r="B88" s="17" t="s">
        <v>182</v>
      </c>
      <c r="C88" s="153" t="s">
        <v>16</v>
      </c>
      <c r="D88" s="187">
        <f t="shared" si="52"/>
        <v>0</v>
      </c>
      <c r="E88" s="156">
        <f>E89</f>
        <v>0</v>
      </c>
      <c r="F88" s="155">
        <f>F89</f>
        <v>0</v>
      </c>
      <c r="G88" s="157">
        <f>G89</f>
        <v>0</v>
      </c>
      <c r="H88" s="157"/>
      <c r="I88" s="187">
        <f t="shared" si="41"/>
        <v>0</v>
      </c>
      <c r="J88" s="156">
        <f>J89</f>
        <v>0</v>
      </c>
      <c r="K88" s="155">
        <f>K89</f>
        <v>0</v>
      </c>
      <c r="L88" s="156"/>
      <c r="M88" s="246">
        <f t="shared" si="36"/>
        <v>0</v>
      </c>
      <c r="N88" s="160"/>
      <c r="O88" s="160">
        <f>O89</f>
        <v>0</v>
      </c>
      <c r="P88" s="160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</row>
    <row r="89" spans="1:50" s="8" customFormat="1" ht="12.75" hidden="1" customHeight="1">
      <c r="A89" s="16" t="s">
        <v>29</v>
      </c>
      <c r="B89" s="17" t="s">
        <v>182</v>
      </c>
      <c r="C89" s="153" t="s">
        <v>16</v>
      </c>
      <c r="D89" s="187">
        <f t="shared" si="52"/>
        <v>0</v>
      </c>
      <c r="E89" s="156"/>
      <c r="F89" s="155"/>
      <c r="G89" s="157"/>
      <c r="H89" s="157"/>
      <c r="I89" s="187">
        <f t="shared" si="41"/>
        <v>0</v>
      </c>
      <c r="J89" s="156"/>
      <c r="K89" s="155"/>
      <c r="L89" s="156"/>
      <c r="M89" s="246">
        <f t="shared" si="36"/>
        <v>0</v>
      </c>
      <c r="N89" s="160"/>
      <c r="O89" s="160"/>
      <c r="P89" s="160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</row>
    <row r="90" spans="1:50" s="7" customFormat="1" ht="70.5" customHeight="1">
      <c r="A90" s="27" t="s">
        <v>34</v>
      </c>
      <c r="B90" s="17" t="s">
        <v>183</v>
      </c>
      <c r="C90" s="153"/>
      <c r="D90" s="193">
        <f t="shared" si="52"/>
        <v>1260.0999999999999</v>
      </c>
      <c r="E90" s="156">
        <f>E91</f>
        <v>0</v>
      </c>
      <c r="F90" s="156">
        <f t="shared" ref="F90:P90" si="54">F91</f>
        <v>0</v>
      </c>
      <c r="G90" s="156">
        <f t="shared" si="54"/>
        <v>1260.0999999999999</v>
      </c>
      <c r="H90" s="156" t="e">
        <f t="shared" si="54"/>
        <v>#REF!</v>
      </c>
      <c r="I90" s="192">
        <f t="shared" si="54"/>
        <v>1386.9</v>
      </c>
      <c r="J90" s="156">
        <f t="shared" si="54"/>
        <v>0</v>
      </c>
      <c r="K90" s="156">
        <f t="shared" si="54"/>
        <v>0</v>
      </c>
      <c r="L90" s="156">
        <f t="shared" si="54"/>
        <v>1386.9</v>
      </c>
      <c r="M90" s="194">
        <f t="shared" si="54"/>
        <v>1517.7</v>
      </c>
      <c r="N90" s="18">
        <f t="shared" si="54"/>
        <v>0</v>
      </c>
      <c r="O90" s="18">
        <f t="shared" si="54"/>
        <v>0</v>
      </c>
      <c r="P90" s="18">
        <f t="shared" si="54"/>
        <v>1517.7</v>
      </c>
    </row>
    <row r="91" spans="1:50" s="8" customFormat="1" ht="18" customHeight="1">
      <c r="A91" s="27" t="s">
        <v>35</v>
      </c>
      <c r="B91" s="17" t="s">
        <v>183</v>
      </c>
      <c r="C91" s="153" t="s">
        <v>36</v>
      </c>
      <c r="D91" s="193">
        <f t="shared" si="52"/>
        <v>1260.0999999999999</v>
      </c>
      <c r="E91" s="156"/>
      <c r="F91" s="156"/>
      <c r="G91" s="218">
        <f>'[1]Поправки ноябрь 2024 (3)'!$I$289</f>
        <v>1260.0999999999999</v>
      </c>
      <c r="H91" s="156" t="e">
        <f>#REF!</f>
        <v>#REF!</v>
      </c>
      <c r="I91" s="193">
        <f t="shared" si="41"/>
        <v>1386.9</v>
      </c>
      <c r="J91" s="156"/>
      <c r="K91" s="156"/>
      <c r="L91" s="219">
        <v>1386.9</v>
      </c>
      <c r="M91" s="246">
        <f>N91+O91+P91</f>
        <v>1517.7</v>
      </c>
      <c r="N91" s="160"/>
      <c r="O91" s="160"/>
      <c r="P91" s="160">
        <v>1517.7</v>
      </c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</row>
    <row r="92" spans="1:50" s="7" customFormat="1" ht="43.5" customHeight="1">
      <c r="A92" s="27" t="s">
        <v>134</v>
      </c>
      <c r="B92" s="17" t="s">
        <v>184</v>
      </c>
      <c r="C92" s="153"/>
      <c r="D92" s="193">
        <f t="shared" si="52"/>
        <v>2794</v>
      </c>
      <c r="E92" s="155">
        <f>E93+E94+E95</f>
        <v>2794</v>
      </c>
      <c r="F92" s="155">
        <f t="shared" ref="F92:P92" si="55">F93+F94+F95</f>
        <v>0</v>
      </c>
      <c r="G92" s="155">
        <f t="shared" si="55"/>
        <v>0</v>
      </c>
      <c r="H92" s="155" t="e">
        <f t="shared" si="55"/>
        <v>#REF!</v>
      </c>
      <c r="I92" s="190">
        <f t="shared" si="55"/>
        <v>2187</v>
      </c>
      <c r="J92" s="155">
        <f t="shared" si="55"/>
        <v>2187</v>
      </c>
      <c r="K92" s="155">
        <f t="shared" si="55"/>
        <v>0</v>
      </c>
      <c r="L92" s="155">
        <f t="shared" si="55"/>
        <v>0</v>
      </c>
      <c r="M92" s="190">
        <f t="shared" si="55"/>
        <v>2092</v>
      </c>
      <c r="N92" s="155">
        <f t="shared" si="55"/>
        <v>2092</v>
      </c>
      <c r="O92" s="155">
        <f t="shared" si="55"/>
        <v>0</v>
      </c>
      <c r="P92" s="155">
        <f t="shared" si="55"/>
        <v>0</v>
      </c>
    </row>
    <row r="93" spans="1:50" s="8" customFormat="1" ht="108" customHeight="1">
      <c r="A93" s="16" t="s">
        <v>315</v>
      </c>
      <c r="B93" s="17" t="s">
        <v>184</v>
      </c>
      <c r="C93" s="153" t="s">
        <v>12</v>
      </c>
      <c r="D93" s="193">
        <f t="shared" si="52"/>
        <v>2582.8000000000002</v>
      </c>
      <c r="E93" s="155">
        <f>'[3]поправки декабрь'!$J$216</f>
        <v>2582.8000000000002</v>
      </c>
      <c r="F93" s="155"/>
      <c r="G93" s="155"/>
      <c r="H93" s="155" t="e">
        <f>#REF!</f>
        <v>#REF!</v>
      </c>
      <c r="I93" s="193">
        <f t="shared" si="41"/>
        <v>1992</v>
      </c>
      <c r="J93" s="155">
        <v>1992</v>
      </c>
      <c r="K93" s="155"/>
      <c r="L93" s="155"/>
      <c r="M93" s="247">
        <f t="shared" ref="M93:M103" si="56">N93+O93</f>
        <v>1992</v>
      </c>
      <c r="N93" s="160">
        <v>1992</v>
      </c>
      <c r="O93" s="160"/>
      <c r="P93" s="160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</row>
    <row r="94" spans="1:50" s="8" customFormat="1" ht="45" customHeight="1">
      <c r="A94" s="16" t="s">
        <v>22</v>
      </c>
      <c r="B94" s="17" t="s">
        <v>184</v>
      </c>
      <c r="C94" s="153" t="s">
        <v>16</v>
      </c>
      <c r="D94" s="193">
        <f t="shared" si="52"/>
        <v>202.5</v>
      </c>
      <c r="E94" s="155">
        <f>'[3]поправки декабрь'!$J$219</f>
        <v>202.5</v>
      </c>
      <c r="F94" s="155"/>
      <c r="G94" s="155"/>
      <c r="H94" s="155" t="e">
        <f>#REF!</f>
        <v>#REF!</v>
      </c>
      <c r="I94" s="193">
        <f t="shared" si="41"/>
        <v>195</v>
      </c>
      <c r="J94" s="158">
        <v>195</v>
      </c>
      <c r="K94" s="158"/>
      <c r="L94" s="158"/>
      <c r="M94" s="247">
        <f t="shared" si="56"/>
        <v>100</v>
      </c>
      <c r="N94" s="160">
        <v>100</v>
      </c>
      <c r="O94" s="160"/>
      <c r="P94" s="160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</row>
    <row r="95" spans="1:50" s="8" customFormat="1" ht="16.5" customHeight="1">
      <c r="A95" s="53" t="s">
        <v>18</v>
      </c>
      <c r="B95" s="17" t="s">
        <v>184</v>
      </c>
      <c r="C95" s="153" t="s">
        <v>19</v>
      </c>
      <c r="D95" s="193">
        <f t="shared" si="52"/>
        <v>8.6999999999999993</v>
      </c>
      <c r="E95" s="155">
        <f>'[3]поправки декабрь'!$J$222</f>
        <v>8.6999999999999993</v>
      </c>
      <c r="F95" s="155"/>
      <c r="G95" s="155"/>
      <c r="H95" s="155" t="e">
        <f>#REF!</f>
        <v>#REF!</v>
      </c>
      <c r="I95" s="193">
        <f t="shared" si="41"/>
        <v>0</v>
      </c>
      <c r="J95" s="155"/>
      <c r="K95" s="155"/>
      <c r="L95" s="155"/>
      <c r="M95" s="247">
        <f t="shared" si="56"/>
        <v>0</v>
      </c>
      <c r="N95" s="160"/>
      <c r="O95" s="160"/>
      <c r="P95" s="160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</row>
    <row r="96" spans="1:50" s="8" customFormat="1" ht="55.5" customHeight="1">
      <c r="A96" s="27" t="s">
        <v>517</v>
      </c>
      <c r="B96" s="17" t="s">
        <v>455</v>
      </c>
      <c r="C96" s="153"/>
      <c r="D96" s="193">
        <f>D97</f>
        <v>309.39999999999998</v>
      </c>
      <c r="E96" s="158">
        <f t="shared" ref="E96:P96" si="57">E97</f>
        <v>0</v>
      </c>
      <c r="F96" s="158">
        <f t="shared" si="57"/>
        <v>309.39999999999998</v>
      </c>
      <c r="G96" s="158">
        <f t="shared" si="57"/>
        <v>0</v>
      </c>
      <c r="H96" s="158" t="e">
        <f t="shared" si="57"/>
        <v>#REF!</v>
      </c>
      <c r="I96" s="193">
        <f t="shared" si="57"/>
        <v>309.39999999999998</v>
      </c>
      <c r="J96" s="158">
        <f t="shared" si="57"/>
        <v>0</v>
      </c>
      <c r="K96" s="158">
        <f t="shared" si="57"/>
        <v>309.39999999999998</v>
      </c>
      <c r="L96" s="158">
        <f t="shared" si="57"/>
        <v>0</v>
      </c>
      <c r="M96" s="193">
        <f t="shared" si="57"/>
        <v>309.39999999999998</v>
      </c>
      <c r="N96" s="158">
        <f t="shared" si="57"/>
        <v>0</v>
      </c>
      <c r="O96" s="158">
        <f t="shared" si="57"/>
        <v>309.39999999999998</v>
      </c>
      <c r="P96" s="158">
        <f t="shared" si="57"/>
        <v>0</v>
      </c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</row>
    <row r="97" spans="1:50" s="8" customFormat="1" ht="24.75" customHeight="1">
      <c r="A97" s="147" t="s">
        <v>22</v>
      </c>
      <c r="B97" s="17" t="s">
        <v>455</v>
      </c>
      <c r="C97" s="153" t="s">
        <v>16</v>
      </c>
      <c r="D97" s="193">
        <f>E97+F97+G97</f>
        <v>309.39999999999998</v>
      </c>
      <c r="E97" s="158"/>
      <c r="F97" s="220">
        <v>309.39999999999998</v>
      </c>
      <c r="G97" s="158"/>
      <c r="H97" s="158" t="e">
        <f>#REF!</f>
        <v>#REF!</v>
      </c>
      <c r="I97" s="193">
        <f>J97+K97+L97</f>
        <v>309.39999999999998</v>
      </c>
      <c r="J97" s="158"/>
      <c r="K97" s="220">
        <v>309.39999999999998</v>
      </c>
      <c r="L97" s="158"/>
      <c r="M97" s="193">
        <f>N97+O97+P97</f>
        <v>309.39999999999998</v>
      </c>
      <c r="N97" s="158"/>
      <c r="O97" s="158">
        <v>309.39999999999998</v>
      </c>
      <c r="P97" s="158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</row>
    <row r="98" spans="1:50" s="8" customFormat="1" ht="56.25" customHeight="1">
      <c r="A98" s="146" t="s">
        <v>389</v>
      </c>
      <c r="B98" s="140" t="s">
        <v>391</v>
      </c>
      <c r="C98" s="153"/>
      <c r="D98" s="193">
        <f>E98+F98+G98</f>
        <v>20.9</v>
      </c>
      <c r="E98" s="158">
        <f t="shared" ref="E98:P98" si="58">E99+E100</f>
        <v>20.9</v>
      </c>
      <c r="F98" s="158">
        <f t="shared" si="58"/>
        <v>0</v>
      </c>
      <c r="G98" s="158">
        <f t="shared" si="58"/>
        <v>0</v>
      </c>
      <c r="H98" s="158" t="e">
        <f t="shared" si="58"/>
        <v>#REF!</v>
      </c>
      <c r="I98" s="193">
        <f t="shared" si="58"/>
        <v>76</v>
      </c>
      <c r="J98" s="158">
        <f t="shared" si="58"/>
        <v>76</v>
      </c>
      <c r="K98" s="158">
        <f t="shared" si="58"/>
        <v>0</v>
      </c>
      <c r="L98" s="158">
        <f t="shared" si="58"/>
        <v>0</v>
      </c>
      <c r="M98" s="193">
        <f t="shared" si="58"/>
        <v>76</v>
      </c>
      <c r="N98" s="158">
        <f t="shared" si="58"/>
        <v>76</v>
      </c>
      <c r="O98" s="158">
        <f t="shared" si="58"/>
        <v>0</v>
      </c>
      <c r="P98" s="158">
        <f t="shared" si="58"/>
        <v>0</v>
      </c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</row>
    <row r="99" spans="1:50" s="8" customFormat="1" ht="32.25" customHeight="1">
      <c r="A99" s="147" t="s">
        <v>22</v>
      </c>
      <c r="B99" s="140" t="s">
        <v>391</v>
      </c>
      <c r="C99" s="153" t="s">
        <v>16</v>
      </c>
      <c r="D99" s="193">
        <f>E99+F99+G99</f>
        <v>20.9</v>
      </c>
      <c r="E99" s="158">
        <f>'[3]поправки декабрь'!$J$1534</f>
        <v>20.9</v>
      </c>
      <c r="F99" s="158"/>
      <c r="G99" s="158"/>
      <c r="H99" s="158" t="e">
        <f>#REF!</f>
        <v>#REF!</v>
      </c>
      <c r="I99" s="193">
        <f>J99+K99+L99</f>
        <v>76</v>
      </c>
      <c r="J99" s="158">
        <v>76</v>
      </c>
      <c r="K99" s="158"/>
      <c r="L99" s="158"/>
      <c r="M99" s="193">
        <f>N99+O99+P99</f>
        <v>76</v>
      </c>
      <c r="N99" s="158">
        <v>76</v>
      </c>
      <c r="O99" s="158"/>
      <c r="P99" s="158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</row>
    <row r="100" spans="1:50" s="8" customFormat="1" ht="18" hidden="1" customHeight="1">
      <c r="A100" s="58" t="s">
        <v>18</v>
      </c>
      <c r="B100" s="140" t="s">
        <v>391</v>
      </c>
      <c r="C100" s="153" t="s">
        <v>19</v>
      </c>
      <c r="D100" s="187">
        <f>D101</f>
        <v>0</v>
      </c>
      <c r="E100" s="154">
        <f t="shared" ref="E100:P100" si="59">E101</f>
        <v>0</v>
      </c>
      <c r="F100" s="154">
        <f t="shared" si="59"/>
        <v>0</v>
      </c>
      <c r="G100" s="154">
        <f t="shared" si="59"/>
        <v>0</v>
      </c>
      <c r="H100" s="154">
        <f t="shared" si="59"/>
        <v>0</v>
      </c>
      <c r="I100" s="187">
        <f t="shared" si="59"/>
        <v>0</v>
      </c>
      <c r="J100" s="154">
        <f t="shared" si="59"/>
        <v>0</v>
      </c>
      <c r="K100" s="154">
        <f t="shared" si="59"/>
        <v>0</v>
      </c>
      <c r="L100" s="154">
        <f t="shared" si="59"/>
        <v>0</v>
      </c>
      <c r="M100" s="187">
        <f t="shared" si="59"/>
        <v>0</v>
      </c>
      <c r="N100" s="154">
        <f t="shared" si="59"/>
        <v>0</v>
      </c>
      <c r="O100" s="154">
        <f t="shared" si="59"/>
        <v>0</v>
      </c>
      <c r="P100" s="154">
        <f t="shared" si="59"/>
        <v>0</v>
      </c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</row>
    <row r="101" spans="1:50" s="8" customFormat="1" ht="15" hidden="1" customHeight="1">
      <c r="A101" s="146" t="s">
        <v>390</v>
      </c>
      <c r="B101" s="140" t="s">
        <v>391</v>
      </c>
      <c r="C101" s="153" t="s">
        <v>19</v>
      </c>
      <c r="D101" s="187">
        <f>E101+F101+G101+H101</f>
        <v>0</v>
      </c>
      <c r="E101" s="155"/>
      <c r="F101" s="156"/>
      <c r="G101" s="157"/>
      <c r="H101" s="157"/>
      <c r="I101" s="187"/>
      <c r="J101" s="155"/>
      <c r="K101" s="156"/>
      <c r="L101" s="156"/>
      <c r="M101" s="246"/>
      <c r="N101" s="160"/>
      <c r="O101" s="160"/>
      <c r="P101" s="160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</row>
    <row r="102" spans="1:50" s="7" customFormat="1" ht="45.75" customHeight="1">
      <c r="A102" s="24" t="s">
        <v>39</v>
      </c>
      <c r="B102" s="232" t="s">
        <v>185</v>
      </c>
      <c r="C102" s="153"/>
      <c r="D102" s="193">
        <f t="shared" si="52"/>
        <v>3211.9</v>
      </c>
      <c r="E102" s="155">
        <f>E103</f>
        <v>3211.9</v>
      </c>
      <c r="F102" s="155">
        <f t="shared" ref="F102:H102" si="60">F103</f>
        <v>0</v>
      </c>
      <c r="G102" s="155">
        <f t="shared" si="60"/>
        <v>0</v>
      </c>
      <c r="H102" s="155" t="e">
        <f t="shared" si="60"/>
        <v>#REF!</v>
      </c>
      <c r="I102" s="193">
        <f t="shared" si="41"/>
        <v>2500</v>
      </c>
      <c r="J102" s="155">
        <f t="shared" ref="J102:L102" si="61">J103</f>
        <v>2500</v>
      </c>
      <c r="K102" s="155">
        <f t="shared" si="61"/>
        <v>0</v>
      </c>
      <c r="L102" s="155">
        <f t="shared" si="61"/>
        <v>0</v>
      </c>
      <c r="M102" s="247">
        <f t="shared" si="56"/>
        <v>2500</v>
      </c>
      <c r="N102" s="160">
        <f t="shared" ref="N102:P102" si="62">N103</f>
        <v>2500</v>
      </c>
      <c r="O102" s="160">
        <f t="shared" si="62"/>
        <v>0</v>
      </c>
      <c r="P102" s="160">
        <f t="shared" si="62"/>
        <v>0</v>
      </c>
    </row>
    <row r="103" spans="1:50" s="8" customFormat="1" ht="45" customHeight="1">
      <c r="A103" s="16" t="s">
        <v>22</v>
      </c>
      <c r="B103" s="232" t="s">
        <v>185</v>
      </c>
      <c r="C103" s="153" t="s">
        <v>16</v>
      </c>
      <c r="D103" s="193">
        <f t="shared" si="52"/>
        <v>3211.9</v>
      </c>
      <c r="E103" s="155">
        <v>3211.9</v>
      </c>
      <c r="F103" s="155"/>
      <c r="G103" s="155"/>
      <c r="H103" s="155" t="e">
        <f>#REF!</f>
        <v>#REF!</v>
      </c>
      <c r="I103" s="193">
        <f t="shared" si="41"/>
        <v>2500</v>
      </c>
      <c r="J103" s="155">
        <v>2500</v>
      </c>
      <c r="K103" s="155"/>
      <c r="L103" s="155"/>
      <c r="M103" s="247">
        <f t="shared" si="56"/>
        <v>2500</v>
      </c>
      <c r="N103" s="160">
        <v>2500</v>
      </c>
      <c r="O103" s="160"/>
      <c r="P103" s="160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</row>
    <row r="104" spans="1:50" s="8" customFormat="1" ht="45">
      <c r="A104" s="221" t="s">
        <v>456</v>
      </c>
      <c r="B104" s="231" t="s">
        <v>457</v>
      </c>
      <c r="C104" s="153"/>
      <c r="D104" s="193">
        <f t="shared" ref="D104:P104" si="63">D105+D106</f>
        <v>0</v>
      </c>
      <c r="E104" s="158">
        <f t="shared" si="63"/>
        <v>0</v>
      </c>
      <c r="F104" s="158">
        <f t="shared" si="63"/>
        <v>0</v>
      </c>
      <c r="G104" s="158">
        <f t="shared" si="63"/>
        <v>0</v>
      </c>
      <c r="H104" s="158" t="e">
        <f t="shared" si="63"/>
        <v>#REF!</v>
      </c>
      <c r="I104" s="193">
        <f t="shared" si="63"/>
        <v>7081</v>
      </c>
      <c r="J104" s="158">
        <f t="shared" si="63"/>
        <v>7081</v>
      </c>
      <c r="K104" s="158">
        <f t="shared" si="63"/>
        <v>0</v>
      </c>
      <c r="L104" s="158">
        <f t="shared" si="63"/>
        <v>0</v>
      </c>
      <c r="M104" s="193">
        <f t="shared" si="63"/>
        <v>7081</v>
      </c>
      <c r="N104" s="158">
        <f t="shared" si="63"/>
        <v>7081</v>
      </c>
      <c r="O104" s="158">
        <f t="shared" si="63"/>
        <v>0</v>
      </c>
      <c r="P104" s="158">
        <f t="shared" si="63"/>
        <v>0</v>
      </c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</row>
    <row r="105" spans="1:50" s="8" customFormat="1" ht="45">
      <c r="A105" s="121" t="s">
        <v>22</v>
      </c>
      <c r="B105" s="231" t="s">
        <v>457</v>
      </c>
      <c r="C105" s="153" t="s">
        <v>16</v>
      </c>
      <c r="D105" s="193">
        <f>E105+F105+G105</f>
        <v>0</v>
      </c>
      <c r="E105" s="158"/>
      <c r="F105" s="158"/>
      <c r="G105" s="158"/>
      <c r="H105" s="158" t="e">
        <f>#REF!</f>
        <v>#REF!</v>
      </c>
      <c r="I105" s="193">
        <f>J105+K105+L105</f>
        <v>3000</v>
      </c>
      <c r="J105" s="158">
        <v>3000</v>
      </c>
      <c r="K105" s="158"/>
      <c r="L105" s="158"/>
      <c r="M105" s="193">
        <f>N105+O105+P105</f>
        <v>3000</v>
      </c>
      <c r="N105" s="158">
        <v>3000</v>
      </c>
      <c r="O105" s="158"/>
      <c r="P105" s="158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</row>
    <row r="106" spans="1:50" s="8" customFormat="1" ht="15.75" customHeight="1">
      <c r="A106" s="16" t="s">
        <v>35</v>
      </c>
      <c r="B106" s="231" t="s">
        <v>457</v>
      </c>
      <c r="C106" s="153" t="s">
        <v>36</v>
      </c>
      <c r="D106" s="193">
        <f>E106+F106+G106</f>
        <v>0</v>
      </c>
      <c r="E106" s="158"/>
      <c r="F106" s="158"/>
      <c r="G106" s="158"/>
      <c r="H106" s="158" t="e">
        <f>#REF!</f>
        <v>#REF!</v>
      </c>
      <c r="I106" s="193">
        <f>J106+K106+L106</f>
        <v>4081</v>
      </c>
      <c r="J106" s="158">
        <v>4081</v>
      </c>
      <c r="K106" s="158"/>
      <c r="L106" s="158"/>
      <c r="M106" s="193">
        <f>N106+O106+P106</f>
        <v>4081</v>
      </c>
      <c r="N106" s="158">
        <v>4081</v>
      </c>
      <c r="O106" s="158"/>
      <c r="P106" s="158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</row>
    <row r="107" spans="1:50" s="8" customFormat="1" ht="32.25" customHeight="1">
      <c r="A107" s="221" t="s">
        <v>458</v>
      </c>
      <c r="B107" s="17" t="s">
        <v>313</v>
      </c>
      <c r="C107" s="153"/>
      <c r="D107" s="193">
        <f>D108</f>
        <v>0</v>
      </c>
      <c r="E107" s="158">
        <f t="shared" ref="E107:P107" si="64">E108</f>
        <v>0</v>
      </c>
      <c r="F107" s="158">
        <f t="shared" si="64"/>
        <v>0</v>
      </c>
      <c r="G107" s="158">
        <f t="shared" si="64"/>
        <v>0</v>
      </c>
      <c r="H107" s="158" t="e">
        <f t="shared" si="64"/>
        <v>#REF!</v>
      </c>
      <c r="I107" s="193">
        <f t="shared" si="64"/>
        <v>6199.8</v>
      </c>
      <c r="J107" s="158">
        <f t="shared" si="64"/>
        <v>6199.8</v>
      </c>
      <c r="K107" s="158">
        <f t="shared" si="64"/>
        <v>0</v>
      </c>
      <c r="L107" s="158">
        <f t="shared" si="64"/>
        <v>0</v>
      </c>
      <c r="M107" s="193">
        <f t="shared" si="64"/>
        <v>6684.2</v>
      </c>
      <c r="N107" s="158">
        <f t="shared" si="64"/>
        <v>6684.2</v>
      </c>
      <c r="O107" s="158">
        <f t="shared" si="64"/>
        <v>0</v>
      </c>
      <c r="P107" s="158">
        <f t="shared" si="64"/>
        <v>0</v>
      </c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</row>
    <row r="108" spans="1:50" s="8" customFormat="1" ht="45">
      <c r="A108" s="121" t="s">
        <v>22</v>
      </c>
      <c r="B108" s="17" t="s">
        <v>313</v>
      </c>
      <c r="C108" s="153" t="s">
        <v>16</v>
      </c>
      <c r="D108" s="193">
        <f>E108+F108+G108</f>
        <v>0</v>
      </c>
      <c r="E108" s="158"/>
      <c r="F108" s="158"/>
      <c r="G108" s="158"/>
      <c r="H108" s="158" t="e">
        <f>#REF!</f>
        <v>#REF!</v>
      </c>
      <c r="I108" s="193">
        <f>J108+K108+L108</f>
        <v>6199.8</v>
      </c>
      <c r="J108" s="158">
        <v>6199.8</v>
      </c>
      <c r="K108" s="158"/>
      <c r="L108" s="158"/>
      <c r="M108" s="193">
        <f>N108+O108+P108</f>
        <v>6684.2</v>
      </c>
      <c r="N108" s="158">
        <v>6684.2</v>
      </c>
      <c r="O108" s="154"/>
      <c r="P108" s="154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</row>
    <row r="109" spans="1:50" s="8" customFormat="1" ht="48.75" customHeight="1">
      <c r="A109" s="221" t="s">
        <v>459</v>
      </c>
      <c r="B109" s="17" t="s">
        <v>460</v>
      </c>
      <c r="C109" s="153"/>
      <c r="D109" s="193">
        <f>D110</f>
        <v>0</v>
      </c>
      <c r="E109" s="158">
        <f>E110</f>
        <v>0</v>
      </c>
      <c r="F109" s="158">
        <f t="shared" ref="F109:P109" si="65">F110</f>
        <v>0</v>
      </c>
      <c r="G109" s="158">
        <f t="shared" si="65"/>
        <v>0</v>
      </c>
      <c r="H109" s="158" t="e">
        <f t="shared" si="65"/>
        <v>#REF!</v>
      </c>
      <c r="I109" s="193">
        <f t="shared" si="65"/>
        <v>70.7</v>
      </c>
      <c r="J109" s="158">
        <f t="shared" si="65"/>
        <v>70.7</v>
      </c>
      <c r="K109" s="158">
        <f t="shared" si="65"/>
        <v>0</v>
      </c>
      <c r="L109" s="158">
        <f t="shared" si="65"/>
        <v>0</v>
      </c>
      <c r="M109" s="193">
        <f t="shared" si="65"/>
        <v>70.7</v>
      </c>
      <c r="N109" s="158">
        <f t="shared" si="65"/>
        <v>70.7</v>
      </c>
      <c r="O109" s="158">
        <f t="shared" si="65"/>
        <v>0</v>
      </c>
      <c r="P109" s="158">
        <f t="shared" si="65"/>
        <v>0</v>
      </c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</row>
    <row r="110" spans="1:50" s="8" customFormat="1" ht="45">
      <c r="A110" s="121" t="s">
        <v>22</v>
      </c>
      <c r="B110" s="17" t="s">
        <v>460</v>
      </c>
      <c r="C110" s="153" t="s">
        <v>16</v>
      </c>
      <c r="D110" s="193">
        <f>E110+F110+G110</f>
        <v>0</v>
      </c>
      <c r="E110" s="158"/>
      <c r="F110" s="158"/>
      <c r="G110" s="158"/>
      <c r="H110" s="158" t="e">
        <f>#REF!</f>
        <v>#REF!</v>
      </c>
      <c r="I110" s="193">
        <f>J110+K110+L110</f>
        <v>70.7</v>
      </c>
      <c r="J110" s="158">
        <v>70.7</v>
      </c>
      <c r="K110" s="158"/>
      <c r="L110" s="158"/>
      <c r="M110" s="193">
        <f>N110+O110+P110</f>
        <v>70.7</v>
      </c>
      <c r="N110" s="158">
        <v>70.7</v>
      </c>
      <c r="O110" s="158"/>
      <c r="P110" s="158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</row>
    <row r="111" spans="1:50" s="8" customFormat="1" ht="56.25" customHeight="1">
      <c r="A111" s="221" t="s">
        <v>461</v>
      </c>
      <c r="B111" s="17" t="s">
        <v>462</v>
      </c>
      <c r="C111" s="153"/>
      <c r="D111" s="193">
        <f>D112</f>
        <v>0</v>
      </c>
      <c r="E111" s="158">
        <f t="shared" ref="E111:P111" si="66">E112</f>
        <v>0</v>
      </c>
      <c r="F111" s="158">
        <f t="shared" si="66"/>
        <v>0</v>
      </c>
      <c r="G111" s="158">
        <f t="shared" si="66"/>
        <v>0</v>
      </c>
      <c r="H111" s="158" t="e">
        <f t="shared" si="66"/>
        <v>#REF!</v>
      </c>
      <c r="I111" s="193">
        <f t="shared" si="66"/>
        <v>7000</v>
      </c>
      <c r="J111" s="158">
        <f t="shared" si="66"/>
        <v>0</v>
      </c>
      <c r="K111" s="158">
        <f t="shared" si="66"/>
        <v>7000</v>
      </c>
      <c r="L111" s="158">
        <f t="shared" si="66"/>
        <v>0</v>
      </c>
      <c r="M111" s="193">
        <f t="shared" si="66"/>
        <v>7000</v>
      </c>
      <c r="N111" s="158">
        <f t="shared" si="66"/>
        <v>0</v>
      </c>
      <c r="O111" s="158">
        <f t="shared" si="66"/>
        <v>7000</v>
      </c>
      <c r="P111" s="158">
        <f t="shared" si="66"/>
        <v>0</v>
      </c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</row>
    <row r="112" spans="1:50" s="8" customFormat="1" ht="45">
      <c r="A112" s="121" t="s">
        <v>22</v>
      </c>
      <c r="B112" s="17" t="s">
        <v>462</v>
      </c>
      <c r="C112" s="153" t="s">
        <v>16</v>
      </c>
      <c r="D112" s="193">
        <f>E112+F112+G112</f>
        <v>0</v>
      </c>
      <c r="E112" s="158"/>
      <c r="F112" s="158"/>
      <c r="G112" s="158"/>
      <c r="H112" s="158" t="e">
        <f>#REF!</f>
        <v>#REF!</v>
      </c>
      <c r="I112" s="193">
        <f>J112+K112+L112</f>
        <v>7000</v>
      </c>
      <c r="J112" s="158"/>
      <c r="K112" s="158">
        <v>7000</v>
      </c>
      <c r="L112" s="158"/>
      <c r="M112" s="193">
        <f>N112+O112+P112</f>
        <v>7000</v>
      </c>
      <c r="N112" s="158"/>
      <c r="O112" s="158">
        <v>7000</v>
      </c>
      <c r="P112" s="158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</row>
    <row r="113" spans="1:50" s="8" customFormat="1" ht="45">
      <c r="A113" s="101" t="s">
        <v>463</v>
      </c>
      <c r="B113" s="17" t="s">
        <v>464</v>
      </c>
      <c r="C113" s="153"/>
      <c r="D113" s="193">
        <f>D114</f>
        <v>0</v>
      </c>
      <c r="E113" s="158">
        <f t="shared" ref="E113:P113" si="67">E114</f>
        <v>0</v>
      </c>
      <c r="F113" s="158">
        <f t="shared" si="67"/>
        <v>0</v>
      </c>
      <c r="G113" s="158">
        <f t="shared" si="67"/>
        <v>0</v>
      </c>
      <c r="H113" s="158" t="e">
        <f t="shared" si="67"/>
        <v>#REF!</v>
      </c>
      <c r="I113" s="193">
        <f t="shared" si="67"/>
        <v>41</v>
      </c>
      <c r="J113" s="158">
        <f t="shared" si="67"/>
        <v>41</v>
      </c>
      <c r="K113" s="158">
        <f t="shared" si="67"/>
        <v>0</v>
      </c>
      <c r="L113" s="158">
        <f t="shared" si="67"/>
        <v>0</v>
      </c>
      <c r="M113" s="193">
        <f t="shared" si="67"/>
        <v>41</v>
      </c>
      <c r="N113" s="158">
        <f t="shared" si="67"/>
        <v>41</v>
      </c>
      <c r="O113" s="158">
        <f t="shared" si="67"/>
        <v>0</v>
      </c>
      <c r="P113" s="158">
        <f t="shared" si="67"/>
        <v>0</v>
      </c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</row>
    <row r="114" spans="1:50" s="8" customFormat="1" ht="45">
      <c r="A114" s="121" t="s">
        <v>22</v>
      </c>
      <c r="B114" s="17" t="s">
        <v>464</v>
      </c>
      <c r="C114" s="153" t="s">
        <v>16</v>
      </c>
      <c r="D114" s="193">
        <f>E114+F114+G114</f>
        <v>0</v>
      </c>
      <c r="E114" s="158"/>
      <c r="F114" s="158"/>
      <c r="G114" s="158"/>
      <c r="H114" s="158" t="e">
        <f>#REF!</f>
        <v>#REF!</v>
      </c>
      <c r="I114" s="193">
        <f>J114+K114+L114</f>
        <v>41</v>
      </c>
      <c r="J114" s="158">
        <v>41</v>
      </c>
      <c r="K114" s="158"/>
      <c r="L114" s="158"/>
      <c r="M114" s="193">
        <f>N114+O114+P114</f>
        <v>41</v>
      </c>
      <c r="N114" s="158">
        <v>41</v>
      </c>
      <c r="O114" s="158"/>
      <c r="P114" s="158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</row>
    <row r="115" spans="1:50" s="107" customFormat="1" ht="24.75" customHeight="1">
      <c r="A115" s="221" t="s">
        <v>312</v>
      </c>
      <c r="B115" s="231" t="s">
        <v>313</v>
      </c>
      <c r="C115" s="19"/>
      <c r="D115" s="193">
        <f>D116</f>
        <v>300</v>
      </c>
      <c r="E115" s="158">
        <f t="shared" ref="E115:P115" si="68">E116</f>
        <v>300</v>
      </c>
      <c r="F115" s="158">
        <f t="shared" si="68"/>
        <v>0</v>
      </c>
      <c r="G115" s="158">
        <f t="shared" si="68"/>
        <v>0</v>
      </c>
      <c r="H115" s="158" t="e">
        <f t="shared" si="68"/>
        <v>#REF!</v>
      </c>
      <c r="I115" s="193">
        <f t="shared" si="68"/>
        <v>300</v>
      </c>
      <c r="J115" s="158">
        <f t="shared" si="68"/>
        <v>300</v>
      </c>
      <c r="K115" s="158">
        <f t="shared" si="68"/>
        <v>0</v>
      </c>
      <c r="L115" s="158">
        <f t="shared" si="68"/>
        <v>0</v>
      </c>
      <c r="M115" s="193">
        <f t="shared" si="68"/>
        <v>300</v>
      </c>
      <c r="N115" s="158">
        <f t="shared" si="68"/>
        <v>300</v>
      </c>
      <c r="O115" s="158">
        <f t="shared" si="68"/>
        <v>0</v>
      </c>
      <c r="P115" s="158">
        <f t="shared" si="68"/>
        <v>0</v>
      </c>
      <c r="Q115" s="106"/>
      <c r="R115" s="106"/>
      <c r="S115" s="106"/>
      <c r="T115" s="106"/>
      <c r="U115" s="106"/>
      <c r="V115" s="106"/>
      <c r="W115" s="106"/>
      <c r="X115" s="106"/>
      <c r="Y115" s="106"/>
      <c r="Z115" s="106"/>
      <c r="AA115" s="106"/>
      <c r="AB115" s="106"/>
      <c r="AC115" s="106"/>
      <c r="AD115" s="106"/>
      <c r="AE115" s="106"/>
      <c r="AF115" s="106"/>
      <c r="AG115" s="106"/>
      <c r="AH115" s="106"/>
      <c r="AI115" s="106"/>
      <c r="AJ115" s="106"/>
      <c r="AK115" s="106"/>
      <c r="AL115" s="106"/>
      <c r="AM115" s="106"/>
      <c r="AN115" s="106"/>
      <c r="AO115" s="106"/>
      <c r="AP115" s="106"/>
      <c r="AQ115" s="106"/>
      <c r="AR115" s="106"/>
      <c r="AS115" s="106"/>
      <c r="AT115" s="106"/>
      <c r="AU115" s="106"/>
      <c r="AV115" s="106"/>
      <c r="AW115" s="106"/>
      <c r="AX115" s="106"/>
    </row>
    <row r="116" spans="1:50" s="96" customFormat="1" ht="45">
      <c r="A116" s="121" t="s">
        <v>22</v>
      </c>
      <c r="B116" s="231" t="s">
        <v>313</v>
      </c>
      <c r="C116" s="153" t="s">
        <v>16</v>
      </c>
      <c r="D116" s="193">
        <f>E116+F116+G116</f>
        <v>300</v>
      </c>
      <c r="E116" s="158">
        <v>300</v>
      </c>
      <c r="F116" s="158"/>
      <c r="G116" s="158"/>
      <c r="H116" s="158" t="e">
        <f>#REF!</f>
        <v>#REF!</v>
      </c>
      <c r="I116" s="193">
        <f>J116+K116+L116</f>
        <v>300</v>
      </c>
      <c r="J116" s="158">
        <v>300</v>
      </c>
      <c r="K116" s="158"/>
      <c r="L116" s="158"/>
      <c r="M116" s="193">
        <f>N116+O116+P116</f>
        <v>300</v>
      </c>
      <c r="N116" s="158">
        <v>300</v>
      </c>
      <c r="O116" s="158"/>
      <c r="P116" s="158"/>
      <c r="Q116" s="95"/>
      <c r="R116" s="95"/>
      <c r="S116" s="95"/>
      <c r="T116" s="95"/>
      <c r="U116" s="95"/>
      <c r="V116" s="95"/>
      <c r="W116" s="95"/>
      <c r="X116" s="95"/>
      <c r="Y116" s="95"/>
      <c r="Z116" s="95"/>
      <c r="AA116" s="95"/>
      <c r="AB116" s="95"/>
      <c r="AC116" s="95"/>
      <c r="AD116" s="95"/>
      <c r="AE116" s="95"/>
      <c r="AF116" s="95"/>
      <c r="AG116" s="95"/>
      <c r="AH116" s="95"/>
      <c r="AI116" s="95"/>
      <c r="AJ116" s="95"/>
      <c r="AK116" s="95"/>
      <c r="AL116" s="95"/>
      <c r="AM116" s="95"/>
      <c r="AN116" s="95"/>
      <c r="AO116" s="95"/>
      <c r="AP116" s="95"/>
      <c r="AQ116" s="95"/>
      <c r="AR116" s="95"/>
      <c r="AS116" s="95"/>
      <c r="AT116" s="95"/>
      <c r="AU116" s="95"/>
      <c r="AV116" s="95"/>
      <c r="AW116" s="95"/>
      <c r="AX116" s="95"/>
    </row>
    <row r="117" spans="1:50" s="95" customFormat="1" ht="27" customHeight="1">
      <c r="A117" s="24" t="s">
        <v>46</v>
      </c>
      <c r="B117" s="17" t="s">
        <v>186</v>
      </c>
      <c r="C117" s="19"/>
      <c r="D117" s="193">
        <f t="shared" si="52"/>
        <v>112</v>
      </c>
      <c r="E117" s="155">
        <f t="shared" ref="E117:H117" si="69">E118</f>
        <v>112</v>
      </c>
      <c r="F117" s="155">
        <f t="shared" si="69"/>
        <v>0</v>
      </c>
      <c r="G117" s="155">
        <f t="shared" si="69"/>
        <v>0</v>
      </c>
      <c r="H117" s="155" t="e">
        <f t="shared" si="69"/>
        <v>#REF!</v>
      </c>
      <c r="I117" s="193">
        <f t="shared" si="41"/>
        <v>105</v>
      </c>
      <c r="J117" s="155">
        <f t="shared" ref="J117:L117" si="70">J118</f>
        <v>105</v>
      </c>
      <c r="K117" s="155">
        <f t="shared" si="70"/>
        <v>0</v>
      </c>
      <c r="L117" s="155">
        <f t="shared" si="70"/>
        <v>0</v>
      </c>
      <c r="M117" s="247">
        <f t="shared" ref="M117:M123" si="71">N117+O117</f>
        <v>105</v>
      </c>
      <c r="N117" s="160">
        <f t="shared" ref="N117:P117" si="72">N118</f>
        <v>105</v>
      </c>
      <c r="O117" s="160">
        <f t="shared" si="72"/>
        <v>0</v>
      </c>
      <c r="P117" s="160">
        <f t="shared" si="72"/>
        <v>0</v>
      </c>
    </row>
    <row r="118" spans="1:50" s="96" customFormat="1" ht="42" customHeight="1">
      <c r="A118" s="32" t="s">
        <v>42</v>
      </c>
      <c r="B118" s="17" t="s">
        <v>186</v>
      </c>
      <c r="C118" s="153" t="s">
        <v>16</v>
      </c>
      <c r="D118" s="193">
        <f t="shared" si="52"/>
        <v>112</v>
      </c>
      <c r="E118" s="155">
        <f>'[3]поправки декабрь'!$J$1551</f>
        <v>112</v>
      </c>
      <c r="F118" s="155"/>
      <c r="G118" s="155"/>
      <c r="H118" s="155" t="e">
        <f>#REF!</f>
        <v>#REF!</v>
      </c>
      <c r="I118" s="193">
        <f t="shared" si="41"/>
        <v>105</v>
      </c>
      <c r="J118" s="155">
        <v>105</v>
      </c>
      <c r="K118" s="155"/>
      <c r="L118" s="155"/>
      <c r="M118" s="247">
        <f t="shared" si="71"/>
        <v>105</v>
      </c>
      <c r="N118" s="160">
        <v>105</v>
      </c>
      <c r="O118" s="160"/>
      <c r="P118" s="160"/>
      <c r="Q118" s="95"/>
      <c r="R118" s="95"/>
      <c r="S118" s="95"/>
      <c r="T118" s="95"/>
      <c r="U118" s="95"/>
      <c r="V118" s="95"/>
      <c r="W118" s="95"/>
      <c r="X118" s="95"/>
      <c r="Y118" s="95"/>
      <c r="Z118" s="95"/>
      <c r="AA118" s="95"/>
      <c r="AB118" s="95"/>
      <c r="AC118" s="95"/>
      <c r="AD118" s="95"/>
      <c r="AE118" s="95"/>
      <c r="AF118" s="95"/>
      <c r="AG118" s="95"/>
      <c r="AH118" s="95"/>
      <c r="AI118" s="95"/>
      <c r="AJ118" s="95"/>
      <c r="AK118" s="95"/>
      <c r="AL118" s="95"/>
      <c r="AM118" s="95"/>
      <c r="AN118" s="95"/>
      <c r="AO118" s="95"/>
      <c r="AP118" s="95"/>
      <c r="AQ118" s="95"/>
      <c r="AR118" s="95"/>
      <c r="AS118" s="95"/>
      <c r="AT118" s="95"/>
      <c r="AU118" s="95"/>
      <c r="AV118" s="95"/>
      <c r="AW118" s="95"/>
      <c r="AX118" s="95"/>
    </row>
    <row r="119" spans="1:50" s="10" customFormat="1" ht="63.75" customHeight="1">
      <c r="A119" s="43" t="s">
        <v>542</v>
      </c>
      <c r="B119" s="39" t="s">
        <v>543</v>
      </c>
      <c r="C119" s="19"/>
      <c r="D119" s="187">
        <f t="shared" ref="D119:G120" si="73">D120</f>
        <v>1250</v>
      </c>
      <c r="E119" s="154">
        <f t="shared" si="73"/>
        <v>0</v>
      </c>
      <c r="F119" s="154">
        <f t="shared" si="73"/>
        <v>1250</v>
      </c>
      <c r="G119" s="154">
        <f t="shared" si="73"/>
        <v>0</v>
      </c>
      <c r="H119" s="154"/>
      <c r="I119" s="187">
        <f t="shared" ref="I119:P120" si="74">I120</f>
        <v>0</v>
      </c>
      <c r="J119" s="154">
        <f t="shared" si="74"/>
        <v>0</v>
      </c>
      <c r="K119" s="154">
        <f t="shared" si="74"/>
        <v>0</v>
      </c>
      <c r="L119" s="154">
        <f t="shared" si="74"/>
        <v>0</v>
      </c>
      <c r="M119" s="187">
        <f t="shared" si="74"/>
        <v>0</v>
      </c>
      <c r="N119" s="154">
        <f t="shared" si="74"/>
        <v>0</v>
      </c>
      <c r="O119" s="154">
        <f t="shared" si="74"/>
        <v>0</v>
      </c>
      <c r="P119" s="154">
        <f t="shared" si="74"/>
        <v>0</v>
      </c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</row>
    <row r="120" spans="1:50" s="8" customFormat="1" ht="32.25" customHeight="1">
      <c r="A120" s="16" t="s">
        <v>544</v>
      </c>
      <c r="B120" s="17" t="s">
        <v>543</v>
      </c>
      <c r="C120" s="153" t="s">
        <v>52</v>
      </c>
      <c r="D120" s="193">
        <f t="shared" si="73"/>
        <v>1250</v>
      </c>
      <c r="E120" s="158">
        <f t="shared" si="73"/>
        <v>0</v>
      </c>
      <c r="F120" s="158">
        <f t="shared" si="73"/>
        <v>1250</v>
      </c>
      <c r="G120" s="154">
        <f t="shared" si="73"/>
        <v>0</v>
      </c>
      <c r="H120" s="154"/>
      <c r="I120" s="187">
        <f t="shared" si="74"/>
        <v>0</v>
      </c>
      <c r="J120" s="154">
        <f t="shared" si="74"/>
        <v>0</v>
      </c>
      <c r="K120" s="154">
        <f t="shared" si="74"/>
        <v>0</v>
      </c>
      <c r="L120" s="154">
        <f t="shared" si="74"/>
        <v>0</v>
      </c>
      <c r="M120" s="187">
        <f t="shared" si="74"/>
        <v>0</v>
      </c>
      <c r="N120" s="154">
        <f t="shared" si="74"/>
        <v>0</v>
      </c>
      <c r="O120" s="154">
        <f t="shared" si="74"/>
        <v>0</v>
      </c>
      <c r="P120" s="154">
        <f t="shared" si="74"/>
        <v>0</v>
      </c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</row>
    <row r="121" spans="1:50" s="8" customFormat="1" ht="21" customHeight="1">
      <c r="A121" s="16" t="s">
        <v>47</v>
      </c>
      <c r="B121" s="17" t="s">
        <v>543</v>
      </c>
      <c r="C121" s="153" t="s">
        <v>52</v>
      </c>
      <c r="D121" s="193">
        <f>E121+F121+G121</f>
        <v>1250</v>
      </c>
      <c r="E121" s="155"/>
      <c r="F121" s="155">
        <v>1250</v>
      </c>
      <c r="G121" s="157"/>
      <c r="H121" s="157"/>
      <c r="I121" s="187"/>
      <c r="J121" s="155"/>
      <c r="K121" s="156"/>
      <c r="L121" s="156"/>
      <c r="M121" s="247"/>
      <c r="N121" s="160"/>
      <c r="O121" s="160"/>
      <c r="P121" s="160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</row>
    <row r="122" spans="1:50" s="7" customFormat="1" ht="60" customHeight="1">
      <c r="A122" s="55" t="s">
        <v>136</v>
      </c>
      <c r="B122" s="22" t="s">
        <v>308</v>
      </c>
      <c r="C122" s="153"/>
      <c r="D122" s="193">
        <f t="shared" si="52"/>
        <v>658.5</v>
      </c>
      <c r="E122" s="155">
        <f t="shared" ref="E122:H122" si="75">E123</f>
        <v>658.5</v>
      </c>
      <c r="F122" s="155">
        <f t="shared" si="75"/>
        <v>0</v>
      </c>
      <c r="G122" s="155">
        <f t="shared" si="75"/>
        <v>0</v>
      </c>
      <c r="H122" s="155" t="e">
        <f t="shared" si="75"/>
        <v>#REF!</v>
      </c>
      <c r="I122" s="193">
        <f t="shared" si="41"/>
        <v>181.1</v>
      </c>
      <c r="J122" s="155">
        <f t="shared" ref="J122:L122" si="76">J123</f>
        <v>181.1</v>
      </c>
      <c r="K122" s="155">
        <f t="shared" si="76"/>
        <v>0</v>
      </c>
      <c r="L122" s="155">
        <f t="shared" si="76"/>
        <v>0</v>
      </c>
      <c r="M122" s="247">
        <f t="shared" si="71"/>
        <v>181.1</v>
      </c>
      <c r="N122" s="160">
        <f t="shared" ref="N122:P122" si="77">N123</f>
        <v>181.1</v>
      </c>
      <c r="O122" s="160">
        <f t="shared" si="77"/>
        <v>0</v>
      </c>
      <c r="P122" s="160">
        <f t="shared" si="77"/>
        <v>0</v>
      </c>
    </row>
    <row r="123" spans="1:50" s="8" customFormat="1" ht="43.5" customHeight="1">
      <c r="A123" s="32" t="s">
        <v>42</v>
      </c>
      <c r="B123" s="22" t="s">
        <v>308</v>
      </c>
      <c r="C123" s="153" t="s">
        <v>16</v>
      </c>
      <c r="D123" s="193">
        <f t="shared" si="52"/>
        <v>658.5</v>
      </c>
      <c r="E123" s="155">
        <f>'[1]Поправки ноябрь 2024 (3)'!$I$458</f>
        <v>658.5</v>
      </c>
      <c r="F123" s="155"/>
      <c r="G123" s="155"/>
      <c r="H123" s="155" t="e">
        <f>#REF!</f>
        <v>#REF!</v>
      </c>
      <c r="I123" s="193">
        <f t="shared" si="41"/>
        <v>181.1</v>
      </c>
      <c r="J123" s="155">
        <v>181.1</v>
      </c>
      <c r="K123" s="155"/>
      <c r="L123" s="155"/>
      <c r="M123" s="247">
        <f t="shared" si="71"/>
        <v>181.1</v>
      </c>
      <c r="N123" s="160">
        <v>181.1</v>
      </c>
      <c r="O123" s="160"/>
      <c r="P123" s="160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</row>
    <row r="124" spans="1:50" s="7" customFormat="1" ht="44.25" hidden="1" customHeight="1">
      <c r="A124" s="55" t="s">
        <v>96</v>
      </c>
      <c r="B124" s="22" t="s">
        <v>187</v>
      </c>
      <c r="C124" s="153"/>
      <c r="D124" s="193">
        <f>D125</f>
        <v>0</v>
      </c>
      <c r="E124" s="158">
        <f>E125</f>
        <v>0</v>
      </c>
      <c r="F124" s="158">
        <f t="shared" ref="F124:P125" si="78">F125</f>
        <v>0</v>
      </c>
      <c r="G124" s="158">
        <f t="shared" si="78"/>
        <v>0</v>
      </c>
      <c r="H124" s="158" t="e">
        <f t="shared" si="78"/>
        <v>#REF!</v>
      </c>
      <c r="I124" s="193">
        <f t="shared" si="78"/>
        <v>0</v>
      </c>
      <c r="J124" s="158">
        <f t="shared" si="78"/>
        <v>0</v>
      </c>
      <c r="K124" s="158">
        <f t="shared" si="78"/>
        <v>0</v>
      </c>
      <c r="L124" s="158">
        <f t="shared" si="78"/>
        <v>0</v>
      </c>
      <c r="M124" s="193">
        <f t="shared" si="78"/>
        <v>0</v>
      </c>
      <c r="N124" s="158">
        <f t="shared" si="78"/>
        <v>0</v>
      </c>
      <c r="O124" s="158">
        <f t="shared" si="78"/>
        <v>0</v>
      </c>
      <c r="P124" s="158">
        <f t="shared" si="78"/>
        <v>0</v>
      </c>
    </row>
    <row r="125" spans="1:50" s="7" customFormat="1" ht="44.25" hidden="1" customHeight="1">
      <c r="A125" s="55" t="s">
        <v>357</v>
      </c>
      <c r="B125" s="22" t="s">
        <v>187</v>
      </c>
      <c r="C125" s="153" t="s">
        <v>16</v>
      </c>
      <c r="D125" s="193">
        <f t="shared" si="52"/>
        <v>0</v>
      </c>
      <c r="E125" s="155"/>
      <c r="F125" s="155"/>
      <c r="G125" s="155"/>
      <c r="H125" s="155" t="e">
        <f t="shared" si="78"/>
        <v>#REF!</v>
      </c>
      <c r="I125" s="190">
        <f>J125+K125+L125</f>
        <v>0</v>
      </c>
      <c r="J125" s="155"/>
      <c r="K125" s="155"/>
      <c r="L125" s="155"/>
      <c r="M125" s="190">
        <f>N125+O125+P125</f>
        <v>0</v>
      </c>
      <c r="N125" s="155"/>
      <c r="O125" s="155"/>
      <c r="P125" s="155"/>
    </row>
    <row r="126" spans="1:50" s="8" customFormat="1" ht="15.75" hidden="1" customHeight="1">
      <c r="A126" s="27" t="s">
        <v>35</v>
      </c>
      <c r="B126" s="22" t="s">
        <v>187</v>
      </c>
      <c r="C126" s="153" t="s">
        <v>36</v>
      </c>
      <c r="D126" s="187" t="e">
        <f t="shared" si="52"/>
        <v>#REF!</v>
      </c>
      <c r="E126" s="155" t="e">
        <f>#REF!</f>
        <v>#REF!</v>
      </c>
      <c r="F126" s="155" t="e">
        <f>#REF!</f>
        <v>#REF!</v>
      </c>
      <c r="G126" s="155" t="e">
        <f>#REF!</f>
        <v>#REF!</v>
      </c>
      <c r="H126" s="155" t="e">
        <f>#REF!</f>
        <v>#REF!</v>
      </c>
      <c r="I126" s="187" t="e">
        <f t="shared" si="41"/>
        <v>#REF!</v>
      </c>
      <c r="J126" s="155" t="e">
        <f>#REF!</f>
        <v>#REF!</v>
      </c>
      <c r="K126" s="155" t="e">
        <f>#REF!</f>
        <v>#REF!</v>
      </c>
      <c r="L126" s="155" t="e">
        <f>#REF!</f>
        <v>#REF!</v>
      </c>
      <c r="M126" s="246" t="e">
        <f>N126+O126</f>
        <v>#REF!</v>
      </c>
      <c r="N126" s="160" t="e">
        <f>#REF!</f>
        <v>#REF!</v>
      </c>
      <c r="O126" s="160" t="e">
        <f>#REF!</f>
        <v>#REF!</v>
      </c>
      <c r="P126" s="160" t="e">
        <f>#REF!</f>
        <v>#REF!</v>
      </c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</row>
    <row r="127" spans="1:50" s="8" customFormat="1" ht="30" hidden="1" customHeight="1">
      <c r="A127" s="43" t="s">
        <v>275</v>
      </c>
      <c r="B127" s="20" t="s">
        <v>276</v>
      </c>
      <c r="C127" s="153"/>
      <c r="D127" s="187">
        <f t="shared" si="52"/>
        <v>0</v>
      </c>
      <c r="E127" s="157">
        <f>E128</f>
        <v>0</v>
      </c>
      <c r="F127" s="18"/>
      <c r="G127" s="157">
        <f>G128</f>
        <v>0</v>
      </c>
      <c r="H127" s="157"/>
      <c r="I127" s="187">
        <f t="shared" si="41"/>
        <v>0</v>
      </c>
      <c r="J127" s="157">
        <f>J128</f>
        <v>0</v>
      </c>
      <c r="K127" s="18"/>
      <c r="L127" s="156"/>
      <c r="M127" s="247">
        <f>N127+O127+P127</f>
        <v>0</v>
      </c>
      <c r="N127" s="159">
        <f t="shared" ref="N127:P128" si="79">N128</f>
        <v>0</v>
      </c>
      <c r="O127" s="159">
        <f t="shared" si="79"/>
        <v>0</v>
      </c>
      <c r="P127" s="159">
        <f t="shared" si="79"/>
        <v>0</v>
      </c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</row>
    <row r="128" spans="1:50" s="8" customFormat="1" ht="45" hidden="1">
      <c r="A128" s="32" t="s">
        <v>42</v>
      </c>
      <c r="B128" s="20" t="s">
        <v>276</v>
      </c>
      <c r="C128" s="153" t="s">
        <v>16</v>
      </c>
      <c r="D128" s="187">
        <f t="shared" si="52"/>
        <v>0</v>
      </c>
      <c r="E128" s="155">
        <f>E129</f>
        <v>0</v>
      </c>
      <c r="F128" s="156"/>
      <c r="G128" s="157">
        <f>G129</f>
        <v>0</v>
      </c>
      <c r="H128" s="157"/>
      <c r="I128" s="187">
        <f t="shared" si="41"/>
        <v>0</v>
      </c>
      <c r="J128" s="155">
        <f>J129</f>
        <v>0</v>
      </c>
      <c r="K128" s="156"/>
      <c r="L128" s="156"/>
      <c r="M128" s="247">
        <f>N128+O128</f>
        <v>0</v>
      </c>
      <c r="N128" s="160">
        <f t="shared" si="79"/>
        <v>0</v>
      </c>
      <c r="O128" s="160">
        <f t="shared" si="79"/>
        <v>0</v>
      </c>
      <c r="P128" s="160">
        <f t="shared" si="79"/>
        <v>0</v>
      </c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</row>
    <row r="129" spans="1:50" s="8" customFormat="1" ht="17.25" hidden="1" customHeight="1">
      <c r="A129" s="55" t="s">
        <v>49</v>
      </c>
      <c r="B129" s="20" t="s">
        <v>276</v>
      </c>
      <c r="C129" s="153" t="s">
        <v>16</v>
      </c>
      <c r="D129" s="187">
        <f t="shared" si="52"/>
        <v>0</v>
      </c>
      <c r="E129" s="155">
        <v>0</v>
      </c>
      <c r="F129" s="156"/>
      <c r="G129" s="157"/>
      <c r="H129" s="157"/>
      <c r="I129" s="187">
        <f t="shared" si="41"/>
        <v>0</v>
      </c>
      <c r="J129" s="155"/>
      <c r="K129" s="156"/>
      <c r="L129" s="156"/>
      <c r="M129" s="247">
        <f>N129+O129</f>
        <v>0</v>
      </c>
      <c r="N129" s="160"/>
      <c r="O129" s="160"/>
      <c r="P129" s="160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</row>
    <row r="130" spans="1:50" s="8" customFormat="1" hidden="1">
      <c r="A130" s="58" t="s">
        <v>287</v>
      </c>
      <c r="B130" s="75" t="s">
        <v>288</v>
      </c>
      <c r="C130" s="153"/>
      <c r="D130" s="187">
        <f t="shared" ref="D130:G131" si="80">D131</f>
        <v>0</v>
      </c>
      <c r="E130" s="154">
        <f t="shared" si="80"/>
        <v>0</v>
      </c>
      <c r="F130" s="154">
        <f t="shared" si="80"/>
        <v>0</v>
      </c>
      <c r="G130" s="154">
        <f t="shared" si="80"/>
        <v>0</v>
      </c>
      <c r="H130" s="154"/>
      <c r="I130" s="187">
        <f t="shared" ref="I130:P131" si="81">I131</f>
        <v>0</v>
      </c>
      <c r="J130" s="154">
        <f t="shared" si="81"/>
        <v>0</v>
      </c>
      <c r="K130" s="154">
        <f t="shared" si="81"/>
        <v>0</v>
      </c>
      <c r="L130" s="154">
        <f t="shared" si="81"/>
        <v>0</v>
      </c>
      <c r="M130" s="187">
        <f t="shared" si="81"/>
        <v>0</v>
      </c>
      <c r="N130" s="154">
        <f t="shared" si="81"/>
        <v>0</v>
      </c>
      <c r="O130" s="154">
        <f t="shared" si="81"/>
        <v>0</v>
      </c>
      <c r="P130" s="154">
        <f t="shared" si="81"/>
        <v>0</v>
      </c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</row>
    <row r="131" spans="1:50" s="8" customFormat="1" ht="26.25" hidden="1">
      <c r="A131" s="122" t="s">
        <v>42</v>
      </c>
      <c r="B131" s="75" t="s">
        <v>288</v>
      </c>
      <c r="C131" s="153" t="s">
        <v>16</v>
      </c>
      <c r="D131" s="187">
        <f t="shared" si="80"/>
        <v>0</v>
      </c>
      <c r="E131" s="154">
        <f t="shared" si="80"/>
        <v>0</v>
      </c>
      <c r="F131" s="154">
        <f t="shared" si="80"/>
        <v>0</v>
      </c>
      <c r="G131" s="154">
        <f t="shared" si="80"/>
        <v>0</v>
      </c>
      <c r="H131" s="154"/>
      <c r="I131" s="187">
        <f t="shared" si="81"/>
        <v>0</v>
      </c>
      <c r="J131" s="154">
        <f t="shared" si="81"/>
        <v>0</v>
      </c>
      <c r="K131" s="154">
        <f t="shared" si="81"/>
        <v>0</v>
      </c>
      <c r="L131" s="154">
        <f t="shared" si="81"/>
        <v>0</v>
      </c>
      <c r="M131" s="187">
        <f t="shared" si="81"/>
        <v>0</v>
      </c>
      <c r="N131" s="154">
        <f t="shared" si="81"/>
        <v>0</v>
      </c>
      <c r="O131" s="154">
        <f t="shared" si="81"/>
        <v>0</v>
      </c>
      <c r="P131" s="154">
        <f t="shared" si="81"/>
        <v>0</v>
      </c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</row>
    <row r="132" spans="1:50" s="8" customFormat="1" ht="17.25" hidden="1" customHeight="1">
      <c r="A132" s="27" t="s">
        <v>94</v>
      </c>
      <c r="B132" s="75" t="s">
        <v>288</v>
      </c>
      <c r="C132" s="153" t="s">
        <v>16</v>
      </c>
      <c r="D132" s="187">
        <f>E132+F132+G132</f>
        <v>0</v>
      </c>
      <c r="E132" s="155"/>
      <c r="F132" s="156">
        <v>0</v>
      </c>
      <c r="G132" s="157"/>
      <c r="H132" s="157"/>
      <c r="I132" s="187">
        <f>J132+K132+L132</f>
        <v>0</v>
      </c>
      <c r="J132" s="155"/>
      <c r="K132" s="156"/>
      <c r="L132" s="156"/>
      <c r="M132" s="247">
        <f>N132+O132+P132</f>
        <v>0</v>
      </c>
      <c r="N132" s="160"/>
      <c r="O132" s="160"/>
      <c r="P132" s="160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</row>
    <row r="133" spans="1:50" s="7" customFormat="1" ht="107.25" customHeight="1">
      <c r="A133" s="16" t="s">
        <v>367</v>
      </c>
      <c r="B133" s="22" t="s">
        <v>188</v>
      </c>
      <c r="C133" s="153"/>
      <c r="D133" s="193">
        <f t="shared" si="52"/>
        <v>168.7</v>
      </c>
      <c r="E133" s="155">
        <f>E134+E135</f>
        <v>168.7</v>
      </c>
      <c r="F133" s="155">
        <f>F134+F135</f>
        <v>0</v>
      </c>
      <c r="G133" s="155">
        <f>G134+G135</f>
        <v>0</v>
      </c>
      <c r="H133" s="155" t="e">
        <f>H134+H135</f>
        <v>#REF!</v>
      </c>
      <c r="I133" s="193">
        <f t="shared" si="41"/>
        <v>162.5</v>
      </c>
      <c r="J133" s="155">
        <f>J134+J135</f>
        <v>162.5</v>
      </c>
      <c r="K133" s="155">
        <f>K134+K135</f>
        <v>0</v>
      </c>
      <c r="L133" s="155">
        <f>L134+L135</f>
        <v>0</v>
      </c>
      <c r="M133" s="247">
        <f t="shared" ref="M133:M142" si="82">N133+O133</f>
        <v>162.4</v>
      </c>
      <c r="N133" s="160">
        <f>N134+N135</f>
        <v>162.4</v>
      </c>
      <c r="O133" s="160">
        <f>O134+O135</f>
        <v>0</v>
      </c>
      <c r="P133" s="160">
        <f>P134+P135</f>
        <v>0</v>
      </c>
    </row>
    <row r="134" spans="1:50" s="7" customFormat="1" ht="48" customHeight="1">
      <c r="A134" s="55" t="s">
        <v>357</v>
      </c>
      <c r="B134" s="22" t="s">
        <v>188</v>
      </c>
      <c r="C134" s="153" t="s">
        <v>16</v>
      </c>
      <c r="D134" s="193">
        <f t="shared" si="52"/>
        <v>56.2</v>
      </c>
      <c r="E134" s="155">
        <f>'[1]Поправки ноябрь 2024 (3)'!$I$521</f>
        <v>56.2</v>
      </c>
      <c r="F134" s="156"/>
      <c r="G134" s="157"/>
      <c r="H134" s="157"/>
      <c r="I134" s="193">
        <f t="shared" si="41"/>
        <v>50</v>
      </c>
      <c r="J134" s="155">
        <v>50</v>
      </c>
      <c r="K134" s="156"/>
      <c r="L134" s="156"/>
      <c r="M134" s="247">
        <f t="shared" si="82"/>
        <v>50</v>
      </c>
      <c r="N134" s="160">
        <v>50</v>
      </c>
      <c r="O134" s="160"/>
      <c r="P134" s="160"/>
    </row>
    <row r="135" spans="1:50" s="8" customFormat="1">
      <c r="A135" s="27" t="s">
        <v>35</v>
      </c>
      <c r="B135" s="22" t="s">
        <v>188</v>
      </c>
      <c r="C135" s="153" t="s">
        <v>36</v>
      </c>
      <c r="D135" s="193">
        <f t="shared" si="52"/>
        <v>112.5</v>
      </c>
      <c r="E135" s="155">
        <v>112.5</v>
      </c>
      <c r="F135" s="155"/>
      <c r="G135" s="155"/>
      <c r="H135" s="155" t="e">
        <f>#REF!</f>
        <v>#REF!</v>
      </c>
      <c r="I135" s="193">
        <f t="shared" si="41"/>
        <v>112.5</v>
      </c>
      <c r="J135" s="155">
        <v>112.5</v>
      </c>
      <c r="K135" s="155"/>
      <c r="L135" s="155"/>
      <c r="M135" s="247">
        <f t="shared" si="82"/>
        <v>112.4</v>
      </c>
      <c r="N135" s="160">
        <v>112.4</v>
      </c>
      <c r="O135" s="160"/>
      <c r="P135" s="160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</row>
    <row r="136" spans="1:50" s="7" customFormat="1" ht="45">
      <c r="A136" s="16" t="s">
        <v>368</v>
      </c>
      <c r="B136" s="139" t="s">
        <v>189</v>
      </c>
      <c r="C136" s="153"/>
      <c r="D136" s="193">
        <f t="shared" si="52"/>
        <v>294.10000000000002</v>
      </c>
      <c r="E136" s="155">
        <f t="shared" ref="E136:P136" si="83">E138+E137</f>
        <v>294.10000000000002</v>
      </c>
      <c r="F136" s="155">
        <f t="shared" si="83"/>
        <v>0</v>
      </c>
      <c r="G136" s="155">
        <f t="shared" si="83"/>
        <v>0</v>
      </c>
      <c r="H136" s="155" t="e">
        <f t="shared" si="83"/>
        <v>#REF!</v>
      </c>
      <c r="I136" s="190">
        <f t="shared" si="83"/>
        <v>230</v>
      </c>
      <c r="J136" s="155">
        <f t="shared" si="83"/>
        <v>230</v>
      </c>
      <c r="K136" s="155">
        <f t="shared" si="83"/>
        <v>0</v>
      </c>
      <c r="L136" s="155">
        <f t="shared" si="83"/>
        <v>0</v>
      </c>
      <c r="M136" s="190">
        <f t="shared" si="83"/>
        <v>230</v>
      </c>
      <c r="N136" s="155">
        <f t="shared" si="83"/>
        <v>230</v>
      </c>
      <c r="O136" s="155">
        <f t="shared" si="83"/>
        <v>0</v>
      </c>
      <c r="P136" s="155">
        <f t="shared" si="83"/>
        <v>0</v>
      </c>
    </row>
    <row r="137" spans="1:50" s="7" customFormat="1" ht="45">
      <c r="A137" s="55" t="s">
        <v>357</v>
      </c>
      <c r="B137" s="140" t="s">
        <v>189</v>
      </c>
      <c r="C137" s="153" t="s">
        <v>16</v>
      </c>
      <c r="D137" s="193">
        <f>E137+F137+G137</f>
        <v>104.1</v>
      </c>
      <c r="E137" s="158">
        <v>104.1</v>
      </c>
      <c r="F137" s="154"/>
      <c r="G137" s="154"/>
      <c r="H137" s="154" t="e">
        <f>#REF!</f>
        <v>#REF!</v>
      </c>
      <c r="I137" s="193">
        <f>J137+K137+L137</f>
        <v>40</v>
      </c>
      <c r="J137" s="158">
        <v>40</v>
      </c>
      <c r="K137" s="158"/>
      <c r="L137" s="158"/>
      <c r="M137" s="193">
        <f>N137+O137+P137</f>
        <v>40</v>
      </c>
      <c r="N137" s="158">
        <v>40</v>
      </c>
      <c r="O137" s="154"/>
      <c r="P137" s="154"/>
    </row>
    <row r="138" spans="1:50" s="8" customFormat="1" ht="15.75" customHeight="1">
      <c r="A138" s="27" t="s">
        <v>35</v>
      </c>
      <c r="B138" s="90" t="s">
        <v>189</v>
      </c>
      <c r="C138" s="153" t="s">
        <v>36</v>
      </c>
      <c r="D138" s="193">
        <f t="shared" si="52"/>
        <v>190</v>
      </c>
      <c r="E138" s="155">
        <v>190</v>
      </c>
      <c r="F138" s="155"/>
      <c r="G138" s="155"/>
      <c r="H138" s="155" t="e">
        <f>#REF!</f>
        <v>#REF!</v>
      </c>
      <c r="I138" s="190">
        <f>J138+K138+L138</f>
        <v>190</v>
      </c>
      <c r="J138" s="155">
        <v>190</v>
      </c>
      <c r="K138" s="155"/>
      <c r="L138" s="155"/>
      <c r="M138" s="190">
        <f>N138+O138+P138</f>
        <v>190</v>
      </c>
      <c r="N138" s="155">
        <v>190</v>
      </c>
      <c r="O138" s="155"/>
      <c r="P138" s="155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</row>
    <row r="139" spans="1:50" s="7" customFormat="1" ht="111" customHeight="1">
      <c r="A139" s="16" t="s">
        <v>369</v>
      </c>
      <c r="B139" s="22" t="s">
        <v>190</v>
      </c>
      <c r="C139" s="153"/>
      <c r="D139" s="193">
        <f t="shared" si="52"/>
        <v>90</v>
      </c>
      <c r="E139" s="155">
        <f t="shared" ref="E139:P139" si="84">E140+E141</f>
        <v>90</v>
      </c>
      <c r="F139" s="155">
        <f t="shared" si="84"/>
        <v>0</v>
      </c>
      <c r="G139" s="155">
        <f t="shared" si="84"/>
        <v>0</v>
      </c>
      <c r="H139" s="155" t="e">
        <f t="shared" si="84"/>
        <v>#REF!</v>
      </c>
      <c r="I139" s="190">
        <f t="shared" si="84"/>
        <v>40</v>
      </c>
      <c r="J139" s="155">
        <f t="shared" si="84"/>
        <v>40</v>
      </c>
      <c r="K139" s="155">
        <f t="shared" si="84"/>
        <v>0</v>
      </c>
      <c r="L139" s="155">
        <f t="shared" si="84"/>
        <v>0</v>
      </c>
      <c r="M139" s="190">
        <f t="shared" si="84"/>
        <v>40</v>
      </c>
      <c r="N139" s="155">
        <f t="shared" si="84"/>
        <v>40</v>
      </c>
      <c r="O139" s="155">
        <f t="shared" si="84"/>
        <v>0</v>
      </c>
      <c r="P139" s="155">
        <f t="shared" si="84"/>
        <v>0</v>
      </c>
    </row>
    <row r="140" spans="1:50" s="7" customFormat="1" ht="45">
      <c r="A140" s="16" t="s">
        <v>357</v>
      </c>
      <c r="B140" s="22" t="s">
        <v>190</v>
      </c>
      <c r="C140" s="153" t="s">
        <v>16</v>
      </c>
      <c r="D140" s="193">
        <f t="shared" si="52"/>
        <v>30</v>
      </c>
      <c r="E140" s="155">
        <f>'[1]Поправки ноябрь 2024 (3)'!$I$326</f>
        <v>30</v>
      </c>
      <c r="F140" s="155"/>
      <c r="G140" s="155"/>
      <c r="H140" s="155" t="e">
        <f>#REF!</f>
        <v>#REF!</v>
      </c>
      <c r="I140" s="190">
        <f>J140+K140+L140</f>
        <v>40</v>
      </c>
      <c r="J140" s="155">
        <v>40</v>
      </c>
      <c r="K140" s="155"/>
      <c r="L140" s="155"/>
      <c r="M140" s="190">
        <f>N140+O140+P140</f>
        <v>40</v>
      </c>
      <c r="N140" s="155">
        <v>40</v>
      </c>
      <c r="O140" s="155"/>
      <c r="P140" s="155"/>
    </row>
    <row r="141" spans="1:50" s="8" customFormat="1" ht="17.25" customHeight="1">
      <c r="A141" s="27" t="s">
        <v>35</v>
      </c>
      <c r="B141" s="22" t="s">
        <v>190</v>
      </c>
      <c r="C141" s="153" t="s">
        <v>36</v>
      </c>
      <c r="D141" s="193">
        <f t="shared" si="52"/>
        <v>60</v>
      </c>
      <c r="E141" s="155">
        <f>'[1]Поправки ноябрь 2024 (3)'!$I$329</f>
        <v>60</v>
      </c>
      <c r="F141" s="155"/>
      <c r="G141" s="155"/>
      <c r="H141" s="155" t="e">
        <f>#REF!</f>
        <v>#REF!</v>
      </c>
      <c r="I141" s="193">
        <f t="shared" si="41"/>
        <v>0</v>
      </c>
      <c r="J141" s="155"/>
      <c r="K141" s="155"/>
      <c r="L141" s="155"/>
      <c r="M141" s="247">
        <f t="shared" si="82"/>
        <v>0</v>
      </c>
      <c r="N141" s="160"/>
      <c r="O141" s="160"/>
      <c r="P141" s="160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</row>
    <row r="142" spans="1:50" s="7" customFormat="1" ht="39" hidden="1" customHeight="1">
      <c r="A142" s="88" t="s">
        <v>163</v>
      </c>
      <c r="B142" s="40" t="s">
        <v>191</v>
      </c>
      <c r="C142" s="51"/>
      <c r="D142" s="193">
        <f t="shared" si="52"/>
        <v>0</v>
      </c>
      <c r="E142" s="168">
        <f t="shared" ref="E142:G143" si="85">E143</f>
        <v>0</v>
      </c>
      <c r="F142" s="168">
        <f t="shared" si="85"/>
        <v>0</v>
      </c>
      <c r="G142" s="168">
        <f t="shared" si="85"/>
        <v>0</v>
      </c>
      <c r="H142" s="168"/>
      <c r="I142" s="193">
        <f t="shared" si="41"/>
        <v>0</v>
      </c>
      <c r="J142" s="168">
        <f t="shared" ref="J142:L143" si="86">J143</f>
        <v>0</v>
      </c>
      <c r="K142" s="168">
        <f t="shared" si="86"/>
        <v>0</v>
      </c>
      <c r="L142" s="168">
        <f t="shared" si="86"/>
        <v>0</v>
      </c>
      <c r="M142" s="249">
        <f t="shared" si="82"/>
        <v>0</v>
      </c>
      <c r="N142" s="35">
        <f t="shared" ref="N142:P143" si="87">N143</f>
        <v>0</v>
      </c>
      <c r="O142" s="35">
        <f t="shared" si="87"/>
        <v>0</v>
      </c>
      <c r="P142" s="35">
        <f t="shared" si="87"/>
        <v>0</v>
      </c>
    </row>
    <row r="143" spans="1:50" s="7" customFormat="1" ht="42" hidden="1" customHeight="1">
      <c r="A143" s="32" t="s">
        <v>42</v>
      </c>
      <c r="B143" s="22" t="s">
        <v>191</v>
      </c>
      <c r="C143" s="153" t="s">
        <v>16</v>
      </c>
      <c r="D143" s="193">
        <f t="shared" si="52"/>
        <v>0</v>
      </c>
      <c r="E143" s="168">
        <f t="shared" si="85"/>
        <v>0</v>
      </c>
      <c r="F143" s="168">
        <f t="shared" si="85"/>
        <v>0</v>
      </c>
      <c r="G143" s="168">
        <f t="shared" si="85"/>
        <v>0</v>
      </c>
      <c r="H143" s="168"/>
      <c r="I143" s="193">
        <f t="shared" ref="I143:I147" si="88">J143+K143+L143</f>
        <v>0</v>
      </c>
      <c r="J143" s="168">
        <f t="shared" si="86"/>
        <v>0</v>
      </c>
      <c r="K143" s="168">
        <f t="shared" si="86"/>
        <v>0</v>
      </c>
      <c r="L143" s="168">
        <f t="shared" si="86"/>
        <v>0</v>
      </c>
      <c r="M143" s="249">
        <f>N143+O143+P143</f>
        <v>0</v>
      </c>
      <c r="N143" s="35">
        <f t="shared" si="87"/>
        <v>0</v>
      </c>
      <c r="O143" s="35">
        <f t="shared" si="87"/>
        <v>0</v>
      </c>
      <c r="P143" s="35">
        <f t="shared" si="87"/>
        <v>0</v>
      </c>
    </row>
    <row r="144" spans="1:50" s="7" customFormat="1" ht="18.75" hidden="1" customHeight="1">
      <c r="A144" s="27" t="s">
        <v>94</v>
      </c>
      <c r="B144" s="22" t="s">
        <v>191</v>
      </c>
      <c r="C144" s="153" t="s">
        <v>16</v>
      </c>
      <c r="D144" s="193">
        <f t="shared" si="52"/>
        <v>0</v>
      </c>
      <c r="E144" s="168"/>
      <c r="F144" s="28"/>
      <c r="G144" s="155"/>
      <c r="H144" s="155"/>
      <c r="I144" s="193">
        <f t="shared" si="88"/>
        <v>0</v>
      </c>
      <c r="J144" s="168"/>
      <c r="K144" s="28"/>
      <c r="L144" s="156"/>
      <c r="M144" s="249">
        <f>N144+O144+P144</f>
        <v>0</v>
      </c>
      <c r="N144" s="35"/>
      <c r="O144" s="35"/>
      <c r="P144" s="35"/>
    </row>
    <row r="145" spans="1:50" s="7" customFormat="1" ht="30.75" customHeight="1">
      <c r="A145" s="50" t="s">
        <v>370</v>
      </c>
      <c r="B145" s="40" t="s">
        <v>277</v>
      </c>
      <c r="C145" s="51"/>
      <c r="D145" s="193">
        <f t="shared" si="52"/>
        <v>137</v>
      </c>
      <c r="E145" s="168">
        <f>E146+E147</f>
        <v>137</v>
      </c>
      <c r="F145" s="168">
        <f t="shared" ref="F145:H145" si="89">F146+F147</f>
        <v>0</v>
      </c>
      <c r="G145" s="168">
        <f t="shared" si="89"/>
        <v>0</v>
      </c>
      <c r="H145" s="168" t="e">
        <f t="shared" si="89"/>
        <v>#REF!</v>
      </c>
      <c r="I145" s="193">
        <f>J145+K145+L145</f>
        <v>137</v>
      </c>
      <c r="J145" s="168">
        <f>J146+J147</f>
        <v>137</v>
      </c>
      <c r="K145" s="168">
        <f>K146+K147</f>
        <v>0</v>
      </c>
      <c r="L145" s="168">
        <f>L146+L147</f>
        <v>0</v>
      </c>
      <c r="M145" s="249">
        <f>N145+O145</f>
        <v>137</v>
      </c>
      <c r="N145" s="35">
        <f>N146+N147</f>
        <v>137</v>
      </c>
      <c r="O145" s="35">
        <f t="shared" ref="O145:P145" si="90">O146+O147</f>
        <v>0</v>
      </c>
      <c r="P145" s="35">
        <f t="shared" si="90"/>
        <v>0</v>
      </c>
    </row>
    <row r="146" spans="1:50" s="7" customFormat="1" ht="50.25" customHeight="1">
      <c r="A146" s="16" t="s">
        <v>357</v>
      </c>
      <c r="B146" s="22" t="s">
        <v>277</v>
      </c>
      <c r="C146" s="153" t="s">
        <v>16</v>
      </c>
      <c r="D146" s="193">
        <f t="shared" si="52"/>
        <v>50</v>
      </c>
      <c r="E146" s="155">
        <v>50</v>
      </c>
      <c r="F146" s="156"/>
      <c r="G146" s="155"/>
      <c r="H146" s="155"/>
      <c r="I146" s="193">
        <f t="shared" si="88"/>
        <v>50</v>
      </c>
      <c r="J146" s="155">
        <v>50</v>
      </c>
      <c r="K146" s="155"/>
      <c r="L146" s="156"/>
      <c r="M146" s="247">
        <f>N146+O146+P146</f>
        <v>50</v>
      </c>
      <c r="N146" s="160">
        <v>50</v>
      </c>
      <c r="O146" s="160"/>
      <c r="P146" s="160"/>
    </row>
    <row r="147" spans="1:50" s="8" customFormat="1" ht="15" customHeight="1">
      <c r="A147" s="27" t="s">
        <v>35</v>
      </c>
      <c r="B147" s="22" t="s">
        <v>277</v>
      </c>
      <c r="C147" s="153" t="s">
        <v>36</v>
      </c>
      <c r="D147" s="193">
        <f t="shared" si="52"/>
        <v>87</v>
      </c>
      <c r="E147" s="155">
        <v>87</v>
      </c>
      <c r="F147" s="155"/>
      <c r="G147" s="155"/>
      <c r="H147" s="155" t="e">
        <f>#REF!</f>
        <v>#REF!</v>
      </c>
      <c r="I147" s="193">
        <f t="shared" si="88"/>
        <v>87</v>
      </c>
      <c r="J147" s="155">
        <v>87</v>
      </c>
      <c r="K147" s="155"/>
      <c r="L147" s="155"/>
      <c r="M147" s="247">
        <f>N147+O147</f>
        <v>87</v>
      </c>
      <c r="N147" s="160">
        <v>87</v>
      </c>
      <c r="O147" s="160"/>
      <c r="P147" s="160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</row>
    <row r="148" spans="1:50" s="8" customFormat="1" ht="39" hidden="1">
      <c r="A148" s="150" t="s">
        <v>396</v>
      </c>
      <c r="B148" s="75" t="s">
        <v>397</v>
      </c>
      <c r="C148" s="153"/>
      <c r="D148" s="193">
        <f>D149</f>
        <v>0</v>
      </c>
      <c r="E148" s="158">
        <f t="shared" ref="E148:P149" si="91">E149</f>
        <v>0</v>
      </c>
      <c r="F148" s="158">
        <f t="shared" si="91"/>
        <v>0</v>
      </c>
      <c r="G148" s="158">
        <f t="shared" si="91"/>
        <v>0</v>
      </c>
      <c r="H148" s="158">
        <f t="shared" si="91"/>
        <v>0</v>
      </c>
      <c r="I148" s="193">
        <f t="shared" si="91"/>
        <v>0</v>
      </c>
      <c r="J148" s="158">
        <f t="shared" si="91"/>
        <v>0</v>
      </c>
      <c r="K148" s="158">
        <f t="shared" si="91"/>
        <v>0</v>
      </c>
      <c r="L148" s="158">
        <f t="shared" si="91"/>
        <v>0</v>
      </c>
      <c r="M148" s="193">
        <f t="shared" si="91"/>
        <v>0</v>
      </c>
      <c r="N148" s="158">
        <f t="shared" si="91"/>
        <v>0</v>
      </c>
      <c r="O148" s="158">
        <f t="shared" si="91"/>
        <v>0</v>
      </c>
      <c r="P148" s="158">
        <f t="shared" si="91"/>
        <v>0</v>
      </c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</row>
    <row r="149" spans="1:50" s="8" customFormat="1" ht="36.75" hidden="1">
      <c r="A149" s="145" t="s">
        <v>242</v>
      </c>
      <c r="B149" s="75" t="s">
        <v>397</v>
      </c>
      <c r="C149" s="153" t="s">
        <v>155</v>
      </c>
      <c r="D149" s="193">
        <f>D150</f>
        <v>0</v>
      </c>
      <c r="E149" s="158">
        <f t="shared" si="91"/>
        <v>0</v>
      </c>
      <c r="F149" s="158">
        <f t="shared" si="91"/>
        <v>0</v>
      </c>
      <c r="G149" s="158">
        <f t="shared" si="91"/>
        <v>0</v>
      </c>
      <c r="H149" s="158">
        <f t="shared" si="91"/>
        <v>0</v>
      </c>
      <c r="I149" s="193">
        <f t="shared" si="91"/>
        <v>0</v>
      </c>
      <c r="J149" s="158">
        <f t="shared" si="91"/>
        <v>0</v>
      </c>
      <c r="K149" s="158">
        <f t="shared" si="91"/>
        <v>0</v>
      </c>
      <c r="L149" s="158">
        <f t="shared" si="91"/>
        <v>0</v>
      </c>
      <c r="M149" s="193">
        <f t="shared" si="91"/>
        <v>0</v>
      </c>
      <c r="N149" s="158">
        <f t="shared" si="91"/>
        <v>0</v>
      </c>
      <c r="O149" s="158">
        <f t="shared" si="91"/>
        <v>0</v>
      </c>
      <c r="P149" s="158">
        <f t="shared" si="91"/>
        <v>0</v>
      </c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</row>
    <row r="150" spans="1:50" s="8" customFormat="1" ht="14.25" hidden="1" customHeight="1">
      <c r="A150" s="27" t="s">
        <v>58</v>
      </c>
      <c r="B150" s="75" t="s">
        <v>397</v>
      </c>
      <c r="C150" s="153" t="s">
        <v>155</v>
      </c>
      <c r="D150" s="193">
        <f>E150+F150+G150+H150</f>
        <v>0</v>
      </c>
      <c r="E150" s="155"/>
      <c r="F150" s="156"/>
      <c r="G150" s="155"/>
      <c r="H150" s="155"/>
      <c r="I150" s="193"/>
      <c r="J150" s="155"/>
      <c r="K150" s="156"/>
      <c r="L150" s="156"/>
      <c r="M150" s="247"/>
      <c r="N150" s="160"/>
      <c r="O150" s="160"/>
      <c r="P150" s="160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</row>
    <row r="151" spans="1:50" s="8" customFormat="1" ht="66" customHeight="1">
      <c r="A151" s="81" t="s">
        <v>526</v>
      </c>
      <c r="B151" s="72" t="s">
        <v>527</v>
      </c>
      <c r="C151" s="153"/>
      <c r="D151" s="193">
        <f>D152</f>
        <v>0</v>
      </c>
      <c r="E151" s="158">
        <f t="shared" ref="E151:P151" si="92">E152</f>
        <v>0</v>
      </c>
      <c r="F151" s="158">
        <f t="shared" si="92"/>
        <v>0</v>
      </c>
      <c r="G151" s="158">
        <f t="shared" si="92"/>
        <v>0</v>
      </c>
      <c r="H151" s="158">
        <f t="shared" si="92"/>
        <v>0</v>
      </c>
      <c r="I151" s="193">
        <f t="shared" si="92"/>
        <v>1486.8</v>
      </c>
      <c r="J151" s="158">
        <f t="shared" si="92"/>
        <v>0</v>
      </c>
      <c r="K151" s="158">
        <f t="shared" si="92"/>
        <v>14.9</v>
      </c>
      <c r="L151" s="158">
        <f t="shared" si="92"/>
        <v>1471.8999999999999</v>
      </c>
      <c r="M151" s="193">
        <f t="shared" si="92"/>
        <v>1797.1</v>
      </c>
      <c r="N151" s="158">
        <f t="shared" si="92"/>
        <v>0</v>
      </c>
      <c r="O151" s="158">
        <f t="shared" si="92"/>
        <v>152.6</v>
      </c>
      <c r="P151" s="158">
        <f t="shared" si="92"/>
        <v>1644.5</v>
      </c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</row>
    <row r="152" spans="1:50" s="8" customFormat="1" ht="39">
      <c r="A152" s="74" t="s">
        <v>242</v>
      </c>
      <c r="B152" s="72" t="s">
        <v>527</v>
      </c>
      <c r="C152" s="153" t="s">
        <v>56</v>
      </c>
      <c r="D152" s="193">
        <f>E152+F152+G152</f>
        <v>0</v>
      </c>
      <c r="E152" s="155"/>
      <c r="F152" s="156"/>
      <c r="G152" s="155"/>
      <c r="H152" s="155"/>
      <c r="I152" s="193">
        <f>J152+K152+L152</f>
        <v>1486.8</v>
      </c>
      <c r="J152" s="155"/>
      <c r="K152" s="156">
        <f>2.5+12.4</f>
        <v>14.9</v>
      </c>
      <c r="L152" s="156">
        <f>245.3+1226.6</f>
        <v>1471.8999999999999</v>
      </c>
      <c r="M152" s="247">
        <f>N152+O152+P152</f>
        <v>1797.1</v>
      </c>
      <c r="N152" s="160"/>
      <c r="O152" s="160">
        <f>2.9+149.7</f>
        <v>152.6</v>
      </c>
      <c r="P152" s="160">
        <f>296.6+1347.9</f>
        <v>1644.5</v>
      </c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</row>
    <row r="153" spans="1:50" s="8" customFormat="1" ht="65.25" customHeight="1">
      <c r="A153" s="58" t="s">
        <v>115</v>
      </c>
      <c r="B153" s="140" t="s">
        <v>435</v>
      </c>
      <c r="C153" s="153"/>
      <c r="D153" s="193">
        <f>D154</f>
        <v>0</v>
      </c>
      <c r="E153" s="158">
        <f t="shared" ref="E153:P153" si="93">E154</f>
        <v>0</v>
      </c>
      <c r="F153" s="158">
        <f t="shared" si="93"/>
        <v>0</v>
      </c>
      <c r="G153" s="158">
        <f t="shared" si="93"/>
        <v>0</v>
      </c>
      <c r="H153" s="158" t="e">
        <f t="shared" si="93"/>
        <v>#REF!</v>
      </c>
      <c r="I153" s="193">
        <f t="shared" si="93"/>
        <v>69756.600000000006</v>
      </c>
      <c r="J153" s="158">
        <f t="shared" si="93"/>
        <v>0</v>
      </c>
      <c r="K153" s="158">
        <f t="shared" si="93"/>
        <v>69756.600000000006</v>
      </c>
      <c r="L153" s="158">
        <f t="shared" si="93"/>
        <v>0</v>
      </c>
      <c r="M153" s="193">
        <f t="shared" si="93"/>
        <v>65496.7</v>
      </c>
      <c r="N153" s="158">
        <f t="shared" si="93"/>
        <v>0</v>
      </c>
      <c r="O153" s="158">
        <f t="shared" si="93"/>
        <v>65496.7</v>
      </c>
      <c r="P153" s="158">
        <f t="shared" si="93"/>
        <v>0</v>
      </c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</row>
    <row r="154" spans="1:50" s="8" customFormat="1" ht="14.25" customHeight="1">
      <c r="A154" s="24" t="s">
        <v>475</v>
      </c>
      <c r="B154" s="140" t="s">
        <v>435</v>
      </c>
      <c r="C154" s="153" t="s">
        <v>56</v>
      </c>
      <c r="D154" s="193">
        <f>E154+F154+G154</f>
        <v>0</v>
      </c>
      <c r="E154" s="158"/>
      <c r="F154" s="158"/>
      <c r="G154" s="158"/>
      <c r="H154" s="158" t="e">
        <f>#REF!</f>
        <v>#REF!</v>
      </c>
      <c r="I154" s="193">
        <f>J154+K154+L154</f>
        <v>69756.600000000006</v>
      </c>
      <c r="J154" s="158"/>
      <c r="K154" s="158">
        <v>69756.600000000006</v>
      </c>
      <c r="L154" s="158"/>
      <c r="M154" s="193">
        <f>N154+O154+P154</f>
        <v>65496.7</v>
      </c>
      <c r="N154" s="158"/>
      <c r="O154" s="158">
        <v>65496.7</v>
      </c>
      <c r="P154" s="158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</row>
    <row r="155" spans="1:50" s="8" customFormat="1" ht="92.25" customHeight="1">
      <c r="A155" s="203" t="s">
        <v>496</v>
      </c>
      <c r="B155" s="72" t="s">
        <v>513</v>
      </c>
      <c r="C155" s="60"/>
      <c r="D155" s="193">
        <f>D156</f>
        <v>3.4</v>
      </c>
      <c r="E155" s="158">
        <f t="shared" ref="E155:P155" si="94">E156</f>
        <v>0</v>
      </c>
      <c r="F155" s="158">
        <f t="shared" si="94"/>
        <v>3.4</v>
      </c>
      <c r="G155" s="158">
        <f t="shared" si="94"/>
        <v>0</v>
      </c>
      <c r="H155" s="158">
        <f t="shared" si="94"/>
        <v>0</v>
      </c>
      <c r="I155" s="193">
        <f t="shared" si="94"/>
        <v>154</v>
      </c>
      <c r="J155" s="158">
        <f t="shared" si="94"/>
        <v>0</v>
      </c>
      <c r="K155" s="158">
        <f t="shared" si="94"/>
        <v>154</v>
      </c>
      <c r="L155" s="158">
        <f t="shared" si="94"/>
        <v>0</v>
      </c>
      <c r="M155" s="193">
        <f t="shared" si="94"/>
        <v>154</v>
      </c>
      <c r="N155" s="158">
        <f t="shared" si="94"/>
        <v>0</v>
      </c>
      <c r="O155" s="158">
        <f t="shared" si="94"/>
        <v>154</v>
      </c>
      <c r="P155" s="158">
        <f t="shared" si="94"/>
        <v>0</v>
      </c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</row>
    <row r="156" spans="1:50" s="8" customFormat="1" ht="39">
      <c r="A156" s="74" t="s">
        <v>242</v>
      </c>
      <c r="B156" s="72" t="s">
        <v>513</v>
      </c>
      <c r="C156" s="60" t="s">
        <v>56</v>
      </c>
      <c r="D156" s="193">
        <f>E156+F156+G156</f>
        <v>3.4</v>
      </c>
      <c r="E156" s="158"/>
      <c r="F156" s="158">
        <f>'[1]Поправки ноябрь 2024 (3)'!$I$983</f>
        <v>3.4</v>
      </c>
      <c r="G156" s="158"/>
      <c r="H156" s="158"/>
      <c r="I156" s="193">
        <f>J156+K156+L156</f>
        <v>154</v>
      </c>
      <c r="J156" s="158"/>
      <c r="K156" s="158">
        <v>154</v>
      </c>
      <c r="L156" s="158"/>
      <c r="M156" s="193">
        <f>N156+O156+P156</f>
        <v>154</v>
      </c>
      <c r="N156" s="158"/>
      <c r="O156" s="158">
        <v>154</v>
      </c>
      <c r="P156" s="158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</row>
    <row r="157" spans="1:50" s="8" customFormat="1" ht="28.5" customHeight="1">
      <c r="A157" s="24" t="s">
        <v>438</v>
      </c>
      <c r="B157" s="17" t="s">
        <v>442</v>
      </c>
      <c r="C157" s="153"/>
      <c r="D157" s="193">
        <f>D158</f>
        <v>0</v>
      </c>
      <c r="E157" s="158">
        <f t="shared" ref="E157:P157" si="95">E158</f>
        <v>0</v>
      </c>
      <c r="F157" s="158">
        <f t="shared" si="95"/>
        <v>0</v>
      </c>
      <c r="G157" s="158">
        <f t="shared" si="95"/>
        <v>0</v>
      </c>
      <c r="H157" s="158" t="e">
        <f t="shared" si="95"/>
        <v>#REF!</v>
      </c>
      <c r="I157" s="193">
        <f t="shared" si="95"/>
        <v>34159.9</v>
      </c>
      <c r="J157" s="158">
        <f t="shared" si="95"/>
        <v>34159.9</v>
      </c>
      <c r="K157" s="158">
        <f t="shared" si="95"/>
        <v>0</v>
      </c>
      <c r="L157" s="158">
        <f t="shared" si="95"/>
        <v>0</v>
      </c>
      <c r="M157" s="193">
        <f t="shared" si="95"/>
        <v>36658.300000000003</v>
      </c>
      <c r="N157" s="158">
        <f t="shared" si="95"/>
        <v>36658.300000000003</v>
      </c>
      <c r="O157" s="158">
        <f t="shared" si="95"/>
        <v>0</v>
      </c>
      <c r="P157" s="158">
        <f t="shared" si="95"/>
        <v>0</v>
      </c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</row>
    <row r="158" spans="1:50" s="8" customFormat="1" ht="14.25" customHeight="1">
      <c r="A158" s="24" t="s">
        <v>242</v>
      </c>
      <c r="B158" s="17" t="s">
        <v>442</v>
      </c>
      <c r="C158" s="153" t="s">
        <v>57</v>
      </c>
      <c r="D158" s="193">
        <f>E158+F158+G158</f>
        <v>0</v>
      </c>
      <c r="E158" s="158"/>
      <c r="F158" s="158"/>
      <c r="G158" s="158"/>
      <c r="H158" s="158" t="e">
        <f>#REF!</f>
        <v>#REF!</v>
      </c>
      <c r="I158" s="193">
        <f>J158+K158+L158</f>
        <v>34159.9</v>
      </c>
      <c r="J158" s="158">
        <v>34159.9</v>
      </c>
      <c r="K158" s="158"/>
      <c r="L158" s="158"/>
      <c r="M158" s="193">
        <f>N158+O158+P158</f>
        <v>36658.300000000003</v>
      </c>
      <c r="N158" s="158">
        <v>36658.300000000003</v>
      </c>
      <c r="O158" s="158"/>
      <c r="P158" s="158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</row>
    <row r="159" spans="1:50" s="8" customFormat="1" ht="30">
      <c r="A159" s="24" t="s">
        <v>159</v>
      </c>
      <c r="B159" s="17" t="s">
        <v>436</v>
      </c>
      <c r="C159" s="153" t="s">
        <v>24</v>
      </c>
      <c r="D159" s="193">
        <f>D160</f>
        <v>0</v>
      </c>
      <c r="E159" s="158">
        <f t="shared" ref="E159:P159" si="96">E160</f>
        <v>0</v>
      </c>
      <c r="F159" s="158">
        <f t="shared" si="96"/>
        <v>0</v>
      </c>
      <c r="G159" s="158">
        <f t="shared" si="96"/>
        <v>0</v>
      </c>
      <c r="H159" s="158" t="e">
        <f t="shared" si="96"/>
        <v>#REF!</v>
      </c>
      <c r="I159" s="193">
        <f t="shared" si="96"/>
        <v>10986.1</v>
      </c>
      <c r="J159" s="158">
        <f t="shared" si="96"/>
        <v>10986.1</v>
      </c>
      <c r="K159" s="158">
        <f t="shared" si="96"/>
        <v>0</v>
      </c>
      <c r="L159" s="158">
        <f t="shared" si="96"/>
        <v>0</v>
      </c>
      <c r="M159" s="193">
        <f t="shared" si="96"/>
        <v>12760.2</v>
      </c>
      <c r="N159" s="158">
        <f t="shared" si="96"/>
        <v>12760.2</v>
      </c>
      <c r="O159" s="158">
        <f t="shared" si="96"/>
        <v>0</v>
      </c>
      <c r="P159" s="158">
        <f t="shared" si="96"/>
        <v>0</v>
      </c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</row>
    <row r="160" spans="1:50" s="8" customFormat="1" ht="60">
      <c r="A160" s="24" t="s">
        <v>242</v>
      </c>
      <c r="B160" s="17" t="s">
        <v>436</v>
      </c>
      <c r="C160" s="153" t="s">
        <v>57</v>
      </c>
      <c r="D160" s="193">
        <f>E160+F160+G160</f>
        <v>0</v>
      </c>
      <c r="E160" s="158"/>
      <c r="F160" s="158"/>
      <c r="G160" s="158"/>
      <c r="H160" s="158" t="e">
        <f>#REF!</f>
        <v>#REF!</v>
      </c>
      <c r="I160" s="193">
        <f>J160+K160+L160</f>
        <v>10986.1</v>
      </c>
      <c r="J160" s="158">
        <v>10986.1</v>
      </c>
      <c r="K160" s="158"/>
      <c r="L160" s="158"/>
      <c r="M160" s="193">
        <f>N160+O160+P160</f>
        <v>12760.2</v>
      </c>
      <c r="N160" s="158">
        <v>12760.2</v>
      </c>
      <c r="O160" s="158"/>
      <c r="P160" s="158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</row>
    <row r="161" spans="1:50" s="8" customFormat="1" ht="29.25" customHeight="1">
      <c r="A161" s="16" t="s">
        <v>309</v>
      </c>
      <c r="B161" s="17" t="s">
        <v>278</v>
      </c>
      <c r="C161" s="153"/>
      <c r="D161" s="193">
        <f>D162</f>
        <v>2414</v>
      </c>
      <c r="E161" s="158">
        <f t="shared" ref="E161:P161" si="97">E162</f>
        <v>2414</v>
      </c>
      <c r="F161" s="158">
        <f t="shared" si="97"/>
        <v>0</v>
      </c>
      <c r="G161" s="158">
        <f t="shared" si="97"/>
        <v>0</v>
      </c>
      <c r="H161" s="158" t="e">
        <f t="shared" si="97"/>
        <v>#REF!</v>
      </c>
      <c r="I161" s="193">
        <f t="shared" si="97"/>
        <v>19292.400000000001</v>
      </c>
      <c r="J161" s="158">
        <f t="shared" si="97"/>
        <v>19292.400000000001</v>
      </c>
      <c r="K161" s="158">
        <f t="shared" si="97"/>
        <v>0</v>
      </c>
      <c r="L161" s="158">
        <f t="shared" si="97"/>
        <v>0</v>
      </c>
      <c r="M161" s="193">
        <f t="shared" si="97"/>
        <v>19292.400000000001</v>
      </c>
      <c r="N161" s="158">
        <f t="shared" si="97"/>
        <v>19292.400000000001</v>
      </c>
      <c r="O161" s="158">
        <f t="shared" si="97"/>
        <v>0</v>
      </c>
      <c r="P161" s="158">
        <f t="shared" si="97"/>
        <v>0</v>
      </c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</row>
    <row r="162" spans="1:50" s="8" customFormat="1" ht="14.25" customHeight="1">
      <c r="A162" s="24" t="s">
        <v>242</v>
      </c>
      <c r="B162" s="17" t="s">
        <v>278</v>
      </c>
      <c r="C162" s="153" t="s">
        <v>57</v>
      </c>
      <c r="D162" s="193">
        <f>E162+F162+G162</f>
        <v>2414</v>
      </c>
      <c r="E162" s="158">
        <f>'[3]поправки декабрь'!$J$1186</f>
        <v>2414</v>
      </c>
      <c r="F162" s="158"/>
      <c r="G162" s="158"/>
      <c r="H162" s="158" t="e">
        <f>#REF!</f>
        <v>#REF!</v>
      </c>
      <c r="I162" s="193">
        <f>J162+K162+L162</f>
        <v>19292.400000000001</v>
      </c>
      <c r="J162" s="158">
        <v>19292.400000000001</v>
      </c>
      <c r="K162" s="158"/>
      <c r="L162" s="158"/>
      <c r="M162" s="250">
        <f>N162+O162+P162</f>
        <v>19292.400000000001</v>
      </c>
      <c r="N162" s="207">
        <v>19292.400000000001</v>
      </c>
      <c r="O162" s="158"/>
      <c r="P162" s="158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</row>
    <row r="163" spans="1:50" s="8" customFormat="1" ht="15" customHeight="1">
      <c r="A163" s="65" t="s">
        <v>494</v>
      </c>
      <c r="B163" s="17" t="s">
        <v>437</v>
      </c>
      <c r="C163" s="153"/>
      <c r="D163" s="193">
        <f>D164</f>
        <v>0</v>
      </c>
      <c r="E163" s="158">
        <f t="shared" ref="E163:P163" si="98">E164</f>
        <v>0</v>
      </c>
      <c r="F163" s="158">
        <f t="shared" si="98"/>
        <v>0</v>
      </c>
      <c r="G163" s="158">
        <f t="shared" si="98"/>
        <v>0</v>
      </c>
      <c r="H163" s="158" t="e">
        <f t="shared" si="98"/>
        <v>#REF!</v>
      </c>
      <c r="I163" s="193">
        <f t="shared" si="98"/>
        <v>321</v>
      </c>
      <c r="J163" s="158">
        <f t="shared" si="98"/>
        <v>321</v>
      </c>
      <c r="K163" s="158">
        <f t="shared" si="98"/>
        <v>0</v>
      </c>
      <c r="L163" s="158">
        <f t="shared" si="98"/>
        <v>0</v>
      </c>
      <c r="M163" s="193">
        <f t="shared" si="98"/>
        <v>321</v>
      </c>
      <c r="N163" s="158">
        <f t="shared" si="98"/>
        <v>321</v>
      </c>
      <c r="O163" s="158">
        <f t="shared" si="98"/>
        <v>0</v>
      </c>
      <c r="P163" s="158">
        <f t="shared" si="98"/>
        <v>0</v>
      </c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</row>
    <row r="164" spans="1:50" s="8" customFormat="1" ht="60">
      <c r="A164" s="24" t="s">
        <v>242</v>
      </c>
      <c r="B164" s="17" t="s">
        <v>437</v>
      </c>
      <c r="C164" s="153" t="s">
        <v>56</v>
      </c>
      <c r="D164" s="193">
        <f>E164+F164+G164</f>
        <v>0</v>
      </c>
      <c r="E164" s="158"/>
      <c r="F164" s="158"/>
      <c r="G164" s="158"/>
      <c r="H164" s="158" t="e">
        <f>#REF!</f>
        <v>#REF!</v>
      </c>
      <c r="I164" s="193">
        <f>J164+K164+L164</f>
        <v>321</v>
      </c>
      <c r="J164" s="158">
        <v>321</v>
      </c>
      <c r="K164" s="158"/>
      <c r="L164" s="158"/>
      <c r="M164" s="193">
        <f>N164+O164+P164</f>
        <v>321</v>
      </c>
      <c r="N164" s="158">
        <v>321</v>
      </c>
      <c r="O164" s="158"/>
      <c r="P164" s="158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</row>
    <row r="165" spans="1:50" s="8" customFormat="1" ht="48" customHeight="1">
      <c r="A165" s="50" t="s">
        <v>232</v>
      </c>
      <c r="B165" s="17" t="s">
        <v>441</v>
      </c>
      <c r="C165" s="153"/>
      <c r="D165" s="193">
        <f>D166</f>
        <v>0</v>
      </c>
      <c r="E165" s="158">
        <f t="shared" ref="E165:P165" si="99">E166</f>
        <v>0</v>
      </c>
      <c r="F165" s="158">
        <f t="shared" si="99"/>
        <v>0</v>
      </c>
      <c r="G165" s="158">
        <f t="shared" si="99"/>
        <v>0</v>
      </c>
      <c r="H165" s="158" t="e">
        <f t="shared" si="99"/>
        <v>#REF!</v>
      </c>
      <c r="I165" s="193">
        <f t="shared" si="99"/>
        <v>100</v>
      </c>
      <c r="J165" s="158">
        <f t="shared" si="99"/>
        <v>100</v>
      </c>
      <c r="K165" s="158">
        <f t="shared" si="99"/>
        <v>0</v>
      </c>
      <c r="L165" s="158">
        <f t="shared" si="99"/>
        <v>0</v>
      </c>
      <c r="M165" s="193">
        <f t="shared" si="99"/>
        <v>100</v>
      </c>
      <c r="N165" s="158">
        <f t="shared" si="99"/>
        <v>100</v>
      </c>
      <c r="O165" s="158">
        <f t="shared" si="99"/>
        <v>0</v>
      </c>
      <c r="P165" s="158">
        <f t="shared" si="99"/>
        <v>0</v>
      </c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</row>
    <row r="166" spans="1:50" s="8" customFormat="1" ht="45">
      <c r="A166" s="16" t="s">
        <v>22</v>
      </c>
      <c r="B166" s="17" t="s">
        <v>441</v>
      </c>
      <c r="C166" s="153" t="s">
        <v>16</v>
      </c>
      <c r="D166" s="193">
        <f>E166+F166+G166</f>
        <v>0</v>
      </c>
      <c r="E166" s="158"/>
      <c r="F166" s="158"/>
      <c r="G166" s="158"/>
      <c r="H166" s="158" t="e">
        <f>#REF!</f>
        <v>#REF!</v>
      </c>
      <c r="I166" s="193">
        <f>J166+K166+L166</f>
        <v>100</v>
      </c>
      <c r="J166" s="158">
        <v>100</v>
      </c>
      <c r="K166" s="158"/>
      <c r="L166" s="158"/>
      <c r="M166" s="193">
        <f>N166+O166+P166</f>
        <v>100</v>
      </c>
      <c r="N166" s="158">
        <v>100</v>
      </c>
      <c r="O166" s="158"/>
      <c r="P166" s="158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</row>
    <row r="167" spans="1:50" s="8" customFormat="1" ht="45.75" hidden="1" customHeight="1">
      <c r="A167" s="16" t="s">
        <v>476</v>
      </c>
      <c r="B167" s="17" t="s">
        <v>278</v>
      </c>
      <c r="C167" s="153"/>
      <c r="D167" s="193">
        <f>D168</f>
        <v>0</v>
      </c>
      <c r="E167" s="158">
        <f t="shared" ref="E167:P167" si="100">E168</f>
        <v>0</v>
      </c>
      <c r="F167" s="158">
        <f t="shared" si="100"/>
        <v>0</v>
      </c>
      <c r="G167" s="158">
        <f t="shared" si="100"/>
        <v>0</v>
      </c>
      <c r="H167" s="158" t="e">
        <f t="shared" si="100"/>
        <v>#REF!</v>
      </c>
      <c r="I167" s="193">
        <f t="shared" si="100"/>
        <v>0</v>
      </c>
      <c r="J167" s="158">
        <f t="shared" si="100"/>
        <v>0</v>
      </c>
      <c r="K167" s="158">
        <f t="shared" si="100"/>
        <v>0</v>
      </c>
      <c r="L167" s="158">
        <f t="shared" si="100"/>
        <v>0</v>
      </c>
      <c r="M167" s="193">
        <f t="shared" si="100"/>
        <v>0</v>
      </c>
      <c r="N167" s="158">
        <f t="shared" si="100"/>
        <v>0</v>
      </c>
      <c r="O167" s="158">
        <f t="shared" si="100"/>
        <v>0</v>
      </c>
      <c r="P167" s="158">
        <f t="shared" si="100"/>
        <v>0</v>
      </c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</row>
    <row r="168" spans="1:50" s="8" customFormat="1" ht="56.25" hidden="1" customHeight="1">
      <c r="A168" s="24" t="s">
        <v>60</v>
      </c>
      <c r="B168" s="17" t="s">
        <v>278</v>
      </c>
      <c r="C168" s="153" t="s">
        <v>56</v>
      </c>
      <c r="D168" s="193">
        <f>E168+F168+G168</f>
        <v>0</v>
      </c>
      <c r="E168" s="158"/>
      <c r="F168" s="158"/>
      <c r="G168" s="158"/>
      <c r="H168" s="158" t="e">
        <f>#REF!</f>
        <v>#REF!</v>
      </c>
      <c r="I168" s="193">
        <f>J168+K168+L168</f>
        <v>0</v>
      </c>
      <c r="J168" s="158"/>
      <c r="K168" s="158"/>
      <c r="L168" s="158"/>
      <c r="M168" s="193">
        <f>N168+O168+P168</f>
        <v>0</v>
      </c>
      <c r="N168" s="158"/>
      <c r="O168" s="158"/>
      <c r="P168" s="158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</row>
    <row r="169" spans="1:50" s="8" customFormat="1" ht="30" hidden="1">
      <c r="A169" s="24" t="s">
        <v>158</v>
      </c>
      <c r="B169" s="17" t="s">
        <v>442</v>
      </c>
      <c r="C169" s="153"/>
      <c r="D169" s="193">
        <f>D170</f>
        <v>0</v>
      </c>
      <c r="E169" s="158">
        <f t="shared" ref="E169:P169" si="101">E170</f>
        <v>0</v>
      </c>
      <c r="F169" s="158">
        <f t="shared" si="101"/>
        <v>0</v>
      </c>
      <c r="G169" s="158">
        <f t="shared" si="101"/>
        <v>0</v>
      </c>
      <c r="H169" s="158" t="e">
        <f t="shared" si="101"/>
        <v>#REF!</v>
      </c>
      <c r="I169" s="193">
        <f t="shared" si="101"/>
        <v>0</v>
      </c>
      <c r="J169" s="158">
        <f t="shared" si="101"/>
        <v>0</v>
      </c>
      <c r="K169" s="158">
        <f t="shared" si="101"/>
        <v>0</v>
      </c>
      <c r="L169" s="158">
        <f t="shared" si="101"/>
        <v>0</v>
      </c>
      <c r="M169" s="193">
        <f t="shared" si="101"/>
        <v>0</v>
      </c>
      <c r="N169" s="158">
        <f t="shared" si="101"/>
        <v>0</v>
      </c>
      <c r="O169" s="158">
        <f t="shared" si="101"/>
        <v>0</v>
      </c>
      <c r="P169" s="158">
        <f t="shared" si="101"/>
        <v>0</v>
      </c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</row>
    <row r="170" spans="1:50" s="8" customFormat="1" ht="60" hidden="1">
      <c r="A170" s="24" t="s">
        <v>242</v>
      </c>
      <c r="B170" s="17" t="s">
        <v>442</v>
      </c>
      <c r="C170" s="153" t="s">
        <v>56</v>
      </c>
      <c r="D170" s="193">
        <f>E170+F170+G170</f>
        <v>0</v>
      </c>
      <c r="E170" s="158"/>
      <c r="F170" s="158"/>
      <c r="G170" s="158"/>
      <c r="H170" s="158" t="e">
        <f>#REF!</f>
        <v>#REF!</v>
      </c>
      <c r="I170" s="193">
        <f>J170+K170+L170</f>
        <v>0</v>
      </c>
      <c r="J170" s="158"/>
      <c r="K170" s="158"/>
      <c r="L170" s="158"/>
      <c r="M170" s="193">
        <f>N170+O170+P170</f>
        <v>0</v>
      </c>
      <c r="N170" s="158"/>
      <c r="O170" s="158"/>
      <c r="P170" s="158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</row>
    <row r="171" spans="1:50" s="8" customFormat="1" ht="26.25" hidden="1">
      <c r="A171" s="56" t="s">
        <v>159</v>
      </c>
      <c r="B171" s="17" t="s">
        <v>436</v>
      </c>
      <c r="C171" s="153"/>
      <c r="D171" s="193">
        <f>D172</f>
        <v>0</v>
      </c>
      <c r="E171" s="158">
        <f t="shared" ref="E171:P171" si="102">E172</f>
        <v>0</v>
      </c>
      <c r="F171" s="158">
        <f t="shared" si="102"/>
        <v>0</v>
      </c>
      <c r="G171" s="158">
        <f t="shared" si="102"/>
        <v>0</v>
      </c>
      <c r="H171" s="158" t="e">
        <f t="shared" si="102"/>
        <v>#REF!</v>
      </c>
      <c r="I171" s="193">
        <f t="shared" si="102"/>
        <v>0</v>
      </c>
      <c r="J171" s="158">
        <f t="shared" si="102"/>
        <v>0</v>
      </c>
      <c r="K171" s="158">
        <f t="shared" si="102"/>
        <v>0</v>
      </c>
      <c r="L171" s="158">
        <f t="shared" si="102"/>
        <v>0</v>
      </c>
      <c r="M171" s="193">
        <f t="shared" si="102"/>
        <v>0</v>
      </c>
      <c r="N171" s="158">
        <f t="shared" si="102"/>
        <v>0</v>
      </c>
      <c r="O171" s="158">
        <f t="shared" si="102"/>
        <v>0</v>
      </c>
      <c r="P171" s="158">
        <f t="shared" si="102"/>
        <v>0</v>
      </c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</row>
    <row r="172" spans="1:50" s="8" customFormat="1" ht="39.75" hidden="1" customHeight="1">
      <c r="A172" s="56" t="s">
        <v>242</v>
      </c>
      <c r="B172" s="17" t="s">
        <v>436</v>
      </c>
      <c r="C172" s="153" t="s">
        <v>56</v>
      </c>
      <c r="D172" s="193">
        <f>E172+F172+G172</f>
        <v>0</v>
      </c>
      <c r="E172" s="158"/>
      <c r="F172" s="158"/>
      <c r="G172" s="158"/>
      <c r="H172" s="158" t="e">
        <f>#REF!</f>
        <v>#REF!</v>
      </c>
      <c r="I172" s="193">
        <f>J172+K172+L172</f>
        <v>0</v>
      </c>
      <c r="J172" s="158"/>
      <c r="K172" s="158"/>
      <c r="L172" s="158"/>
      <c r="M172" s="193">
        <f>N172+O172+P172</f>
        <v>0</v>
      </c>
      <c r="N172" s="158"/>
      <c r="O172" s="158"/>
      <c r="P172" s="158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</row>
    <row r="173" spans="1:50" s="8" customFormat="1" ht="119.25" hidden="1" customHeight="1">
      <c r="A173" s="16" t="s">
        <v>117</v>
      </c>
      <c r="B173" s="17" t="s">
        <v>435</v>
      </c>
      <c r="C173" s="153"/>
      <c r="D173" s="193">
        <f>D174</f>
        <v>0</v>
      </c>
      <c r="E173" s="158">
        <f t="shared" ref="E173:P173" si="103">E174</f>
        <v>0</v>
      </c>
      <c r="F173" s="158">
        <f t="shared" si="103"/>
        <v>0</v>
      </c>
      <c r="G173" s="158">
        <f t="shared" si="103"/>
        <v>0</v>
      </c>
      <c r="H173" s="158" t="e">
        <f t="shared" si="103"/>
        <v>#REF!</v>
      </c>
      <c r="I173" s="193">
        <f t="shared" si="103"/>
        <v>0</v>
      </c>
      <c r="J173" s="158">
        <f t="shared" si="103"/>
        <v>0</v>
      </c>
      <c r="K173" s="158">
        <f t="shared" si="103"/>
        <v>0</v>
      </c>
      <c r="L173" s="158">
        <f t="shared" si="103"/>
        <v>0</v>
      </c>
      <c r="M173" s="193">
        <f t="shared" si="103"/>
        <v>0</v>
      </c>
      <c r="N173" s="158">
        <f t="shared" si="103"/>
        <v>0</v>
      </c>
      <c r="O173" s="158">
        <f t="shared" si="103"/>
        <v>0</v>
      </c>
      <c r="P173" s="158">
        <f t="shared" si="103"/>
        <v>0</v>
      </c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</row>
    <row r="174" spans="1:50" s="8" customFormat="1" ht="60" hidden="1">
      <c r="A174" s="24" t="s">
        <v>242</v>
      </c>
      <c r="B174" s="17" t="s">
        <v>435</v>
      </c>
      <c r="C174" s="153" t="s">
        <v>56</v>
      </c>
      <c r="D174" s="193">
        <f>E174+F174+G174</f>
        <v>0</v>
      </c>
      <c r="E174" s="158"/>
      <c r="F174" s="158"/>
      <c r="G174" s="158"/>
      <c r="H174" s="158" t="e">
        <f>#REF!</f>
        <v>#REF!</v>
      </c>
      <c r="I174" s="193">
        <f>J174+K174+L174</f>
        <v>0</v>
      </c>
      <c r="J174" s="158"/>
      <c r="K174" s="158"/>
      <c r="L174" s="158"/>
      <c r="M174" s="193">
        <f>N174+O174+P174</f>
        <v>0</v>
      </c>
      <c r="N174" s="158"/>
      <c r="O174" s="158"/>
      <c r="P174" s="158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</row>
    <row r="175" spans="1:50" s="8" customFormat="1" ht="60" hidden="1">
      <c r="A175" s="27" t="s">
        <v>239</v>
      </c>
      <c r="B175" s="17" t="s">
        <v>437</v>
      </c>
      <c r="C175" s="153"/>
      <c r="D175" s="193">
        <f>D176</f>
        <v>0</v>
      </c>
      <c r="E175" s="158">
        <f t="shared" ref="E175:P176" si="104">E176</f>
        <v>0</v>
      </c>
      <c r="F175" s="158">
        <f t="shared" si="104"/>
        <v>0</v>
      </c>
      <c r="G175" s="158">
        <f t="shared" si="104"/>
        <v>0</v>
      </c>
      <c r="H175" s="158">
        <f t="shared" si="104"/>
        <v>0</v>
      </c>
      <c r="I175" s="193">
        <f t="shared" si="104"/>
        <v>0</v>
      </c>
      <c r="J175" s="158">
        <f t="shared" si="104"/>
        <v>0</v>
      </c>
      <c r="K175" s="158">
        <f t="shared" si="104"/>
        <v>0</v>
      </c>
      <c r="L175" s="158">
        <f t="shared" si="104"/>
        <v>0</v>
      </c>
      <c r="M175" s="193">
        <f t="shared" si="104"/>
        <v>0</v>
      </c>
      <c r="N175" s="158">
        <f t="shared" si="104"/>
        <v>0</v>
      </c>
      <c r="O175" s="158">
        <f t="shared" si="104"/>
        <v>0</v>
      </c>
      <c r="P175" s="158">
        <f t="shared" si="104"/>
        <v>0</v>
      </c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</row>
    <row r="176" spans="1:50" s="8" customFormat="1" ht="60" hidden="1">
      <c r="A176" s="24" t="s">
        <v>242</v>
      </c>
      <c r="B176" s="17" t="s">
        <v>437</v>
      </c>
      <c r="C176" s="153" t="s">
        <v>56</v>
      </c>
      <c r="D176" s="193">
        <f>D177</f>
        <v>0</v>
      </c>
      <c r="E176" s="158">
        <f t="shared" si="104"/>
        <v>0</v>
      </c>
      <c r="F176" s="158">
        <f t="shared" si="104"/>
        <v>0</v>
      </c>
      <c r="G176" s="158">
        <f t="shared" si="104"/>
        <v>0</v>
      </c>
      <c r="H176" s="158">
        <f t="shared" si="104"/>
        <v>0</v>
      </c>
      <c r="I176" s="193">
        <f t="shared" si="104"/>
        <v>0</v>
      </c>
      <c r="J176" s="158">
        <f t="shared" si="104"/>
        <v>0</v>
      </c>
      <c r="K176" s="158">
        <f t="shared" si="104"/>
        <v>0</v>
      </c>
      <c r="L176" s="158">
        <f t="shared" si="104"/>
        <v>0</v>
      </c>
      <c r="M176" s="193">
        <f t="shared" si="104"/>
        <v>0</v>
      </c>
      <c r="N176" s="158">
        <f t="shared" si="104"/>
        <v>0</v>
      </c>
      <c r="O176" s="158">
        <f t="shared" si="104"/>
        <v>0</v>
      </c>
      <c r="P176" s="158">
        <f t="shared" si="104"/>
        <v>0</v>
      </c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</row>
    <row r="177" spans="1:50" s="8" customFormat="1" ht="14.25" hidden="1" customHeight="1">
      <c r="A177" s="16" t="s">
        <v>58</v>
      </c>
      <c r="B177" s="17" t="s">
        <v>437</v>
      </c>
      <c r="C177" s="153" t="s">
        <v>56</v>
      </c>
      <c r="D177" s="193">
        <f>E177+F177+G177+H177</f>
        <v>0</v>
      </c>
      <c r="E177" s="155"/>
      <c r="F177" s="156"/>
      <c r="G177" s="155"/>
      <c r="H177" s="155"/>
      <c r="I177" s="193">
        <f>J177+K177+L177</f>
        <v>0</v>
      </c>
      <c r="J177" s="155"/>
      <c r="K177" s="156"/>
      <c r="L177" s="156"/>
      <c r="M177" s="250">
        <f>N177+O177+P177</f>
        <v>0</v>
      </c>
      <c r="N177" s="207"/>
      <c r="O177" s="160"/>
      <c r="P177" s="160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</row>
    <row r="178" spans="1:50" s="8" customFormat="1" ht="51.75">
      <c r="A178" s="81" t="s">
        <v>477</v>
      </c>
      <c r="B178" s="17" t="s">
        <v>443</v>
      </c>
      <c r="C178" s="153"/>
      <c r="D178" s="193">
        <f>D179</f>
        <v>0</v>
      </c>
      <c r="E178" s="158">
        <f t="shared" ref="E178:P178" si="105">E179</f>
        <v>0</v>
      </c>
      <c r="F178" s="158">
        <f t="shared" si="105"/>
        <v>0</v>
      </c>
      <c r="G178" s="158">
        <f t="shared" si="105"/>
        <v>0</v>
      </c>
      <c r="H178" s="158" t="e">
        <f t="shared" si="105"/>
        <v>#REF!</v>
      </c>
      <c r="I178" s="193">
        <f t="shared" si="105"/>
        <v>270</v>
      </c>
      <c r="J178" s="158">
        <f t="shared" si="105"/>
        <v>270</v>
      </c>
      <c r="K178" s="158">
        <f t="shared" si="105"/>
        <v>0</v>
      </c>
      <c r="L178" s="158">
        <f t="shared" si="105"/>
        <v>0</v>
      </c>
      <c r="M178" s="193">
        <f t="shared" si="105"/>
        <v>270</v>
      </c>
      <c r="N178" s="158">
        <f t="shared" si="105"/>
        <v>270</v>
      </c>
      <c r="O178" s="158">
        <f t="shared" si="105"/>
        <v>0</v>
      </c>
      <c r="P178" s="158">
        <f t="shared" si="105"/>
        <v>0</v>
      </c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</row>
    <row r="179" spans="1:50" s="8" customFormat="1" ht="60">
      <c r="A179" s="24" t="s">
        <v>242</v>
      </c>
      <c r="B179" s="17" t="s">
        <v>443</v>
      </c>
      <c r="C179" s="153" t="s">
        <v>56</v>
      </c>
      <c r="D179" s="193">
        <f>E179+F179+G179</f>
        <v>0</v>
      </c>
      <c r="E179" s="158"/>
      <c r="F179" s="158"/>
      <c r="G179" s="158"/>
      <c r="H179" s="158" t="e">
        <f>#REF!</f>
        <v>#REF!</v>
      </c>
      <c r="I179" s="193">
        <f>J179+K179+L179</f>
        <v>270</v>
      </c>
      <c r="J179" s="158">
        <v>270</v>
      </c>
      <c r="K179" s="158"/>
      <c r="L179" s="158"/>
      <c r="M179" s="193">
        <f>N179+O179+P179</f>
        <v>270</v>
      </c>
      <c r="N179" s="158">
        <v>270</v>
      </c>
      <c r="O179" s="158"/>
      <c r="P179" s="158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</row>
    <row r="180" spans="1:50" s="8" customFormat="1" ht="75">
      <c r="A180" s="133" t="s">
        <v>329</v>
      </c>
      <c r="B180" s="17" t="s">
        <v>444</v>
      </c>
      <c r="C180" s="153"/>
      <c r="D180" s="193">
        <f>D181</f>
        <v>0</v>
      </c>
      <c r="E180" s="158">
        <f t="shared" ref="E180:P180" si="106">E181</f>
        <v>0</v>
      </c>
      <c r="F180" s="158">
        <f t="shared" si="106"/>
        <v>0</v>
      </c>
      <c r="G180" s="158">
        <f t="shared" si="106"/>
        <v>0</v>
      </c>
      <c r="H180" s="158" t="e">
        <f t="shared" si="106"/>
        <v>#REF!</v>
      </c>
      <c r="I180" s="193">
        <f t="shared" si="106"/>
        <v>2362.5</v>
      </c>
      <c r="J180" s="158">
        <f t="shared" si="106"/>
        <v>23.6</v>
      </c>
      <c r="K180" s="158">
        <f t="shared" si="106"/>
        <v>187.1</v>
      </c>
      <c r="L180" s="158">
        <f t="shared" si="106"/>
        <v>2151.8000000000002</v>
      </c>
      <c r="M180" s="193">
        <f t="shared" si="106"/>
        <v>2320</v>
      </c>
      <c r="N180" s="158">
        <f t="shared" si="106"/>
        <v>23.2</v>
      </c>
      <c r="O180" s="158">
        <f t="shared" si="106"/>
        <v>229.6</v>
      </c>
      <c r="P180" s="158">
        <f t="shared" si="106"/>
        <v>2067.1999999999998</v>
      </c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</row>
    <row r="181" spans="1:50" s="8" customFormat="1" ht="40.5" customHeight="1">
      <c r="A181" s="81" t="s">
        <v>60</v>
      </c>
      <c r="B181" s="17" t="s">
        <v>444</v>
      </c>
      <c r="C181" s="153" t="s">
        <v>56</v>
      </c>
      <c r="D181" s="193">
        <f>E181+F181+G181</f>
        <v>0</v>
      </c>
      <c r="E181" s="158"/>
      <c r="F181" s="158"/>
      <c r="G181" s="158"/>
      <c r="H181" s="158" t="e">
        <f>#REF!</f>
        <v>#REF!</v>
      </c>
      <c r="I181" s="193">
        <f>J181+K181+L181</f>
        <v>2362.5</v>
      </c>
      <c r="J181" s="158">
        <v>23.6</v>
      </c>
      <c r="K181" s="158">
        <v>187.1</v>
      </c>
      <c r="L181" s="158">
        <v>2151.8000000000002</v>
      </c>
      <c r="M181" s="193">
        <f>N181+O181+P181</f>
        <v>2320</v>
      </c>
      <c r="N181" s="158">
        <v>23.2</v>
      </c>
      <c r="O181" s="158">
        <v>229.6</v>
      </c>
      <c r="P181" s="158">
        <v>2067.1999999999998</v>
      </c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</row>
    <row r="182" spans="1:50" s="8" customFormat="1" ht="48" customHeight="1">
      <c r="A182" s="144" t="s">
        <v>118</v>
      </c>
      <c r="B182" s="17" t="s">
        <v>445</v>
      </c>
      <c r="C182" s="153"/>
      <c r="D182" s="193">
        <f>D183</f>
        <v>0</v>
      </c>
      <c r="E182" s="158">
        <f t="shared" ref="E182:P182" si="107">E183</f>
        <v>0</v>
      </c>
      <c r="F182" s="158">
        <f t="shared" si="107"/>
        <v>0</v>
      </c>
      <c r="G182" s="158">
        <f t="shared" si="107"/>
        <v>0</v>
      </c>
      <c r="H182" s="158" t="e">
        <f t="shared" si="107"/>
        <v>#REF!</v>
      </c>
      <c r="I182" s="193">
        <f t="shared" si="107"/>
        <v>1741.7</v>
      </c>
      <c r="J182" s="158">
        <f t="shared" si="107"/>
        <v>0</v>
      </c>
      <c r="K182" s="158">
        <f t="shared" si="107"/>
        <v>1741.7</v>
      </c>
      <c r="L182" s="158">
        <f t="shared" si="107"/>
        <v>0</v>
      </c>
      <c r="M182" s="193">
        <f t="shared" si="107"/>
        <v>1741.7</v>
      </c>
      <c r="N182" s="158">
        <f t="shared" si="107"/>
        <v>0</v>
      </c>
      <c r="O182" s="158">
        <f t="shared" si="107"/>
        <v>1741.7</v>
      </c>
      <c r="P182" s="158">
        <f t="shared" si="107"/>
        <v>0</v>
      </c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</row>
    <row r="183" spans="1:50" s="8" customFormat="1" ht="42" customHeight="1">
      <c r="A183" s="81" t="s">
        <v>60</v>
      </c>
      <c r="B183" s="17" t="s">
        <v>445</v>
      </c>
      <c r="C183" s="153" t="s">
        <v>56</v>
      </c>
      <c r="D183" s="193">
        <f>E183+F183+G183</f>
        <v>0</v>
      </c>
      <c r="E183" s="158"/>
      <c r="F183" s="158"/>
      <c r="G183" s="158"/>
      <c r="H183" s="158" t="e">
        <f>#REF!</f>
        <v>#REF!</v>
      </c>
      <c r="I183" s="193">
        <f>J183+K183+L183</f>
        <v>1741.7</v>
      </c>
      <c r="J183" s="158"/>
      <c r="K183" s="158">
        <v>1741.7</v>
      </c>
      <c r="L183" s="158"/>
      <c r="M183" s="193">
        <f>N183+O183+P183</f>
        <v>1741.7</v>
      </c>
      <c r="N183" s="158"/>
      <c r="O183" s="158">
        <v>1741.7</v>
      </c>
      <c r="P183" s="158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</row>
    <row r="184" spans="1:50" s="8" customFormat="1" ht="45.75" customHeight="1">
      <c r="A184" s="66" t="s">
        <v>147</v>
      </c>
      <c r="B184" s="17" t="s">
        <v>446</v>
      </c>
      <c r="C184" s="153"/>
      <c r="D184" s="193">
        <f>D185</f>
        <v>0</v>
      </c>
      <c r="E184" s="158">
        <f t="shared" ref="E184:P184" si="108">E185</f>
        <v>0</v>
      </c>
      <c r="F184" s="158">
        <f t="shared" si="108"/>
        <v>0</v>
      </c>
      <c r="G184" s="158">
        <f t="shared" si="108"/>
        <v>0</v>
      </c>
      <c r="H184" s="158" t="e">
        <f t="shared" si="108"/>
        <v>#REF!</v>
      </c>
      <c r="I184" s="193">
        <f t="shared" si="108"/>
        <v>1741.7</v>
      </c>
      <c r="J184" s="158">
        <f t="shared" si="108"/>
        <v>1741.7</v>
      </c>
      <c r="K184" s="158">
        <f t="shared" si="108"/>
        <v>0</v>
      </c>
      <c r="L184" s="158">
        <f t="shared" si="108"/>
        <v>0</v>
      </c>
      <c r="M184" s="193">
        <f t="shared" si="108"/>
        <v>1741.7</v>
      </c>
      <c r="N184" s="158">
        <f t="shared" si="108"/>
        <v>1741.7</v>
      </c>
      <c r="O184" s="158">
        <f t="shared" si="108"/>
        <v>0</v>
      </c>
      <c r="P184" s="158">
        <f t="shared" si="108"/>
        <v>0</v>
      </c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</row>
    <row r="185" spans="1:50" s="8" customFormat="1" ht="60.75" customHeight="1">
      <c r="A185" s="27" t="s">
        <v>60</v>
      </c>
      <c r="B185" s="17" t="s">
        <v>446</v>
      </c>
      <c r="C185" s="153" t="s">
        <v>56</v>
      </c>
      <c r="D185" s="193">
        <f>E185+F185+G185</f>
        <v>0</v>
      </c>
      <c r="E185" s="158"/>
      <c r="F185" s="158"/>
      <c r="G185" s="158"/>
      <c r="H185" s="158" t="e">
        <f>#REF!</f>
        <v>#REF!</v>
      </c>
      <c r="I185" s="193">
        <f>J185+K185+L185</f>
        <v>1741.7</v>
      </c>
      <c r="J185" s="158">
        <v>1741.7</v>
      </c>
      <c r="K185" s="158"/>
      <c r="L185" s="158"/>
      <c r="M185" s="193">
        <f>N185+O185+P185</f>
        <v>1741.7</v>
      </c>
      <c r="N185" s="158">
        <v>1741.7</v>
      </c>
      <c r="O185" s="158"/>
      <c r="P185" s="158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</row>
    <row r="186" spans="1:50" s="8" customFormat="1" ht="45">
      <c r="A186" s="27" t="s">
        <v>141</v>
      </c>
      <c r="B186" s="17" t="s">
        <v>447</v>
      </c>
      <c r="C186" s="153"/>
      <c r="D186" s="193">
        <f>D187</f>
        <v>0</v>
      </c>
      <c r="E186" s="158">
        <f t="shared" ref="E186:P186" si="109">E187</f>
        <v>0</v>
      </c>
      <c r="F186" s="158">
        <f t="shared" si="109"/>
        <v>0</v>
      </c>
      <c r="G186" s="158">
        <f t="shared" si="109"/>
        <v>0</v>
      </c>
      <c r="H186" s="158" t="e">
        <f t="shared" si="109"/>
        <v>#REF!</v>
      </c>
      <c r="I186" s="193">
        <f t="shared" si="109"/>
        <v>1370</v>
      </c>
      <c r="J186" s="158">
        <f t="shared" si="109"/>
        <v>1370</v>
      </c>
      <c r="K186" s="158">
        <f t="shared" si="109"/>
        <v>0</v>
      </c>
      <c r="L186" s="158">
        <f t="shared" si="109"/>
        <v>0</v>
      </c>
      <c r="M186" s="193">
        <f t="shared" si="109"/>
        <v>1370</v>
      </c>
      <c r="N186" s="158">
        <f t="shared" si="109"/>
        <v>1370</v>
      </c>
      <c r="O186" s="158">
        <f t="shared" si="109"/>
        <v>0</v>
      </c>
      <c r="P186" s="158">
        <f t="shared" si="109"/>
        <v>0</v>
      </c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</row>
    <row r="187" spans="1:50" s="8" customFormat="1" ht="60">
      <c r="A187" s="24" t="s">
        <v>242</v>
      </c>
      <c r="B187" s="17" t="s">
        <v>447</v>
      </c>
      <c r="C187" s="153" t="s">
        <v>56</v>
      </c>
      <c r="D187" s="193">
        <f>E187+F187+G187</f>
        <v>0</v>
      </c>
      <c r="E187" s="158"/>
      <c r="F187" s="158"/>
      <c r="G187" s="158"/>
      <c r="H187" s="158" t="e">
        <f>#REF!</f>
        <v>#REF!</v>
      </c>
      <c r="I187" s="193">
        <f>J187+K187+L187</f>
        <v>1370</v>
      </c>
      <c r="J187" s="158">
        <v>1370</v>
      </c>
      <c r="K187" s="158"/>
      <c r="L187" s="158"/>
      <c r="M187" s="193">
        <f>N187+O187+P187</f>
        <v>1370</v>
      </c>
      <c r="N187" s="158">
        <v>1370</v>
      </c>
      <c r="O187" s="158"/>
      <c r="P187" s="158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</row>
    <row r="188" spans="1:50" s="8" customFormat="1" ht="45">
      <c r="A188" s="32" t="s">
        <v>119</v>
      </c>
      <c r="B188" s="17" t="s">
        <v>448</v>
      </c>
      <c r="C188" s="153"/>
      <c r="D188" s="193">
        <f>D189</f>
        <v>0</v>
      </c>
      <c r="E188" s="158">
        <f t="shared" ref="E188:P188" si="110">E189</f>
        <v>0</v>
      </c>
      <c r="F188" s="158">
        <f t="shared" si="110"/>
        <v>0</v>
      </c>
      <c r="G188" s="158">
        <f t="shared" si="110"/>
        <v>0</v>
      </c>
      <c r="H188" s="158" t="e">
        <f t="shared" si="110"/>
        <v>#REF!</v>
      </c>
      <c r="I188" s="193">
        <f t="shared" si="110"/>
        <v>1499.9</v>
      </c>
      <c r="J188" s="158">
        <f t="shared" si="110"/>
        <v>0</v>
      </c>
      <c r="K188" s="158">
        <f t="shared" si="110"/>
        <v>1499.9</v>
      </c>
      <c r="L188" s="158">
        <f t="shared" si="110"/>
        <v>0</v>
      </c>
      <c r="M188" s="193">
        <f t="shared" si="110"/>
        <v>1526.7</v>
      </c>
      <c r="N188" s="158">
        <f t="shared" si="110"/>
        <v>0</v>
      </c>
      <c r="O188" s="158">
        <f t="shared" si="110"/>
        <v>1526.7</v>
      </c>
      <c r="P188" s="158">
        <f t="shared" si="110"/>
        <v>0</v>
      </c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</row>
    <row r="189" spans="1:50" s="8" customFormat="1" ht="60">
      <c r="A189" s="24" t="s">
        <v>242</v>
      </c>
      <c r="B189" s="17" t="s">
        <v>448</v>
      </c>
      <c r="C189" s="153" t="s">
        <v>56</v>
      </c>
      <c r="D189" s="193">
        <f>E189+F189+G189</f>
        <v>0</v>
      </c>
      <c r="E189" s="158"/>
      <c r="F189" s="158"/>
      <c r="G189" s="158"/>
      <c r="H189" s="158" t="e">
        <f>#REF!</f>
        <v>#REF!</v>
      </c>
      <c r="I189" s="193">
        <f>J189+K189+L189</f>
        <v>1499.9</v>
      </c>
      <c r="J189" s="158"/>
      <c r="K189" s="222">
        <v>1499.9</v>
      </c>
      <c r="L189" s="158"/>
      <c r="M189" s="193">
        <f>N189+O189+P189</f>
        <v>1526.7</v>
      </c>
      <c r="N189" s="158"/>
      <c r="O189" s="158">
        <v>1526.7</v>
      </c>
      <c r="P189" s="158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</row>
    <row r="190" spans="1:50" s="8" customFormat="1" ht="93" customHeight="1">
      <c r="A190" s="134" t="s">
        <v>518</v>
      </c>
      <c r="B190" s="17" t="s">
        <v>449</v>
      </c>
      <c r="C190" s="153"/>
      <c r="D190" s="193">
        <f>D191</f>
        <v>0</v>
      </c>
      <c r="E190" s="158">
        <f t="shared" ref="E190:P190" si="111">E191</f>
        <v>0</v>
      </c>
      <c r="F190" s="158">
        <f t="shared" si="111"/>
        <v>0</v>
      </c>
      <c r="G190" s="158">
        <f t="shared" si="111"/>
        <v>0</v>
      </c>
      <c r="H190" s="158" t="e">
        <f t="shared" si="111"/>
        <v>#REF!</v>
      </c>
      <c r="I190" s="193">
        <f t="shared" si="111"/>
        <v>7108.9</v>
      </c>
      <c r="J190" s="158">
        <f t="shared" si="111"/>
        <v>0</v>
      </c>
      <c r="K190" s="158">
        <f t="shared" si="111"/>
        <v>0</v>
      </c>
      <c r="L190" s="158">
        <f t="shared" si="111"/>
        <v>7108.9</v>
      </c>
      <c r="M190" s="193">
        <f t="shared" si="111"/>
        <v>7108.9</v>
      </c>
      <c r="N190" s="158">
        <f t="shared" si="111"/>
        <v>0</v>
      </c>
      <c r="O190" s="158">
        <f t="shared" si="111"/>
        <v>0</v>
      </c>
      <c r="P190" s="158">
        <f t="shared" si="111"/>
        <v>7108.9</v>
      </c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</row>
    <row r="191" spans="1:50" s="8" customFormat="1" ht="60">
      <c r="A191" s="24" t="s">
        <v>242</v>
      </c>
      <c r="B191" s="17" t="s">
        <v>449</v>
      </c>
      <c r="C191" s="153" t="s">
        <v>56</v>
      </c>
      <c r="D191" s="193">
        <f>E191+F191+G191</f>
        <v>0</v>
      </c>
      <c r="E191" s="158"/>
      <c r="F191" s="158"/>
      <c r="G191" s="158"/>
      <c r="H191" s="158" t="e">
        <f>#REF!</f>
        <v>#REF!</v>
      </c>
      <c r="I191" s="193">
        <f>J191+K191+L191</f>
        <v>7108.9</v>
      </c>
      <c r="J191" s="158"/>
      <c r="K191" s="158"/>
      <c r="L191" s="222">
        <v>7108.9</v>
      </c>
      <c r="M191" s="193">
        <f>N191+O191+P191</f>
        <v>7108.9</v>
      </c>
      <c r="N191" s="158"/>
      <c r="O191" s="158"/>
      <c r="P191" s="158">
        <v>7108.9</v>
      </c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</row>
    <row r="192" spans="1:50" s="8" customFormat="1" ht="47.25" hidden="1" customHeight="1">
      <c r="A192" s="24" t="s">
        <v>120</v>
      </c>
      <c r="B192" s="17" t="s">
        <v>278</v>
      </c>
      <c r="C192" s="153"/>
      <c r="D192" s="193">
        <f>D193</f>
        <v>0</v>
      </c>
      <c r="E192" s="158">
        <f t="shared" ref="E192:P192" si="112">E193</f>
        <v>0</v>
      </c>
      <c r="F192" s="158">
        <f t="shared" si="112"/>
        <v>0</v>
      </c>
      <c r="G192" s="158">
        <f t="shared" si="112"/>
        <v>0</v>
      </c>
      <c r="H192" s="158" t="e">
        <f t="shared" si="112"/>
        <v>#REF!</v>
      </c>
      <c r="I192" s="193">
        <f t="shared" si="112"/>
        <v>0</v>
      </c>
      <c r="J192" s="158">
        <f t="shared" si="112"/>
        <v>0</v>
      </c>
      <c r="K192" s="158">
        <f t="shared" si="112"/>
        <v>0</v>
      </c>
      <c r="L192" s="158">
        <f t="shared" si="112"/>
        <v>0</v>
      </c>
      <c r="M192" s="193">
        <f t="shared" si="112"/>
        <v>0</v>
      </c>
      <c r="N192" s="158">
        <f t="shared" si="112"/>
        <v>0</v>
      </c>
      <c r="O192" s="158">
        <f t="shared" si="112"/>
        <v>0</v>
      </c>
      <c r="P192" s="158">
        <f t="shared" si="112"/>
        <v>0</v>
      </c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</row>
    <row r="193" spans="1:50" s="8" customFormat="1" ht="60" hidden="1">
      <c r="A193" s="24" t="s">
        <v>242</v>
      </c>
      <c r="B193" s="17" t="s">
        <v>278</v>
      </c>
      <c r="C193" s="153" t="s">
        <v>56</v>
      </c>
      <c r="D193" s="193">
        <f>E193+F193+G193</f>
        <v>0</v>
      </c>
      <c r="E193" s="158"/>
      <c r="F193" s="158"/>
      <c r="G193" s="158"/>
      <c r="H193" s="158" t="e">
        <f>#REF!</f>
        <v>#REF!</v>
      </c>
      <c r="I193" s="193">
        <f>J193+K193+L193</f>
        <v>0</v>
      </c>
      <c r="J193" s="158"/>
      <c r="K193" s="158"/>
      <c r="L193" s="158"/>
      <c r="M193" s="193">
        <f>N193+O193+P193</f>
        <v>0</v>
      </c>
      <c r="N193" s="158"/>
      <c r="O193" s="158"/>
      <c r="P193" s="158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</row>
    <row r="194" spans="1:50" s="8" customFormat="1" ht="30" hidden="1">
      <c r="A194" s="208" t="s">
        <v>158</v>
      </c>
      <c r="B194" s="75" t="s">
        <v>442</v>
      </c>
      <c r="C194" s="153"/>
      <c r="D194" s="193">
        <f>D195</f>
        <v>0</v>
      </c>
      <c r="E194" s="158">
        <f t="shared" ref="E194:P195" si="113">E195</f>
        <v>0</v>
      </c>
      <c r="F194" s="158">
        <f t="shared" si="113"/>
        <v>0</v>
      </c>
      <c r="G194" s="158">
        <f t="shared" si="113"/>
        <v>0</v>
      </c>
      <c r="H194" s="158">
        <f t="shared" si="113"/>
        <v>0</v>
      </c>
      <c r="I194" s="193">
        <f t="shared" si="113"/>
        <v>0</v>
      </c>
      <c r="J194" s="158">
        <f t="shared" si="113"/>
        <v>0</v>
      </c>
      <c r="K194" s="158">
        <f t="shared" si="113"/>
        <v>0</v>
      </c>
      <c r="L194" s="158">
        <f t="shared" si="113"/>
        <v>0</v>
      </c>
      <c r="M194" s="193">
        <f t="shared" si="113"/>
        <v>0</v>
      </c>
      <c r="N194" s="158">
        <f t="shared" si="113"/>
        <v>0</v>
      </c>
      <c r="O194" s="158">
        <f t="shared" si="113"/>
        <v>0</v>
      </c>
      <c r="P194" s="158">
        <f t="shared" si="113"/>
        <v>0</v>
      </c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</row>
    <row r="195" spans="1:50" s="8" customFormat="1" ht="60" hidden="1">
      <c r="A195" s="24" t="s">
        <v>242</v>
      </c>
      <c r="B195" s="75" t="s">
        <v>442</v>
      </c>
      <c r="C195" s="153" t="s">
        <v>56</v>
      </c>
      <c r="D195" s="193">
        <f>D196</f>
        <v>0</v>
      </c>
      <c r="E195" s="158">
        <f t="shared" si="113"/>
        <v>0</v>
      </c>
      <c r="F195" s="158">
        <f t="shared" si="113"/>
        <v>0</v>
      </c>
      <c r="G195" s="158">
        <f t="shared" si="113"/>
        <v>0</v>
      </c>
      <c r="H195" s="158">
        <f t="shared" si="113"/>
        <v>0</v>
      </c>
      <c r="I195" s="193">
        <f t="shared" si="113"/>
        <v>0</v>
      </c>
      <c r="J195" s="158">
        <f t="shared" si="113"/>
        <v>0</v>
      </c>
      <c r="K195" s="158">
        <f t="shared" si="113"/>
        <v>0</v>
      </c>
      <c r="L195" s="158">
        <f t="shared" si="113"/>
        <v>0</v>
      </c>
      <c r="M195" s="193">
        <f t="shared" si="113"/>
        <v>0</v>
      </c>
      <c r="N195" s="158">
        <f t="shared" si="113"/>
        <v>0</v>
      </c>
      <c r="O195" s="158">
        <f t="shared" si="113"/>
        <v>0</v>
      </c>
      <c r="P195" s="158">
        <f t="shared" si="113"/>
        <v>0</v>
      </c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</row>
    <row r="196" spans="1:50" s="8" customFormat="1" ht="14.25" hidden="1" customHeight="1">
      <c r="A196" s="16" t="s">
        <v>148</v>
      </c>
      <c r="B196" s="75" t="s">
        <v>442</v>
      </c>
      <c r="C196" s="153" t="s">
        <v>56</v>
      </c>
      <c r="D196" s="193">
        <f>E196+F196+G196+H196</f>
        <v>0</v>
      </c>
      <c r="E196" s="155"/>
      <c r="F196" s="156"/>
      <c r="G196" s="155"/>
      <c r="H196" s="155"/>
      <c r="I196" s="193">
        <f>J196+K196+L196</f>
        <v>0</v>
      </c>
      <c r="J196" s="155"/>
      <c r="K196" s="156"/>
      <c r="L196" s="156"/>
      <c r="M196" s="247">
        <f>N196+O196+P196</f>
        <v>0</v>
      </c>
      <c r="N196" s="160"/>
      <c r="O196" s="160"/>
      <c r="P196" s="160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</row>
    <row r="197" spans="1:50" s="8" customFormat="1" ht="30" hidden="1">
      <c r="A197" s="208" t="s">
        <v>159</v>
      </c>
      <c r="B197" s="75" t="s">
        <v>436</v>
      </c>
      <c r="C197" s="153"/>
      <c r="D197" s="193">
        <f>D198</f>
        <v>0</v>
      </c>
      <c r="E197" s="158">
        <f t="shared" ref="E197:P197" si="114">E198</f>
        <v>0</v>
      </c>
      <c r="F197" s="158">
        <f t="shared" si="114"/>
        <v>0</v>
      </c>
      <c r="G197" s="158">
        <f t="shared" si="114"/>
        <v>0</v>
      </c>
      <c r="H197" s="158" t="e">
        <f t="shared" si="114"/>
        <v>#REF!</v>
      </c>
      <c r="I197" s="193">
        <f t="shared" si="114"/>
        <v>0</v>
      </c>
      <c r="J197" s="158">
        <f t="shared" si="114"/>
        <v>0</v>
      </c>
      <c r="K197" s="158">
        <f t="shared" si="114"/>
        <v>0</v>
      </c>
      <c r="L197" s="158">
        <f t="shared" si="114"/>
        <v>0</v>
      </c>
      <c r="M197" s="193">
        <f t="shared" si="114"/>
        <v>0</v>
      </c>
      <c r="N197" s="158">
        <f t="shared" si="114"/>
        <v>0</v>
      </c>
      <c r="O197" s="158">
        <f t="shared" si="114"/>
        <v>0</v>
      </c>
      <c r="P197" s="158">
        <f t="shared" si="114"/>
        <v>0</v>
      </c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</row>
    <row r="198" spans="1:50" s="8" customFormat="1" ht="60" hidden="1">
      <c r="A198" s="24" t="s">
        <v>242</v>
      </c>
      <c r="B198" s="75" t="s">
        <v>436</v>
      </c>
      <c r="C198" s="153" t="s">
        <v>56</v>
      </c>
      <c r="D198" s="193">
        <f>E198+F198+G198</f>
        <v>0</v>
      </c>
      <c r="E198" s="158"/>
      <c r="F198" s="158"/>
      <c r="G198" s="158"/>
      <c r="H198" s="158" t="e">
        <f>#REF!</f>
        <v>#REF!</v>
      </c>
      <c r="I198" s="193">
        <f>J198+K198+L198</f>
        <v>0</v>
      </c>
      <c r="J198" s="158"/>
      <c r="K198" s="158"/>
      <c r="L198" s="158"/>
      <c r="M198" s="193">
        <f>N198+O198+P198</f>
        <v>0</v>
      </c>
      <c r="N198" s="158"/>
      <c r="O198" s="158"/>
      <c r="P198" s="158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</row>
    <row r="199" spans="1:50" s="8" customFormat="1" ht="15" customHeight="1">
      <c r="A199" s="27" t="s">
        <v>402</v>
      </c>
      <c r="B199" s="140" t="s">
        <v>450</v>
      </c>
      <c r="C199" s="153"/>
      <c r="D199" s="193">
        <f>D200</f>
        <v>0</v>
      </c>
      <c r="E199" s="158">
        <f t="shared" ref="E199:P199" si="115">E200</f>
        <v>0</v>
      </c>
      <c r="F199" s="158">
        <f t="shared" si="115"/>
        <v>0</v>
      </c>
      <c r="G199" s="158">
        <f t="shared" si="115"/>
        <v>0</v>
      </c>
      <c r="H199" s="158" t="e">
        <f t="shared" si="115"/>
        <v>#REF!</v>
      </c>
      <c r="I199" s="193">
        <f t="shared" si="115"/>
        <v>150</v>
      </c>
      <c r="J199" s="158">
        <f t="shared" si="115"/>
        <v>150</v>
      </c>
      <c r="K199" s="158">
        <f t="shared" si="115"/>
        <v>0</v>
      </c>
      <c r="L199" s="158">
        <f t="shared" si="115"/>
        <v>0</v>
      </c>
      <c r="M199" s="193">
        <f t="shared" si="115"/>
        <v>150</v>
      </c>
      <c r="N199" s="158">
        <f t="shared" si="115"/>
        <v>150</v>
      </c>
      <c r="O199" s="158">
        <f t="shared" si="115"/>
        <v>0</v>
      </c>
      <c r="P199" s="158">
        <f t="shared" si="115"/>
        <v>0</v>
      </c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</row>
    <row r="200" spans="1:50" s="8" customFormat="1" ht="27.75" customHeight="1">
      <c r="A200" s="27" t="s">
        <v>63</v>
      </c>
      <c r="B200" s="140" t="s">
        <v>450</v>
      </c>
      <c r="C200" s="153" t="s">
        <v>64</v>
      </c>
      <c r="D200" s="193">
        <f>E200+F200+G200</f>
        <v>0</v>
      </c>
      <c r="E200" s="158"/>
      <c r="F200" s="158"/>
      <c r="G200" s="158"/>
      <c r="H200" s="158" t="e">
        <f>#REF!</f>
        <v>#REF!</v>
      </c>
      <c r="I200" s="193">
        <f>J200+K200+L200</f>
        <v>150</v>
      </c>
      <c r="J200" s="158">
        <v>150</v>
      </c>
      <c r="K200" s="158"/>
      <c r="L200" s="158"/>
      <c r="M200" s="193">
        <f>N200+O200+P200</f>
        <v>150</v>
      </c>
      <c r="N200" s="158">
        <v>150</v>
      </c>
      <c r="O200" s="158"/>
      <c r="P200" s="158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</row>
    <row r="201" spans="1:50" s="8" customFormat="1" ht="26.25" hidden="1" customHeight="1">
      <c r="A201" s="27" t="s">
        <v>249</v>
      </c>
      <c r="B201" s="140" t="s">
        <v>278</v>
      </c>
      <c r="C201" s="153"/>
      <c r="D201" s="193">
        <f>D202</f>
        <v>0</v>
      </c>
      <c r="E201" s="158">
        <f t="shared" ref="E201:P201" si="116">E202</f>
        <v>0</v>
      </c>
      <c r="F201" s="158">
        <f t="shared" si="116"/>
        <v>0</v>
      </c>
      <c r="G201" s="158">
        <f t="shared" si="116"/>
        <v>0</v>
      </c>
      <c r="H201" s="158" t="e">
        <f t="shared" si="116"/>
        <v>#REF!</v>
      </c>
      <c r="I201" s="193">
        <f t="shared" si="116"/>
        <v>0</v>
      </c>
      <c r="J201" s="158">
        <f t="shared" si="116"/>
        <v>0</v>
      </c>
      <c r="K201" s="158">
        <f t="shared" si="116"/>
        <v>0</v>
      </c>
      <c r="L201" s="158">
        <f t="shared" si="116"/>
        <v>0</v>
      </c>
      <c r="M201" s="193">
        <f t="shared" si="116"/>
        <v>0</v>
      </c>
      <c r="N201" s="158">
        <f t="shared" si="116"/>
        <v>0</v>
      </c>
      <c r="O201" s="158">
        <f t="shared" si="116"/>
        <v>0</v>
      </c>
      <c r="P201" s="158">
        <f t="shared" si="116"/>
        <v>0</v>
      </c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  <c r="AW201" s="7"/>
      <c r="AX201" s="7"/>
    </row>
    <row r="202" spans="1:50" s="8" customFormat="1" ht="60" hidden="1">
      <c r="A202" s="24" t="s">
        <v>242</v>
      </c>
      <c r="B202" s="140" t="s">
        <v>278</v>
      </c>
      <c r="C202" s="153" t="s">
        <v>56</v>
      </c>
      <c r="D202" s="193">
        <f>E202+F202+G202</f>
        <v>0</v>
      </c>
      <c r="E202" s="158"/>
      <c r="F202" s="158"/>
      <c r="G202" s="158"/>
      <c r="H202" s="158" t="e">
        <f>#REF!</f>
        <v>#REF!</v>
      </c>
      <c r="I202" s="193">
        <f>J202+K202+L202</f>
        <v>0</v>
      </c>
      <c r="J202" s="158"/>
      <c r="K202" s="158"/>
      <c r="L202" s="158"/>
      <c r="M202" s="193">
        <f>N202+O202+P202</f>
        <v>0</v>
      </c>
      <c r="N202" s="158"/>
      <c r="O202" s="158"/>
      <c r="P202" s="158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</row>
    <row r="203" spans="1:50" s="7" customFormat="1" ht="45.75" hidden="1" customHeight="1">
      <c r="A203" s="49" t="s">
        <v>120</v>
      </c>
      <c r="B203" s="233" t="s">
        <v>278</v>
      </c>
      <c r="C203" s="29"/>
      <c r="D203" s="193">
        <f>D204</f>
        <v>0</v>
      </c>
      <c r="E203" s="155">
        <f>E204</f>
        <v>0</v>
      </c>
      <c r="F203" s="155">
        <f t="shared" ref="F203:P203" si="117">F204</f>
        <v>0</v>
      </c>
      <c r="G203" s="155">
        <f t="shared" si="117"/>
        <v>0</v>
      </c>
      <c r="H203" s="155" t="e">
        <f t="shared" si="117"/>
        <v>#REF!</v>
      </c>
      <c r="I203" s="190">
        <f t="shared" si="117"/>
        <v>0</v>
      </c>
      <c r="J203" s="155">
        <f t="shared" si="117"/>
        <v>0</v>
      </c>
      <c r="K203" s="155">
        <f t="shared" si="117"/>
        <v>0</v>
      </c>
      <c r="L203" s="155">
        <f t="shared" si="117"/>
        <v>0</v>
      </c>
      <c r="M203" s="190">
        <f t="shared" si="117"/>
        <v>0</v>
      </c>
      <c r="N203" s="155">
        <f t="shared" si="117"/>
        <v>0</v>
      </c>
      <c r="O203" s="155">
        <f t="shared" si="117"/>
        <v>0</v>
      </c>
      <c r="P203" s="155">
        <f t="shared" si="117"/>
        <v>0</v>
      </c>
    </row>
    <row r="204" spans="1:50" s="8" customFormat="1" ht="43.5" hidden="1" customHeight="1">
      <c r="A204" s="24" t="s">
        <v>242</v>
      </c>
      <c r="B204" s="232" t="s">
        <v>278</v>
      </c>
      <c r="C204" s="153" t="s">
        <v>56</v>
      </c>
      <c r="D204" s="193">
        <f>E204+F204+G204</f>
        <v>0</v>
      </c>
      <c r="E204" s="155"/>
      <c r="F204" s="155"/>
      <c r="G204" s="155"/>
      <c r="H204" s="155" t="e">
        <f>#REF!</f>
        <v>#REF!</v>
      </c>
      <c r="I204" s="190">
        <f>J204+K204+L204</f>
        <v>0</v>
      </c>
      <c r="J204" s="155"/>
      <c r="K204" s="155"/>
      <c r="L204" s="155"/>
      <c r="M204" s="190">
        <f>N204+O204+P204</f>
        <v>0</v>
      </c>
      <c r="N204" s="155"/>
      <c r="O204" s="155"/>
      <c r="P204" s="155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</row>
    <row r="205" spans="1:50" s="8" customFormat="1" ht="45" hidden="1">
      <c r="A205" s="24" t="s">
        <v>120</v>
      </c>
      <c r="B205" s="232" t="s">
        <v>278</v>
      </c>
      <c r="C205" s="153"/>
      <c r="D205" s="193">
        <f>D206</f>
        <v>0</v>
      </c>
      <c r="E205" s="158">
        <f t="shared" ref="E205:P205" si="118">E206</f>
        <v>0</v>
      </c>
      <c r="F205" s="158">
        <f t="shared" si="118"/>
        <v>0</v>
      </c>
      <c r="G205" s="158">
        <f t="shared" si="118"/>
        <v>0</v>
      </c>
      <c r="H205" s="158" t="e">
        <f t="shared" si="118"/>
        <v>#REF!</v>
      </c>
      <c r="I205" s="193">
        <f t="shared" si="118"/>
        <v>0</v>
      </c>
      <c r="J205" s="158">
        <f t="shared" si="118"/>
        <v>0</v>
      </c>
      <c r="K205" s="158">
        <f t="shared" si="118"/>
        <v>0</v>
      </c>
      <c r="L205" s="158">
        <f t="shared" si="118"/>
        <v>0</v>
      </c>
      <c r="M205" s="193">
        <f t="shared" si="118"/>
        <v>0</v>
      </c>
      <c r="N205" s="158">
        <f t="shared" si="118"/>
        <v>0</v>
      </c>
      <c r="O205" s="158">
        <f t="shared" si="118"/>
        <v>0</v>
      </c>
      <c r="P205" s="158">
        <f t="shared" si="118"/>
        <v>0</v>
      </c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</row>
    <row r="206" spans="1:50" s="8" customFormat="1" ht="60" hidden="1">
      <c r="A206" s="24" t="s">
        <v>242</v>
      </c>
      <c r="B206" s="232" t="s">
        <v>278</v>
      </c>
      <c r="C206" s="153" t="s">
        <v>56</v>
      </c>
      <c r="D206" s="193">
        <f>E206+F206+G206</f>
        <v>0</v>
      </c>
      <c r="E206" s="158"/>
      <c r="F206" s="158"/>
      <c r="G206" s="158"/>
      <c r="H206" s="158" t="e">
        <f>#REF!</f>
        <v>#REF!</v>
      </c>
      <c r="I206" s="193">
        <f>J206+K206+L206</f>
        <v>0</v>
      </c>
      <c r="J206" s="158"/>
      <c r="K206" s="158"/>
      <c r="L206" s="158"/>
      <c r="M206" s="193">
        <f>N206+O206+P206</f>
        <v>0</v>
      </c>
      <c r="N206" s="158"/>
      <c r="O206" s="158"/>
      <c r="P206" s="158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</row>
    <row r="207" spans="1:50" s="8" customFormat="1" ht="32.25" customHeight="1">
      <c r="A207" s="226" t="s">
        <v>258</v>
      </c>
      <c r="B207" s="89" t="s">
        <v>528</v>
      </c>
      <c r="C207" s="60"/>
      <c r="D207" s="193">
        <f>D208</f>
        <v>0</v>
      </c>
      <c r="E207" s="158">
        <f t="shared" ref="E207:P207" si="119">E208</f>
        <v>0</v>
      </c>
      <c r="F207" s="158">
        <f t="shared" si="119"/>
        <v>0</v>
      </c>
      <c r="G207" s="158">
        <f t="shared" si="119"/>
        <v>0</v>
      </c>
      <c r="H207" s="158">
        <f t="shared" si="119"/>
        <v>0</v>
      </c>
      <c r="I207" s="193">
        <f t="shared" si="119"/>
        <v>1015.1</v>
      </c>
      <c r="J207" s="158">
        <f t="shared" si="119"/>
        <v>0</v>
      </c>
      <c r="K207" s="158">
        <f t="shared" si="119"/>
        <v>1015.1</v>
      </c>
      <c r="L207" s="158">
        <f t="shared" si="119"/>
        <v>0</v>
      </c>
      <c r="M207" s="193">
        <f t="shared" si="119"/>
        <v>1037.7</v>
      </c>
      <c r="N207" s="158">
        <f t="shared" si="119"/>
        <v>0</v>
      </c>
      <c r="O207" s="158">
        <f t="shared" si="119"/>
        <v>1037.7</v>
      </c>
      <c r="P207" s="158">
        <f t="shared" si="119"/>
        <v>0</v>
      </c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</row>
    <row r="208" spans="1:50" s="8" customFormat="1" ht="39">
      <c r="A208" s="74" t="s">
        <v>475</v>
      </c>
      <c r="B208" s="89" t="s">
        <v>528</v>
      </c>
      <c r="C208" s="60" t="s">
        <v>56</v>
      </c>
      <c r="D208" s="193">
        <f>E208+F208+G208</f>
        <v>0</v>
      </c>
      <c r="E208" s="158"/>
      <c r="F208" s="158"/>
      <c r="G208" s="158"/>
      <c r="H208" s="158"/>
      <c r="I208" s="193">
        <f>J208+K208+L208</f>
        <v>1015.1</v>
      </c>
      <c r="J208" s="158"/>
      <c r="K208" s="158">
        <v>1015.1</v>
      </c>
      <c r="L208" s="158"/>
      <c r="M208" s="193">
        <f>N208+O208+P208</f>
        <v>1037.7</v>
      </c>
      <c r="N208" s="158"/>
      <c r="O208" s="158">
        <v>1037.7</v>
      </c>
      <c r="P208" s="158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</row>
    <row r="209" spans="1:50" s="8" customFormat="1" ht="63.75" customHeight="1">
      <c r="A209" s="16" t="s">
        <v>467</v>
      </c>
      <c r="B209" s="17" t="s">
        <v>546</v>
      </c>
      <c r="C209" s="153"/>
      <c r="D209" s="193">
        <f t="shared" ref="D209:P209" si="120">D210+D211</f>
        <v>0</v>
      </c>
      <c r="E209" s="158">
        <f t="shared" si="120"/>
        <v>0</v>
      </c>
      <c r="F209" s="158">
        <f t="shared" si="120"/>
        <v>0</v>
      </c>
      <c r="G209" s="158">
        <f t="shared" si="120"/>
        <v>0</v>
      </c>
      <c r="H209" s="158" t="e">
        <f t="shared" si="120"/>
        <v>#REF!</v>
      </c>
      <c r="I209" s="193">
        <f t="shared" si="120"/>
        <v>345.2</v>
      </c>
      <c r="J209" s="158">
        <f t="shared" si="120"/>
        <v>345.2</v>
      </c>
      <c r="K209" s="158">
        <f t="shared" si="120"/>
        <v>0</v>
      </c>
      <c r="L209" s="158">
        <f t="shared" si="120"/>
        <v>0</v>
      </c>
      <c r="M209" s="193">
        <f t="shared" si="120"/>
        <v>318.2</v>
      </c>
      <c r="N209" s="158">
        <f t="shared" si="120"/>
        <v>318.2</v>
      </c>
      <c r="O209" s="158">
        <f t="shared" si="120"/>
        <v>0</v>
      </c>
      <c r="P209" s="158">
        <f t="shared" si="120"/>
        <v>0</v>
      </c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</row>
    <row r="210" spans="1:50" s="8" customFormat="1" ht="49.5" customHeight="1">
      <c r="A210" s="16" t="s">
        <v>468</v>
      </c>
      <c r="B210" s="17" t="s">
        <v>546</v>
      </c>
      <c r="C210" s="153" t="s">
        <v>16</v>
      </c>
      <c r="D210" s="193">
        <f>E210+F210+G210</f>
        <v>0</v>
      </c>
      <c r="E210" s="158"/>
      <c r="F210" s="158"/>
      <c r="G210" s="158"/>
      <c r="H210" s="158" t="e">
        <f>#REF!</f>
        <v>#REF!</v>
      </c>
      <c r="I210" s="193">
        <f>J210+K210+L210</f>
        <v>180</v>
      </c>
      <c r="J210" s="158">
        <v>180</v>
      </c>
      <c r="K210" s="158"/>
      <c r="L210" s="158"/>
      <c r="M210" s="193">
        <f>N210+O210+P210</f>
        <v>153</v>
      </c>
      <c r="N210" s="158">
        <v>153</v>
      </c>
      <c r="O210" s="158"/>
      <c r="P210" s="158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  <c r="AV210" s="7"/>
      <c r="AW210" s="7"/>
      <c r="AX210" s="7"/>
    </row>
    <row r="211" spans="1:50" s="8" customFormat="1" ht="18" customHeight="1">
      <c r="A211" s="16" t="s">
        <v>35</v>
      </c>
      <c r="B211" s="17" t="s">
        <v>546</v>
      </c>
      <c r="C211" s="153" t="s">
        <v>36</v>
      </c>
      <c r="D211" s="193">
        <f>E211+F211+G211</f>
        <v>0</v>
      </c>
      <c r="E211" s="158"/>
      <c r="F211" s="158"/>
      <c r="G211" s="158"/>
      <c r="H211" s="158" t="e">
        <f>#REF!</f>
        <v>#REF!</v>
      </c>
      <c r="I211" s="193">
        <f>J211+K211+L211</f>
        <v>165.2</v>
      </c>
      <c r="J211" s="158">
        <v>165.2</v>
      </c>
      <c r="K211" s="158"/>
      <c r="L211" s="158"/>
      <c r="M211" s="193">
        <f>N211+O211+P211</f>
        <v>165.2</v>
      </c>
      <c r="N211" s="158">
        <v>165.2</v>
      </c>
      <c r="O211" s="158"/>
      <c r="P211" s="158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</row>
    <row r="212" spans="1:50" s="7" customFormat="1" ht="42.75" customHeight="1">
      <c r="A212" s="24" t="s">
        <v>72</v>
      </c>
      <c r="B212" s="17" t="s">
        <v>192</v>
      </c>
      <c r="C212" s="19"/>
      <c r="D212" s="193">
        <f t="shared" ref="D212:D271" si="121">E212+F212+G212</f>
        <v>1435.6</v>
      </c>
      <c r="E212" s="155">
        <f>E213</f>
        <v>1435.6</v>
      </c>
      <c r="F212" s="155">
        <f t="shared" ref="F212:H212" si="122">F213</f>
        <v>0</v>
      </c>
      <c r="G212" s="155">
        <f t="shared" si="122"/>
        <v>0</v>
      </c>
      <c r="H212" s="155" t="e">
        <f t="shared" si="122"/>
        <v>#REF!</v>
      </c>
      <c r="I212" s="193">
        <f t="shared" ref="I212:I258" si="123">J212+K212+L212</f>
        <v>733.5</v>
      </c>
      <c r="J212" s="155">
        <f>J213</f>
        <v>733.5</v>
      </c>
      <c r="K212" s="155">
        <f t="shared" ref="K212:L212" si="124">K213</f>
        <v>0</v>
      </c>
      <c r="L212" s="155">
        <f t="shared" si="124"/>
        <v>0</v>
      </c>
      <c r="M212" s="247">
        <f>N212+O212</f>
        <v>633.20000000000005</v>
      </c>
      <c r="N212" s="160">
        <f>N213</f>
        <v>633.20000000000005</v>
      </c>
      <c r="O212" s="160">
        <f t="shared" ref="O212:P212" si="125">O213</f>
        <v>0</v>
      </c>
      <c r="P212" s="160">
        <f t="shared" si="125"/>
        <v>0</v>
      </c>
    </row>
    <row r="213" spans="1:50" s="8" customFormat="1" ht="31.5" customHeight="1">
      <c r="A213" s="16" t="s">
        <v>63</v>
      </c>
      <c r="B213" s="17" t="s">
        <v>192</v>
      </c>
      <c r="C213" s="153" t="s">
        <v>64</v>
      </c>
      <c r="D213" s="193">
        <f t="shared" si="121"/>
        <v>1435.6</v>
      </c>
      <c r="E213" s="155">
        <f>'[1]Поправки ноябрь 2024 (3)'!$I$1133</f>
        <v>1435.6</v>
      </c>
      <c r="F213" s="155"/>
      <c r="G213" s="155"/>
      <c r="H213" s="155" t="e">
        <f>#REF!</f>
        <v>#REF!</v>
      </c>
      <c r="I213" s="193">
        <f t="shared" si="123"/>
        <v>733.5</v>
      </c>
      <c r="J213" s="155">
        <v>733.5</v>
      </c>
      <c r="K213" s="155"/>
      <c r="L213" s="155"/>
      <c r="M213" s="247">
        <f>N213+O213</f>
        <v>633.20000000000005</v>
      </c>
      <c r="N213" s="160">
        <v>633.20000000000005</v>
      </c>
      <c r="O213" s="160"/>
      <c r="P213" s="160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</row>
    <row r="214" spans="1:50" s="7" customFormat="1" ht="85.5" hidden="1" customHeight="1">
      <c r="A214" s="16" t="s">
        <v>157</v>
      </c>
      <c r="B214" s="44" t="s">
        <v>193</v>
      </c>
      <c r="C214" s="153" t="s">
        <v>24</v>
      </c>
      <c r="D214" s="193">
        <f t="shared" si="121"/>
        <v>0</v>
      </c>
      <c r="E214" s="156">
        <f t="shared" ref="E214:H214" si="126">E215</f>
        <v>0</v>
      </c>
      <c r="F214" s="156">
        <f t="shared" si="126"/>
        <v>0</v>
      </c>
      <c r="G214" s="155">
        <f t="shared" si="126"/>
        <v>0</v>
      </c>
      <c r="H214" s="155" t="e">
        <f t="shared" si="126"/>
        <v>#REF!</v>
      </c>
      <c r="I214" s="193">
        <f t="shared" si="123"/>
        <v>0</v>
      </c>
      <c r="J214" s="156">
        <f t="shared" ref="J214:L214" si="127">J215</f>
        <v>0</v>
      </c>
      <c r="K214" s="156">
        <f t="shared" si="127"/>
        <v>0</v>
      </c>
      <c r="L214" s="155">
        <f t="shared" si="127"/>
        <v>0</v>
      </c>
      <c r="M214" s="247">
        <f>N214+O214+P214</f>
        <v>0</v>
      </c>
      <c r="N214" s="160">
        <f t="shared" ref="N214:P214" si="128">N215</f>
        <v>0</v>
      </c>
      <c r="O214" s="160">
        <f t="shared" si="128"/>
        <v>0</v>
      </c>
      <c r="P214" s="160">
        <f t="shared" si="128"/>
        <v>0</v>
      </c>
    </row>
    <row r="215" spans="1:50" s="8" customFormat="1" ht="31.5" hidden="1" customHeight="1">
      <c r="A215" s="48" t="s">
        <v>63</v>
      </c>
      <c r="B215" s="44" t="s">
        <v>193</v>
      </c>
      <c r="C215" s="153" t="s">
        <v>64</v>
      </c>
      <c r="D215" s="193">
        <f t="shared" si="121"/>
        <v>0</v>
      </c>
      <c r="E215" s="156"/>
      <c r="F215" s="156"/>
      <c r="G215" s="155"/>
      <c r="H215" s="155" t="e">
        <f>#REF!</f>
        <v>#REF!</v>
      </c>
      <c r="I215" s="193">
        <f t="shared" si="123"/>
        <v>0</v>
      </c>
      <c r="J215" s="156"/>
      <c r="K215" s="156"/>
      <c r="L215" s="155"/>
      <c r="M215" s="247">
        <f>N215+O215+P215</f>
        <v>0</v>
      </c>
      <c r="N215" s="160"/>
      <c r="O215" s="160"/>
      <c r="P215" s="160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</row>
    <row r="216" spans="1:50" s="8" customFormat="1" ht="48.75" hidden="1">
      <c r="A216" s="118" t="s">
        <v>359</v>
      </c>
      <c r="B216" s="119">
        <v>6500051350</v>
      </c>
      <c r="C216" s="153"/>
      <c r="D216" s="193">
        <f t="shared" ref="D216:P217" si="129">D217</f>
        <v>0</v>
      </c>
      <c r="E216" s="158">
        <f t="shared" si="129"/>
        <v>0</v>
      </c>
      <c r="F216" s="158">
        <f t="shared" si="129"/>
        <v>0</v>
      </c>
      <c r="G216" s="158">
        <f t="shared" si="129"/>
        <v>0</v>
      </c>
      <c r="H216" s="158">
        <f t="shared" si="129"/>
        <v>0</v>
      </c>
      <c r="I216" s="193">
        <f t="shared" si="129"/>
        <v>0</v>
      </c>
      <c r="J216" s="158">
        <f t="shared" si="129"/>
        <v>0</v>
      </c>
      <c r="K216" s="158">
        <f t="shared" si="129"/>
        <v>0</v>
      </c>
      <c r="L216" s="158">
        <f t="shared" si="129"/>
        <v>0</v>
      </c>
      <c r="M216" s="193">
        <f t="shared" si="129"/>
        <v>0</v>
      </c>
      <c r="N216" s="158">
        <f t="shared" si="129"/>
        <v>0</v>
      </c>
      <c r="O216" s="158">
        <f t="shared" si="129"/>
        <v>0</v>
      </c>
      <c r="P216" s="158">
        <f t="shared" si="129"/>
        <v>0</v>
      </c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</row>
    <row r="217" spans="1:50" s="8" customFormat="1" ht="18" hidden="1" customHeight="1">
      <c r="A217" s="48" t="s">
        <v>63</v>
      </c>
      <c r="B217" s="119">
        <v>6500051350</v>
      </c>
      <c r="C217" s="153" t="s">
        <v>64</v>
      </c>
      <c r="D217" s="193">
        <f t="shared" si="129"/>
        <v>0</v>
      </c>
      <c r="E217" s="158">
        <f t="shared" si="129"/>
        <v>0</v>
      </c>
      <c r="F217" s="158">
        <f t="shared" si="129"/>
        <v>0</v>
      </c>
      <c r="G217" s="158">
        <f t="shared" si="129"/>
        <v>0</v>
      </c>
      <c r="H217" s="158">
        <f t="shared" si="129"/>
        <v>0</v>
      </c>
      <c r="I217" s="193">
        <f t="shared" si="129"/>
        <v>0</v>
      </c>
      <c r="J217" s="158">
        <f t="shared" si="129"/>
        <v>0</v>
      </c>
      <c r="K217" s="158">
        <f t="shared" si="129"/>
        <v>0</v>
      </c>
      <c r="L217" s="158">
        <f t="shared" si="129"/>
        <v>0</v>
      </c>
      <c r="M217" s="193">
        <f t="shared" si="129"/>
        <v>0</v>
      </c>
      <c r="N217" s="158">
        <f t="shared" si="129"/>
        <v>0</v>
      </c>
      <c r="O217" s="158">
        <f t="shared" si="129"/>
        <v>0</v>
      </c>
      <c r="P217" s="158">
        <f t="shared" si="129"/>
        <v>0</v>
      </c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</row>
    <row r="218" spans="1:50" s="8" customFormat="1" ht="18" hidden="1" customHeight="1">
      <c r="A218" s="48" t="s">
        <v>73</v>
      </c>
      <c r="B218" s="119">
        <v>6500051350</v>
      </c>
      <c r="C218" s="153" t="s">
        <v>64</v>
      </c>
      <c r="D218" s="193">
        <f>E218+F218+G218</f>
        <v>0</v>
      </c>
      <c r="E218" s="156"/>
      <c r="F218" s="156"/>
      <c r="G218" s="155"/>
      <c r="H218" s="155"/>
      <c r="I218" s="193">
        <f>J218+K218+L218</f>
        <v>0</v>
      </c>
      <c r="J218" s="156"/>
      <c r="K218" s="156"/>
      <c r="L218" s="155"/>
      <c r="M218" s="247">
        <f>N218+O218+P218</f>
        <v>0</v>
      </c>
      <c r="N218" s="160"/>
      <c r="O218" s="160"/>
      <c r="P218" s="160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</row>
    <row r="219" spans="1:50" s="8" customFormat="1" ht="168.75" hidden="1" customHeight="1">
      <c r="A219" s="48" t="s">
        <v>316</v>
      </c>
      <c r="B219" s="60" t="s">
        <v>371</v>
      </c>
      <c r="C219" s="153"/>
      <c r="D219" s="193">
        <f>D220</f>
        <v>0</v>
      </c>
      <c r="E219" s="158">
        <f t="shared" ref="E219:P220" si="130">E220</f>
        <v>0</v>
      </c>
      <c r="F219" s="158">
        <f t="shared" si="130"/>
        <v>0</v>
      </c>
      <c r="G219" s="158">
        <f t="shared" si="130"/>
        <v>0</v>
      </c>
      <c r="H219" s="158">
        <f t="shared" si="130"/>
        <v>0</v>
      </c>
      <c r="I219" s="193">
        <f t="shared" si="130"/>
        <v>0</v>
      </c>
      <c r="J219" s="158">
        <f t="shared" si="130"/>
        <v>0</v>
      </c>
      <c r="K219" s="158">
        <f t="shared" si="130"/>
        <v>0</v>
      </c>
      <c r="L219" s="158">
        <f t="shared" si="130"/>
        <v>0</v>
      </c>
      <c r="M219" s="193">
        <f t="shared" si="130"/>
        <v>0</v>
      </c>
      <c r="N219" s="158">
        <f t="shared" si="130"/>
        <v>0</v>
      </c>
      <c r="O219" s="158">
        <f t="shared" si="130"/>
        <v>0</v>
      </c>
      <c r="P219" s="158">
        <f t="shared" si="130"/>
        <v>0</v>
      </c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</row>
    <row r="220" spans="1:50" s="8" customFormat="1" ht="30" hidden="1">
      <c r="A220" s="48" t="s">
        <v>63</v>
      </c>
      <c r="B220" s="60" t="s">
        <v>371</v>
      </c>
      <c r="C220" s="153" t="s">
        <v>64</v>
      </c>
      <c r="D220" s="193">
        <f>D221</f>
        <v>0</v>
      </c>
      <c r="E220" s="158">
        <f t="shared" si="130"/>
        <v>0</v>
      </c>
      <c r="F220" s="158">
        <f t="shared" si="130"/>
        <v>0</v>
      </c>
      <c r="G220" s="158">
        <f t="shared" si="130"/>
        <v>0</v>
      </c>
      <c r="H220" s="158">
        <f t="shared" si="130"/>
        <v>0</v>
      </c>
      <c r="I220" s="193">
        <f t="shared" si="130"/>
        <v>0</v>
      </c>
      <c r="J220" s="158">
        <f t="shared" si="130"/>
        <v>0</v>
      </c>
      <c r="K220" s="158">
        <f t="shared" si="130"/>
        <v>0</v>
      </c>
      <c r="L220" s="158">
        <f t="shared" si="130"/>
        <v>0</v>
      </c>
      <c r="M220" s="193">
        <f t="shared" si="130"/>
        <v>0</v>
      </c>
      <c r="N220" s="158">
        <f t="shared" si="130"/>
        <v>0</v>
      </c>
      <c r="O220" s="158">
        <f t="shared" si="130"/>
        <v>0</v>
      </c>
      <c r="P220" s="158">
        <f t="shared" si="130"/>
        <v>0</v>
      </c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</row>
    <row r="221" spans="1:50" s="8" customFormat="1" ht="18" hidden="1" customHeight="1">
      <c r="A221" s="48" t="s">
        <v>73</v>
      </c>
      <c r="B221" s="60" t="s">
        <v>371</v>
      </c>
      <c r="C221" s="153" t="s">
        <v>64</v>
      </c>
      <c r="D221" s="193">
        <f>E221+F221+G221+H221</f>
        <v>0</v>
      </c>
      <c r="E221" s="156"/>
      <c r="F221" s="156"/>
      <c r="G221" s="155"/>
      <c r="H221" s="155"/>
      <c r="I221" s="193">
        <f>J221+K221+L221</f>
        <v>0</v>
      </c>
      <c r="J221" s="156"/>
      <c r="K221" s="156"/>
      <c r="L221" s="156"/>
      <c r="M221" s="247">
        <f>N221+O221+P221</f>
        <v>0</v>
      </c>
      <c r="N221" s="160"/>
      <c r="O221" s="160"/>
      <c r="P221" s="160">
        <v>0</v>
      </c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</row>
    <row r="222" spans="1:50" s="8" customFormat="1" ht="38.25" hidden="1">
      <c r="A222" s="58" t="s">
        <v>419</v>
      </c>
      <c r="B222" s="60" t="s">
        <v>169</v>
      </c>
      <c r="C222" s="153"/>
      <c r="D222" s="193">
        <f>D223</f>
        <v>0</v>
      </c>
      <c r="E222" s="158">
        <f t="shared" ref="E222:P223" si="131">E223</f>
        <v>0</v>
      </c>
      <c r="F222" s="158">
        <f t="shared" si="131"/>
        <v>0</v>
      </c>
      <c r="G222" s="158">
        <f t="shared" si="131"/>
        <v>0</v>
      </c>
      <c r="H222" s="158">
        <f t="shared" si="131"/>
        <v>0</v>
      </c>
      <c r="I222" s="193">
        <f t="shared" si="131"/>
        <v>0</v>
      </c>
      <c r="J222" s="158">
        <f t="shared" si="131"/>
        <v>0</v>
      </c>
      <c r="K222" s="158">
        <f t="shared" si="131"/>
        <v>0</v>
      </c>
      <c r="L222" s="158">
        <f t="shared" si="131"/>
        <v>0</v>
      </c>
      <c r="M222" s="193">
        <f t="shared" si="131"/>
        <v>0</v>
      </c>
      <c r="N222" s="158">
        <f t="shared" si="131"/>
        <v>0</v>
      </c>
      <c r="O222" s="158">
        <f t="shared" si="131"/>
        <v>0</v>
      </c>
      <c r="P222" s="158">
        <f t="shared" si="131"/>
        <v>0</v>
      </c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</row>
    <row r="223" spans="1:50" s="8" customFormat="1" ht="30" hidden="1">
      <c r="A223" s="48" t="s">
        <v>63</v>
      </c>
      <c r="B223" s="60" t="s">
        <v>169</v>
      </c>
      <c r="C223" s="153" t="s">
        <v>64</v>
      </c>
      <c r="D223" s="193">
        <f>D224</f>
        <v>0</v>
      </c>
      <c r="E223" s="158">
        <f t="shared" si="131"/>
        <v>0</v>
      </c>
      <c r="F223" s="158">
        <f t="shared" si="131"/>
        <v>0</v>
      </c>
      <c r="G223" s="158">
        <f t="shared" si="131"/>
        <v>0</v>
      </c>
      <c r="H223" s="158">
        <f t="shared" si="131"/>
        <v>0</v>
      </c>
      <c r="I223" s="193">
        <f t="shared" si="131"/>
        <v>0</v>
      </c>
      <c r="J223" s="158">
        <f t="shared" si="131"/>
        <v>0</v>
      </c>
      <c r="K223" s="158">
        <f t="shared" si="131"/>
        <v>0</v>
      </c>
      <c r="L223" s="158">
        <f t="shared" si="131"/>
        <v>0</v>
      </c>
      <c r="M223" s="193">
        <f t="shared" si="131"/>
        <v>0</v>
      </c>
      <c r="N223" s="158">
        <f t="shared" si="131"/>
        <v>0</v>
      </c>
      <c r="O223" s="158">
        <f t="shared" si="131"/>
        <v>0</v>
      </c>
      <c r="P223" s="158">
        <f t="shared" si="131"/>
        <v>0</v>
      </c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P223" s="7"/>
      <c r="AQ223" s="7"/>
      <c r="AR223" s="7"/>
      <c r="AS223" s="7"/>
      <c r="AT223" s="7"/>
      <c r="AU223" s="7"/>
      <c r="AV223" s="7"/>
      <c r="AW223" s="7"/>
      <c r="AX223" s="7"/>
    </row>
    <row r="224" spans="1:50" s="8" customFormat="1" ht="18" hidden="1" customHeight="1">
      <c r="A224" s="48" t="s">
        <v>73</v>
      </c>
      <c r="B224" s="60" t="s">
        <v>169</v>
      </c>
      <c r="C224" s="153" t="s">
        <v>64</v>
      </c>
      <c r="D224" s="193">
        <f>E224+F224+G224+H224</f>
        <v>0</v>
      </c>
      <c r="E224" s="156"/>
      <c r="F224" s="156"/>
      <c r="G224" s="155"/>
      <c r="H224" s="155"/>
      <c r="I224" s="193">
        <f>J224+K224+L224</f>
        <v>0</v>
      </c>
      <c r="J224" s="156"/>
      <c r="K224" s="156"/>
      <c r="L224" s="156"/>
      <c r="M224" s="247">
        <f>N224+O224+P224</f>
        <v>0</v>
      </c>
      <c r="N224" s="160"/>
      <c r="O224" s="160"/>
      <c r="P224" s="160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</row>
    <row r="225" spans="1:50" s="7" customFormat="1" ht="60" hidden="1" customHeight="1">
      <c r="A225" s="59" t="s">
        <v>128</v>
      </c>
      <c r="B225" s="21" t="s">
        <v>194</v>
      </c>
      <c r="C225" s="19"/>
      <c r="D225" s="193">
        <f t="shared" si="121"/>
        <v>0</v>
      </c>
      <c r="E225" s="156">
        <f t="shared" ref="E225:G226" si="132">E226</f>
        <v>0</v>
      </c>
      <c r="F225" s="156">
        <f t="shared" si="132"/>
        <v>0</v>
      </c>
      <c r="G225" s="155">
        <f t="shared" si="132"/>
        <v>0</v>
      </c>
      <c r="H225" s="155"/>
      <c r="I225" s="193">
        <f t="shared" si="123"/>
        <v>0</v>
      </c>
      <c r="J225" s="156">
        <f t="shared" ref="J225:L226" si="133">J226</f>
        <v>0</v>
      </c>
      <c r="K225" s="155">
        <f t="shared" si="133"/>
        <v>0</v>
      </c>
      <c r="L225" s="155">
        <f t="shared" si="133"/>
        <v>0</v>
      </c>
      <c r="M225" s="247">
        <f>M226</f>
        <v>0</v>
      </c>
      <c r="N225" s="160">
        <f t="shared" ref="N225:P226" si="134">N226</f>
        <v>0</v>
      </c>
      <c r="O225" s="160">
        <f t="shared" si="134"/>
        <v>0</v>
      </c>
      <c r="P225" s="160">
        <f t="shared" si="134"/>
        <v>0</v>
      </c>
    </row>
    <row r="226" spans="1:50" s="8" customFormat="1" ht="30.75" hidden="1" customHeight="1">
      <c r="A226" s="32" t="s">
        <v>63</v>
      </c>
      <c r="B226" s="22" t="s">
        <v>194</v>
      </c>
      <c r="C226" s="153" t="s">
        <v>64</v>
      </c>
      <c r="D226" s="193">
        <f t="shared" si="121"/>
        <v>0</v>
      </c>
      <c r="E226" s="156">
        <f t="shared" si="132"/>
        <v>0</v>
      </c>
      <c r="F226" s="156">
        <f t="shared" si="132"/>
        <v>0</v>
      </c>
      <c r="G226" s="155">
        <f t="shared" si="132"/>
        <v>0</v>
      </c>
      <c r="H226" s="155"/>
      <c r="I226" s="193">
        <f t="shared" si="123"/>
        <v>0</v>
      </c>
      <c r="J226" s="156">
        <f t="shared" si="133"/>
        <v>0</v>
      </c>
      <c r="K226" s="155">
        <f t="shared" si="133"/>
        <v>0</v>
      </c>
      <c r="L226" s="155">
        <f t="shared" si="133"/>
        <v>0</v>
      </c>
      <c r="M226" s="247">
        <f>M227</f>
        <v>0</v>
      </c>
      <c r="N226" s="160">
        <f t="shared" si="134"/>
        <v>0</v>
      </c>
      <c r="O226" s="160">
        <f t="shared" si="134"/>
        <v>0</v>
      </c>
      <c r="P226" s="160">
        <f t="shared" si="134"/>
        <v>0</v>
      </c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K226" s="7"/>
      <c r="AL226" s="7"/>
      <c r="AM226" s="7"/>
      <c r="AN226" s="7"/>
      <c r="AO226" s="7"/>
      <c r="AP226" s="7"/>
      <c r="AQ226" s="7"/>
      <c r="AR226" s="7"/>
      <c r="AS226" s="7"/>
      <c r="AT226" s="7"/>
      <c r="AU226" s="7"/>
      <c r="AV226" s="7"/>
      <c r="AW226" s="7"/>
      <c r="AX226" s="7"/>
    </row>
    <row r="227" spans="1:50" s="8" customFormat="1" ht="17.25" hidden="1" customHeight="1">
      <c r="A227" s="123" t="s">
        <v>75</v>
      </c>
      <c r="B227" s="22" t="s">
        <v>194</v>
      </c>
      <c r="C227" s="153" t="s">
        <v>64</v>
      </c>
      <c r="D227" s="193">
        <f t="shared" si="121"/>
        <v>0</v>
      </c>
      <c r="E227" s="156"/>
      <c r="F227" s="156"/>
      <c r="G227" s="155"/>
      <c r="H227" s="155"/>
      <c r="I227" s="193">
        <f t="shared" si="123"/>
        <v>0</v>
      </c>
      <c r="J227" s="156"/>
      <c r="K227" s="155"/>
      <c r="L227" s="156"/>
      <c r="M227" s="247">
        <f>P227</f>
        <v>0</v>
      </c>
      <c r="N227" s="160"/>
      <c r="O227" s="160"/>
      <c r="P227" s="160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</row>
    <row r="228" spans="1:50" s="7" customFormat="1" ht="65.25" customHeight="1">
      <c r="A228" s="16" t="s">
        <v>129</v>
      </c>
      <c r="B228" s="22" t="s">
        <v>195</v>
      </c>
      <c r="C228" s="19"/>
      <c r="D228" s="193">
        <f t="shared" si="121"/>
        <v>1822.5</v>
      </c>
      <c r="E228" s="156">
        <f t="shared" ref="E228:P228" si="135">E229</f>
        <v>0</v>
      </c>
      <c r="F228" s="155">
        <f t="shared" si="135"/>
        <v>1822.5</v>
      </c>
      <c r="G228" s="155">
        <f t="shared" si="135"/>
        <v>0</v>
      </c>
      <c r="H228" s="155" t="e">
        <f t="shared" si="135"/>
        <v>#REF!</v>
      </c>
      <c r="I228" s="190">
        <f t="shared" si="135"/>
        <v>1620.9</v>
      </c>
      <c r="J228" s="155">
        <f t="shared" si="135"/>
        <v>0</v>
      </c>
      <c r="K228" s="155">
        <f t="shared" si="135"/>
        <v>1620.9</v>
      </c>
      <c r="L228" s="155">
        <f t="shared" si="135"/>
        <v>0</v>
      </c>
      <c r="M228" s="190">
        <f t="shared" si="135"/>
        <v>1620.9</v>
      </c>
      <c r="N228" s="155">
        <f t="shared" si="135"/>
        <v>0</v>
      </c>
      <c r="O228" s="155">
        <f t="shared" si="135"/>
        <v>1620.9</v>
      </c>
      <c r="P228" s="155">
        <f t="shared" si="135"/>
        <v>0</v>
      </c>
    </row>
    <row r="229" spans="1:50" s="8" customFormat="1" ht="30.75" customHeight="1">
      <c r="A229" s="16" t="s">
        <v>63</v>
      </c>
      <c r="B229" s="22" t="s">
        <v>195</v>
      </c>
      <c r="C229" s="153" t="s">
        <v>64</v>
      </c>
      <c r="D229" s="193">
        <f t="shared" si="121"/>
        <v>1822.5</v>
      </c>
      <c r="E229" s="156"/>
      <c r="F229" s="155">
        <f>'[2]Поправки октябрь 2024 (2)'!$I$1198</f>
        <v>1822.5</v>
      </c>
      <c r="G229" s="155"/>
      <c r="H229" s="155" t="e">
        <f>#REF!</f>
        <v>#REF!</v>
      </c>
      <c r="I229" s="193">
        <f t="shared" si="123"/>
        <v>1620.9</v>
      </c>
      <c r="J229" s="156"/>
      <c r="K229" s="156">
        <v>1620.9</v>
      </c>
      <c r="L229" s="156"/>
      <c r="M229" s="247">
        <f t="shared" ref="M229:M245" si="136">N229+O229</f>
        <v>1620.9</v>
      </c>
      <c r="N229" s="160"/>
      <c r="O229" s="160">
        <v>1620.9</v>
      </c>
      <c r="P229" s="160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</row>
    <row r="230" spans="1:50" s="8" customFormat="1" ht="39.75" customHeight="1">
      <c r="A230" s="143" t="s">
        <v>451</v>
      </c>
      <c r="B230" s="142" t="s">
        <v>452</v>
      </c>
      <c r="C230" s="153"/>
      <c r="D230" s="193">
        <f>D231</f>
        <v>50</v>
      </c>
      <c r="E230" s="158">
        <f t="shared" ref="E230:P230" si="137">E231</f>
        <v>0</v>
      </c>
      <c r="F230" s="158">
        <f t="shared" si="137"/>
        <v>50</v>
      </c>
      <c r="G230" s="158">
        <f t="shared" si="137"/>
        <v>0</v>
      </c>
      <c r="H230" s="158" t="e">
        <f t="shared" si="137"/>
        <v>#REF!</v>
      </c>
      <c r="I230" s="193">
        <f t="shared" si="137"/>
        <v>50</v>
      </c>
      <c r="J230" s="158">
        <f t="shared" si="137"/>
        <v>0</v>
      </c>
      <c r="K230" s="158">
        <f t="shared" si="137"/>
        <v>50</v>
      </c>
      <c r="L230" s="158">
        <f t="shared" si="137"/>
        <v>0</v>
      </c>
      <c r="M230" s="193">
        <f t="shared" si="137"/>
        <v>50</v>
      </c>
      <c r="N230" s="158">
        <f t="shared" si="137"/>
        <v>0</v>
      </c>
      <c r="O230" s="158">
        <f t="shared" si="137"/>
        <v>50</v>
      </c>
      <c r="P230" s="158">
        <f t="shared" si="137"/>
        <v>0</v>
      </c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P230" s="7"/>
      <c r="AQ230" s="7"/>
      <c r="AR230" s="7"/>
      <c r="AS230" s="7"/>
      <c r="AT230" s="7"/>
      <c r="AU230" s="7"/>
      <c r="AV230" s="7"/>
      <c r="AW230" s="7"/>
      <c r="AX230" s="7"/>
    </row>
    <row r="231" spans="1:50" s="8" customFormat="1" ht="26.25">
      <c r="A231" s="143" t="s">
        <v>63</v>
      </c>
      <c r="B231" s="142" t="s">
        <v>452</v>
      </c>
      <c r="C231" s="153" t="s">
        <v>64</v>
      </c>
      <c r="D231" s="193">
        <f>E231+F231+G231</f>
        <v>50</v>
      </c>
      <c r="E231" s="158"/>
      <c r="F231" s="158">
        <v>50</v>
      </c>
      <c r="G231" s="158"/>
      <c r="H231" s="158" t="e">
        <f>#REF!</f>
        <v>#REF!</v>
      </c>
      <c r="I231" s="193">
        <f>J231+K231+L231</f>
        <v>50</v>
      </c>
      <c r="J231" s="158"/>
      <c r="K231" s="158">
        <v>50</v>
      </c>
      <c r="L231" s="158"/>
      <c r="M231" s="193">
        <f>N231+O231+P231</f>
        <v>50</v>
      </c>
      <c r="N231" s="158"/>
      <c r="O231" s="158">
        <v>50</v>
      </c>
      <c r="P231" s="158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</row>
    <row r="232" spans="1:50" s="7" customFormat="1" ht="87.75" customHeight="1">
      <c r="A232" s="16" t="s">
        <v>130</v>
      </c>
      <c r="B232" s="22" t="s">
        <v>196</v>
      </c>
      <c r="C232" s="29"/>
      <c r="D232" s="193">
        <f t="shared" si="121"/>
        <v>418</v>
      </c>
      <c r="E232" s="155">
        <f t="shared" ref="E232:J232" si="138">E233</f>
        <v>0</v>
      </c>
      <c r="F232" s="155">
        <f t="shared" si="138"/>
        <v>418</v>
      </c>
      <c r="G232" s="155">
        <f t="shared" si="138"/>
        <v>0</v>
      </c>
      <c r="H232" s="155" t="e">
        <f t="shared" si="138"/>
        <v>#REF!</v>
      </c>
      <c r="I232" s="190">
        <f t="shared" si="138"/>
        <v>470.5</v>
      </c>
      <c r="J232" s="155">
        <f t="shared" si="138"/>
        <v>0</v>
      </c>
      <c r="K232" s="155">
        <f>K233</f>
        <v>470.5</v>
      </c>
      <c r="L232" s="155">
        <f>L233</f>
        <v>0</v>
      </c>
      <c r="M232" s="190">
        <f t="shared" ref="M232:P232" si="139">M233</f>
        <v>470.5</v>
      </c>
      <c r="N232" s="155">
        <f t="shared" si="139"/>
        <v>0</v>
      </c>
      <c r="O232" s="155">
        <f t="shared" si="139"/>
        <v>470.5</v>
      </c>
      <c r="P232" s="155">
        <f t="shared" si="139"/>
        <v>0</v>
      </c>
    </row>
    <row r="233" spans="1:50" s="8" customFormat="1" ht="32.25" customHeight="1">
      <c r="A233" s="16" t="s">
        <v>63</v>
      </c>
      <c r="B233" s="22" t="s">
        <v>196</v>
      </c>
      <c r="C233" s="153" t="s">
        <v>64</v>
      </c>
      <c r="D233" s="193">
        <f t="shared" si="121"/>
        <v>418</v>
      </c>
      <c r="E233" s="155"/>
      <c r="F233" s="155">
        <f>'[3]поправки декабрь'!$J$1235</f>
        <v>418</v>
      </c>
      <c r="G233" s="155"/>
      <c r="H233" s="155" t="e">
        <f>#REF!</f>
        <v>#REF!</v>
      </c>
      <c r="I233" s="190">
        <f>J233+K233+L233</f>
        <v>470.5</v>
      </c>
      <c r="J233" s="155"/>
      <c r="K233" s="155">
        <v>470.5</v>
      </c>
      <c r="L233" s="155"/>
      <c r="M233" s="190">
        <f>N233+O233+P233</f>
        <v>470.5</v>
      </c>
      <c r="N233" s="155"/>
      <c r="O233" s="155">
        <v>470.5</v>
      </c>
      <c r="P233" s="155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</row>
    <row r="234" spans="1:50" s="8" customFormat="1" ht="80.25" customHeight="1">
      <c r="A234" s="228" t="s">
        <v>537</v>
      </c>
      <c r="B234" s="229" t="s">
        <v>538</v>
      </c>
      <c r="C234" s="153"/>
      <c r="D234" s="193">
        <f>D235</f>
        <v>50</v>
      </c>
      <c r="E234" s="158">
        <f t="shared" ref="E234:P234" si="140">E235</f>
        <v>0</v>
      </c>
      <c r="F234" s="158">
        <f t="shared" si="140"/>
        <v>50</v>
      </c>
      <c r="G234" s="158">
        <f t="shared" si="140"/>
        <v>0</v>
      </c>
      <c r="H234" s="158">
        <f t="shared" si="140"/>
        <v>0</v>
      </c>
      <c r="I234" s="193">
        <f t="shared" si="140"/>
        <v>50</v>
      </c>
      <c r="J234" s="158">
        <f t="shared" si="140"/>
        <v>0</v>
      </c>
      <c r="K234" s="158">
        <f t="shared" si="140"/>
        <v>50</v>
      </c>
      <c r="L234" s="158">
        <f t="shared" si="140"/>
        <v>0</v>
      </c>
      <c r="M234" s="193">
        <f t="shared" si="140"/>
        <v>50</v>
      </c>
      <c r="N234" s="158">
        <f t="shared" si="140"/>
        <v>0</v>
      </c>
      <c r="O234" s="158">
        <f t="shared" si="140"/>
        <v>50</v>
      </c>
      <c r="P234" s="158">
        <f t="shared" si="140"/>
        <v>0</v>
      </c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  <c r="AO234" s="7"/>
      <c r="AP234" s="7"/>
      <c r="AQ234" s="7"/>
      <c r="AR234" s="7"/>
      <c r="AS234" s="7"/>
      <c r="AT234" s="7"/>
      <c r="AU234" s="7"/>
      <c r="AV234" s="7"/>
      <c r="AW234" s="7"/>
      <c r="AX234" s="7"/>
    </row>
    <row r="235" spans="1:50" s="8" customFormat="1" ht="24.75">
      <c r="A235" s="144" t="s">
        <v>63</v>
      </c>
      <c r="B235" s="229" t="s">
        <v>538</v>
      </c>
      <c r="C235" s="153" t="s">
        <v>64</v>
      </c>
      <c r="D235" s="193">
        <f>E235+F235+G235</f>
        <v>50</v>
      </c>
      <c r="E235" s="155"/>
      <c r="F235" s="155">
        <v>50</v>
      </c>
      <c r="G235" s="155"/>
      <c r="H235" s="155"/>
      <c r="I235" s="190">
        <f>J235+K235+L235</f>
        <v>50</v>
      </c>
      <c r="J235" s="155"/>
      <c r="K235" s="155">
        <v>50</v>
      </c>
      <c r="L235" s="155"/>
      <c r="M235" s="190">
        <f>N235+O235+P235</f>
        <v>50</v>
      </c>
      <c r="N235" s="155"/>
      <c r="O235" s="155">
        <v>50</v>
      </c>
      <c r="P235" s="155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  <c r="AW235" s="7"/>
      <c r="AX235" s="7"/>
    </row>
    <row r="236" spans="1:50" s="7" customFormat="1" ht="72" customHeight="1">
      <c r="A236" s="16" t="s">
        <v>131</v>
      </c>
      <c r="B236" s="23" t="s">
        <v>197</v>
      </c>
      <c r="C236" s="153"/>
      <c r="D236" s="193">
        <f t="shared" si="121"/>
        <v>2980</v>
      </c>
      <c r="E236" s="156">
        <f t="shared" ref="E236:H236" si="141">E237</f>
        <v>0</v>
      </c>
      <c r="F236" s="155">
        <f t="shared" si="141"/>
        <v>2980</v>
      </c>
      <c r="G236" s="155">
        <f t="shared" si="141"/>
        <v>0</v>
      </c>
      <c r="H236" s="155" t="e">
        <f t="shared" si="141"/>
        <v>#REF!</v>
      </c>
      <c r="I236" s="193">
        <f t="shared" si="123"/>
        <v>10100.6</v>
      </c>
      <c r="J236" s="156"/>
      <c r="K236" s="155">
        <f>K237</f>
        <v>10100.6</v>
      </c>
      <c r="L236" s="155">
        <f t="shared" ref="L236" si="142">L237</f>
        <v>0</v>
      </c>
      <c r="M236" s="247">
        <f t="shared" si="136"/>
        <v>8739.2999999999993</v>
      </c>
      <c r="N236" s="160">
        <f>N237</f>
        <v>0</v>
      </c>
      <c r="O236" s="160">
        <f>O237</f>
        <v>8739.2999999999993</v>
      </c>
      <c r="P236" s="160">
        <f t="shared" ref="P236" si="143">P237</f>
        <v>0</v>
      </c>
    </row>
    <row r="237" spans="1:50" s="8" customFormat="1" ht="61.5" customHeight="1">
      <c r="A237" s="32" t="s">
        <v>77</v>
      </c>
      <c r="B237" s="23" t="s">
        <v>197</v>
      </c>
      <c r="C237" s="153" t="s">
        <v>52</v>
      </c>
      <c r="D237" s="193">
        <f t="shared" si="121"/>
        <v>2980</v>
      </c>
      <c r="E237" s="156"/>
      <c r="F237" s="218">
        <f>'[3]поправки декабрь'!$J$518</f>
        <v>2980</v>
      </c>
      <c r="G237" s="155"/>
      <c r="H237" s="155" t="e">
        <f>#REF!</f>
        <v>#REF!</v>
      </c>
      <c r="I237" s="193">
        <f t="shared" si="123"/>
        <v>10100.6</v>
      </c>
      <c r="J237" s="156"/>
      <c r="K237" s="218">
        <v>10100.6</v>
      </c>
      <c r="L237" s="155"/>
      <c r="M237" s="247">
        <f t="shared" si="136"/>
        <v>8739.2999999999993</v>
      </c>
      <c r="N237" s="160"/>
      <c r="O237" s="160">
        <v>8739.2999999999993</v>
      </c>
      <c r="P237" s="160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  <c r="AV237" s="7"/>
      <c r="AW237" s="7"/>
      <c r="AX237" s="7"/>
    </row>
    <row r="238" spans="1:50" s="8" customFormat="1" ht="76.5">
      <c r="A238" s="141" t="s">
        <v>372</v>
      </c>
      <c r="B238" s="142" t="s">
        <v>373</v>
      </c>
      <c r="C238" s="153"/>
      <c r="D238" s="193">
        <f>D239</f>
        <v>0</v>
      </c>
      <c r="E238" s="158">
        <f t="shared" ref="E238:P238" si="144">E239</f>
        <v>0</v>
      </c>
      <c r="F238" s="158">
        <f t="shared" si="144"/>
        <v>0</v>
      </c>
      <c r="G238" s="158">
        <f t="shared" si="144"/>
        <v>0</v>
      </c>
      <c r="H238" s="158" t="e">
        <f t="shared" si="144"/>
        <v>#REF!</v>
      </c>
      <c r="I238" s="193">
        <f t="shared" si="144"/>
        <v>0</v>
      </c>
      <c r="J238" s="158">
        <f t="shared" si="144"/>
        <v>0</v>
      </c>
      <c r="K238" s="158">
        <f t="shared" si="144"/>
        <v>0</v>
      </c>
      <c r="L238" s="158">
        <f t="shared" si="144"/>
        <v>0</v>
      </c>
      <c r="M238" s="193">
        <f t="shared" si="144"/>
        <v>0</v>
      </c>
      <c r="N238" s="158">
        <f t="shared" si="144"/>
        <v>0</v>
      </c>
      <c r="O238" s="158">
        <f t="shared" si="144"/>
        <v>0</v>
      </c>
      <c r="P238" s="158">
        <f t="shared" si="144"/>
        <v>0</v>
      </c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  <c r="AV238" s="7"/>
      <c r="AW238" s="7"/>
      <c r="AX238" s="7"/>
    </row>
    <row r="239" spans="1:50" s="8" customFormat="1" ht="42.75" customHeight="1">
      <c r="A239" s="143" t="s">
        <v>77</v>
      </c>
      <c r="B239" s="142" t="s">
        <v>373</v>
      </c>
      <c r="C239" s="153" t="s">
        <v>52</v>
      </c>
      <c r="D239" s="193">
        <f>E239+F239+G239</f>
        <v>0</v>
      </c>
      <c r="E239" s="158"/>
      <c r="F239" s="158">
        <v>0</v>
      </c>
      <c r="G239" s="158"/>
      <c r="H239" s="158" t="e">
        <f>#REF!</f>
        <v>#REF!</v>
      </c>
      <c r="I239" s="193">
        <f>J239+K239+L239</f>
        <v>0</v>
      </c>
      <c r="J239" s="158"/>
      <c r="K239" s="158"/>
      <c r="L239" s="158"/>
      <c r="M239" s="193">
        <f>N239+O239+P239</f>
        <v>0</v>
      </c>
      <c r="N239" s="158"/>
      <c r="O239" s="158"/>
      <c r="P239" s="158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  <c r="AW239" s="7"/>
      <c r="AX239" s="7"/>
    </row>
    <row r="240" spans="1:50" s="8" customFormat="1" ht="63.75" hidden="1">
      <c r="A240" s="124" t="s">
        <v>358</v>
      </c>
      <c r="B240" s="117" t="s">
        <v>196</v>
      </c>
      <c r="C240" s="153"/>
      <c r="D240" s="193">
        <f t="shared" ref="D240:P241" si="145">D241</f>
        <v>0</v>
      </c>
      <c r="E240" s="158">
        <f t="shared" si="145"/>
        <v>0</v>
      </c>
      <c r="F240" s="158">
        <f t="shared" si="145"/>
        <v>0</v>
      </c>
      <c r="G240" s="158">
        <f t="shared" si="145"/>
        <v>0</v>
      </c>
      <c r="H240" s="158">
        <f t="shared" si="145"/>
        <v>0</v>
      </c>
      <c r="I240" s="193">
        <f t="shared" si="145"/>
        <v>0</v>
      </c>
      <c r="J240" s="158">
        <f t="shared" si="145"/>
        <v>0</v>
      </c>
      <c r="K240" s="158">
        <f t="shared" si="145"/>
        <v>0</v>
      </c>
      <c r="L240" s="158">
        <f t="shared" si="145"/>
        <v>0</v>
      </c>
      <c r="M240" s="193">
        <f t="shared" si="145"/>
        <v>0</v>
      </c>
      <c r="N240" s="158">
        <f t="shared" si="145"/>
        <v>0</v>
      </c>
      <c r="O240" s="158">
        <f t="shared" si="145"/>
        <v>0</v>
      </c>
      <c r="P240" s="158">
        <f t="shared" si="145"/>
        <v>0</v>
      </c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  <c r="AW240" s="7"/>
      <c r="AX240" s="7"/>
    </row>
    <row r="241" spans="1:50" s="8" customFormat="1" ht="47.25" hidden="1" customHeight="1">
      <c r="A241" s="122" t="s">
        <v>77</v>
      </c>
      <c r="B241" s="117" t="s">
        <v>196</v>
      </c>
      <c r="C241" s="153" t="s">
        <v>52</v>
      </c>
      <c r="D241" s="193">
        <f t="shared" si="145"/>
        <v>0</v>
      </c>
      <c r="E241" s="158">
        <f t="shared" si="145"/>
        <v>0</v>
      </c>
      <c r="F241" s="158">
        <f t="shared" si="145"/>
        <v>0</v>
      </c>
      <c r="G241" s="158">
        <f t="shared" si="145"/>
        <v>0</v>
      </c>
      <c r="H241" s="158">
        <f t="shared" si="145"/>
        <v>0</v>
      </c>
      <c r="I241" s="193">
        <f t="shared" si="145"/>
        <v>0</v>
      </c>
      <c r="J241" s="158">
        <f t="shared" si="145"/>
        <v>0</v>
      </c>
      <c r="K241" s="158">
        <f t="shared" si="145"/>
        <v>0</v>
      </c>
      <c r="L241" s="158">
        <f t="shared" si="145"/>
        <v>0</v>
      </c>
      <c r="M241" s="193">
        <f t="shared" si="145"/>
        <v>0</v>
      </c>
      <c r="N241" s="158">
        <f t="shared" si="145"/>
        <v>0</v>
      </c>
      <c r="O241" s="158">
        <f t="shared" si="145"/>
        <v>0</v>
      </c>
      <c r="P241" s="158">
        <f t="shared" si="145"/>
        <v>0</v>
      </c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  <c r="AO241" s="7"/>
      <c r="AP241" s="7"/>
      <c r="AQ241" s="7"/>
      <c r="AR241" s="7"/>
      <c r="AS241" s="7"/>
      <c r="AT241" s="7"/>
      <c r="AU241" s="7"/>
      <c r="AV241" s="7"/>
      <c r="AW241" s="7"/>
      <c r="AX241" s="7"/>
    </row>
    <row r="242" spans="1:50" s="8" customFormat="1" ht="17.25" hidden="1" customHeight="1">
      <c r="A242" s="16" t="s">
        <v>75</v>
      </c>
      <c r="B242" s="117" t="s">
        <v>196</v>
      </c>
      <c r="C242" s="153" t="s">
        <v>52</v>
      </c>
      <c r="D242" s="193">
        <f>E242+F242+G242</f>
        <v>0</v>
      </c>
      <c r="E242" s="156"/>
      <c r="F242" s="155"/>
      <c r="G242" s="155"/>
      <c r="H242" s="155">
        <f>I242+J242+K242</f>
        <v>0</v>
      </c>
      <c r="I242" s="193">
        <f>J242+K242+L242</f>
        <v>0</v>
      </c>
      <c r="J242" s="156"/>
      <c r="K242" s="155"/>
      <c r="L242" s="156"/>
      <c r="M242" s="247">
        <f>N242+O242+P242</f>
        <v>0</v>
      </c>
      <c r="N242" s="160"/>
      <c r="O242" s="160"/>
      <c r="P242" s="160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  <c r="AW242" s="7"/>
      <c r="AX242" s="7"/>
    </row>
    <row r="243" spans="1:50" s="7" customFormat="1" ht="55.5" customHeight="1">
      <c r="A243" s="59" t="s">
        <v>80</v>
      </c>
      <c r="B243" s="21" t="s">
        <v>198</v>
      </c>
      <c r="C243" s="19"/>
      <c r="D243" s="193">
        <f>E243+F243+G243</f>
        <v>1076.7</v>
      </c>
      <c r="E243" s="156">
        <f>E244+E245</f>
        <v>0</v>
      </c>
      <c r="F243" s="156">
        <f>F244+F245</f>
        <v>1076.7</v>
      </c>
      <c r="G243" s="156">
        <f>G244+G245</f>
        <v>0</v>
      </c>
      <c r="H243" s="156" t="e">
        <f>H244+H245</f>
        <v>#REF!</v>
      </c>
      <c r="I243" s="193">
        <f>I244+I245</f>
        <v>1076.7</v>
      </c>
      <c r="J243" s="158">
        <f t="shared" ref="J243:P243" si="146">J244+J245</f>
        <v>0</v>
      </c>
      <c r="K243" s="158">
        <f t="shared" si="146"/>
        <v>1076.7</v>
      </c>
      <c r="L243" s="158">
        <f t="shared" si="146"/>
        <v>0</v>
      </c>
      <c r="M243" s="193">
        <f t="shared" si="146"/>
        <v>1076.7</v>
      </c>
      <c r="N243" s="158">
        <f t="shared" si="146"/>
        <v>0</v>
      </c>
      <c r="O243" s="158">
        <f t="shared" si="146"/>
        <v>1076.7</v>
      </c>
      <c r="P243" s="158">
        <f t="shared" si="146"/>
        <v>0</v>
      </c>
    </row>
    <row r="244" spans="1:50" s="8" customFormat="1" ht="109.5" customHeight="1">
      <c r="A244" s="16" t="s">
        <v>11</v>
      </c>
      <c r="B244" s="22" t="s">
        <v>198</v>
      </c>
      <c r="C244" s="153" t="s">
        <v>12</v>
      </c>
      <c r="D244" s="193">
        <f t="shared" si="121"/>
        <v>991.7</v>
      </c>
      <c r="E244" s="156"/>
      <c r="F244" s="156">
        <v>991.7</v>
      </c>
      <c r="G244" s="156"/>
      <c r="H244" s="156" t="e">
        <f>#REF!</f>
        <v>#REF!</v>
      </c>
      <c r="I244" s="193">
        <f t="shared" si="123"/>
        <v>991.7</v>
      </c>
      <c r="J244" s="156"/>
      <c r="K244" s="156">
        <v>991.7</v>
      </c>
      <c r="L244" s="156"/>
      <c r="M244" s="247">
        <f t="shared" si="136"/>
        <v>991.7</v>
      </c>
      <c r="N244" s="160"/>
      <c r="O244" s="160">
        <v>991.7</v>
      </c>
      <c r="P244" s="160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  <c r="AD244" s="7"/>
      <c r="AE244" s="7"/>
      <c r="AF244" s="7"/>
      <c r="AG244" s="7"/>
      <c r="AH244" s="7"/>
      <c r="AI244" s="7"/>
      <c r="AJ244" s="7"/>
      <c r="AK244" s="7"/>
      <c r="AL244" s="7"/>
      <c r="AM244" s="7"/>
      <c r="AN244" s="7"/>
      <c r="AO244" s="7"/>
      <c r="AP244" s="7"/>
      <c r="AQ244" s="7"/>
      <c r="AR244" s="7"/>
      <c r="AS244" s="7"/>
      <c r="AT244" s="7"/>
      <c r="AU244" s="7"/>
      <c r="AV244" s="7"/>
      <c r="AW244" s="7"/>
      <c r="AX244" s="7"/>
    </row>
    <row r="245" spans="1:50" s="8" customFormat="1" ht="45.75" customHeight="1">
      <c r="A245" s="16" t="s">
        <v>22</v>
      </c>
      <c r="B245" s="22" t="s">
        <v>198</v>
      </c>
      <c r="C245" s="153" t="s">
        <v>16</v>
      </c>
      <c r="D245" s="193">
        <f t="shared" si="121"/>
        <v>85</v>
      </c>
      <c r="E245" s="156"/>
      <c r="F245" s="155">
        <v>85</v>
      </c>
      <c r="G245" s="155"/>
      <c r="H245" s="155" t="e">
        <f>#REF!</f>
        <v>#REF!</v>
      </c>
      <c r="I245" s="193">
        <f t="shared" si="123"/>
        <v>85</v>
      </c>
      <c r="J245" s="156"/>
      <c r="K245" s="155">
        <v>85</v>
      </c>
      <c r="L245" s="155"/>
      <c r="M245" s="247">
        <f t="shared" si="136"/>
        <v>85</v>
      </c>
      <c r="N245" s="160"/>
      <c r="O245" s="160">
        <v>85</v>
      </c>
      <c r="P245" s="160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7"/>
      <c r="AE245" s="7"/>
      <c r="AF245" s="7"/>
      <c r="AG245" s="7"/>
      <c r="AH245" s="7"/>
      <c r="AI245" s="7"/>
      <c r="AJ245" s="7"/>
      <c r="AK245" s="7"/>
      <c r="AL245" s="7"/>
      <c r="AM245" s="7"/>
      <c r="AN245" s="7"/>
      <c r="AO245" s="7"/>
      <c r="AP245" s="7"/>
      <c r="AQ245" s="7"/>
      <c r="AR245" s="7"/>
      <c r="AS245" s="7"/>
      <c r="AT245" s="7"/>
      <c r="AU245" s="7"/>
      <c r="AV245" s="7"/>
      <c r="AW245" s="7"/>
      <c r="AX245" s="7"/>
    </row>
    <row r="246" spans="1:50" s="7" customFormat="1" ht="39" hidden="1">
      <c r="A246" s="143" t="s">
        <v>465</v>
      </c>
      <c r="B246" s="23" t="s">
        <v>282</v>
      </c>
      <c r="C246" s="153" t="s">
        <v>142</v>
      </c>
      <c r="D246" s="187">
        <f>D247</f>
        <v>0</v>
      </c>
      <c r="E246" s="154">
        <f t="shared" ref="E246:P246" si="147">E247</f>
        <v>0</v>
      </c>
      <c r="F246" s="154">
        <f t="shared" si="147"/>
        <v>0</v>
      </c>
      <c r="G246" s="154">
        <f t="shared" si="147"/>
        <v>0</v>
      </c>
      <c r="H246" s="154">
        <f t="shared" si="147"/>
        <v>0</v>
      </c>
      <c r="I246" s="187">
        <f t="shared" si="147"/>
        <v>0</v>
      </c>
      <c r="J246" s="154">
        <f t="shared" si="147"/>
        <v>0</v>
      </c>
      <c r="K246" s="154">
        <f t="shared" si="147"/>
        <v>0</v>
      </c>
      <c r="L246" s="154">
        <f t="shared" si="147"/>
        <v>0</v>
      </c>
      <c r="M246" s="187">
        <f t="shared" si="147"/>
        <v>0</v>
      </c>
      <c r="N246" s="154">
        <f t="shared" si="147"/>
        <v>0</v>
      </c>
      <c r="O246" s="154">
        <f t="shared" si="147"/>
        <v>0</v>
      </c>
      <c r="P246" s="154">
        <f t="shared" si="147"/>
        <v>0</v>
      </c>
    </row>
    <row r="247" spans="1:50" s="7" customFormat="1" ht="43.5" hidden="1" customHeight="1">
      <c r="A247" s="214" t="s">
        <v>22</v>
      </c>
      <c r="B247" s="23" t="s">
        <v>282</v>
      </c>
      <c r="C247" s="153" t="s">
        <v>16</v>
      </c>
      <c r="D247" s="187">
        <f t="shared" si="121"/>
        <v>0</v>
      </c>
      <c r="E247" s="154"/>
      <c r="F247" s="154"/>
      <c r="G247" s="154"/>
      <c r="H247" s="154"/>
      <c r="I247" s="187">
        <f t="shared" si="123"/>
        <v>0</v>
      </c>
      <c r="J247" s="155"/>
      <c r="K247" s="155"/>
      <c r="L247" s="155"/>
      <c r="M247" s="246">
        <f>N247+O247+P247</f>
        <v>0</v>
      </c>
      <c r="N247" s="160"/>
      <c r="O247" s="160"/>
      <c r="P247" s="160"/>
    </row>
    <row r="248" spans="1:50" s="8" customFormat="1" ht="98.25" hidden="1" customHeight="1">
      <c r="A248" s="175" t="s">
        <v>478</v>
      </c>
      <c r="B248" s="23" t="s">
        <v>422</v>
      </c>
      <c r="C248" s="153"/>
      <c r="D248" s="187">
        <f t="shared" si="121"/>
        <v>0</v>
      </c>
      <c r="E248" s="155"/>
      <c r="F248" s="155">
        <f>F249</f>
        <v>0</v>
      </c>
      <c r="G248" s="157"/>
      <c r="H248" s="157"/>
      <c r="I248" s="187"/>
      <c r="J248" s="155"/>
      <c r="K248" s="156"/>
      <c r="L248" s="156"/>
      <c r="M248" s="246"/>
      <c r="N248" s="160"/>
      <c r="O248" s="160"/>
      <c r="P248" s="160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  <c r="AU248" s="7"/>
      <c r="AV248" s="7"/>
      <c r="AW248" s="7"/>
      <c r="AX248" s="7"/>
    </row>
    <row r="249" spans="1:50" s="8" customFormat="1" ht="31.5" hidden="1" customHeight="1">
      <c r="A249" s="58" t="s">
        <v>22</v>
      </c>
      <c r="B249" s="23" t="s">
        <v>422</v>
      </c>
      <c r="C249" s="153" t="s">
        <v>12</v>
      </c>
      <c r="D249" s="187">
        <f t="shared" si="121"/>
        <v>0</v>
      </c>
      <c r="E249" s="155"/>
      <c r="F249" s="155">
        <f>F250</f>
        <v>0</v>
      </c>
      <c r="G249" s="157"/>
      <c r="H249" s="157"/>
      <c r="I249" s="187"/>
      <c r="J249" s="155"/>
      <c r="K249" s="156"/>
      <c r="L249" s="156"/>
      <c r="M249" s="246"/>
      <c r="N249" s="160"/>
      <c r="O249" s="160"/>
      <c r="P249" s="160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  <c r="AE249" s="7"/>
      <c r="AF249" s="7"/>
      <c r="AG249" s="7"/>
      <c r="AH249" s="7"/>
      <c r="AI249" s="7"/>
      <c r="AJ249" s="7"/>
      <c r="AK249" s="7"/>
      <c r="AL249" s="7"/>
      <c r="AM249" s="7"/>
      <c r="AN249" s="7"/>
      <c r="AO249" s="7"/>
      <c r="AP249" s="7"/>
      <c r="AQ249" s="7"/>
      <c r="AR249" s="7"/>
      <c r="AS249" s="7"/>
      <c r="AT249" s="7"/>
      <c r="AU249" s="7"/>
      <c r="AV249" s="7"/>
      <c r="AW249" s="7"/>
      <c r="AX249" s="7"/>
    </row>
    <row r="250" spans="1:50" s="8" customFormat="1" ht="46.5" hidden="1" customHeight="1">
      <c r="A250" s="58" t="s">
        <v>421</v>
      </c>
      <c r="B250" s="23" t="s">
        <v>422</v>
      </c>
      <c r="C250" s="153" t="s">
        <v>12</v>
      </c>
      <c r="D250" s="187">
        <f t="shared" si="121"/>
        <v>0</v>
      </c>
      <c r="E250" s="155"/>
      <c r="F250" s="155"/>
      <c r="G250" s="157"/>
      <c r="H250" s="157"/>
      <c r="I250" s="187"/>
      <c r="J250" s="155"/>
      <c r="K250" s="156"/>
      <c r="L250" s="156"/>
      <c r="M250" s="246"/>
      <c r="N250" s="160"/>
      <c r="O250" s="160"/>
      <c r="P250" s="160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  <c r="AV250" s="7"/>
      <c r="AW250" s="7"/>
      <c r="AX250" s="7"/>
    </row>
    <row r="251" spans="1:50" s="7" customFormat="1" ht="33" customHeight="1">
      <c r="A251" s="16" t="s">
        <v>85</v>
      </c>
      <c r="B251" s="17" t="s">
        <v>199</v>
      </c>
      <c r="C251" s="153"/>
      <c r="D251" s="193">
        <f t="shared" si="121"/>
        <v>3907.2</v>
      </c>
      <c r="E251" s="156">
        <f t="shared" ref="E251:H251" si="148">E252</f>
        <v>0</v>
      </c>
      <c r="F251" s="155">
        <f t="shared" si="148"/>
        <v>3907.2</v>
      </c>
      <c r="G251" s="155">
        <f t="shared" si="148"/>
        <v>0</v>
      </c>
      <c r="H251" s="155" t="e">
        <f t="shared" si="148"/>
        <v>#REF!</v>
      </c>
      <c r="I251" s="193">
        <f t="shared" si="123"/>
        <v>3907.2</v>
      </c>
      <c r="J251" s="156">
        <f t="shared" ref="J251:L251" si="149">J252</f>
        <v>0</v>
      </c>
      <c r="K251" s="155">
        <f t="shared" si="149"/>
        <v>3907.2</v>
      </c>
      <c r="L251" s="156">
        <f t="shared" si="149"/>
        <v>0</v>
      </c>
      <c r="M251" s="247">
        <f>N251+O251</f>
        <v>3907.2</v>
      </c>
      <c r="N251" s="160">
        <f>N252</f>
        <v>0</v>
      </c>
      <c r="O251" s="160">
        <f>O252</f>
        <v>3907.2</v>
      </c>
      <c r="P251" s="160">
        <f t="shared" ref="P251" si="150">P252</f>
        <v>0</v>
      </c>
    </row>
    <row r="252" spans="1:50" s="8" customFormat="1" ht="16.5" customHeight="1">
      <c r="A252" s="156" t="s">
        <v>35</v>
      </c>
      <c r="B252" s="17" t="s">
        <v>199</v>
      </c>
      <c r="C252" s="153" t="s">
        <v>36</v>
      </c>
      <c r="D252" s="193">
        <f t="shared" si="121"/>
        <v>3907.2</v>
      </c>
      <c r="E252" s="156"/>
      <c r="F252" s="155">
        <v>3907.2</v>
      </c>
      <c r="G252" s="156"/>
      <c r="H252" s="156" t="e">
        <f>#REF!</f>
        <v>#REF!</v>
      </c>
      <c r="I252" s="193">
        <f t="shared" si="123"/>
        <v>3907.2</v>
      </c>
      <c r="J252" s="156"/>
      <c r="K252" s="155">
        <v>3907.2</v>
      </c>
      <c r="L252" s="156"/>
      <c r="M252" s="247">
        <f>N252+O252</f>
        <v>3907.2</v>
      </c>
      <c r="N252" s="160"/>
      <c r="O252" s="160">
        <v>3907.2</v>
      </c>
      <c r="P252" s="160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  <c r="AP252" s="7"/>
      <c r="AQ252" s="7"/>
      <c r="AR252" s="7"/>
      <c r="AS252" s="7"/>
      <c r="AT252" s="7"/>
      <c r="AU252" s="7"/>
      <c r="AV252" s="7"/>
      <c r="AW252" s="7"/>
      <c r="AX252" s="7"/>
    </row>
    <row r="253" spans="1:50" s="7" customFormat="1" ht="17.25" hidden="1" customHeight="1">
      <c r="A253" s="48" t="s">
        <v>86</v>
      </c>
      <c r="B253" s="25" t="s">
        <v>200</v>
      </c>
      <c r="C253" s="153"/>
      <c r="D253" s="193">
        <f t="shared" si="121"/>
        <v>0</v>
      </c>
      <c r="E253" s="155">
        <f>E254</f>
        <v>0</v>
      </c>
      <c r="F253" s="156"/>
      <c r="G253" s="155">
        <f>G254</f>
        <v>0</v>
      </c>
      <c r="H253" s="155"/>
      <c r="I253" s="193">
        <f t="shared" si="123"/>
        <v>0</v>
      </c>
      <c r="J253" s="155">
        <f>J254</f>
        <v>0</v>
      </c>
      <c r="K253" s="156"/>
      <c r="L253" s="156"/>
      <c r="M253" s="247"/>
      <c r="N253" s="160"/>
      <c r="O253" s="160">
        <f>O254</f>
        <v>0</v>
      </c>
      <c r="P253" s="160"/>
    </row>
    <row r="254" spans="1:50" s="8" customFormat="1" ht="16.5" hidden="1" customHeight="1">
      <c r="A254" s="156" t="s">
        <v>35</v>
      </c>
      <c r="B254" s="25" t="s">
        <v>200</v>
      </c>
      <c r="C254" s="153" t="s">
        <v>36</v>
      </c>
      <c r="D254" s="193">
        <f t="shared" si="121"/>
        <v>0</v>
      </c>
      <c r="E254" s="155">
        <f>E255</f>
        <v>0</v>
      </c>
      <c r="F254" s="156"/>
      <c r="G254" s="155">
        <f>G255</f>
        <v>0</v>
      </c>
      <c r="H254" s="155"/>
      <c r="I254" s="193">
        <f t="shared" si="123"/>
        <v>0</v>
      </c>
      <c r="J254" s="155">
        <f>J255</f>
        <v>0</v>
      </c>
      <c r="K254" s="156"/>
      <c r="L254" s="156"/>
      <c r="M254" s="247"/>
      <c r="N254" s="160"/>
      <c r="O254" s="160">
        <f>O255</f>
        <v>0</v>
      </c>
      <c r="P254" s="160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7"/>
      <c r="AD254" s="7"/>
      <c r="AE254" s="7"/>
      <c r="AF254" s="7"/>
      <c r="AG254" s="7"/>
      <c r="AH254" s="7"/>
      <c r="AI254" s="7"/>
      <c r="AJ254" s="7"/>
      <c r="AK254" s="7"/>
      <c r="AL254" s="7"/>
      <c r="AM254" s="7"/>
      <c r="AN254" s="7"/>
      <c r="AO254" s="7"/>
      <c r="AP254" s="7"/>
      <c r="AQ254" s="7"/>
      <c r="AR254" s="7"/>
      <c r="AS254" s="7"/>
      <c r="AT254" s="7"/>
      <c r="AU254" s="7"/>
      <c r="AV254" s="7"/>
      <c r="AW254" s="7"/>
      <c r="AX254" s="7"/>
    </row>
    <row r="255" spans="1:50" s="8" customFormat="1" ht="30" hidden="1" customHeight="1">
      <c r="A255" s="48" t="s">
        <v>88</v>
      </c>
      <c r="B255" s="25" t="s">
        <v>200</v>
      </c>
      <c r="C255" s="153" t="s">
        <v>36</v>
      </c>
      <c r="D255" s="193">
        <f t="shared" si="121"/>
        <v>0</v>
      </c>
      <c r="E255" s="155"/>
      <c r="F255" s="156"/>
      <c r="G255" s="155">
        <f>G256</f>
        <v>0</v>
      </c>
      <c r="H255" s="155"/>
      <c r="I255" s="193">
        <f t="shared" si="123"/>
        <v>0</v>
      </c>
      <c r="J255" s="155"/>
      <c r="K255" s="156"/>
      <c r="L255" s="156"/>
      <c r="M255" s="247"/>
      <c r="N255" s="160"/>
      <c r="O255" s="160"/>
      <c r="P255" s="160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  <c r="AV255" s="7"/>
      <c r="AW255" s="7"/>
      <c r="AX255" s="7"/>
    </row>
    <row r="256" spans="1:50" s="7" customFormat="1" ht="42.75" customHeight="1">
      <c r="A256" s="24" t="s">
        <v>32</v>
      </c>
      <c r="B256" s="25" t="s">
        <v>171</v>
      </c>
      <c r="C256" s="153"/>
      <c r="D256" s="193">
        <f t="shared" ref="D256:F257" si="151">D257</f>
        <v>40</v>
      </c>
      <c r="E256" s="158">
        <f t="shared" si="151"/>
        <v>40</v>
      </c>
      <c r="F256" s="158">
        <f t="shared" si="151"/>
        <v>0</v>
      </c>
      <c r="G256" s="158">
        <f>G257</f>
        <v>0</v>
      </c>
      <c r="H256" s="158">
        <f>H257</f>
        <v>0</v>
      </c>
      <c r="I256" s="193">
        <f t="shared" ref="I256:P257" si="152">I257</f>
        <v>0</v>
      </c>
      <c r="J256" s="158">
        <f t="shared" si="152"/>
        <v>0</v>
      </c>
      <c r="K256" s="158">
        <f t="shared" si="152"/>
        <v>0</v>
      </c>
      <c r="L256" s="158">
        <f t="shared" si="152"/>
        <v>0</v>
      </c>
      <c r="M256" s="193">
        <f t="shared" si="152"/>
        <v>0</v>
      </c>
      <c r="N256" s="158">
        <f t="shared" si="152"/>
        <v>0</v>
      </c>
      <c r="O256" s="158">
        <f t="shared" si="152"/>
        <v>0</v>
      </c>
      <c r="P256" s="158">
        <f t="shared" si="152"/>
        <v>0</v>
      </c>
    </row>
    <row r="257" spans="1:50" s="8" customFormat="1" ht="17.25" customHeight="1">
      <c r="A257" s="127" t="s">
        <v>35</v>
      </c>
      <c r="B257" s="25" t="s">
        <v>171</v>
      </c>
      <c r="C257" s="153" t="s">
        <v>36</v>
      </c>
      <c r="D257" s="193">
        <f t="shared" si="151"/>
        <v>40</v>
      </c>
      <c r="E257" s="158">
        <f t="shared" si="151"/>
        <v>40</v>
      </c>
      <c r="F257" s="158">
        <f t="shared" si="151"/>
        <v>0</v>
      </c>
      <c r="G257" s="158">
        <f>G258</f>
        <v>0</v>
      </c>
      <c r="H257" s="158">
        <f>H258</f>
        <v>0</v>
      </c>
      <c r="I257" s="193">
        <f t="shared" si="152"/>
        <v>0</v>
      </c>
      <c r="J257" s="158">
        <f t="shared" si="152"/>
        <v>0</v>
      </c>
      <c r="K257" s="158">
        <f t="shared" si="152"/>
        <v>0</v>
      </c>
      <c r="L257" s="158">
        <f t="shared" si="152"/>
        <v>0</v>
      </c>
      <c r="M257" s="193">
        <f t="shared" si="152"/>
        <v>0</v>
      </c>
      <c r="N257" s="158">
        <f t="shared" si="152"/>
        <v>0</v>
      </c>
      <c r="O257" s="158">
        <f t="shared" si="152"/>
        <v>0</v>
      </c>
      <c r="P257" s="158">
        <f t="shared" si="152"/>
        <v>0</v>
      </c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  <c r="AT257" s="7"/>
      <c r="AU257" s="7"/>
      <c r="AV257" s="7"/>
      <c r="AW257" s="7"/>
      <c r="AX257" s="7"/>
    </row>
    <row r="258" spans="1:50" s="8" customFormat="1" ht="15" customHeight="1">
      <c r="A258" s="16" t="s">
        <v>89</v>
      </c>
      <c r="B258" s="223" t="s">
        <v>171</v>
      </c>
      <c r="C258" s="153" t="s">
        <v>36</v>
      </c>
      <c r="D258" s="193">
        <f t="shared" si="121"/>
        <v>40</v>
      </c>
      <c r="E258" s="155">
        <v>40</v>
      </c>
      <c r="F258" s="156">
        <v>0</v>
      </c>
      <c r="G258" s="155"/>
      <c r="H258" s="155"/>
      <c r="I258" s="193">
        <f t="shared" si="123"/>
        <v>0</v>
      </c>
      <c r="J258" s="155"/>
      <c r="K258" s="156"/>
      <c r="L258" s="156"/>
      <c r="M258" s="247">
        <f>N258+O258</f>
        <v>0</v>
      </c>
      <c r="N258" s="160"/>
      <c r="O258" s="160"/>
      <c r="P258" s="160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  <c r="AV258" s="7"/>
      <c r="AW258" s="7"/>
      <c r="AX258" s="7"/>
    </row>
    <row r="259" spans="1:50" s="8" customFormat="1" ht="15.75" customHeight="1">
      <c r="A259" s="16" t="s">
        <v>327</v>
      </c>
      <c r="B259" s="234" t="s">
        <v>328</v>
      </c>
      <c r="C259" s="153"/>
      <c r="D259" s="193">
        <f t="shared" ref="D259:P259" si="153">D260</f>
        <v>1325</v>
      </c>
      <c r="E259" s="158">
        <f t="shared" si="153"/>
        <v>1325</v>
      </c>
      <c r="F259" s="158">
        <f t="shared" si="153"/>
        <v>0</v>
      </c>
      <c r="G259" s="158">
        <f t="shared" si="153"/>
        <v>0</v>
      </c>
      <c r="H259" s="158" t="e">
        <f t="shared" si="153"/>
        <v>#REF!</v>
      </c>
      <c r="I259" s="193">
        <f t="shared" si="153"/>
        <v>0</v>
      </c>
      <c r="J259" s="158">
        <f t="shared" si="153"/>
        <v>0</v>
      </c>
      <c r="K259" s="158">
        <f t="shared" si="153"/>
        <v>0</v>
      </c>
      <c r="L259" s="158">
        <f t="shared" si="153"/>
        <v>0</v>
      </c>
      <c r="M259" s="193">
        <f t="shared" si="153"/>
        <v>0</v>
      </c>
      <c r="N259" s="158">
        <f t="shared" si="153"/>
        <v>0</v>
      </c>
      <c r="O259" s="158">
        <f t="shared" si="153"/>
        <v>0</v>
      </c>
      <c r="P259" s="158">
        <f t="shared" si="153"/>
        <v>0</v>
      </c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  <c r="AV259" s="7"/>
      <c r="AW259" s="7"/>
      <c r="AX259" s="7"/>
    </row>
    <row r="260" spans="1:50" s="8" customFormat="1" ht="21" customHeight="1">
      <c r="A260" s="16" t="s">
        <v>35</v>
      </c>
      <c r="B260" s="234" t="s">
        <v>328</v>
      </c>
      <c r="C260" s="153" t="s">
        <v>36</v>
      </c>
      <c r="D260" s="193">
        <f>E260+F260+G260</f>
        <v>1325</v>
      </c>
      <c r="E260" s="158">
        <f>'[3]поправки декабрь'!$J$690</f>
        <v>1325</v>
      </c>
      <c r="F260" s="158"/>
      <c r="G260" s="158"/>
      <c r="H260" s="158" t="e">
        <f>#REF!</f>
        <v>#REF!</v>
      </c>
      <c r="I260" s="193">
        <f>J260+K260+L260</f>
        <v>0</v>
      </c>
      <c r="J260" s="158"/>
      <c r="K260" s="158"/>
      <c r="L260" s="158"/>
      <c r="M260" s="193">
        <f>N260+O260+P260</f>
        <v>0</v>
      </c>
      <c r="N260" s="158"/>
      <c r="O260" s="158"/>
      <c r="P260" s="158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  <c r="AV260" s="7"/>
      <c r="AW260" s="7"/>
      <c r="AX260" s="7"/>
    </row>
    <row r="261" spans="1:50" s="8" customFormat="1">
      <c r="A261" s="93" t="s">
        <v>291</v>
      </c>
      <c r="B261" s="91">
        <v>6500099990</v>
      </c>
      <c r="C261" s="153"/>
      <c r="D261" s="193">
        <f t="shared" ref="D261:P261" si="154">D262</f>
        <v>0</v>
      </c>
      <c r="E261" s="158">
        <f t="shared" si="154"/>
        <v>0</v>
      </c>
      <c r="F261" s="158">
        <f t="shared" si="154"/>
        <v>0</v>
      </c>
      <c r="G261" s="158">
        <f t="shared" si="154"/>
        <v>0</v>
      </c>
      <c r="H261" s="158" t="e">
        <f t="shared" si="154"/>
        <v>#REF!</v>
      </c>
      <c r="I261" s="193">
        <f t="shared" si="154"/>
        <v>2946.6</v>
      </c>
      <c r="J261" s="158">
        <f t="shared" si="154"/>
        <v>2946.6</v>
      </c>
      <c r="K261" s="158">
        <f t="shared" si="154"/>
        <v>0</v>
      </c>
      <c r="L261" s="158">
        <f t="shared" si="154"/>
        <v>0</v>
      </c>
      <c r="M261" s="193">
        <f t="shared" si="154"/>
        <v>6104.7</v>
      </c>
      <c r="N261" s="158">
        <f t="shared" si="154"/>
        <v>6104.7</v>
      </c>
      <c r="O261" s="158">
        <f t="shared" si="154"/>
        <v>0</v>
      </c>
      <c r="P261" s="158">
        <f t="shared" si="154"/>
        <v>0</v>
      </c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7"/>
      <c r="AI261" s="7"/>
      <c r="AJ261" s="7"/>
      <c r="AK261" s="7"/>
      <c r="AL261" s="7"/>
      <c r="AM261" s="7"/>
      <c r="AN261" s="7"/>
      <c r="AO261" s="7"/>
      <c r="AP261" s="7"/>
      <c r="AQ261" s="7"/>
      <c r="AR261" s="7"/>
      <c r="AS261" s="7"/>
      <c r="AT261" s="7"/>
      <c r="AU261" s="7"/>
      <c r="AV261" s="7"/>
      <c r="AW261" s="7"/>
      <c r="AX261" s="7"/>
    </row>
    <row r="262" spans="1:50" s="8" customFormat="1">
      <c r="A262" s="93" t="s">
        <v>18</v>
      </c>
      <c r="B262" s="91">
        <v>6500099990</v>
      </c>
      <c r="C262" s="153" t="s">
        <v>19</v>
      </c>
      <c r="D262" s="193">
        <f>E262+F262+G262</f>
        <v>0</v>
      </c>
      <c r="E262" s="155"/>
      <c r="F262" s="155"/>
      <c r="G262" s="155"/>
      <c r="H262" s="155" t="e">
        <f>#REF!</f>
        <v>#REF!</v>
      </c>
      <c r="I262" s="190">
        <f>J262+K262+L262</f>
        <v>2946.6</v>
      </c>
      <c r="J262" s="155">
        <v>2946.6</v>
      </c>
      <c r="K262" s="155"/>
      <c r="L262" s="155"/>
      <c r="M262" s="190">
        <f>N262+O262+P262</f>
        <v>6104.7</v>
      </c>
      <c r="N262" s="155">
        <v>6104.7</v>
      </c>
      <c r="O262" s="155"/>
      <c r="P262" s="155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7"/>
      <c r="AD262" s="7"/>
      <c r="AE262" s="7"/>
      <c r="AF262" s="7"/>
      <c r="AG262" s="7"/>
      <c r="AH262" s="7"/>
      <c r="AI262" s="7"/>
      <c r="AJ262" s="7"/>
      <c r="AK262" s="7"/>
      <c r="AL262" s="7"/>
      <c r="AM262" s="7"/>
      <c r="AN262" s="7"/>
      <c r="AO262" s="7"/>
      <c r="AP262" s="7"/>
      <c r="AQ262" s="7"/>
      <c r="AR262" s="7"/>
      <c r="AS262" s="7"/>
      <c r="AT262" s="7"/>
      <c r="AU262" s="7"/>
      <c r="AV262" s="7"/>
      <c r="AW262" s="7"/>
      <c r="AX262" s="7"/>
    </row>
    <row r="263" spans="1:50" s="7" customFormat="1" ht="19.5" customHeight="1">
      <c r="A263" s="176" t="s">
        <v>135</v>
      </c>
      <c r="B263" s="177"/>
      <c r="C263" s="178"/>
      <c r="D263" s="187">
        <f>E263+F263+G263</f>
        <v>272984.8</v>
      </c>
      <c r="E263" s="179">
        <f t="shared" ref="E263:P263" si="155">E264+E303+E322+E420+E431+E476+E479+E484+E487+E491+E494+E509+E514</f>
        <v>114225.59999999999</v>
      </c>
      <c r="F263" s="179">
        <f t="shared" si="155"/>
        <v>124584.2</v>
      </c>
      <c r="G263" s="179">
        <f>G264+G303+G322+G420+G431+G476+G479+G484+G487+G491+G494+G509+G514</f>
        <v>34175</v>
      </c>
      <c r="H263" s="179" t="e">
        <f t="shared" si="155"/>
        <v>#REF!</v>
      </c>
      <c r="I263" s="187">
        <f>I264+I303+I322+I420+I431+I476+I479+I484+I487+I491+I494+I509+I514</f>
        <v>453</v>
      </c>
      <c r="J263" s="179">
        <f t="shared" si="155"/>
        <v>453</v>
      </c>
      <c r="K263" s="179">
        <f t="shared" si="155"/>
        <v>0</v>
      </c>
      <c r="L263" s="179">
        <f t="shared" si="155"/>
        <v>0</v>
      </c>
      <c r="M263" s="187">
        <f t="shared" si="155"/>
        <v>226</v>
      </c>
      <c r="N263" s="179">
        <f t="shared" si="155"/>
        <v>226</v>
      </c>
      <c r="O263" s="179">
        <f t="shared" si="155"/>
        <v>0</v>
      </c>
      <c r="P263" s="179">
        <f t="shared" si="155"/>
        <v>0</v>
      </c>
    </row>
    <row r="264" spans="1:50" s="7" customFormat="1" ht="48" customHeight="1">
      <c r="A264" s="50" t="s">
        <v>326</v>
      </c>
      <c r="B264" s="235" t="s">
        <v>201</v>
      </c>
      <c r="C264" s="51"/>
      <c r="D264" s="187">
        <f t="shared" ref="D264:P264" si="156">D265+D272+D277+D298</f>
        <v>20812.900000000001</v>
      </c>
      <c r="E264" s="154">
        <f t="shared" si="156"/>
        <v>3468.9</v>
      </c>
      <c r="F264" s="154">
        <f t="shared" si="156"/>
        <v>1561</v>
      </c>
      <c r="G264" s="154">
        <f t="shared" si="156"/>
        <v>15783</v>
      </c>
      <c r="H264" s="154" t="e">
        <f t="shared" si="156"/>
        <v>#REF!</v>
      </c>
      <c r="I264" s="187">
        <f t="shared" si="156"/>
        <v>0</v>
      </c>
      <c r="J264" s="154">
        <f t="shared" si="156"/>
        <v>0</v>
      </c>
      <c r="K264" s="154">
        <f t="shared" si="156"/>
        <v>0</v>
      </c>
      <c r="L264" s="154">
        <f t="shared" si="156"/>
        <v>0</v>
      </c>
      <c r="M264" s="187">
        <f t="shared" si="156"/>
        <v>0</v>
      </c>
      <c r="N264" s="154">
        <f t="shared" si="156"/>
        <v>0</v>
      </c>
      <c r="O264" s="154">
        <f t="shared" si="156"/>
        <v>0</v>
      </c>
      <c r="P264" s="154">
        <f t="shared" si="156"/>
        <v>0</v>
      </c>
    </row>
    <row r="265" spans="1:50" s="8" customFormat="1" ht="60" hidden="1" customHeight="1">
      <c r="A265" s="16" t="s">
        <v>202</v>
      </c>
      <c r="B265" s="232" t="s">
        <v>203</v>
      </c>
      <c r="C265" s="51"/>
      <c r="D265" s="187">
        <f>D266</f>
        <v>0</v>
      </c>
      <c r="E265" s="154">
        <f>E266</f>
        <v>0</v>
      </c>
      <c r="F265" s="154">
        <f>F266</f>
        <v>0</v>
      </c>
      <c r="G265" s="154">
        <f>G266</f>
        <v>0</v>
      </c>
      <c r="H265" s="154" t="e">
        <f>H266</f>
        <v>#REF!</v>
      </c>
      <c r="I265" s="187">
        <f t="shared" ref="I265:P266" si="157">I266</f>
        <v>0</v>
      </c>
      <c r="J265" s="154">
        <f t="shared" si="157"/>
        <v>0</v>
      </c>
      <c r="K265" s="154">
        <f t="shared" si="157"/>
        <v>0</v>
      </c>
      <c r="L265" s="154">
        <f t="shared" si="157"/>
        <v>0</v>
      </c>
      <c r="M265" s="187">
        <f t="shared" si="157"/>
        <v>0</v>
      </c>
      <c r="N265" s="154">
        <f t="shared" si="157"/>
        <v>0</v>
      </c>
      <c r="O265" s="154">
        <f t="shared" si="157"/>
        <v>0</v>
      </c>
      <c r="P265" s="154">
        <f t="shared" si="157"/>
        <v>0</v>
      </c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  <c r="AT265" s="7"/>
      <c r="AU265" s="7"/>
      <c r="AV265" s="7"/>
      <c r="AW265" s="7"/>
      <c r="AX265" s="7"/>
    </row>
    <row r="266" spans="1:50" s="8" customFormat="1" ht="126" hidden="1" customHeight="1">
      <c r="A266" s="16" t="s">
        <v>479</v>
      </c>
      <c r="B266" s="232" t="s">
        <v>205</v>
      </c>
      <c r="C266" s="153"/>
      <c r="D266" s="187">
        <f>D270</f>
        <v>0</v>
      </c>
      <c r="E266" s="154">
        <f>E267</f>
        <v>0</v>
      </c>
      <c r="F266" s="154">
        <f t="shared" ref="F266:H266" si="158">F267</f>
        <v>0</v>
      </c>
      <c r="G266" s="154">
        <f t="shared" si="158"/>
        <v>0</v>
      </c>
      <c r="H266" s="154" t="e">
        <f t="shared" si="158"/>
        <v>#REF!</v>
      </c>
      <c r="I266" s="187">
        <f t="shared" si="157"/>
        <v>0</v>
      </c>
      <c r="J266" s="154">
        <f t="shared" si="157"/>
        <v>0</v>
      </c>
      <c r="K266" s="154">
        <f t="shared" si="157"/>
        <v>0</v>
      </c>
      <c r="L266" s="154">
        <f t="shared" si="157"/>
        <v>0</v>
      </c>
      <c r="M266" s="187">
        <f t="shared" si="157"/>
        <v>0</v>
      </c>
      <c r="N266" s="154">
        <f t="shared" si="157"/>
        <v>0</v>
      </c>
      <c r="O266" s="154">
        <f t="shared" si="157"/>
        <v>0</v>
      </c>
      <c r="P266" s="154">
        <f t="shared" si="157"/>
        <v>0</v>
      </c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  <c r="AV266" s="7"/>
      <c r="AW266" s="7"/>
      <c r="AX266" s="7"/>
    </row>
    <row r="267" spans="1:50" s="8" customFormat="1" ht="40.5" hidden="1" customHeight="1">
      <c r="A267" s="213" t="s">
        <v>469</v>
      </c>
      <c r="B267" s="89" t="s">
        <v>470</v>
      </c>
      <c r="C267" s="153"/>
      <c r="D267" s="187">
        <f>D268</f>
        <v>0</v>
      </c>
      <c r="E267" s="154">
        <f t="shared" ref="E267:P270" si="159">E268</f>
        <v>0</v>
      </c>
      <c r="F267" s="154">
        <f t="shared" si="159"/>
        <v>0</v>
      </c>
      <c r="G267" s="154">
        <f t="shared" si="159"/>
        <v>0</v>
      </c>
      <c r="H267" s="154" t="e">
        <f t="shared" si="159"/>
        <v>#REF!</v>
      </c>
      <c r="I267" s="187">
        <f t="shared" si="159"/>
        <v>0</v>
      </c>
      <c r="J267" s="154">
        <f t="shared" si="159"/>
        <v>0</v>
      </c>
      <c r="K267" s="154">
        <f t="shared" si="159"/>
        <v>0</v>
      </c>
      <c r="L267" s="154">
        <f t="shared" si="159"/>
        <v>0</v>
      </c>
      <c r="M267" s="187">
        <f t="shared" si="159"/>
        <v>0</v>
      </c>
      <c r="N267" s="154">
        <f t="shared" si="159"/>
        <v>0</v>
      </c>
      <c r="O267" s="154">
        <f t="shared" si="159"/>
        <v>0</v>
      </c>
      <c r="P267" s="154">
        <f t="shared" si="159"/>
        <v>0</v>
      </c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  <c r="AV267" s="7"/>
      <c r="AW267" s="7"/>
      <c r="AX267" s="7"/>
    </row>
    <row r="268" spans="1:50" s="8" customFormat="1" ht="27" hidden="1" customHeight="1">
      <c r="A268" s="214" t="s">
        <v>63</v>
      </c>
      <c r="B268" s="89" t="s">
        <v>470</v>
      </c>
      <c r="C268" s="153" t="s">
        <v>64</v>
      </c>
      <c r="D268" s="187">
        <f>D269</f>
        <v>0</v>
      </c>
      <c r="E268" s="154">
        <f t="shared" si="159"/>
        <v>0</v>
      </c>
      <c r="F268" s="154">
        <f t="shared" si="159"/>
        <v>0</v>
      </c>
      <c r="G268" s="154">
        <f t="shared" si="159"/>
        <v>0</v>
      </c>
      <c r="H268" s="154" t="e">
        <f t="shared" si="159"/>
        <v>#REF!</v>
      </c>
      <c r="I268" s="187">
        <f t="shared" si="159"/>
        <v>0</v>
      </c>
      <c r="J268" s="154">
        <f t="shared" si="159"/>
        <v>0</v>
      </c>
      <c r="K268" s="154">
        <f t="shared" si="159"/>
        <v>0</v>
      </c>
      <c r="L268" s="154">
        <f t="shared" si="159"/>
        <v>0</v>
      </c>
      <c r="M268" s="187">
        <f t="shared" si="159"/>
        <v>0</v>
      </c>
      <c r="N268" s="154">
        <f t="shared" si="159"/>
        <v>0</v>
      </c>
      <c r="O268" s="154">
        <f t="shared" si="159"/>
        <v>0</v>
      </c>
      <c r="P268" s="154">
        <f t="shared" si="159"/>
        <v>0</v>
      </c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  <c r="AV268" s="7"/>
      <c r="AW268" s="7"/>
      <c r="AX268" s="7"/>
    </row>
    <row r="269" spans="1:50" s="8" customFormat="1" ht="21.75" hidden="1" customHeight="1">
      <c r="A269" s="16" t="s">
        <v>73</v>
      </c>
      <c r="B269" s="89" t="s">
        <v>470</v>
      </c>
      <c r="C269" s="153" t="s">
        <v>64</v>
      </c>
      <c r="D269" s="187">
        <f>E269+F269+G269</f>
        <v>0</v>
      </c>
      <c r="E269" s="158">
        <f>E270</f>
        <v>0</v>
      </c>
      <c r="F269" s="158">
        <f t="shared" si="159"/>
        <v>0</v>
      </c>
      <c r="G269" s="158">
        <f t="shared" si="159"/>
        <v>0</v>
      </c>
      <c r="H269" s="158" t="e">
        <f t="shared" si="159"/>
        <v>#REF!</v>
      </c>
      <c r="I269" s="193">
        <f t="shared" si="159"/>
        <v>0</v>
      </c>
      <c r="J269" s="158">
        <f t="shared" si="159"/>
        <v>0</v>
      </c>
      <c r="K269" s="158">
        <f t="shared" si="159"/>
        <v>0</v>
      </c>
      <c r="L269" s="158">
        <f t="shared" si="159"/>
        <v>0</v>
      </c>
      <c r="M269" s="193">
        <f t="shared" si="159"/>
        <v>0</v>
      </c>
      <c r="N269" s="158">
        <f t="shared" si="159"/>
        <v>0</v>
      </c>
      <c r="O269" s="158">
        <f t="shared" si="159"/>
        <v>0</v>
      </c>
      <c r="P269" s="158">
        <f t="shared" si="159"/>
        <v>0</v>
      </c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  <c r="AV269" s="7"/>
      <c r="AW269" s="7"/>
      <c r="AX269" s="7"/>
    </row>
    <row r="270" spans="1:50" s="8" customFormat="1" ht="14.25" hidden="1" customHeight="1">
      <c r="A270" s="58" t="s">
        <v>104</v>
      </c>
      <c r="B270" s="89" t="s">
        <v>470</v>
      </c>
      <c r="C270" s="153" t="s">
        <v>64</v>
      </c>
      <c r="D270" s="187">
        <f t="shared" ref="D270" si="160">D271</f>
        <v>0</v>
      </c>
      <c r="E270" s="158">
        <f>E271</f>
        <v>0</v>
      </c>
      <c r="F270" s="158">
        <f t="shared" si="159"/>
        <v>0</v>
      </c>
      <c r="G270" s="158">
        <f t="shared" si="159"/>
        <v>0</v>
      </c>
      <c r="H270" s="158" t="e">
        <f t="shared" si="159"/>
        <v>#REF!</v>
      </c>
      <c r="I270" s="193">
        <f t="shared" si="159"/>
        <v>0</v>
      </c>
      <c r="J270" s="158">
        <f t="shared" si="159"/>
        <v>0</v>
      </c>
      <c r="K270" s="158">
        <f t="shared" si="159"/>
        <v>0</v>
      </c>
      <c r="L270" s="158">
        <f t="shared" si="159"/>
        <v>0</v>
      </c>
      <c r="M270" s="193">
        <f t="shared" si="159"/>
        <v>0</v>
      </c>
      <c r="N270" s="158">
        <f t="shared" si="159"/>
        <v>0</v>
      </c>
      <c r="O270" s="158">
        <f t="shared" si="159"/>
        <v>0</v>
      </c>
      <c r="P270" s="158">
        <f t="shared" si="159"/>
        <v>0</v>
      </c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  <c r="AV270" s="7"/>
      <c r="AW270" s="7"/>
      <c r="AX270" s="7"/>
    </row>
    <row r="271" spans="1:50" s="8" customFormat="1" ht="24.75" hidden="1" customHeight="1">
      <c r="A271" s="58" t="s">
        <v>63</v>
      </c>
      <c r="B271" s="89" t="s">
        <v>470</v>
      </c>
      <c r="C271" s="153" t="s">
        <v>64</v>
      </c>
      <c r="D271" s="187">
        <f t="shared" si="121"/>
        <v>0</v>
      </c>
      <c r="E271" s="156"/>
      <c r="F271" s="156"/>
      <c r="G271" s="156"/>
      <c r="H271" s="156" t="e">
        <f>#REF!</f>
        <v>#REF!</v>
      </c>
      <c r="I271" s="190">
        <f>J271+K271+L271</f>
        <v>0</v>
      </c>
      <c r="J271" s="156"/>
      <c r="K271" s="156"/>
      <c r="L271" s="156"/>
      <c r="M271" s="190">
        <f>N271+O271+P271</f>
        <v>0</v>
      </c>
      <c r="N271" s="156"/>
      <c r="O271" s="156"/>
      <c r="P271" s="156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  <c r="AV271" s="7"/>
      <c r="AW271" s="7"/>
      <c r="AX271" s="7"/>
    </row>
    <row r="272" spans="1:50" s="8" customFormat="1" ht="49.5" customHeight="1">
      <c r="A272" s="56" t="s">
        <v>207</v>
      </c>
      <c r="B272" s="89" t="s">
        <v>297</v>
      </c>
      <c r="C272" s="153"/>
      <c r="D272" s="187">
        <f>D278</f>
        <v>20812.900000000001</v>
      </c>
      <c r="E272" s="154">
        <f t="shared" ref="E272:P272" si="161">E278</f>
        <v>3468.9</v>
      </c>
      <c r="F272" s="154">
        <f t="shared" si="161"/>
        <v>1561</v>
      </c>
      <c r="G272" s="154">
        <f t="shared" si="161"/>
        <v>15783</v>
      </c>
      <c r="H272" s="154">
        <f t="shared" si="161"/>
        <v>0</v>
      </c>
      <c r="I272" s="187">
        <f t="shared" si="161"/>
        <v>0</v>
      </c>
      <c r="J272" s="154">
        <f t="shared" si="161"/>
        <v>0</v>
      </c>
      <c r="K272" s="154">
        <f t="shared" si="161"/>
        <v>0</v>
      </c>
      <c r="L272" s="154">
        <f t="shared" si="161"/>
        <v>0</v>
      </c>
      <c r="M272" s="187">
        <f t="shared" si="161"/>
        <v>0</v>
      </c>
      <c r="N272" s="154">
        <f t="shared" si="161"/>
        <v>0</v>
      </c>
      <c r="O272" s="154">
        <f>O278</f>
        <v>0</v>
      </c>
      <c r="P272" s="154">
        <f t="shared" si="161"/>
        <v>0</v>
      </c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  <c r="AV272" s="7"/>
      <c r="AW272" s="7"/>
      <c r="AX272" s="7"/>
    </row>
    <row r="273" spans="1:50" s="8" customFormat="1" ht="41.25" hidden="1" customHeight="1">
      <c r="A273" s="56" t="s">
        <v>208</v>
      </c>
      <c r="B273" s="89" t="s">
        <v>209</v>
      </c>
      <c r="C273" s="153"/>
      <c r="D273" s="187">
        <f t="shared" ref="D273:P275" si="162">D274</f>
        <v>0</v>
      </c>
      <c r="E273" s="154">
        <f t="shared" si="162"/>
        <v>0</v>
      </c>
      <c r="F273" s="154">
        <f t="shared" si="162"/>
        <v>0</v>
      </c>
      <c r="G273" s="154">
        <f t="shared" si="162"/>
        <v>0</v>
      </c>
      <c r="H273" s="154"/>
      <c r="I273" s="187">
        <f t="shared" si="162"/>
        <v>0</v>
      </c>
      <c r="J273" s="154">
        <f t="shared" si="162"/>
        <v>0</v>
      </c>
      <c r="K273" s="154">
        <f t="shared" si="162"/>
        <v>0</v>
      </c>
      <c r="L273" s="154">
        <f t="shared" si="162"/>
        <v>0</v>
      </c>
      <c r="M273" s="187">
        <f t="shared" si="162"/>
        <v>0</v>
      </c>
      <c r="N273" s="154">
        <f t="shared" si="162"/>
        <v>0</v>
      </c>
      <c r="O273" s="154">
        <f t="shared" si="162"/>
        <v>0</v>
      </c>
      <c r="P273" s="154">
        <f t="shared" si="162"/>
        <v>0</v>
      </c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/>
      <c r="AW273" s="7"/>
      <c r="AX273" s="7"/>
    </row>
    <row r="274" spans="1:50" s="8" customFormat="1" ht="16.5" hidden="1" customHeight="1">
      <c r="A274" s="56" t="s">
        <v>104</v>
      </c>
      <c r="B274" s="89" t="s">
        <v>210</v>
      </c>
      <c r="C274" s="153"/>
      <c r="D274" s="187">
        <f t="shared" si="162"/>
        <v>0</v>
      </c>
      <c r="E274" s="156">
        <f t="shared" si="162"/>
        <v>0</v>
      </c>
      <c r="F274" s="156">
        <f t="shared" si="162"/>
        <v>0</v>
      </c>
      <c r="G274" s="156">
        <f t="shared" si="162"/>
        <v>0</v>
      </c>
      <c r="H274" s="156"/>
      <c r="I274" s="192">
        <f t="shared" si="162"/>
        <v>0</v>
      </c>
      <c r="J274" s="156">
        <f t="shared" si="162"/>
        <v>0</v>
      </c>
      <c r="K274" s="156">
        <f t="shared" si="162"/>
        <v>0</v>
      </c>
      <c r="L274" s="156">
        <f t="shared" si="162"/>
        <v>0</v>
      </c>
      <c r="M274" s="192">
        <f t="shared" si="162"/>
        <v>0</v>
      </c>
      <c r="N274" s="156">
        <f t="shared" si="162"/>
        <v>0</v>
      </c>
      <c r="O274" s="156">
        <f t="shared" si="162"/>
        <v>0</v>
      </c>
      <c r="P274" s="156">
        <f t="shared" si="162"/>
        <v>0</v>
      </c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  <c r="AV274" s="7"/>
      <c r="AW274" s="7"/>
      <c r="AX274" s="7"/>
    </row>
    <row r="275" spans="1:50" s="8" customFormat="1" ht="43.5" hidden="1" customHeight="1">
      <c r="A275" s="57" t="s">
        <v>51</v>
      </c>
      <c r="B275" s="89"/>
      <c r="C275" s="153" t="s">
        <v>52</v>
      </c>
      <c r="D275" s="187">
        <f t="shared" si="162"/>
        <v>0</v>
      </c>
      <c r="E275" s="156">
        <f t="shared" si="162"/>
        <v>0</v>
      </c>
      <c r="F275" s="156">
        <f t="shared" si="162"/>
        <v>0</v>
      </c>
      <c r="G275" s="156">
        <f t="shared" si="162"/>
        <v>0</v>
      </c>
      <c r="H275" s="156"/>
      <c r="I275" s="192">
        <f t="shared" si="162"/>
        <v>0</v>
      </c>
      <c r="J275" s="156">
        <f t="shared" si="162"/>
        <v>0</v>
      </c>
      <c r="K275" s="156">
        <f t="shared" si="162"/>
        <v>0</v>
      </c>
      <c r="L275" s="156">
        <f t="shared" si="162"/>
        <v>0</v>
      </c>
      <c r="M275" s="192">
        <f t="shared" si="162"/>
        <v>0</v>
      </c>
      <c r="N275" s="156">
        <f t="shared" si="162"/>
        <v>0</v>
      </c>
      <c r="O275" s="156">
        <f t="shared" si="162"/>
        <v>0</v>
      </c>
      <c r="P275" s="156">
        <f t="shared" si="162"/>
        <v>0</v>
      </c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  <c r="AV275" s="7"/>
      <c r="AW275" s="7"/>
      <c r="AX275" s="7"/>
    </row>
    <row r="276" spans="1:50" s="8" customFormat="1" ht="13.5" hidden="1" customHeight="1">
      <c r="A276" s="46" t="s">
        <v>153</v>
      </c>
      <c r="B276" s="89" t="s">
        <v>210</v>
      </c>
      <c r="C276" s="153" t="s">
        <v>52</v>
      </c>
      <c r="D276" s="193">
        <f>E276+F276+G276</f>
        <v>0</v>
      </c>
      <c r="E276" s="156">
        <v>0</v>
      </c>
      <c r="F276" s="156"/>
      <c r="G276" s="155"/>
      <c r="H276" s="155"/>
      <c r="I276" s="193">
        <f>J276+K276+L276</f>
        <v>0</v>
      </c>
      <c r="J276" s="155"/>
      <c r="K276" s="156"/>
      <c r="L276" s="156"/>
      <c r="M276" s="247">
        <f>N276+O276</f>
        <v>0</v>
      </c>
      <c r="N276" s="160"/>
      <c r="O276" s="160"/>
      <c r="P276" s="160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  <c r="AV276" s="7"/>
      <c r="AW276" s="7"/>
      <c r="AX276" s="7"/>
    </row>
    <row r="277" spans="1:50" s="8" customFormat="1" ht="38.25" hidden="1">
      <c r="A277" s="73" t="s">
        <v>294</v>
      </c>
      <c r="B277" s="89" t="s">
        <v>297</v>
      </c>
      <c r="C277" s="153"/>
      <c r="D277" s="187">
        <f>D285+D291</f>
        <v>0</v>
      </c>
      <c r="E277" s="158">
        <f>E285+E291</f>
        <v>0</v>
      </c>
      <c r="F277" s="158">
        <f t="shared" ref="F277:P277" si="163">F285+F291</f>
        <v>0</v>
      </c>
      <c r="G277" s="158">
        <f t="shared" si="163"/>
        <v>0</v>
      </c>
      <c r="H277" s="158">
        <f t="shared" si="163"/>
        <v>0</v>
      </c>
      <c r="I277" s="187">
        <f t="shared" si="163"/>
        <v>0</v>
      </c>
      <c r="J277" s="158">
        <f t="shared" si="163"/>
        <v>0</v>
      </c>
      <c r="K277" s="158">
        <f t="shared" si="163"/>
        <v>0</v>
      </c>
      <c r="L277" s="158">
        <f t="shared" si="163"/>
        <v>0</v>
      </c>
      <c r="M277" s="187">
        <f t="shared" si="163"/>
        <v>0</v>
      </c>
      <c r="N277" s="158">
        <f t="shared" si="163"/>
        <v>0</v>
      </c>
      <c r="O277" s="158">
        <f t="shared" si="163"/>
        <v>0</v>
      </c>
      <c r="P277" s="158">
        <f t="shared" si="163"/>
        <v>0</v>
      </c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  <c r="AV277" s="7"/>
      <c r="AW277" s="7"/>
      <c r="AX277" s="7"/>
    </row>
    <row r="278" spans="1:50" s="8" customFormat="1" ht="39" customHeight="1">
      <c r="A278" s="214" t="s">
        <v>529</v>
      </c>
      <c r="B278" s="236" t="s">
        <v>298</v>
      </c>
      <c r="C278" s="153"/>
      <c r="D278" s="187">
        <f>D279+D281+D283</f>
        <v>20812.900000000001</v>
      </c>
      <c r="E278" s="154">
        <f t="shared" ref="E278:P278" si="164">E279+E281+E283</f>
        <v>3468.9</v>
      </c>
      <c r="F278" s="154">
        <f t="shared" si="164"/>
        <v>1561</v>
      </c>
      <c r="G278" s="154">
        <f t="shared" si="164"/>
        <v>15783</v>
      </c>
      <c r="H278" s="154">
        <f t="shared" si="164"/>
        <v>0</v>
      </c>
      <c r="I278" s="187">
        <f t="shared" si="164"/>
        <v>0</v>
      </c>
      <c r="J278" s="154">
        <f t="shared" si="164"/>
        <v>0</v>
      </c>
      <c r="K278" s="154">
        <f t="shared" si="164"/>
        <v>0</v>
      </c>
      <c r="L278" s="154">
        <f t="shared" si="164"/>
        <v>0</v>
      </c>
      <c r="M278" s="187">
        <f t="shared" si="164"/>
        <v>0</v>
      </c>
      <c r="N278" s="154">
        <f t="shared" si="164"/>
        <v>0</v>
      </c>
      <c r="O278" s="154">
        <f t="shared" si="164"/>
        <v>0</v>
      </c>
      <c r="P278" s="154">
        <f t="shared" si="164"/>
        <v>0</v>
      </c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  <c r="AV278" s="7"/>
      <c r="AW278" s="7"/>
      <c r="AX278" s="7"/>
    </row>
    <row r="279" spans="1:50" s="8" customFormat="1" ht="51">
      <c r="A279" s="214" t="s">
        <v>530</v>
      </c>
      <c r="B279" s="236" t="s">
        <v>531</v>
      </c>
      <c r="C279" s="153"/>
      <c r="D279" s="187">
        <f>D280</f>
        <v>3468.9</v>
      </c>
      <c r="E279" s="154">
        <f t="shared" ref="E279:P279" si="165">E280</f>
        <v>3468.9</v>
      </c>
      <c r="F279" s="154">
        <f t="shared" si="165"/>
        <v>0</v>
      </c>
      <c r="G279" s="154">
        <f t="shared" si="165"/>
        <v>0</v>
      </c>
      <c r="H279" s="154">
        <f t="shared" si="165"/>
        <v>0</v>
      </c>
      <c r="I279" s="187">
        <f t="shared" si="165"/>
        <v>0</v>
      </c>
      <c r="J279" s="154">
        <f t="shared" si="165"/>
        <v>0</v>
      </c>
      <c r="K279" s="154">
        <f t="shared" si="165"/>
        <v>0</v>
      </c>
      <c r="L279" s="154">
        <f t="shared" si="165"/>
        <v>0</v>
      </c>
      <c r="M279" s="187">
        <f t="shared" si="165"/>
        <v>0</v>
      </c>
      <c r="N279" s="154">
        <f t="shared" si="165"/>
        <v>0</v>
      </c>
      <c r="O279" s="154">
        <f t="shared" si="165"/>
        <v>0</v>
      </c>
      <c r="P279" s="154">
        <f t="shared" si="165"/>
        <v>0</v>
      </c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  <c r="AV279" s="7"/>
      <c r="AW279" s="7"/>
      <c r="AX279" s="7"/>
    </row>
    <row r="280" spans="1:50" s="8" customFormat="1" ht="36.75">
      <c r="A280" s="144" t="s">
        <v>77</v>
      </c>
      <c r="B280" s="236" t="s">
        <v>531</v>
      </c>
      <c r="C280" s="153" t="s">
        <v>52</v>
      </c>
      <c r="D280" s="187">
        <f>E280+F280+G280</f>
        <v>3468.9</v>
      </c>
      <c r="E280" s="158">
        <v>3468.9</v>
      </c>
      <c r="F280" s="158"/>
      <c r="G280" s="158"/>
      <c r="H280" s="158"/>
      <c r="I280" s="187">
        <f>J280+K280+L280</f>
        <v>0</v>
      </c>
      <c r="J280" s="158"/>
      <c r="K280" s="158"/>
      <c r="L280" s="158"/>
      <c r="M280" s="187">
        <f>N280+O280+P280</f>
        <v>0</v>
      </c>
      <c r="N280" s="158"/>
      <c r="O280" s="158"/>
      <c r="P280" s="158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  <c r="AV280" s="7"/>
      <c r="AW280" s="7"/>
      <c r="AX280" s="7"/>
    </row>
    <row r="281" spans="1:50" s="8" customFormat="1" ht="45" customHeight="1">
      <c r="A281" s="214" t="s">
        <v>532</v>
      </c>
      <c r="B281" s="236" t="s">
        <v>534</v>
      </c>
      <c r="C281" s="153"/>
      <c r="D281" s="187">
        <f>D282</f>
        <v>1561</v>
      </c>
      <c r="E281" s="154">
        <f t="shared" ref="E281:P281" si="166">E282</f>
        <v>0</v>
      </c>
      <c r="F281" s="154">
        <f t="shared" si="166"/>
        <v>1561</v>
      </c>
      <c r="G281" s="154">
        <f t="shared" si="166"/>
        <v>0</v>
      </c>
      <c r="H281" s="154">
        <f t="shared" si="166"/>
        <v>0</v>
      </c>
      <c r="I281" s="187">
        <f t="shared" si="166"/>
        <v>0</v>
      </c>
      <c r="J281" s="154">
        <f t="shared" si="166"/>
        <v>0</v>
      </c>
      <c r="K281" s="154">
        <f t="shared" si="166"/>
        <v>0</v>
      </c>
      <c r="L281" s="154">
        <f t="shared" si="166"/>
        <v>0</v>
      </c>
      <c r="M281" s="187">
        <f t="shared" si="166"/>
        <v>0</v>
      </c>
      <c r="N281" s="154">
        <f t="shared" si="166"/>
        <v>0</v>
      </c>
      <c r="O281" s="154">
        <f t="shared" si="166"/>
        <v>0</v>
      </c>
      <c r="P281" s="154">
        <f t="shared" si="166"/>
        <v>0</v>
      </c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  <c r="AW281" s="7"/>
      <c r="AX281" s="7"/>
    </row>
    <row r="282" spans="1:50" s="8" customFormat="1" ht="36.75">
      <c r="A282" s="144" t="s">
        <v>77</v>
      </c>
      <c r="B282" s="227" t="s">
        <v>534</v>
      </c>
      <c r="C282" s="153" t="s">
        <v>52</v>
      </c>
      <c r="D282" s="187">
        <f>E282+F282+G282</f>
        <v>1561</v>
      </c>
      <c r="E282" s="158"/>
      <c r="F282" s="158">
        <v>1561</v>
      </c>
      <c r="G282" s="158"/>
      <c r="H282" s="158"/>
      <c r="I282" s="187">
        <f>J282+K282+L282</f>
        <v>0</v>
      </c>
      <c r="J282" s="158"/>
      <c r="K282" s="158"/>
      <c r="L282" s="158"/>
      <c r="M282" s="187">
        <f>N282+O282+P282</f>
        <v>0</v>
      </c>
      <c r="N282" s="158"/>
      <c r="O282" s="158"/>
      <c r="P282" s="158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  <c r="AW282" s="7"/>
      <c r="AX282" s="7"/>
    </row>
    <row r="283" spans="1:50" s="8" customFormat="1" ht="63.75">
      <c r="A283" s="214" t="s">
        <v>533</v>
      </c>
      <c r="B283" s="227" t="s">
        <v>535</v>
      </c>
      <c r="C283" s="153"/>
      <c r="D283" s="187">
        <f>D284</f>
        <v>15783</v>
      </c>
      <c r="E283" s="154">
        <f t="shared" ref="E283:P283" si="167">E284</f>
        <v>0</v>
      </c>
      <c r="F283" s="154">
        <f t="shared" si="167"/>
        <v>0</v>
      </c>
      <c r="G283" s="154">
        <f t="shared" si="167"/>
        <v>15783</v>
      </c>
      <c r="H283" s="154">
        <f t="shared" si="167"/>
        <v>0</v>
      </c>
      <c r="I283" s="187">
        <f t="shared" si="167"/>
        <v>0</v>
      </c>
      <c r="J283" s="154">
        <f t="shared" si="167"/>
        <v>0</v>
      </c>
      <c r="K283" s="154">
        <f t="shared" si="167"/>
        <v>0</v>
      </c>
      <c r="L283" s="154">
        <f t="shared" si="167"/>
        <v>0</v>
      </c>
      <c r="M283" s="187">
        <f t="shared" si="167"/>
        <v>0</v>
      </c>
      <c r="N283" s="154">
        <f t="shared" si="167"/>
        <v>0</v>
      </c>
      <c r="O283" s="154">
        <f t="shared" si="167"/>
        <v>0</v>
      </c>
      <c r="P283" s="154">
        <f t="shared" si="167"/>
        <v>0</v>
      </c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  <c r="AW283" s="7"/>
      <c r="AX283" s="7"/>
    </row>
    <row r="284" spans="1:50" s="8" customFormat="1" ht="36.75">
      <c r="A284" s="144" t="s">
        <v>77</v>
      </c>
      <c r="B284" s="227" t="s">
        <v>535</v>
      </c>
      <c r="C284" s="153" t="s">
        <v>52</v>
      </c>
      <c r="D284" s="187">
        <f>E284+F284+G284</f>
        <v>15783</v>
      </c>
      <c r="E284" s="158"/>
      <c r="F284" s="158"/>
      <c r="G284" s="158">
        <v>15783</v>
      </c>
      <c r="H284" s="158"/>
      <c r="I284" s="187">
        <f>J284+K284+L284</f>
        <v>0</v>
      </c>
      <c r="J284" s="158"/>
      <c r="K284" s="158"/>
      <c r="L284" s="158"/>
      <c r="M284" s="187">
        <f>N284+O284+P284</f>
        <v>0</v>
      </c>
      <c r="N284" s="158"/>
      <c r="O284" s="158"/>
      <c r="P284" s="158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/>
      <c r="AX284" s="7"/>
    </row>
    <row r="285" spans="1:50" s="8" customFormat="1" ht="88.5" hidden="1" customHeight="1">
      <c r="A285" s="58" t="s">
        <v>295</v>
      </c>
      <c r="B285" s="79" t="s">
        <v>298</v>
      </c>
      <c r="C285" s="153"/>
      <c r="D285" s="187">
        <f t="shared" ref="D285:P285" si="168">D286</f>
        <v>0</v>
      </c>
      <c r="E285" s="158">
        <f t="shared" si="168"/>
        <v>0</v>
      </c>
      <c r="F285" s="158">
        <f t="shared" si="168"/>
        <v>0</v>
      </c>
      <c r="G285" s="158">
        <f t="shared" si="168"/>
        <v>0</v>
      </c>
      <c r="H285" s="158">
        <f t="shared" si="168"/>
        <v>0</v>
      </c>
      <c r="I285" s="193">
        <f t="shared" si="168"/>
        <v>0</v>
      </c>
      <c r="J285" s="158">
        <f t="shared" si="168"/>
        <v>0</v>
      </c>
      <c r="K285" s="158">
        <f t="shared" si="168"/>
        <v>0</v>
      </c>
      <c r="L285" s="158">
        <f t="shared" si="168"/>
        <v>0</v>
      </c>
      <c r="M285" s="193">
        <f t="shared" si="168"/>
        <v>0</v>
      </c>
      <c r="N285" s="158">
        <f t="shared" si="168"/>
        <v>0</v>
      </c>
      <c r="O285" s="158">
        <f t="shared" si="168"/>
        <v>0</v>
      </c>
      <c r="P285" s="158">
        <f t="shared" si="168"/>
        <v>0</v>
      </c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  <c r="AX285" s="7"/>
    </row>
    <row r="286" spans="1:50" s="8" customFormat="1" hidden="1">
      <c r="A286" s="58" t="s">
        <v>296</v>
      </c>
      <c r="B286" s="79" t="s">
        <v>299</v>
      </c>
      <c r="C286" s="153"/>
      <c r="D286" s="187">
        <f>D287+D289</f>
        <v>0</v>
      </c>
      <c r="E286" s="158">
        <f>E287+E289</f>
        <v>0</v>
      </c>
      <c r="F286" s="158">
        <f>F287</f>
        <v>0</v>
      </c>
      <c r="G286" s="158">
        <f>G287</f>
        <v>0</v>
      </c>
      <c r="H286" s="158">
        <f>H287</f>
        <v>0</v>
      </c>
      <c r="I286" s="193">
        <f t="shared" ref="I286:P286" si="169">I287+I289</f>
        <v>0</v>
      </c>
      <c r="J286" s="158">
        <f t="shared" si="169"/>
        <v>0</v>
      </c>
      <c r="K286" s="158">
        <f t="shared" si="169"/>
        <v>0</v>
      </c>
      <c r="L286" s="158">
        <f t="shared" si="169"/>
        <v>0</v>
      </c>
      <c r="M286" s="193">
        <f t="shared" si="169"/>
        <v>0</v>
      </c>
      <c r="N286" s="158">
        <f t="shared" si="169"/>
        <v>0</v>
      </c>
      <c r="O286" s="158">
        <f t="shared" si="169"/>
        <v>0</v>
      </c>
      <c r="P286" s="158">
        <f t="shared" si="169"/>
        <v>0</v>
      </c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  <c r="AV286" s="7"/>
      <c r="AW286" s="7"/>
      <c r="AX286" s="7"/>
    </row>
    <row r="287" spans="1:50" s="8" customFormat="1" ht="26.25" hidden="1" customHeight="1">
      <c r="A287" s="122" t="s">
        <v>42</v>
      </c>
      <c r="B287" s="79" t="s">
        <v>299</v>
      </c>
      <c r="C287" s="153" t="s">
        <v>16</v>
      </c>
      <c r="D287" s="187">
        <f>D288</f>
        <v>0</v>
      </c>
      <c r="E287" s="158">
        <f>E288</f>
        <v>0</v>
      </c>
      <c r="F287" s="158">
        <f>F288</f>
        <v>0</v>
      </c>
      <c r="G287" s="158">
        <f>G288</f>
        <v>0</v>
      </c>
      <c r="H287" s="158"/>
      <c r="I287" s="187">
        <f t="shared" ref="I287:P287" si="170">I288</f>
        <v>0</v>
      </c>
      <c r="J287" s="158">
        <f t="shared" si="170"/>
        <v>0</v>
      </c>
      <c r="K287" s="158">
        <f t="shared" si="170"/>
        <v>0</v>
      </c>
      <c r="L287" s="158">
        <f t="shared" si="170"/>
        <v>0</v>
      </c>
      <c r="M287" s="187">
        <f t="shared" si="170"/>
        <v>0</v>
      </c>
      <c r="N287" s="158">
        <f t="shared" si="170"/>
        <v>0</v>
      </c>
      <c r="O287" s="158">
        <f t="shared" si="170"/>
        <v>0</v>
      </c>
      <c r="P287" s="158">
        <f t="shared" si="170"/>
        <v>0</v>
      </c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7"/>
    </row>
    <row r="288" spans="1:50" s="8" customFormat="1" ht="13.5" hidden="1" customHeight="1">
      <c r="A288" s="80" t="s">
        <v>49</v>
      </c>
      <c r="B288" s="79" t="s">
        <v>299</v>
      </c>
      <c r="C288" s="153" t="s">
        <v>16</v>
      </c>
      <c r="D288" s="187">
        <f>E288+F288+G288</f>
        <v>0</v>
      </c>
      <c r="E288" s="37"/>
      <c r="F288" s="155"/>
      <c r="G288" s="155"/>
      <c r="H288" s="155"/>
      <c r="I288" s="187">
        <f>J288+K288+L288</f>
        <v>0</v>
      </c>
      <c r="J288" s="156"/>
      <c r="K288" s="156"/>
      <c r="L288" s="156"/>
      <c r="M288" s="246">
        <f>N288+O288+P288</f>
        <v>0</v>
      </c>
      <c r="N288" s="160"/>
      <c r="O288" s="160"/>
      <c r="P288" s="160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  <c r="AX288" s="7"/>
    </row>
    <row r="289" spans="1:50" s="8" customFormat="1" ht="36.75" hidden="1" customHeight="1">
      <c r="A289" s="81" t="s">
        <v>51</v>
      </c>
      <c r="B289" s="79" t="s">
        <v>299</v>
      </c>
      <c r="C289" s="153" t="s">
        <v>52</v>
      </c>
      <c r="D289" s="187">
        <f>D290</f>
        <v>0</v>
      </c>
      <c r="E289" s="158">
        <f t="shared" ref="E289:P289" si="171">E290</f>
        <v>0</v>
      </c>
      <c r="F289" s="158">
        <f t="shared" si="171"/>
        <v>0</v>
      </c>
      <c r="G289" s="158">
        <f t="shared" si="171"/>
        <v>0</v>
      </c>
      <c r="H289" s="158">
        <f t="shared" si="171"/>
        <v>0</v>
      </c>
      <c r="I289" s="193">
        <f t="shared" si="171"/>
        <v>0</v>
      </c>
      <c r="J289" s="158">
        <f t="shared" si="171"/>
        <v>0</v>
      </c>
      <c r="K289" s="158">
        <f t="shared" si="171"/>
        <v>0</v>
      </c>
      <c r="L289" s="158">
        <f t="shared" si="171"/>
        <v>0</v>
      </c>
      <c r="M289" s="193">
        <f t="shared" si="171"/>
        <v>0</v>
      </c>
      <c r="N289" s="158">
        <f t="shared" si="171"/>
        <v>0</v>
      </c>
      <c r="O289" s="158">
        <f t="shared" si="171"/>
        <v>0</v>
      </c>
      <c r="P289" s="158">
        <f t="shared" si="171"/>
        <v>0</v>
      </c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  <c r="AX289" s="7"/>
    </row>
    <row r="290" spans="1:50" s="8" customFormat="1" ht="13.5" hidden="1" customHeight="1">
      <c r="A290" s="80" t="s">
        <v>49</v>
      </c>
      <c r="B290" s="79" t="s">
        <v>299</v>
      </c>
      <c r="C290" s="153" t="s">
        <v>52</v>
      </c>
      <c r="D290" s="187">
        <f>E290+F290+G290</f>
        <v>0</v>
      </c>
      <c r="E290" s="37">
        <v>0</v>
      </c>
      <c r="F290" s="155"/>
      <c r="G290" s="155"/>
      <c r="H290" s="155"/>
      <c r="I290" s="187"/>
      <c r="J290" s="156"/>
      <c r="K290" s="156"/>
      <c r="L290" s="156"/>
      <c r="M290" s="246"/>
      <c r="N290" s="160"/>
      <c r="O290" s="160"/>
      <c r="P290" s="160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  <c r="AW290" s="7"/>
      <c r="AX290" s="7"/>
    </row>
    <row r="291" spans="1:50" s="8" customFormat="1" ht="38.25" hidden="1">
      <c r="A291" s="73" t="s">
        <v>300</v>
      </c>
      <c r="B291" s="60" t="s">
        <v>301</v>
      </c>
      <c r="C291" s="153"/>
      <c r="D291" s="187">
        <f>D292+D295</f>
        <v>0</v>
      </c>
      <c r="E291" s="158">
        <f>E292+E295</f>
        <v>0</v>
      </c>
      <c r="F291" s="158">
        <f t="shared" ref="F291:P291" si="172">F292+F295</f>
        <v>0</v>
      </c>
      <c r="G291" s="158">
        <f t="shared" si="172"/>
        <v>0</v>
      </c>
      <c r="H291" s="158">
        <f t="shared" si="172"/>
        <v>0</v>
      </c>
      <c r="I291" s="193">
        <f t="shared" si="172"/>
        <v>0</v>
      </c>
      <c r="J291" s="158">
        <f t="shared" si="172"/>
        <v>0</v>
      </c>
      <c r="K291" s="158">
        <f t="shared" si="172"/>
        <v>0</v>
      </c>
      <c r="L291" s="158">
        <f t="shared" si="172"/>
        <v>0</v>
      </c>
      <c r="M291" s="193">
        <f t="shared" si="172"/>
        <v>0</v>
      </c>
      <c r="N291" s="158">
        <f t="shared" si="172"/>
        <v>0</v>
      </c>
      <c r="O291" s="158">
        <f t="shared" si="172"/>
        <v>0</v>
      </c>
      <c r="P291" s="158">
        <f t="shared" si="172"/>
        <v>0</v>
      </c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  <c r="AV291" s="7"/>
      <c r="AW291" s="7"/>
      <c r="AX291" s="7"/>
    </row>
    <row r="292" spans="1:50" s="8" customFormat="1" hidden="1">
      <c r="A292" s="73" t="s">
        <v>104</v>
      </c>
      <c r="B292" s="60" t="s">
        <v>302</v>
      </c>
      <c r="C292" s="153"/>
      <c r="D292" s="187">
        <f t="shared" ref="D292:I293" si="173">D293</f>
        <v>0</v>
      </c>
      <c r="E292" s="158">
        <f>E293</f>
        <v>0</v>
      </c>
      <c r="F292" s="158">
        <f t="shared" ref="F292:P293" si="174">F293</f>
        <v>0</v>
      </c>
      <c r="G292" s="158">
        <f t="shared" si="174"/>
        <v>0</v>
      </c>
      <c r="H292" s="158">
        <f t="shared" si="174"/>
        <v>0</v>
      </c>
      <c r="I292" s="193">
        <f t="shared" si="174"/>
        <v>0</v>
      </c>
      <c r="J292" s="158">
        <f t="shared" si="174"/>
        <v>0</v>
      </c>
      <c r="K292" s="158">
        <f t="shared" si="174"/>
        <v>0</v>
      </c>
      <c r="L292" s="158">
        <f t="shared" si="174"/>
        <v>0</v>
      </c>
      <c r="M292" s="193">
        <f t="shared" si="174"/>
        <v>0</v>
      </c>
      <c r="N292" s="158">
        <f t="shared" si="174"/>
        <v>0</v>
      </c>
      <c r="O292" s="158">
        <f t="shared" si="174"/>
        <v>0</v>
      </c>
      <c r="P292" s="158">
        <f t="shared" si="174"/>
        <v>0</v>
      </c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  <c r="AV292" s="7"/>
      <c r="AW292" s="7"/>
      <c r="AX292" s="7"/>
    </row>
    <row r="293" spans="1:50" s="8" customFormat="1" ht="26.25" hidden="1">
      <c r="A293" s="122" t="s">
        <v>42</v>
      </c>
      <c r="B293" s="60" t="s">
        <v>302</v>
      </c>
      <c r="C293" s="153" t="s">
        <v>16</v>
      </c>
      <c r="D293" s="187">
        <f t="shared" si="173"/>
        <v>0</v>
      </c>
      <c r="E293" s="158">
        <f t="shared" si="173"/>
        <v>0</v>
      </c>
      <c r="F293" s="158">
        <f t="shared" si="173"/>
        <v>0</v>
      </c>
      <c r="G293" s="158">
        <f t="shared" si="173"/>
        <v>0</v>
      </c>
      <c r="H293" s="158">
        <f t="shared" si="173"/>
        <v>0</v>
      </c>
      <c r="I293" s="193">
        <f t="shared" si="173"/>
        <v>0</v>
      </c>
      <c r="J293" s="158">
        <f t="shared" si="174"/>
        <v>0</v>
      </c>
      <c r="K293" s="158">
        <f t="shared" si="174"/>
        <v>0</v>
      </c>
      <c r="L293" s="158">
        <f t="shared" si="174"/>
        <v>0</v>
      </c>
      <c r="M293" s="193">
        <f t="shared" si="174"/>
        <v>0</v>
      </c>
      <c r="N293" s="158">
        <f t="shared" si="174"/>
        <v>0</v>
      </c>
      <c r="O293" s="158">
        <f t="shared" si="174"/>
        <v>0</v>
      </c>
      <c r="P293" s="158">
        <f t="shared" si="174"/>
        <v>0</v>
      </c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  <c r="AU293" s="7"/>
      <c r="AV293" s="7"/>
      <c r="AW293" s="7"/>
      <c r="AX293" s="7"/>
    </row>
    <row r="294" spans="1:50" s="8" customFormat="1" ht="13.5" hidden="1" customHeight="1">
      <c r="A294" s="80" t="s">
        <v>49</v>
      </c>
      <c r="B294" s="60" t="s">
        <v>302</v>
      </c>
      <c r="C294" s="153" t="s">
        <v>16</v>
      </c>
      <c r="D294" s="187">
        <f>E294+F294+G294+H294</f>
        <v>0</v>
      </c>
      <c r="E294" s="37"/>
      <c r="F294" s="155"/>
      <c r="G294" s="155"/>
      <c r="H294" s="155"/>
      <c r="I294" s="187">
        <f>J294+K294+L294</f>
        <v>0</v>
      </c>
      <c r="J294" s="156"/>
      <c r="K294" s="156"/>
      <c r="L294" s="156"/>
      <c r="M294" s="246"/>
      <c r="N294" s="160"/>
      <c r="O294" s="160"/>
      <c r="P294" s="160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  <c r="AV294" s="7"/>
      <c r="AW294" s="7"/>
      <c r="AX294" s="7"/>
    </row>
    <row r="295" spans="1:50" s="8" customFormat="1" hidden="1">
      <c r="A295" s="58" t="s">
        <v>287</v>
      </c>
      <c r="B295" s="60" t="s">
        <v>303</v>
      </c>
      <c r="C295" s="153"/>
      <c r="D295" s="187">
        <f t="shared" ref="D295:P296" si="175">D296</f>
        <v>0</v>
      </c>
      <c r="E295" s="158">
        <f t="shared" si="175"/>
        <v>0</v>
      </c>
      <c r="F295" s="158">
        <f t="shared" si="175"/>
        <v>0</v>
      </c>
      <c r="G295" s="158">
        <f t="shared" si="175"/>
        <v>0</v>
      </c>
      <c r="H295" s="158">
        <f t="shared" si="175"/>
        <v>0</v>
      </c>
      <c r="I295" s="187">
        <f t="shared" si="175"/>
        <v>0</v>
      </c>
      <c r="J295" s="158">
        <f t="shared" si="175"/>
        <v>0</v>
      </c>
      <c r="K295" s="158">
        <f t="shared" si="175"/>
        <v>0</v>
      </c>
      <c r="L295" s="158">
        <f t="shared" si="175"/>
        <v>0</v>
      </c>
      <c r="M295" s="187">
        <f t="shared" si="175"/>
        <v>0</v>
      </c>
      <c r="N295" s="158">
        <f t="shared" si="175"/>
        <v>0</v>
      </c>
      <c r="O295" s="158">
        <f t="shared" si="175"/>
        <v>0</v>
      </c>
      <c r="P295" s="158">
        <f t="shared" si="175"/>
        <v>0</v>
      </c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  <c r="AV295" s="7"/>
      <c r="AW295" s="7"/>
      <c r="AX295" s="7"/>
    </row>
    <row r="296" spans="1:50" s="8" customFormat="1" ht="26.25" hidden="1">
      <c r="A296" s="122" t="s">
        <v>42</v>
      </c>
      <c r="B296" s="60" t="s">
        <v>303</v>
      </c>
      <c r="C296" s="153" t="s">
        <v>16</v>
      </c>
      <c r="D296" s="187">
        <f t="shared" si="175"/>
        <v>0</v>
      </c>
      <c r="E296" s="158">
        <f t="shared" si="175"/>
        <v>0</v>
      </c>
      <c r="F296" s="158">
        <f t="shared" si="175"/>
        <v>0</v>
      </c>
      <c r="G296" s="158">
        <f t="shared" si="175"/>
        <v>0</v>
      </c>
      <c r="H296" s="158">
        <f t="shared" si="175"/>
        <v>0</v>
      </c>
      <c r="I296" s="187">
        <f t="shared" si="175"/>
        <v>0</v>
      </c>
      <c r="J296" s="158">
        <f t="shared" si="175"/>
        <v>0</v>
      </c>
      <c r="K296" s="158">
        <f t="shared" si="175"/>
        <v>0</v>
      </c>
      <c r="L296" s="158">
        <f t="shared" si="175"/>
        <v>0</v>
      </c>
      <c r="M296" s="187">
        <f t="shared" si="175"/>
        <v>0</v>
      </c>
      <c r="N296" s="158">
        <f t="shared" si="175"/>
        <v>0</v>
      </c>
      <c r="O296" s="158">
        <f t="shared" si="175"/>
        <v>0</v>
      </c>
      <c r="P296" s="158">
        <f t="shared" si="175"/>
        <v>0</v>
      </c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  <c r="AV296" s="7"/>
      <c r="AW296" s="7"/>
      <c r="AX296" s="7"/>
    </row>
    <row r="297" spans="1:50" s="8" customFormat="1" ht="13.5" hidden="1" customHeight="1">
      <c r="A297" s="80" t="s">
        <v>49</v>
      </c>
      <c r="B297" s="60" t="s">
        <v>303</v>
      </c>
      <c r="C297" s="153" t="s">
        <v>16</v>
      </c>
      <c r="D297" s="187">
        <f>E297+F297+G297+H297</f>
        <v>0</v>
      </c>
      <c r="E297" s="37"/>
      <c r="F297" s="155"/>
      <c r="G297" s="155"/>
      <c r="H297" s="155"/>
      <c r="I297" s="187">
        <f>J297+K297+L297</f>
        <v>0</v>
      </c>
      <c r="J297" s="156"/>
      <c r="K297" s="156"/>
      <c r="L297" s="156"/>
      <c r="M297" s="247"/>
      <c r="N297" s="160"/>
      <c r="O297" s="160"/>
      <c r="P297" s="160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  <c r="AW297" s="7"/>
      <c r="AX297" s="7"/>
    </row>
    <row r="298" spans="1:50" s="8" customFormat="1" ht="38.25" hidden="1">
      <c r="A298" s="58" t="s">
        <v>374</v>
      </c>
      <c r="B298" s="60" t="s">
        <v>375</v>
      </c>
      <c r="C298" s="153"/>
      <c r="D298" s="187">
        <f>D299</f>
        <v>0</v>
      </c>
      <c r="E298" s="154">
        <f t="shared" ref="E298:P301" si="176">E299</f>
        <v>0</v>
      </c>
      <c r="F298" s="154">
        <f t="shared" si="176"/>
        <v>0</v>
      </c>
      <c r="G298" s="154">
        <f t="shared" si="176"/>
        <v>0</v>
      </c>
      <c r="H298" s="154">
        <f t="shared" si="176"/>
        <v>0</v>
      </c>
      <c r="I298" s="187">
        <f t="shared" si="176"/>
        <v>0</v>
      </c>
      <c r="J298" s="154">
        <f t="shared" si="176"/>
        <v>0</v>
      </c>
      <c r="K298" s="154">
        <f t="shared" si="176"/>
        <v>0</v>
      </c>
      <c r="L298" s="154">
        <f t="shared" si="176"/>
        <v>0</v>
      </c>
      <c r="M298" s="187">
        <f t="shared" si="176"/>
        <v>0</v>
      </c>
      <c r="N298" s="154">
        <f t="shared" si="176"/>
        <v>0</v>
      </c>
      <c r="O298" s="154">
        <f t="shared" si="176"/>
        <v>0</v>
      </c>
      <c r="P298" s="154">
        <f t="shared" si="176"/>
        <v>0</v>
      </c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  <c r="AV298" s="7"/>
      <c r="AW298" s="7"/>
      <c r="AX298" s="7"/>
    </row>
    <row r="299" spans="1:50" s="8" customFormat="1" ht="25.5" hidden="1">
      <c r="A299" s="58" t="s">
        <v>376</v>
      </c>
      <c r="B299" s="60" t="s">
        <v>379</v>
      </c>
      <c r="C299" s="153"/>
      <c r="D299" s="187">
        <f>D300</f>
        <v>0</v>
      </c>
      <c r="E299" s="154">
        <f t="shared" si="176"/>
        <v>0</v>
      </c>
      <c r="F299" s="154">
        <f t="shared" si="176"/>
        <v>0</v>
      </c>
      <c r="G299" s="154">
        <f t="shared" si="176"/>
        <v>0</v>
      </c>
      <c r="H299" s="154">
        <f t="shared" si="176"/>
        <v>0</v>
      </c>
      <c r="I299" s="187">
        <f t="shared" si="176"/>
        <v>0</v>
      </c>
      <c r="J299" s="154">
        <f t="shared" si="176"/>
        <v>0</v>
      </c>
      <c r="K299" s="154">
        <f t="shared" si="176"/>
        <v>0</v>
      </c>
      <c r="L299" s="154">
        <f t="shared" si="176"/>
        <v>0</v>
      </c>
      <c r="M299" s="187">
        <f t="shared" si="176"/>
        <v>0</v>
      </c>
      <c r="N299" s="154">
        <f t="shared" si="176"/>
        <v>0</v>
      </c>
      <c r="O299" s="154">
        <f t="shared" si="176"/>
        <v>0</v>
      </c>
      <c r="P299" s="154">
        <f t="shared" si="176"/>
        <v>0</v>
      </c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  <c r="AV299" s="7"/>
      <c r="AW299" s="7"/>
      <c r="AX299" s="7"/>
    </row>
    <row r="300" spans="1:50" s="8" customFormat="1" ht="83.25" hidden="1" customHeight="1">
      <c r="A300" s="58" t="s">
        <v>377</v>
      </c>
      <c r="B300" s="60" t="s">
        <v>380</v>
      </c>
      <c r="C300" s="153"/>
      <c r="D300" s="187">
        <f>D301</f>
        <v>0</v>
      </c>
      <c r="E300" s="154">
        <f t="shared" si="176"/>
        <v>0</v>
      </c>
      <c r="F300" s="154">
        <f t="shared" si="176"/>
        <v>0</v>
      </c>
      <c r="G300" s="154">
        <f t="shared" si="176"/>
        <v>0</v>
      </c>
      <c r="H300" s="154">
        <f t="shared" si="176"/>
        <v>0</v>
      </c>
      <c r="I300" s="187">
        <f t="shared" si="176"/>
        <v>0</v>
      </c>
      <c r="J300" s="154">
        <f t="shared" si="176"/>
        <v>0</v>
      </c>
      <c r="K300" s="154">
        <f t="shared" si="176"/>
        <v>0</v>
      </c>
      <c r="L300" s="154">
        <f t="shared" si="176"/>
        <v>0</v>
      </c>
      <c r="M300" s="187">
        <f t="shared" si="176"/>
        <v>0</v>
      </c>
      <c r="N300" s="154">
        <f t="shared" si="176"/>
        <v>0</v>
      </c>
      <c r="O300" s="154">
        <f t="shared" si="176"/>
        <v>0</v>
      </c>
      <c r="P300" s="154">
        <f t="shared" si="176"/>
        <v>0</v>
      </c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  <c r="AV300" s="7"/>
      <c r="AW300" s="7"/>
      <c r="AX300" s="7"/>
    </row>
    <row r="301" spans="1:50" s="8" customFormat="1" ht="25.5" hidden="1">
      <c r="A301" s="58" t="s">
        <v>22</v>
      </c>
      <c r="B301" s="60" t="s">
        <v>380</v>
      </c>
      <c r="C301" s="153" t="s">
        <v>16</v>
      </c>
      <c r="D301" s="187">
        <f>D302</f>
        <v>0</v>
      </c>
      <c r="E301" s="154">
        <f t="shared" si="176"/>
        <v>0</v>
      </c>
      <c r="F301" s="154">
        <f t="shared" si="176"/>
        <v>0</v>
      </c>
      <c r="G301" s="154">
        <f t="shared" si="176"/>
        <v>0</v>
      </c>
      <c r="H301" s="154">
        <f t="shared" si="176"/>
        <v>0</v>
      </c>
      <c r="I301" s="187">
        <f t="shared" si="176"/>
        <v>0</v>
      </c>
      <c r="J301" s="154">
        <f t="shared" si="176"/>
        <v>0</v>
      </c>
      <c r="K301" s="154">
        <f t="shared" si="176"/>
        <v>0</v>
      </c>
      <c r="L301" s="154">
        <f t="shared" si="176"/>
        <v>0</v>
      </c>
      <c r="M301" s="187">
        <f t="shared" si="176"/>
        <v>0</v>
      </c>
      <c r="N301" s="154">
        <f t="shared" si="176"/>
        <v>0</v>
      </c>
      <c r="O301" s="154">
        <f t="shared" si="176"/>
        <v>0</v>
      </c>
      <c r="P301" s="154">
        <f t="shared" si="176"/>
        <v>0</v>
      </c>
      <c r="Q301" s="7"/>
      <c r="R301" s="7"/>
      <c r="S301" s="7"/>
      <c r="T301" s="7"/>
      <c r="U301" s="7"/>
      <c r="V301" s="7"/>
      <c r="W301" s="7"/>
      <c r="X301" s="7"/>
      <c r="Y301" s="7"/>
      <c r="Z301" s="7"/>
      <c r="AA301" s="7"/>
      <c r="AB301" s="7"/>
      <c r="AC301" s="7"/>
      <c r="AD301" s="7"/>
      <c r="AE301" s="7"/>
      <c r="AF301" s="7"/>
      <c r="AG301" s="7"/>
      <c r="AH301" s="7"/>
      <c r="AI301" s="7"/>
      <c r="AJ301" s="7"/>
      <c r="AK301" s="7"/>
      <c r="AL301" s="7"/>
      <c r="AM301" s="7"/>
      <c r="AN301" s="7"/>
      <c r="AO301" s="7"/>
      <c r="AP301" s="7"/>
      <c r="AQ301" s="7"/>
      <c r="AR301" s="7"/>
      <c r="AS301" s="7"/>
      <c r="AT301" s="7"/>
      <c r="AU301" s="7"/>
      <c r="AV301" s="7"/>
      <c r="AW301" s="7"/>
      <c r="AX301" s="7"/>
    </row>
    <row r="302" spans="1:50" s="8" customFormat="1" ht="13.5" hidden="1" customHeight="1">
      <c r="A302" s="58" t="s">
        <v>378</v>
      </c>
      <c r="B302" s="60" t="s">
        <v>380</v>
      </c>
      <c r="C302" s="153" t="s">
        <v>16</v>
      </c>
      <c r="D302" s="187">
        <f>E302+F302+G302</f>
        <v>0</v>
      </c>
      <c r="E302" s="37"/>
      <c r="F302" s="155">
        <v>0</v>
      </c>
      <c r="G302" s="155"/>
      <c r="H302" s="155"/>
      <c r="I302" s="187">
        <f>J302+K302+L302</f>
        <v>0</v>
      </c>
      <c r="J302" s="156"/>
      <c r="K302" s="156"/>
      <c r="L302" s="156"/>
      <c r="M302" s="247">
        <f>N302+O302+P302</f>
        <v>0</v>
      </c>
      <c r="N302" s="160"/>
      <c r="O302" s="160"/>
      <c r="P302" s="160"/>
      <c r="Q302" s="7"/>
      <c r="R302" s="7"/>
      <c r="S302" s="7"/>
      <c r="T302" s="7"/>
      <c r="U302" s="7"/>
      <c r="V302" s="7"/>
      <c r="W302" s="7"/>
      <c r="X302" s="7"/>
      <c r="Y302" s="7"/>
      <c r="Z302" s="7"/>
      <c r="AA302" s="7"/>
      <c r="AB302" s="7"/>
      <c r="AC302" s="7"/>
      <c r="AD302" s="7"/>
      <c r="AE302" s="7"/>
      <c r="AF302" s="7"/>
      <c r="AG302" s="7"/>
      <c r="AH302" s="7"/>
      <c r="AI302" s="7"/>
      <c r="AJ302" s="7"/>
      <c r="AK302" s="7"/>
      <c r="AL302" s="7"/>
      <c r="AM302" s="7"/>
      <c r="AN302" s="7"/>
      <c r="AO302" s="7"/>
      <c r="AP302" s="7"/>
      <c r="AQ302" s="7"/>
      <c r="AR302" s="7"/>
      <c r="AS302" s="7"/>
      <c r="AT302" s="7"/>
      <c r="AU302" s="7"/>
      <c r="AV302" s="7"/>
      <c r="AW302" s="7"/>
      <c r="AX302" s="7"/>
    </row>
    <row r="303" spans="1:50" s="95" customFormat="1" ht="89.25" customHeight="1">
      <c r="A303" s="43" t="s">
        <v>211</v>
      </c>
      <c r="B303" s="156">
        <v>6100000000</v>
      </c>
      <c r="C303" s="36"/>
      <c r="D303" s="187">
        <f>D304+D308+D319+D315</f>
        <v>23897</v>
      </c>
      <c r="E303" s="154">
        <f>E304+E308+E319+E315</f>
        <v>17518.2</v>
      </c>
      <c r="F303" s="154">
        <f>F304+F308+F319+F315</f>
        <v>6378.8</v>
      </c>
      <c r="G303" s="154">
        <f>G304+G308+G319+G315</f>
        <v>0</v>
      </c>
      <c r="H303" s="154" t="e">
        <f>H304+H308+H319+H315</f>
        <v>#REF!</v>
      </c>
      <c r="I303" s="187">
        <f t="shared" ref="I303:P303" si="177">I304+I308+I319</f>
        <v>0</v>
      </c>
      <c r="J303" s="154">
        <f t="shared" si="177"/>
        <v>0</v>
      </c>
      <c r="K303" s="154">
        <f t="shared" si="177"/>
        <v>0</v>
      </c>
      <c r="L303" s="154">
        <f t="shared" si="177"/>
        <v>0</v>
      </c>
      <c r="M303" s="187">
        <f t="shared" si="177"/>
        <v>0</v>
      </c>
      <c r="N303" s="154">
        <f t="shared" si="177"/>
        <v>0</v>
      </c>
      <c r="O303" s="154">
        <f t="shared" si="177"/>
        <v>0</v>
      </c>
      <c r="P303" s="154">
        <f t="shared" si="177"/>
        <v>0</v>
      </c>
    </row>
    <row r="304" spans="1:50" s="96" customFormat="1" ht="41.25" customHeight="1">
      <c r="A304" s="110" t="s">
        <v>212</v>
      </c>
      <c r="B304" s="111" t="s">
        <v>213</v>
      </c>
      <c r="C304" s="25"/>
      <c r="D304" s="187">
        <f t="shared" ref="D304:P304" si="178">D305</f>
        <v>11070</v>
      </c>
      <c r="E304" s="155">
        <f t="shared" si="178"/>
        <v>11070</v>
      </c>
      <c r="F304" s="155">
        <f t="shared" si="178"/>
        <v>0</v>
      </c>
      <c r="G304" s="155">
        <f t="shared" si="178"/>
        <v>0</v>
      </c>
      <c r="H304" s="155" t="e">
        <f t="shared" si="178"/>
        <v>#REF!</v>
      </c>
      <c r="I304" s="190">
        <f t="shared" si="178"/>
        <v>0</v>
      </c>
      <c r="J304" s="155">
        <f t="shared" si="178"/>
        <v>0</v>
      </c>
      <c r="K304" s="155">
        <f t="shared" si="178"/>
        <v>0</v>
      </c>
      <c r="L304" s="155">
        <f t="shared" si="178"/>
        <v>0</v>
      </c>
      <c r="M304" s="190">
        <f t="shared" si="178"/>
        <v>0</v>
      </c>
      <c r="N304" s="155">
        <f t="shared" si="178"/>
        <v>0</v>
      </c>
      <c r="O304" s="155">
        <f t="shared" si="178"/>
        <v>0</v>
      </c>
      <c r="P304" s="155">
        <f t="shared" si="178"/>
        <v>0</v>
      </c>
      <c r="Q304" s="95"/>
      <c r="R304" s="95"/>
      <c r="S304" s="95"/>
      <c r="T304" s="95"/>
      <c r="U304" s="95"/>
      <c r="V304" s="95"/>
      <c r="W304" s="95"/>
      <c r="X304" s="95"/>
      <c r="Y304" s="95"/>
      <c r="Z304" s="95"/>
      <c r="AA304" s="95"/>
      <c r="AB304" s="95"/>
      <c r="AC304" s="95"/>
      <c r="AD304" s="95"/>
      <c r="AE304" s="95"/>
      <c r="AF304" s="95"/>
      <c r="AG304" s="95"/>
      <c r="AH304" s="95"/>
      <c r="AI304" s="95"/>
      <c r="AJ304" s="95"/>
      <c r="AK304" s="95"/>
      <c r="AL304" s="95"/>
      <c r="AM304" s="95"/>
      <c r="AN304" s="95"/>
      <c r="AO304" s="95"/>
      <c r="AP304" s="95"/>
      <c r="AQ304" s="95"/>
      <c r="AR304" s="95"/>
      <c r="AS304" s="95"/>
      <c r="AT304" s="95"/>
      <c r="AU304" s="95"/>
      <c r="AV304" s="95"/>
      <c r="AW304" s="95"/>
      <c r="AX304" s="95"/>
    </row>
    <row r="305" spans="1:50" s="96" customFormat="1" ht="14.25" customHeight="1">
      <c r="A305" s="132" t="s">
        <v>104</v>
      </c>
      <c r="B305" s="156">
        <v>6100182130</v>
      </c>
      <c r="C305" s="25"/>
      <c r="D305" s="187">
        <f t="shared" ref="D305:P305" si="179">D306+D307</f>
        <v>11070</v>
      </c>
      <c r="E305" s="158">
        <f t="shared" si="179"/>
        <v>11070</v>
      </c>
      <c r="F305" s="158">
        <f t="shared" si="179"/>
        <v>0</v>
      </c>
      <c r="G305" s="158">
        <f t="shared" si="179"/>
        <v>0</v>
      </c>
      <c r="H305" s="158" t="e">
        <f t="shared" si="179"/>
        <v>#REF!</v>
      </c>
      <c r="I305" s="193">
        <f t="shared" si="179"/>
        <v>0</v>
      </c>
      <c r="J305" s="158">
        <f t="shared" si="179"/>
        <v>0</v>
      </c>
      <c r="K305" s="158">
        <f t="shared" si="179"/>
        <v>0</v>
      </c>
      <c r="L305" s="158">
        <f t="shared" si="179"/>
        <v>0</v>
      </c>
      <c r="M305" s="193">
        <f t="shared" si="179"/>
        <v>0</v>
      </c>
      <c r="N305" s="158">
        <f t="shared" si="179"/>
        <v>0</v>
      </c>
      <c r="O305" s="158">
        <f t="shared" si="179"/>
        <v>0</v>
      </c>
      <c r="P305" s="158">
        <f t="shared" si="179"/>
        <v>0</v>
      </c>
      <c r="Q305" s="95"/>
      <c r="R305" s="95"/>
      <c r="S305" s="95"/>
      <c r="T305" s="95"/>
      <c r="U305" s="95"/>
      <c r="V305" s="95"/>
      <c r="W305" s="95"/>
      <c r="X305" s="95"/>
      <c r="Y305" s="95"/>
      <c r="Z305" s="95"/>
      <c r="AA305" s="95"/>
      <c r="AB305" s="95"/>
      <c r="AC305" s="95"/>
      <c r="AD305" s="95"/>
      <c r="AE305" s="95"/>
      <c r="AF305" s="95"/>
      <c r="AG305" s="95"/>
      <c r="AH305" s="95"/>
      <c r="AI305" s="95"/>
      <c r="AJ305" s="95"/>
      <c r="AK305" s="95"/>
      <c r="AL305" s="95"/>
      <c r="AM305" s="95"/>
      <c r="AN305" s="95"/>
      <c r="AO305" s="95"/>
      <c r="AP305" s="95"/>
      <c r="AQ305" s="95"/>
      <c r="AR305" s="95"/>
      <c r="AS305" s="95"/>
      <c r="AT305" s="95"/>
      <c r="AU305" s="95"/>
      <c r="AV305" s="95"/>
      <c r="AW305" s="95"/>
      <c r="AX305" s="95"/>
    </row>
    <row r="306" spans="1:50" s="96" customFormat="1" ht="45.75" customHeight="1">
      <c r="A306" s="32" t="s">
        <v>42</v>
      </c>
      <c r="B306" s="156">
        <v>6100182130</v>
      </c>
      <c r="C306" s="25" t="s">
        <v>16</v>
      </c>
      <c r="D306" s="187">
        <f>E306+F306+G306</f>
        <v>4242.8</v>
      </c>
      <c r="E306" s="158">
        <f>'[3]поправки декабрь'!$J$307</f>
        <v>4242.8</v>
      </c>
      <c r="F306" s="158"/>
      <c r="G306" s="158"/>
      <c r="H306" s="158" t="e">
        <f>#REF!</f>
        <v>#REF!</v>
      </c>
      <c r="I306" s="187">
        <f>J306+K306+L306</f>
        <v>0</v>
      </c>
      <c r="J306" s="158"/>
      <c r="K306" s="158"/>
      <c r="L306" s="158"/>
      <c r="M306" s="187">
        <f>N306+O306+P306</f>
        <v>0</v>
      </c>
      <c r="N306" s="158"/>
      <c r="O306" s="158"/>
      <c r="P306" s="154"/>
      <c r="Q306" s="95"/>
      <c r="R306" s="95"/>
      <c r="S306" s="95"/>
      <c r="T306" s="95"/>
      <c r="U306" s="95"/>
      <c r="V306" s="95"/>
      <c r="W306" s="95"/>
      <c r="X306" s="95"/>
      <c r="Y306" s="95"/>
      <c r="Z306" s="95"/>
      <c r="AA306" s="95"/>
      <c r="AB306" s="95"/>
      <c r="AC306" s="95"/>
      <c r="AD306" s="95"/>
      <c r="AE306" s="95"/>
      <c r="AF306" s="95"/>
      <c r="AG306" s="95"/>
      <c r="AH306" s="95"/>
      <c r="AI306" s="95"/>
      <c r="AJ306" s="95"/>
      <c r="AK306" s="95"/>
      <c r="AL306" s="95"/>
      <c r="AM306" s="95"/>
      <c r="AN306" s="95"/>
      <c r="AO306" s="95"/>
      <c r="AP306" s="95"/>
      <c r="AQ306" s="95"/>
      <c r="AR306" s="95"/>
      <c r="AS306" s="95"/>
      <c r="AT306" s="95"/>
      <c r="AU306" s="95"/>
      <c r="AV306" s="95"/>
      <c r="AW306" s="95"/>
      <c r="AX306" s="95"/>
    </row>
    <row r="307" spans="1:50" s="96" customFormat="1" ht="18" customHeight="1">
      <c r="A307" s="24" t="s">
        <v>35</v>
      </c>
      <c r="B307" s="156">
        <v>6100182130</v>
      </c>
      <c r="C307" s="25" t="s">
        <v>36</v>
      </c>
      <c r="D307" s="187">
        <f>E307+F307+G307</f>
        <v>6827.2</v>
      </c>
      <c r="E307" s="158">
        <f>'[3]поправки декабрь'!$J$606</f>
        <v>6827.2</v>
      </c>
      <c r="F307" s="158"/>
      <c r="G307" s="158"/>
      <c r="H307" s="158" t="e">
        <f>#REF!</f>
        <v>#REF!</v>
      </c>
      <c r="I307" s="187">
        <f>J307+K307+L307</f>
        <v>0</v>
      </c>
      <c r="J307" s="158"/>
      <c r="K307" s="158"/>
      <c r="L307" s="158"/>
      <c r="M307" s="187">
        <f>N307+O307+P307</f>
        <v>0</v>
      </c>
      <c r="N307" s="158"/>
      <c r="O307" s="158"/>
      <c r="P307" s="158"/>
      <c r="Q307" s="95"/>
      <c r="R307" s="95"/>
      <c r="S307" s="95"/>
      <c r="T307" s="95"/>
      <c r="U307" s="95"/>
      <c r="V307" s="95"/>
      <c r="W307" s="95"/>
      <c r="X307" s="95"/>
      <c r="Y307" s="95"/>
      <c r="Z307" s="95"/>
      <c r="AA307" s="95"/>
      <c r="AB307" s="95"/>
      <c r="AC307" s="95"/>
      <c r="AD307" s="95"/>
      <c r="AE307" s="95"/>
      <c r="AF307" s="95"/>
      <c r="AG307" s="95"/>
      <c r="AH307" s="95"/>
      <c r="AI307" s="95"/>
      <c r="AJ307" s="95"/>
      <c r="AK307" s="95"/>
      <c r="AL307" s="95"/>
      <c r="AM307" s="95"/>
      <c r="AN307" s="95"/>
      <c r="AO307" s="95"/>
      <c r="AP307" s="95"/>
      <c r="AQ307" s="95"/>
      <c r="AR307" s="95"/>
      <c r="AS307" s="95"/>
      <c r="AT307" s="95"/>
      <c r="AU307" s="95"/>
      <c r="AV307" s="95"/>
      <c r="AW307" s="95"/>
      <c r="AX307" s="95"/>
    </row>
    <row r="308" spans="1:50" s="96" customFormat="1" ht="45" customHeight="1">
      <c r="A308" s="24" t="s">
        <v>214</v>
      </c>
      <c r="B308" s="156">
        <v>6100200000</v>
      </c>
      <c r="C308" s="25"/>
      <c r="D308" s="187">
        <f t="shared" ref="D308:P308" si="180">D309+D311+D313</f>
        <v>12786</v>
      </c>
      <c r="E308" s="158">
        <f t="shared" si="180"/>
        <v>6407.2</v>
      </c>
      <c r="F308" s="158">
        <f t="shared" si="180"/>
        <v>6378.8</v>
      </c>
      <c r="G308" s="158">
        <f t="shared" si="180"/>
        <v>0</v>
      </c>
      <c r="H308" s="158" t="e">
        <f t="shared" si="180"/>
        <v>#REF!</v>
      </c>
      <c r="I308" s="187">
        <f t="shared" si="180"/>
        <v>0</v>
      </c>
      <c r="J308" s="154">
        <f t="shared" si="180"/>
        <v>0</v>
      </c>
      <c r="K308" s="154">
        <f t="shared" si="180"/>
        <v>0</v>
      </c>
      <c r="L308" s="154">
        <f t="shared" si="180"/>
        <v>0</v>
      </c>
      <c r="M308" s="187">
        <f t="shared" si="180"/>
        <v>0</v>
      </c>
      <c r="N308" s="158">
        <f t="shared" si="180"/>
        <v>0</v>
      </c>
      <c r="O308" s="158">
        <f t="shared" si="180"/>
        <v>0</v>
      </c>
      <c r="P308" s="158">
        <f t="shared" si="180"/>
        <v>0</v>
      </c>
      <c r="Q308" s="95"/>
      <c r="R308" s="95"/>
      <c r="S308" s="95"/>
      <c r="T308" s="95"/>
      <c r="U308" s="95"/>
      <c r="V308" s="95"/>
      <c r="W308" s="95"/>
      <c r="X308" s="95"/>
      <c r="Y308" s="95"/>
      <c r="Z308" s="95"/>
      <c r="AA308" s="95"/>
      <c r="AB308" s="95"/>
      <c r="AC308" s="95"/>
      <c r="AD308" s="95"/>
      <c r="AE308" s="95"/>
      <c r="AF308" s="95"/>
      <c r="AG308" s="95"/>
      <c r="AH308" s="95"/>
      <c r="AI308" s="95"/>
      <c r="AJ308" s="95"/>
      <c r="AK308" s="95"/>
      <c r="AL308" s="95"/>
      <c r="AM308" s="95"/>
      <c r="AN308" s="95"/>
      <c r="AO308" s="95"/>
      <c r="AP308" s="95"/>
      <c r="AQ308" s="95"/>
      <c r="AR308" s="95"/>
      <c r="AS308" s="95"/>
      <c r="AT308" s="95"/>
      <c r="AU308" s="95"/>
      <c r="AV308" s="95"/>
      <c r="AW308" s="95"/>
      <c r="AX308" s="95"/>
    </row>
    <row r="309" spans="1:50" s="96" customFormat="1" ht="18" customHeight="1">
      <c r="A309" s="24" t="s">
        <v>104</v>
      </c>
      <c r="B309" s="156">
        <v>6100282130</v>
      </c>
      <c r="C309" s="25"/>
      <c r="D309" s="187">
        <f t="shared" ref="D309:P309" si="181">D310</f>
        <v>6336.5</v>
      </c>
      <c r="E309" s="158">
        <f t="shared" si="181"/>
        <v>6336.5</v>
      </c>
      <c r="F309" s="158">
        <f t="shared" si="181"/>
        <v>0</v>
      </c>
      <c r="G309" s="158">
        <f t="shared" si="181"/>
        <v>0</v>
      </c>
      <c r="H309" s="158" t="e">
        <f t="shared" si="181"/>
        <v>#REF!</v>
      </c>
      <c r="I309" s="193">
        <f t="shared" si="181"/>
        <v>0</v>
      </c>
      <c r="J309" s="158">
        <f t="shared" si="181"/>
        <v>0</v>
      </c>
      <c r="K309" s="158">
        <f t="shared" si="181"/>
        <v>0</v>
      </c>
      <c r="L309" s="158">
        <f t="shared" si="181"/>
        <v>0</v>
      </c>
      <c r="M309" s="193">
        <f t="shared" si="181"/>
        <v>0</v>
      </c>
      <c r="N309" s="158">
        <f t="shared" si="181"/>
        <v>0</v>
      </c>
      <c r="O309" s="158">
        <f t="shared" si="181"/>
        <v>0</v>
      </c>
      <c r="P309" s="158">
        <f t="shared" si="181"/>
        <v>0</v>
      </c>
      <c r="Q309" s="95"/>
      <c r="R309" s="95"/>
      <c r="S309" s="95"/>
      <c r="T309" s="95"/>
      <c r="U309" s="95"/>
      <c r="V309" s="95"/>
      <c r="W309" s="95"/>
      <c r="X309" s="95"/>
      <c r="Y309" s="95"/>
      <c r="Z309" s="95"/>
      <c r="AA309" s="95"/>
      <c r="AB309" s="95"/>
      <c r="AC309" s="95"/>
      <c r="AD309" s="95"/>
      <c r="AE309" s="95"/>
      <c r="AF309" s="95"/>
      <c r="AG309" s="95"/>
      <c r="AH309" s="95"/>
      <c r="AI309" s="95"/>
      <c r="AJ309" s="95"/>
      <c r="AK309" s="95"/>
      <c r="AL309" s="95"/>
      <c r="AM309" s="95"/>
      <c r="AN309" s="95"/>
      <c r="AO309" s="95"/>
      <c r="AP309" s="95"/>
      <c r="AQ309" s="95"/>
      <c r="AR309" s="95"/>
      <c r="AS309" s="95"/>
      <c r="AT309" s="95"/>
      <c r="AU309" s="95"/>
      <c r="AV309" s="95"/>
      <c r="AW309" s="95"/>
      <c r="AX309" s="95"/>
    </row>
    <row r="310" spans="1:50" s="96" customFormat="1" ht="45">
      <c r="A310" s="32" t="s">
        <v>42</v>
      </c>
      <c r="B310" s="156">
        <v>6100282130</v>
      </c>
      <c r="C310" s="25" t="s">
        <v>16</v>
      </c>
      <c r="D310" s="187">
        <f>E310+F310+G310</f>
        <v>6336.5</v>
      </c>
      <c r="E310" s="158">
        <f>'[2]Поправки октябрь 2024 (2)'!$I$379</f>
        <v>6336.5</v>
      </c>
      <c r="F310" s="158"/>
      <c r="G310" s="158"/>
      <c r="H310" s="158" t="e">
        <f>#REF!</f>
        <v>#REF!</v>
      </c>
      <c r="I310" s="193">
        <f>J310+K310+L310</f>
        <v>0</v>
      </c>
      <c r="J310" s="158"/>
      <c r="K310" s="158"/>
      <c r="L310" s="158"/>
      <c r="M310" s="193">
        <f>N310+O310+P310</f>
        <v>0</v>
      </c>
      <c r="N310" s="158"/>
      <c r="O310" s="158"/>
      <c r="P310" s="158"/>
      <c r="Q310" s="95"/>
      <c r="R310" s="95"/>
      <c r="S310" s="95"/>
      <c r="T310" s="95"/>
      <c r="U310" s="95"/>
      <c r="V310" s="95"/>
      <c r="W310" s="95"/>
      <c r="X310" s="95"/>
      <c r="Y310" s="95"/>
      <c r="Z310" s="95"/>
      <c r="AA310" s="95"/>
      <c r="AB310" s="95"/>
      <c r="AC310" s="95"/>
      <c r="AD310" s="95"/>
      <c r="AE310" s="95"/>
      <c r="AF310" s="95"/>
      <c r="AG310" s="95"/>
      <c r="AH310" s="95"/>
      <c r="AI310" s="95"/>
      <c r="AJ310" s="95"/>
      <c r="AK310" s="95"/>
      <c r="AL310" s="95"/>
      <c r="AM310" s="95"/>
      <c r="AN310" s="95"/>
      <c r="AO310" s="95"/>
      <c r="AP310" s="95"/>
      <c r="AQ310" s="95"/>
      <c r="AR310" s="95"/>
      <c r="AS310" s="95"/>
      <c r="AT310" s="95"/>
      <c r="AU310" s="95"/>
      <c r="AV310" s="95"/>
      <c r="AW310" s="95"/>
      <c r="AX310" s="95"/>
    </row>
    <row r="311" spans="1:50" s="96" customFormat="1" ht="26.25" customHeight="1">
      <c r="A311" s="24" t="s">
        <v>216</v>
      </c>
      <c r="B311" s="25" t="s">
        <v>545</v>
      </c>
      <c r="C311" s="25"/>
      <c r="D311" s="187">
        <f t="shared" ref="D311:D314" si="182">E311+F311+G311</f>
        <v>70.7</v>
      </c>
      <c r="E311" s="155">
        <f>E312</f>
        <v>70.7</v>
      </c>
      <c r="F311" s="155">
        <f t="shared" ref="F311:P311" si="183">F312</f>
        <v>0</v>
      </c>
      <c r="G311" s="155">
        <f t="shared" si="183"/>
        <v>0</v>
      </c>
      <c r="H311" s="155" t="e">
        <f t="shared" si="183"/>
        <v>#REF!</v>
      </c>
      <c r="I311" s="188">
        <f t="shared" si="183"/>
        <v>0</v>
      </c>
      <c r="J311" s="155">
        <f t="shared" si="183"/>
        <v>0</v>
      </c>
      <c r="K311" s="155">
        <f t="shared" si="183"/>
        <v>0</v>
      </c>
      <c r="L311" s="155">
        <f t="shared" si="183"/>
        <v>0</v>
      </c>
      <c r="M311" s="188">
        <f t="shared" si="183"/>
        <v>0</v>
      </c>
      <c r="N311" s="155">
        <f t="shared" si="183"/>
        <v>0</v>
      </c>
      <c r="O311" s="155">
        <f t="shared" si="183"/>
        <v>0</v>
      </c>
      <c r="P311" s="155">
        <f t="shared" si="183"/>
        <v>0</v>
      </c>
      <c r="Q311" s="95"/>
      <c r="R311" s="95"/>
      <c r="S311" s="95"/>
      <c r="T311" s="95"/>
      <c r="U311" s="95"/>
      <c r="V311" s="95"/>
      <c r="W311" s="95"/>
      <c r="X311" s="95"/>
      <c r="Y311" s="95"/>
      <c r="Z311" s="95"/>
      <c r="AA311" s="95"/>
      <c r="AB311" s="95"/>
      <c r="AC311" s="95"/>
      <c r="AD311" s="95"/>
      <c r="AE311" s="95"/>
      <c r="AF311" s="95"/>
      <c r="AG311" s="95"/>
      <c r="AH311" s="95"/>
      <c r="AI311" s="95"/>
      <c r="AJ311" s="95"/>
      <c r="AK311" s="95"/>
      <c r="AL311" s="95"/>
      <c r="AM311" s="95"/>
      <c r="AN311" s="95"/>
      <c r="AO311" s="95"/>
      <c r="AP311" s="95"/>
      <c r="AQ311" s="95"/>
      <c r="AR311" s="95"/>
      <c r="AS311" s="95"/>
      <c r="AT311" s="95"/>
      <c r="AU311" s="95"/>
      <c r="AV311" s="95"/>
      <c r="AW311" s="95"/>
      <c r="AX311" s="95"/>
    </row>
    <row r="312" spans="1:50" s="96" customFormat="1" ht="44.25" customHeight="1">
      <c r="A312" s="32" t="s">
        <v>42</v>
      </c>
      <c r="B312" s="25" t="s">
        <v>545</v>
      </c>
      <c r="C312" s="25" t="s">
        <v>16</v>
      </c>
      <c r="D312" s="187">
        <f t="shared" si="182"/>
        <v>70.7</v>
      </c>
      <c r="E312" s="155">
        <v>70.7</v>
      </c>
      <c r="F312" s="155"/>
      <c r="G312" s="155"/>
      <c r="H312" s="155" t="e">
        <f>#REF!</f>
        <v>#REF!</v>
      </c>
      <c r="I312" s="188">
        <f>J312+K312+L312</f>
        <v>0</v>
      </c>
      <c r="J312" s="155"/>
      <c r="K312" s="155"/>
      <c r="L312" s="155"/>
      <c r="M312" s="188">
        <f>N312+O312+P312</f>
        <v>0</v>
      </c>
      <c r="N312" s="155"/>
      <c r="O312" s="155"/>
      <c r="P312" s="155"/>
      <c r="Q312" s="95"/>
      <c r="R312" s="95"/>
      <c r="S312" s="95"/>
      <c r="T312" s="95"/>
      <c r="U312" s="95"/>
      <c r="V312" s="95"/>
      <c r="W312" s="95"/>
      <c r="X312" s="95"/>
      <c r="Y312" s="95"/>
      <c r="Z312" s="95"/>
      <c r="AA312" s="95"/>
      <c r="AB312" s="95"/>
      <c r="AC312" s="95"/>
      <c r="AD312" s="95"/>
      <c r="AE312" s="95"/>
      <c r="AF312" s="95"/>
      <c r="AG312" s="95"/>
      <c r="AH312" s="95"/>
      <c r="AI312" s="95"/>
      <c r="AJ312" s="95"/>
      <c r="AK312" s="95"/>
      <c r="AL312" s="95"/>
      <c r="AM312" s="95"/>
      <c r="AN312" s="95"/>
      <c r="AO312" s="95"/>
      <c r="AP312" s="95"/>
      <c r="AQ312" s="95"/>
      <c r="AR312" s="95"/>
      <c r="AS312" s="95"/>
      <c r="AT312" s="95"/>
      <c r="AU312" s="95"/>
      <c r="AV312" s="95"/>
      <c r="AW312" s="95"/>
      <c r="AX312" s="95"/>
    </row>
    <row r="313" spans="1:50" s="96" customFormat="1" ht="60">
      <c r="A313" s="24" t="s">
        <v>480</v>
      </c>
      <c r="B313" s="25" t="s">
        <v>545</v>
      </c>
      <c r="C313" s="25"/>
      <c r="D313" s="187">
        <f t="shared" si="182"/>
        <v>6378.8</v>
      </c>
      <c r="E313" s="155">
        <f t="shared" ref="E313:J313" si="184">E314</f>
        <v>0</v>
      </c>
      <c r="F313" s="155">
        <f t="shared" si="184"/>
        <v>6378.8</v>
      </c>
      <c r="G313" s="155">
        <f t="shared" si="184"/>
        <v>0</v>
      </c>
      <c r="H313" s="155" t="e">
        <f t="shared" si="184"/>
        <v>#REF!</v>
      </c>
      <c r="I313" s="190">
        <f t="shared" si="184"/>
        <v>0</v>
      </c>
      <c r="J313" s="155">
        <f t="shared" si="184"/>
        <v>0</v>
      </c>
      <c r="K313" s="155">
        <f>K314</f>
        <v>0</v>
      </c>
      <c r="L313" s="155">
        <f>L314</f>
        <v>0</v>
      </c>
      <c r="M313" s="190">
        <f t="shared" ref="M313:P313" si="185">M314</f>
        <v>0</v>
      </c>
      <c r="N313" s="155">
        <f t="shared" si="185"/>
        <v>0</v>
      </c>
      <c r="O313" s="155">
        <f t="shared" si="185"/>
        <v>0</v>
      </c>
      <c r="P313" s="155">
        <f t="shared" si="185"/>
        <v>0</v>
      </c>
      <c r="Q313" s="95"/>
      <c r="R313" s="95"/>
      <c r="S313" s="95"/>
      <c r="T313" s="95"/>
      <c r="U313" s="95"/>
      <c r="V313" s="95"/>
      <c r="W313" s="95"/>
      <c r="X313" s="95"/>
      <c r="Y313" s="95"/>
      <c r="Z313" s="95"/>
      <c r="AA313" s="95"/>
      <c r="AB313" s="95"/>
      <c r="AC313" s="95"/>
      <c r="AD313" s="95"/>
      <c r="AE313" s="95"/>
      <c r="AF313" s="95"/>
      <c r="AG313" s="95"/>
      <c r="AH313" s="95"/>
      <c r="AI313" s="95"/>
      <c r="AJ313" s="95"/>
      <c r="AK313" s="95"/>
      <c r="AL313" s="95"/>
      <c r="AM313" s="95"/>
      <c r="AN313" s="95"/>
      <c r="AO313" s="95"/>
      <c r="AP313" s="95"/>
      <c r="AQ313" s="95"/>
      <c r="AR313" s="95"/>
      <c r="AS313" s="95"/>
      <c r="AT313" s="95"/>
      <c r="AU313" s="95"/>
      <c r="AV313" s="95"/>
      <c r="AW313" s="95"/>
      <c r="AX313" s="95"/>
    </row>
    <row r="314" spans="1:50" s="96" customFormat="1" ht="25.5" customHeight="1">
      <c r="A314" s="32" t="s">
        <v>42</v>
      </c>
      <c r="B314" s="25" t="s">
        <v>545</v>
      </c>
      <c r="C314" s="25" t="s">
        <v>16</v>
      </c>
      <c r="D314" s="187">
        <f t="shared" si="182"/>
        <v>6378.8</v>
      </c>
      <c r="E314" s="155"/>
      <c r="F314" s="155">
        <f>7000-621.2</f>
        <v>6378.8</v>
      </c>
      <c r="G314" s="155"/>
      <c r="H314" s="155" t="e">
        <f>#REF!</f>
        <v>#REF!</v>
      </c>
      <c r="I314" s="190">
        <f>J314+K314+L314</f>
        <v>0</v>
      </c>
      <c r="J314" s="155"/>
      <c r="K314" s="155"/>
      <c r="L314" s="155"/>
      <c r="M314" s="190">
        <f>N314+O314+P314</f>
        <v>0</v>
      </c>
      <c r="N314" s="155"/>
      <c r="O314" s="155"/>
      <c r="P314" s="155"/>
      <c r="Q314" s="95"/>
      <c r="R314" s="95"/>
      <c r="S314" s="95"/>
      <c r="T314" s="95"/>
      <c r="U314" s="95"/>
      <c r="V314" s="95"/>
      <c r="W314" s="95"/>
      <c r="X314" s="95"/>
      <c r="Y314" s="95"/>
      <c r="Z314" s="95"/>
      <c r="AA314" s="95"/>
      <c r="AB314" s="95"/>
      <c r="AC314" s="95"/>
      <c r="AD314" s="95"/>
      <c r="AE314" s="95"/>
      <c r="AF314" s="95"/>
      <c r="AG314" s="95"/>
      <c r="AH314" s="95"/>
      <c r="AI314" s="95"/>
      <c r="AJ314" s="95"/>
      <c r="AK314" s="95"/>
      <c r="AL314" s="95"/>
      <c r="AM314" s="95"/>
      <c r="AN314" s="95"/>
      <c r="AO314" s="95"/>
      <c r="AP314" s="95"/>
      <c r="AQ314" s="95"/>
      <c r="AR314" s="95"/>
      <c r="AS314" s="95"/>
      <c r="AT314" s="95"/>
      <c r="AU314" s="95"/>
      <c r="AV314" s="95"/>
      <c r="AW314" s="95"/>
      <c r="AX314" s="95"/>
    </row>
    <row r="315" spans="1:50" s="96" customFormat="1" ht="135" hidden="1">
      <c r="A315" s="112" t="s">
        <v>320</v>
      </c>
      <c r="B315" s="97" t="s">
        <v>321</v>
      </c>
      <c r="C315" s="25"/>
      <c r="D315" s="187">
        <f t="shared" ref="D315:P317" si="186">D316</f>
        <v>0</v>
      </c>
      <c r="E315" s="154">
        <f t="shared" si="186"/>
        <v>0</v>
      </c>
      <c r="F315" s="154">
        <f t="shared" si="186"/>
        <v>0</v>
      </c>
      <c r="G315" s="154">
        <f t="shared" si="186"/>
        <v>0</v>
      </c>
      <c r="H315" s="154">
        <f t="shared" si="186"/>
        <v>0</v>
      </c>
      <c r="I315" s="187">
        <f t="shared" si="186"/>
        <v>0</v>
      </c>
      <c r="J315" s="154">
        <f t="shared" si="186"/>
        <v>0</v>
      </c>
      <c r="K315" s="154">
        <f t="shared" si="186"/>
        <v>0</v>
      </c>
      <c r="L315" s="154">
        <f t="shared" si="186"/>
        <v>0</v>
      </c>
      <c r="M315" s="187">
        <f t="shared" si="186"/>
        <v>0</v>
      </c>
      <c r="N315" s="154">
        <f t="shared" si="186"/>
        <v>0</v>
      </c>
      <c r="O315" s="154">
        <f t="shared" si="186"/>
        <v>0</v>
      </c>
      <c r="P315" s="154">
        <f t="shared" si="186"/>
        <v>0</v>
      </c>
      <c r="Q315" s="95"/>
      <c r="R315" s="95"/>
      <c r="S315" s="95"/>
      <c r="T315" s="95"/>
      <c r="U315" s="95"/>
      <c r="V315" s="95"/>
      <c r="W315" s="95"/>
      <c r="X315" s="95"/>
      <c r="Y315" s="95"/>
      <c r="Z315" s="95"/>
      <c r="AA315" s="95"/>
      <c r="AB315" s="95"/>
      <c r="AC315" s="95"/>
      <c r="AD315" s="95"/>
      <c r="AE315" s="95"/>
      <c r="AF315" s="95"/>
      <c r="AG315" s="95"/>
      <c r="AH315" s="95"/>
      <c r="AI315" s="95"/>
      <c r="AJ315" s="95"/>
      <c r="AK315" s="95"/>
      <c r="AL315" s="95"/>
      <c r="AM315" s="95"/>
      <c r="AN315" s="95"/>
      <c r="AO315" s="95"/>
      <c r="AP315" s="95"/>
      <c r="AQ315" s="95"/>
      <c r="AR315" s="95"/>
      <c r="AS315" s="95"/>
      <c r="AT315" s="95"/>
      <c r="AU315" s="95"/>
      <c r="AV315" s="95"/>
      <c r="AW315" s="95"/>
      <c r="AX315" s="95"/>
    </row>
    <row r="316" spans="1:50" s="96" customFormat="1" hidden="1">
      <c r="A316" s="101" t="s">
        <v>104</v>
      </c>
      <c r="B316" s="97" t="s">
        <v>322</v>
      </c>
      <c r="C316" s="25"/>
      <c r="D316" s="187">
        <f t="shared" si="186"/>
        <v>0</v>
      </c>
      <c r="E316" s="154">
        <f t="shared" si="186"/>
        <v>0</v>
      </c>
      <c r="F316" s="154">
        <f t="shared" si="186"/>
        <v>0</v>
      </c>
      <c r="G316" s="154">
        <f t="shared" si="186"/>
        <v>0</v>
      </c>
      <c r="H316" s="154">
        <f t="shared" si="186"/>
        <v>0</v>
      </c>
      <c r="I316" s="187">
        <f t="shared" si="186"/>
        <v>0</v>
      </c>
      <c r="J316" s="154">
        <f t="shared" si="186"/>
        <v>0</v>
      </c>
      <c r="K316" s="154">
        <f t="shared" si="186"/>
        <v>0</v>
      </c>
      <c r="L316" s="154">
        <f t="shared" si="186"/>
        <v>0</v>
      </c>
      <c r="M316" s="187">
        <f t="shared" si="186"/>
        <v>0</v>
      </c>
      <c r="N316" s="154">
        <f t="shared" si="186"/>
        <v>0</v>
      </c>
      <c r="O316" s="154">
        <f t="shared" si="186"/>
        <v>0</v>
      </c>
      <c r="P316" s="154">
        <f t="shared" si="186"/>
        <v>0</v>
      </c>
      <c r="Q316" s="95"/>
      <c r="R316" s="95"/>
      <c r="S316" s="95"/>
      <c r="T316" s="95"/>
      <c r="U316" s="95"/>
      <c r="V316" s="95"/>
      <c r="W316" s="95"/>
      <c r="X316" s="95"/>
      <c r="Y316" s="95"/>
      <c r="Z316" s="95"/>
      <c r="AA316" s="95"/>
      <c r="AB316" s="95"/>
      <c r="AC316" s="95"/>
      <c r="AD316" s="95"/>
      <c r="AE316" s="95"/>
      <c r="AF316" s="95"/>
      <c r="AG316" s="95"/>
      <c r="AH316" s="95"/>
      <c r="AI316" s="95"/>
      <c r="AJ316" s="95"/>
      <c r="AK316" s="95"/>
      <c r="AL316" s="95"/>
      <c r="AM316" s="95"/>
      <c r="AN316" s="95"/>
      <c r="AO316" s="95"/>
      <c r="AP316" s="95"/>
      <c r="AQ316" s="95"/>
      <c r="AR316" s="95"/>
      <c r="AS316" s="95"/>
      <c r="AT316" s="95"/>
      <c r="AU316" s="95"/>
      <c r="AV316" s="95"/>
      <c r="AW316" s="95"/>
      <c r="AX316" s="95"/>
    </row>
    <row r="317" spans="1:50" s="96" customFormat="1" ht="45" hidden="1">
      <c r="A317" s="133" t="s">
        <v>42</v>
      </c>
      <c r="B317" s="97" t="s">
        <v>322</v>
      </c>
      <c r="C317" s="25" t="s">
        <v>16</v>
      </c>
      <c r="D317" s="187">
        <f t="shared" si="186"/>
        <v>0</v>
      </c>
      <c r="E317" s="154">
        <f t="shared" si="186"/>
        <v>0</v>
      </c>
      <c r="F317" s="154">
        <f t="shared" si="186"/>
        <v>0</v>
      </c>
      <c r="G317" s="154">
        <f t="shared" si="186"/>
        <v>0</v>
      </c>
      <c r="H317" s="154">
        <f t="shared" si="186"/>
        <v>0</v>
      </c>
      <c r="I317" s="187">
        <f t="shared" si="186"/>
        <v>0</v>
      </c>
      <c r="J317" s="154">
        <f t="shared" si="186"/>
        <v>0</v>
      </c>
      <c r="K317" s="154">
        <f t="shared" si="186"/>
        <v>0</v>
      </c>
      <c r="L317" s="154">
        <f t="shared" si="186"/>
        <v>0</v>
      </c>
      <c r="M317" s="187">
        <f t="shared" si="186"/>
        <v>0</v>
      </c>
      <c r="N317" s="154">
        <f t="shared" si="186"/>
        <v>0</v>
      </c>
      <c r="O317" s="154">
        <f t="shared" si="186"/>
        <v>0</v>
      </c>
      <c r="P317" s="154">
        <f t="shared" si="186"/>
        <v>0</v>
      </c>
      <c r="Q317" s="95"/>
      <c r="R317" s="95"/>
      <c r="S317" s="95"/>
      <c r="T317" s="95"/>
      <c r="U317" s="95"/>
      <c r="V317" s="95"/>
      <c r="W317" s="95"/>
      <c r="X317" s="95"/>
      <c r="Y317" s="95"/>
      <c r="Z317" s="95"/>
      <c r="AA317" s="95"/>
      <c r="AB317" s="95"/>
      <c r="AC317" s="95"/>
      <c r="AD317" s="95"/>
      <c r="AE317" s="95"/>
      <c r="AF317" s="95"/>
      <c r="AG317" s="95"/>
      <c r="AH317" s="95"/>
      <c r="AI317" s="95"/>
      <c r="AJ317" s="95"/>
      <c r="AK317" s="95"/>
      <c r="AL317" s="95"/>
      <c r="AM317" s="95"/>
      <c r="AN317" s="95"/>
      <c r="AO317" s="95"/>
      <c r="AP317" s="95"/>
      <c r="AQ317" s="95"/>
      <c r="AR317" s="95"/>
      <c r="AS317" s="95"/>
      <c r="AT317" s="95"/>
      <c r="AU317" s="95"/>
      <c r="AV317" s="95"/>
      <c r="AW317" s="95"/>
      <c r="AX317" s="95"/>
    </row>
    <row r="318" spans="1:50" s="96" customFormat="1" ht="16.5" hidden="1" customHeight="1">
      <c r="A318" s="24" t="s">
        <v>40</v>
      </c>
      <c r="B318" s="97" t="s">
        <v>322</v>
      </c>
      <c r="C318" s="25" t="s">
        <v>16</v>
      </c>
      <c r="D318" s="187">
        <f>E318+F318+G318+H318</f>
        <v>0</v>
      </c>
      <c r="E318" s="155"/>
      <c r="F318" s="155"/>
      <c r="G318" s="157"/>
      <c r="H318" s="157"/>
      <c r="I318" s="187"/>
      <c r="J318" s="160"/>
      <c r="K318" s="155"/>
      <c r="L318" s="156"/>
      <c r="M318" s="247"/>
      <c r="N318" s="160"/>
      <c r="O318" s="160"/>
      <c r="P318" s="160"/>
      <c r="Q318" s="95"/>
      <c r="R318" s="95"/>
      <c r="S318" s="95"/>
      <c r="T318" s="95"/>
      <c r="U318" s="95"/>
      <c r="V318" s="95"/>
      <c r="W318" s="95"/>
      <c r="X318" s="95"/>
      <c r="Y318" s="95"/>
      <c r="Z318" s="95"/>
      <c r="AA318" s="95"/>
      <c r="AB318" s="95"/>
      <c r="AC318" s="95"/>
      <c r="AD318" s="95"/>
      <c r="AE318" s="95"/>
      <c r="AF318" s="95"/>
      <c r="AG318" s="95"/>
      <c r="AH318" s="95"/>
      <c r="AI318" s="95"/>
      <c r="AJ318" s="95"/>
      <c r="AK318" s="95"/>
      <c r="AL318" s="95"/>
      <c r="AM318" s="95"/>
      <c r="AN318" s="95"/>
      <c r="AO318" s="95"/>
      <c r="AP318" s="95"/>
      <c r="AQ318" s="95"/>
      <c r="AR318" s="95"/>
      <c r="AS318" s="95"/>
      <c r="AT318" s="95"/>
      <c r="AU318" s="95"/>
      <c r="AV318" s="95"/>
      <c r="AW318" s="95"/>
      <c r="AX318" s="95"/>
    </row>
    <row r="319" spans="1:50" s="96" customFormat="1" ht="60">
      <c r="A319" s="24" t="s">
        <v>219</v>
      </c>
      <c r="B319" s="25" t="s">
        <v>220</v>
      </c>
      <c r="C319" s="25"/>
      <c r="D319" s="187">
        <f>D320</f>
        <v>41</v>
      </c>
      <c r="E319" s="158">
        <f t="shared" ref="E319:P320" si="187">E320</f>
        <v>41</v>
      </c>
      <c r="F319" s="158">
        <f t="shared" si="187"/>
        <v>0</v>
      </c>
      <c r="G319" s="158">
        <f t="shared" si="187"/>
        <v>0</v>
      </c>
      <c r="H319" s="158" t="e">
        <f t="shared" si="187"/>
        <v>#REF!</v>
      </c>
      <c r="I319" s="193">
        <f t="shared" si="187"/>
        <v>0</v>
      </c>
      <c r="J319" s="158">
        <f t="shared" si="187"/>
        <v>0</v>
      </c>
      <c r="K319" s="158">
        <f t="shared" si="187"/>
        <v>0</v>
      </c>
      <c r="L319" s="158">
        <f t="shared" si="187"/>
        <v>0</v>
      </c>
      <c r="M319" s="193">
        <f t="shared" si="187"/>
        <v>0</v>
      </c>
      <c r="N319" s="158">
        <f t="shared" si="187"/>
        <v>0</v>
      </c>
      <c r="O319" s="158">
        <f t="shared" si="187"/>
        <v>0</v>
      </c>
      <c r="P319" s="158">
        <f t="shared" si="187"/>
        <v>0</v>
      </c>
      <c r="Q319" s="95"/>
      <c r="R319" s="95"/>
      <c r="S319" s="95"/>
      <c r="T319" s="95"/>
      <c r="U319" s="95"/>
      <c r="V319" s="95"/>
      <c r="W319" s="95"/>
      <c r="X319" s="95"/>
      <c r="Y319" s="95"/>
      <c r="Z319" s="95"/>
      <c r="AA319" s="95"/>
      <c r="AB319" s="95"/>
      <c r="AC319" s="95"/>
      <c r="AD319" s="95"/>
      <c r="AE319" s="95"/>
      <c r="AF319" s="95"/>
      <c r="AG319" s="95"/>
      <c r="AH319" s="95"/>
      <c r="AI319" s="95"/>
      <c r="AJ319" s="95"/>
      <c r="AK319" s="95"/>
      <c r="AL319" s="95"/>
      <c r="AM319" s="95"/>
      <c r="AN319" s="95"/>
      <c r="AO319" s="95"/>
      <c r="AP319" s="95"/>
      <c r="AQ319" s="95"/>
      <c r="AR319" s="95"/>
      <c r="AS319" s="95"/>
      <c r="AT319" s="95"/>
      <c r="AU319" s="95"/>
      <c r="AV319" s="95"/>
      <c r="AW319" s="95"/>
      <c r="AX319" s="95"/>
    </row>
    <row r="320" spans="1:50" s="96" customFormat="1" ht="15.75" customHeight="1">
      <c r="A320" s="132" t="s">
        <v>104</v>
      </c>
      <c r="B320" s="25" t="s">
        <v>221</v>
      </c>
      <c r="C320" s="25"/>
      <c r="D320" s="187">
        <f>D321</f>
        <v>41</v>
      </c>
      <c r="E320" s="158">
        <f t="shared" si="187"/>
        <v>41</v>
      </c>
      <c r="F320" s="158">
        <f t="shared" si="187"/>
        <v>0</v>
      </c>
      <c r="G320" s="158">
        <f t="shared" si="187"/>
        <v>0</v>
      </c>
      <c r="H320" s="158" t="e">
        <f t="shared" si="187"/>
        <v>#REF!</v>
      </c>
      <c r="I320" s="187">
        <f>I321</f>
        <v>0</v>
      </c>
      <c r="J320" s="158">
        <f>J321</f>
        <v>0</v>
      </c>
      <c r="K320" s="158">
        <f t="shared" si="187"/>
        <v>0</v>
      </c>
      <c r="L320" s="158">
        <f t="shared" si="187"/>
        <v>0</v>
      </c>
      <c r="M320" s="187">
        <f t="shared" si="187"/>
        <v>0</v>
      </c>
      <c r="N320" s="158">
        <f t="shared" si="187"/>
        <v>0</v>
      </c>
      <c r="O320" s="158">
        <f t="shared" si="187"/>
        <v>0</v>
      </c>
      <c r="P320" s="158">
        <f t="shared" si="187"/>
        <v>0</v>
      </c>
      <c r="Q320" s="95"/>
      <c r="R320" s="95"/>
      <c r="S320" s="95"/>
      <c r="T320" s="95"/>
      <c r="U320" s="95"/>
      <c r="V320" s="95"/>
      <c r="W320" s="95"/>
      <c r="X320" s="95"/>
      <c r="Y320" s="95"/>
      <c r="Z320" s="95"/>
      <c r="AA320" s="95"/>
      <c r="AB320" s="95"/>
      <c r="AC320" s="95"/>
      <c r="AD320" s="95"/>
      <c r="AE320" s="95"/>
      <c r="AF320" s="95"/>
      <c r="AG320" s="95"/>
      <c r="AH320" s="95"/>
      <c r="AI320" s="95"/>
      <c r="AJ320" s="95"/>
      <c r="AK320" s="95"/>
      <c r="AL320" s="95"/>
      <c r="AM320" s="95"/>
      <c r="AN320" s="95"/>
      <c r="AO320" s="95"/>
      <c r="AP320" s="95"/>
      <c r="AQ320" s="95"/>
      <c r="AR320" s="95"/>
      <c r="AS320" s="95"/>
      <c r="AT320" s="95"/>
      <c r="AU320" s="95"/>
      <c r="AV320" s="95"/>
      <c r="AW320" s="95"/>
      <c r="AX320" s="95"/>
    </row>
    <row r="321" spans="1:50" s="96" customFormat="1" ht="27.75" customHeight="1">
      <c r="A321" s="32" t="s">
        <v>42</v>
      </c>
      <c r="B321" s="25" t="s">
        <v>221</v>
      </c>
      <c r="C321" s="25" t="s">
        <v>16</v>
      </c>
      <c r="D321" s="187">
        <f>E321+F321+G321</f>
        <v>41</v>
      </c>
      <c r="E321" s="158">
        <v>41</v>
      </c>
      <c r="F321" s="158"/>
      <c r="G321" s="158"/>
      <c r="H321" s="158" t="e">
        <f>#REF!</f>
        <v>#REF!</v>
      </c>
      <c r="I321" s="193">
        <f>J321+K321+L321</f>
        <v>0</v>
      </c>
      <c r="J321" s="158"/>
      <c r="K321" s="158"/>
      <c r="L321" s="158"/>
      <c r="M321" s="193">
        <f>N321+O321+P321</f>
        <v>0</v>
      </c>
      <c r="N321" s="158"/>
      <c r="O321" s="158"/>
      <c r="P321" s="158"/>
      <c r="Q321" s="95"/>
      <c r="R321" s="95"/>
      <c r="S321" s="95"/>
      <c r="T321" s="95"/>
      <c r="U321" s="95"/>
      <c r="V321" s="95"/>
      <c r="W321" s="95"/>
      <c r="X321" s="95"/>
      <c r="Y321" s="95"/>
      <c r="Z321" s="95"/>
      <c r="AA321" s="95"/>
      <c r="AB321" s="95"/>
      <c r="AC321" s="95"/>
      <c r="AD321" s="95"/>
      <c r="AE321" s="95"/>
      <c r="AF321" s="95"/>
      <c r="AG321" s="95"/>
      <c r="AH321" s="95"/>
      <c r="AI321" s="95"/>
      <c r="AJ321" s="95"/>
      <c r="AK321" s="95"/>
      <c r="AL321" s="95"/>
      <c r="AM321" s="95"/>
      <c r="AN321" s="95"/>
      <c r="AO321" s="95"/>
      <c r="AP321" s="95"/>
      <c r="AQ321" s="95"/>
      <c r="AR321" s="95"/>
      <c r="AS321" s="95"/>
      <c r="AT321" s="95"/>
      <c r="AU321" s="95"/>
      <c r="AV321" s="95"/>
      <c r="AW321" s="95"/>
      <c r="AX321" s="95"/>
    </row>
    <row r="322" spans="1:50" s="95" customFormat="1" ht="40.5" customHeight="1">
      <c r="A322" s="43" t="s">
        <v>222</v>
      </c>
      <c r="B322" s="42" t="s">
        <v>223</v>
      </c>
      <c r="C322" s="19"/>
      <c r="D322" s="187">
        <f>D323</f>
        <v>211624.40000000005</v>
      </c>
      <c r="E322" s="154">
        <f t="shared" ref="E322:P322" si="188">E323</f>
        <v>78499.899999999994</v>
      </c>
      <c r="F322" s="154">
        <f t="shared" si="188"/>
        <v>115942.7</v>
      </c>
      <c r="G322" s="154">
        <f t="shared" si="188"/>
        <v>17364.099999999999</v>
      </c>
      <c r="H322" s="154" t="e">
        <f t="shared" si="188"/>
        <v>#REF!</v>
      </c>
      <c r="I322" s="187">
        <f t="shared" si="188"/>
        <v>0</v>
      </c>
      <c r="J322" s="154">
        <f t="shared" si="188"/>
        <v>0</v>
      </c>
      <c r="K322" s="154">
        <f t="shared" si="188"/>
        <v>0</v>
      </c>
      <c r="L322" s="154">
        <f t="shared" si="188"/>
        <v>0</v>
      </c>
      <c r="M322" s="187">
        <f t="shared" si="188"/>
        <v>0</v>
      </c>
      <c r="N322" s="154">
        <f t="shared" si="188"/>
        <v>0</v>
      </c>
      <c r="O322" s="154">
        <f t="shared" si="188"/>
        <v>0</v>
      </c>
      <c r="P322" s="154">
        <f t="shared" si="188"/>
        <v>0</v>
      </c>
    </row>
    <row r="323" spans="1:50" s="8" customFormat="1" ht="37.5" customHeight="1">
      <c r="A323" s="69" t="s">
        <v>224</v>
      </c>
      <c r="B323" s="64" t="s">
        <v>225</v>
      </c>
      <c r="C323" s="29"/>
      <c r="D323" s="187">
        <f t="shared" ref="D323:P323" si="189">D324+D340+D380+D407</f>
        <v>211624.40000000005</v>
      </c>
      <c r="E323" s="154">
        <f t="shared" si="189"/>
        <v>78499.899999999994</v>
      </c>
      <c r="F323" s="154">
        <f t="shared" si="189"/>
        <v>115942.7</v>
      </c>
      <c r="G323" s="154">
        <f>G324+G340+G380+G407</f>
        <v>17364.099999999999</v>
      </c>
      <c r="H323" s="154" t="e">
        <f t="shared" si="189"/>
        <v>#REF!</v>
      </c>
      <c r="I323" s="187">
        <f t="shared" si="189"/>
        <v>0</v>
      </c>
      <c r="J323" s="154">
        <f t="shared" si="189"/>
        <v>0</v>
      </c>
      <c r="K323" s="154">
        <f t="shared" si="189"/>
        <v>0</v>
      </c>
      <c r="L323" s="154">
        <f t="shared" si="189"/>
        <v>0</v>
      </c>
      <c r="M323" s="187">
        <f t="shared" si="189"/>
        <v>0</v>
      </c>
      <c r="N323" s="154">
        <f t="shared" si="189"/>
        <v>0</v>
      </c>
      <c r="O323" s="154">
        <f t="shared" si="189"/>
        <v>0</v>
      </c>
      <c r="P323" s="154">
        <f t="shared" si="189"/>
        <v>0</v>
      </c>
      <c r="Q323" s="7"/>
      <c r="R323" s="7"/>
      <c r="S323" s="7"/>
      <c r="T323" s="7"/>
      <c r="U323" s="7"/>
      <c r="V323" s="7"/>
      <c r="W323" s="7"/>
      <c r="X323" s="7"/>
      <c r="Y323" s="7"/>
      <c r="Z323" s="7"/>
      <c r="AA323" s="7"/>
      <c r="AB323" s="7"/>
      <c r="AC323" s="7"/>
      <c r="AD323" s="7"/>
      <c r="AE323" s="7"/>
      <c r="AF323" s="7"/>
      <c r="AG323" s="7"/>
      <c r="AH323" s="7"/>
      <c r="AI323" s="7"/>
      <c r="AJ323" s="7"/>
      <c r="AK323" s="7"/>
      <c r="AL323" s="7"/>
      <c r="AM323" s="7"/>
      <c r="AN323" s="7"/>
      <c r="AO323" s="7"/>
      <c r="AP323" s="7"/>
      <c r="AQ323" s="7"/>
      <c r="AR323" s="7"/>
      <c r="AS323" s="7"/>
      <c r="AT323" s="7"/>
      <c r="AU323" s="7"/>
      <c r="AV323" s="7"/>
      <c r="AW323" s="7"/>
      <c r="AX323" s="7"/>
    </row>
    <row r="324" spans="1:50" s="8" customFormat="1" ht="39" customHeight="1">
      <c r="A324" s="46" t="s">
        <v>251</v>
      </c>
      <c r="B324" s="17" t="s">
        <v>226</v>
      </c>
      <c r="C324" s="153"/>
      <c r="D324" s="187">
        <f t="shared" ref="D324:P324" si="190">D325+D330+D332+D334+D337+D327</f>
        <v>17696.500000000004</v>
      </c>
      <c r="E324" s="154">
        <f t="shared" si="190"/>
        <v>8570.4000000000015</v>
      </c>
      <c r="F324" s="154">
        <f t="shared" si="190"/>
        <v>9126.1</v>
      </c>
      <c r="G324" s="154">
        <f t="shared" si="190"/>
        <v>0</v>
      </c>
      <c r="H324" s="154" t="e">
        <f t="shared" si="190"/>
        <v>#REF!</v>
      </c>
      <c r="I324" s="187">
        <f t="shared" si="190"/>
        <v>0</v>
      </c>
      <c r="J324" s="154">
        <f t="shared" si="190"/>
        <v>0</v>
      </c>
      <c r="K324" s="154">
        <f t="shared" si="190"/>
        <v>0</v>
      </c>
      <c r="L324" s="154">
        <f t="shared" si="190"/>
        <v>0</v>
      </c>
      <c r="M324" s="187">
        <f t="shared" si="190"/>
        <v>0</v>
      </c>
      <c r="N324" s="154">
        <f t="shared" si="190"/>
        <v>0</v>
      </c>
      <c r="O324" s="154">
        <f t="shared" si="190"/>
        <v>0</v>
      </c>
      <c r="P324" s="154">
        <f t="shared" si="190"/>
        <v>0</v>
      </c>
      <c r="Q324" s="7"/>
      <c r="R324" s="7"/>
      <c r="S324" s="7"/>
      <c r="T324" s="7"/>
      <c r="U324" s="7"/>
      <c r="V324" s="7"/>
      <c r="W324" s="7"/>
      <c r="X324" s="7"/>
      <c r="Y324" s="7"/>
      <c r="Z324" s="7"/>
      <c r="AA324" s="7"/>
      <c r="AB324" s="7"/>
      <c r="AC324" s="7"/>
      <c r="AD324" s="7"/>
      <c r="AE324" s="7"/>
      <c r="AF324" s="7"/>
      <c r="AG324" s="7"/>
      <c r="AH324" s="7"/>
      <c r="AI324" s="7"/>
      <c r="AJ324" s="7"/>
      <c r="AK324" s="7"/>
      <c r="AL324" s="7"/>
      <c r="AM324" s="7"/>
      <c r="AN324" s="7"/>
      <c r="AO324" s="7"/>
      <c r="AP324" s="7"/>
      <c r="AQ324" s="7"/>
      <c r="AR324" s="7"/>
      <c r="AS324" s="7"/>
      <c r="AT324" s="7"/>
      <c r="AU324" s="7"/>
      <c r="AV324" s="7"/>
      <c r="AW324" s="7"/>
      <c r="AX324" s="7"/>
    </row>
    <row r="325" spans="1:50" s="8" customFormat="1" ht="61.5" customHeight="1">
      <c r="A325" s="46" t="s">
        <v>115</v>
      </c>
      <c r="B325" s="17" t="s">
        <v>227</v>
      </c>
      <c r="C325" s="153"/>
      <c r="D325" s="187">
        <f t="shared" ref="D325:P325" si="191">D326</f>
        <v>9126.1</v>
      </c>
      <c r="E325" s="154">
        <f t="shared" si="191"/>
        <v>0</v>
      </c>
      <c r="F325" s="154">
        <f t="shared" si="191"/>
        <v>9126.1</v>
      </c>
      <c r="G325" s="154">
        <f t="shared" si="191"/>
        <v>0</v>
      </c>
      <c r="H325" s="154" t="e">
        <f t="shared" si="191"/>
        <v>#REF!</v>
      </c>
      <c r="I325" s="187">
        <f t="shared" si="191"/>
        <v>0</v>
      </c>
      <c r="J325" s="154">
        <f t="shared" si="191"/>
        <v>0</v>
      </c>
      <c r="K325" s="154">
        <f t="shared" si="191"/>
        <v>0</v>
      </c>
      <c r="L325" s="154">
        <f t="shared" si="191"/>
        <v>0</v>
      </c>
      <c r="M325" s="187">
        <f t="shared" si="191"/>
        <v>0</v>
      </c>
      <c r="N325" s="154">
        <f t="shared" si="191"/>
        <v>0</v>
      </c>
      <c r="O325" s="154">
        <f t="shared" si="191"/>
        <v>0</v>
      </c>
      <c r="P325" s="154">
        <f t="shared" si="191"/>
        <v>0</v>
      </c>
      <c r="Q325" s="7"/>
      <c r="R325" s="7"/>
      <c r="S325" s="7"/>
      <c r="T325" s="7"/>
      <c r="U325" s="7"/>
      <c r="V325" s="7"/>
      <c r="W325" s="7"/>
      <c r="X325" s="7"/>
      <c r="Y325" s="7"/>
      <c r="Z325" s="7"/>
      <c r="AA325" s="7"/>
      <c r="AB325" s="7"/>
      <c r="AC325" s="7"/>
      <c r="AD325" s="7"/>
      <c r="AE325" s="7"/>
      <c r="AF325" s="7"/>
      <c r="AG325" s="7"/>
      <c r="AH325" s="7"/>
      <c r="AI325" s="7"/>
      <c r="AJ325" s="7"/>
      <c r="AK325" s="7"/>
      <c r="AL325" s="7"/>
      <c r="AM325" s="7"/>
      <c r="AN325" s="7"/>
      <c r="AO325" s="7"/>
      <c r="AP325" s="7"/>
      <c r="AQ325" s="7"/>
      <c r="AR325" s="7"/>
      <c r="AS325" s="7"/>
      <c r="AT325" s="7"/>
      <c r="AU325" s="7"/>
      <c r="AV325" s="7"/>
      <c r="AW325" s="7"/>
      <c r="AX325" s="7"/>
    </row>
    <row r="326" spans="1:50" s="8" customFormat="1" ht="60">
      <c r="A326" s="24" t="s">
        <v>475</v>
      </c>
      <c r="B326" s="17" t="s">
        <v>227</v>
      </c>
      <c r="C326" s="153" t="s">
        <v>56</v>
      </c>
      <c r="D326" s="187">
        <f>E326+F326+G326</f>
        <v>9126.1</v>
      </c>
      <c r="E326" s="155"/>
      <c r="F326" s="155">
        <v>9126.1</v>
      </c>
      <c r="G326" s="157"/>
      <c r="H326" s="157" t="e">
        <f>#REF!</f>
        <v>#REF!</v>
      </c>
      <c r="I326" s="187">
        <f>J326+K326+L326</f>
        <v>0</v>
      </c>
      <c r="J326" s="156"/>
      <c r="K326" s="155"/>
      <c r="L326" s="155"/>
      <c r="M326" s="246">
        <f>N326+O326+P326</f>
        <v>0</v>
      </c>
      <c r="N326" s="160"/>
      <c r="O326" s="160"/>
      <c r="P326" s="160"/>
      <c r="Q326" s="7"/>
      <c r="R326" s="7"/>
      <c r="S326" s="7"/>
      <c r="T326" s="7"/>
      <c r="U326" s="7"/>
      <c r="V326" s="7"/>
      <c r="W326" s="7"/>
      <c r="X326" s="7"/>
      <c r="Y326" s="7"/>
      <c r="Z326" s="7"/>
      <c r="AA326" s="7"/>
      <c r="AB326" s="7"/>
      <c r="AC326" s="7"/>
      <c r="AD326" s="7"/>
      <c r="AE326" s="7"/>
      <c r="AF326" s="7"/>
      <c r="AG326" s="7"/>
      <c r="AH326" s="7"/>
      <c r="AI326" s="7"/>
      <c r="AJ326" s="7"/>
      <c r="AK326" s="7"/>
      <c r="AL326" s="7"/>
      <c r="AM326" s="7"/>
      <c r="AN326" s="7"/>
      <c r="AO326" s="7"/>
      <c r="AP326" s="7"/>
      <c r="AQ326" s="7"/>
      <c r="AR326" s="7"/>
      <c r="AS326" s="7"/>
      <c r="AT326" s="7"/>
      <c r="AU326" s="7"/>
      <c r="AV326" s="7"/>
      <c r="AW326" s="7"/>
      <c r="AX326" s="7"/>
    </row>
    <row r="327" spans="1:50" s="96" customFormat="1" ht="96" hidden="1" customHeight="1">
      <c r="A327" s="16" t="s">
        <v>151</v>
      </c>
      <c r="B327" s="97" t="s">
        <v>283</v>
      </c>
      <c r="C327" s="153"/>
      <c r="D327" s="187">
        <f t="shared" ref="D327:G328" si="192">D328</f>
        <v>0</v>
      </c>
      <c r="E327" s="154">
        <f t="shared" si="192"/>
        <v>0</v>
      </c>
      <c r="F327" s="154">
        <f t="shared" si="192"/>
        <v>0</v>
      </c>
      <c r="G327" s="154">
        <f t="shared" si="192"/>
        <v>0</v>
      </c>
      <c r="H327" s="154"/>
      <c r="I327" s="187">
        <f t="shared" ref="I327:P328" si="193">I328</f>
        <v>0</v>
      </c>
      <c r="J327" s="154">
        <f t="shared" si="193"/>
        <v>0</v>
      </c>
      <c r="K327" s="154">
        <f t="shared" si="193"/>
        <v>0</v>
      </c>
      <c r="L327" s="154">
        <f t="shared" si="193"/>
        <v>0</v>
      </c>
      <c r="M327" s="187">
        <f t="shared" si="193"/>
        <v>0</v>
      </c>
      <c r="N327" s="154">
        <f t="shared" si="193"/>
        <v>0</v>
      </c>
      <c r="O327" s="154">
        <f t="shared" si="193"/>
        <v>0</v>
      </c>
      <c r="P327" s="154">
        <f t="shared" si="193"/>
        <v>0</v>
      </c>
      <c r="Q327" s="95"/>
      <c r="R327" s="95"/>
      <c r="S327" s="95"/>
      <c r="T327" s="95"/>
      <c r="U327" s="95"/>
      <c r="V327" s="95"/>
      <c r="W327" s="95"/>
      <c r="X327" s="95"/>
      <c r="Y327" s="95"/>
      <c r="Z327" s="95"/>
      <c r="AA327" s="95"/>
      <c r="AB327" s="95"/>
      <c r="AC327" s="95"/>
      <c r="AD327" s="95"/>
      <c r="AE327" s="95"/>
      <c r="AF327" s="95"/>
      <c r="AG327" s="95"/>
      <c r="AH327" s="95"/>
      <c r="AI327" s="95"/>
      <c r="AJ327" s="95"/>
      <c r="AK327" s="95"/>
      <c r="AL327" s="95"/>
      <c r="AM327" s="95"/>
      <c r="AN327" s="95"/>
      <c r="AO327" s="95"/>
      <c r="AP327" s="95"/>
      <c r="AQ327" s="95"/>
      <c r="AR327" s="95"/>
      <c r="AS327" s="95"/>
      <c r="AT327" s="95"/>
      <c r="AU327" s="95"/>
      <c r="AV327" s="95"/>
      <c r="AW327" s="95"/>
      <c r="AX327" s="95"/>
    </row>
    <row r="328" spans="1:50" s="96" customFormat="1" ht="62.25" hidden="1" customHeight="1">
      <c r="A328" s="24" t="s">
        <v>475</v>
      </c>
      <c r="B328" s="97" t="s">
        <v>283</v>
      </c>
      <c r="C328" s="153" t="s">
        <v>56</v>
      </c>
      <c r="D328" s="187">
        <f t="shared" si="192"/>
        <v>0</v>
      </c>
      <c r="E328" s="158">
        <f t="shared" si="192"/>
        <v>0</v>
      </c>
      <c r="F328" s="158">
        <f t="shared" si="192"/>
        <v>0</v>
      </c>
      <c r="G328" s="158">
        <f t="shared" si="192"/>
        <v>0</v>
      </c>
      <c r="H328" s="154"/>
      <c r="I328" s="187">
        <f t="shared" si="193"/>
        <v>0</v>
      </c>
      <c r="J328" s="158">
        <f t="shared" si="193"/>
        <v>0</v>
      </c>
      <c r="K328" s="158">
        <f t="shared" si="193"/>
        <v>0</v>
      </c>
      <c r="L328" s="158">
        <f t="shared" si="193"/>
        <v>0</v>
      </c>
      <c r="M328" s="187">
        <f t="shared" si="193"/>
        <v>0</v>
      </c>
      <c r="N328" s="158">
        <f t="shared" si="193"/>
        <v>0</v>
      </c>
      <c r="O328" s="158">
        <f t="shared" si="193"/>
        <v>0</v>
      </c>
      <c r="P328" s="158">
        <f t="shared" si="193"/>
        <v>0</v>
      </c>
      <c r="Q328" s="95"/>
      <c r="R328" s="95"/>
      <c r="S328" s="95"/>
      <c r="T328" s="95"/>
      <c r="U328" s="95"/>
      <c r="V328" s="95"/>
      <c r="W328" s="95"/>
      <c r="X328" s="95"/>
      <c r="Y328" s="95"/>
      <c r="Z328" s="95"/>
      <c r="AA328" s="95"/>
      <c r="AB328" s="95"/>
      <c r="AC328" s="95"/>
      <c r="AD328" s="95"/>
      <c r="AE328" s="95"/>
      <c r="AF328" s="95"/>
      <c r="AG328" s="95"/>
      <c r="AH328" s="95"/>
      <c r="AI328" s="95"/>
      <c r="AJ328" s="95"/>
      <c r="AK328" s="95"/>
      <c r="AL328" s="95"/>
      <c r="AM328" s="95"/>
      <c r="AN328" s="95"/>
      <c r="AO328" s="95"/>
      <c r="AP328" s="95"/>
      <c r="AQ328" s="95"/>
      <c r="AR328" s="95"/>
      <c r="AS328" s="95"/>
      <c r="AT328" s="95"/>
      <c r="AU328" s="95"/>
      <c r="AV328" s="95"/>
      <c r="AW328" s="95"/>
      <c r="AX328" s="95"/>
    </row>
    <row r="329" spans="1:50" s="96" customFormat="1" ht="17.25" hidden="1" customHeight="1">
      <c r="A329" s="16" t="s">
        <v>53</v>
      </c>
      <c r="B329" s="97" t="s">
        <v>283</v>
      </c>
      <c r="C329" s="153" t="s">
        <v>56</v>
      </c>
      <c r="D329" s="187">
        <f>E329+F329+G329</f>
        <v>0</v>
      </c>
      <c r="E329" s="155"/>
      <c r="F329" s="155"/>
      <c r="G329" s="157"/>
      <c r="H329" s="157"/>
      <c r="I329" s="187">
        <f>J329+K329+L329</f>
        <v>0</v>
      </c>
      <c r="J329" s="156"/>
      <c r="K329" s="156"/>
      <c r="L329" s="156"/>
      <c r="M329" s="246">
        <f>N329+O329+P329</f>
        <v>0</v>
      </c>
      <c r="N329" s="160"/>
      <c r="O329" s="160"/>
      <c r="P329" s="160"/>
      <c r="Q329" s="95"/>
      <c r="R329" s="95"/>
      <c r="S329" s="95"/>
      <c r="T329" s="95"/>
      <c r="U329" s="95"/>
      <c r="V329" s="95"/>
      <c r="W329" s="95"/>
      <c r="X329" s="95"/>
      <c r="Y329" s="95"/>
      <c r="Z329" s="95"/>
      <c r="AA329" s="95"/>
      <c r="AB329" s="95"/>
      <c r="AC329" s="95"/>
      <c r="AD329" s="95"/>
      <c r="AE329" s="95"/>
      <c r="AF329" s="95"/>
      <c r="AG329" s="95"/>
      <c r="AH329" s="95"/>
      <c r="AI329" s="95"/>
      <c r="AJ329" s="95"/>
      <c r="AK329" s="95"/>
      <c r="AL329" s="95"/>
      <c r="AM329" s="95"/>
      <c r="AN329" s="95"/>
      <c r="AO329" s="95"/>
      <c r="AP329" s="95"/>
      <c r="AQ329" s="95"/>
      <c r="AR329" s="95"/>
      <c r="AS329" s="95"/>
      <c r="AT329" s="95"/>
      <c r="AU329" s="95"/>
      <c r="AV329" s="95"/>
      <c r="AW329" s="95"/>
      <c r="AX329" s="95"/>
    </row>
    <row r="330" spans="1:50" s="8" customFormat="1" ht="26.25" customHeight="1">
      <c r="A330" s="56" t="s">
        <v>158</v>
      </c>
      <c r="B330" s="17" t="s">
        <v>228</v>
      </c>
      <c r="C330" s="153" t="s">
        <v>24</v>
      </c>
      <c r="D330" s="187">
        <f>E330+F330+G330</f>
        <v>5123.8</v>
      </c>
      <c r="E330" s="155">
        <f>E331</f>
        <v>5123.8</v>
      </c>
      <c r="F330" s="155">
        <f t="shared" ref="F330:H330" si="194">F331</f>
        <v>0</v>
      </c>
      <c r="G330" s="155">
        <f t="shared" si="194"/>
        <v>0</v>
      </c>
      <c r="H330" s="155" t="e">
        <f t="shared" si="194"/>
        <v>#REF!</v>
      </c>
      <c r="I330" s="187">
        <f>J330+K330+L330</f>
        <v>0</v>
      </c>
      <c r="J330" s="155">
        <f>J331</f>
        <v>0</v>
      </c>
      <c r="K330" s="155">
        <f t="shared" ref="K330:L330" si="195">K331</f>
        <v>0</v>
      </c>
      <c r="L330" s="155">
        <f t="shared" si="195"/>
        <v>0</v>
      </c>
      <c r="M330" s="246">
        <f t="shared" ref="M330:M332" si="196">N330+O330</f>
        <v>0</v>
      </c>
      <c r="N330" s="160">
        <f t="shared" ref="N330:P330" si="197">N331</f>
        <v>0</v>
      </c>
      <c r="O330" s="160">
        <f t="shared" si="197"/>
        <v>0</v>
      </c>
      <c r="P330" s="160">
        <f t="shared" si="197"/>
        <v>0</v>
      </c>
      <c r="Q330" s="7"/>
      <c r="R330" s="7"/>
      <c r="S330" s="7"/>
      <c r="T330" s="7"/>
      <c r="U330" s="7"/>
      <c r="V330" s="7"/>
      <c r="W330" s="7"/>
      <c r="X330" s="7"/>
      <c r="Y330" s="7"/>
      <c r="Z330" s="7"/>
      <c r="AA330" s="7"/>
      <c r="AB330" s="7"/>
      <c r="AC330" s="7"/>
      <c r="AD330" s="7"/>
      <c r="AE330" s="7"/>
      <c r="AF330" s="7"/>
      <c r="AG330" s="7"/>
      <c r="AH330" s="7"/>
      <c r="AI330" s="7"/>
      <c r="AJ330" s="7"/>
      <c r="AK330" s="7"/>
      <c r="AL330" s="7"/>
      <c r="AM330" s="7"/>
      <c r="AN330" s="7"/>
      <c r="AO330" s="7"/>
      <c r="AP330" s="7"/>
      <c r="AQ330" s="7"/>
      <c r="AR330" s="7"/>
      <c r="AS330" s="7"/>
      <c r="AT330" s="7"/>
      <c r="AU330" s="7"/>
      <c r="AV330" s="7"/>
      <c r="AW330" s="7"/>
      <c r="AX330" s="7"/>
    </row>
    <row r="331" spans="1:50" s="8" customFormat="1" ht="60">
      <c r="A331" s="24" t="s">
        <v>242</v>
      </c>
      <c r="B331" s="17" t="s">
        <v>228</v>
      </c>
      <c r="C331" s="153" t="s">
        <v>57</v>
      </c>
      <c r="D331" s="187">
        <f t="shared" ref="D331:D339" si="198">E331+G331</f>
        <v>5123.8</v>
      </c>
      <c r="E331" s="155">
        <f>'[1]Поправки ноябрь 2024 (3)'!$I$583</f>
        <v>5123.8</v>
      </c>
      <c r="F331" s="155"/>
      <c r="G331" s="155"/>
      <c r="H331" s="155" t="e">
        <f>#REF!</f>
        <v>#REF!</v>
      </c>
      <c r="I331" s="190">
        <f>J331+K331+L331</f>
        <v>0</v>
      </c>
      <c r="J331" s="155"/>
      <c r="K331" s="155"/>
      <c r="L331" s="155"/>
      <c r="M331" s="190">
        <f>N331+O331+P331</f>
        <v>0</v>
      </c>
      <c r="N331" s="155"/>
      <c r="O331" s="155"/>
      <c r="P331" s="155"/>
      <c r="Q331" s="7"/>
      <c r="R331" s="7"/>
      <c r="S331" s="7"/>
      <c r="T331" s="7"/>
      <c r="U331" s="7"/>
      <c r="V331" s="7"/>
      <c r="W331" s="7"/>
      <c r="X331" s="7"/>
      <c r="Y331" s="7"/>
      <c r="Z331" s="7"/>
      <c r="AA331" s="7"/>
      <c r="AB331" s="7"/>
      <c r="AC331" s="7"/>
      <c r="AD331" s="7"/>
      <c r="AE331" s="7"/>
      <c r="AF331" s="7"/>
      <c r="AG331" s="7"/>
      <c r="AH331" s="7"/>
      <c r="AI331" s="7"/>
      <c r="AJ331" s="7"/>
      <c r="AK331" s="7"/>
      <c r="AL331" s="7"/>
      <c r="AM331" s="7"/>
      <c r="AN331" s="7"/>
      <c r="AO331" s="7"/>
      <c r="AP331" s="7"/>
      <c r="AQ331" s="7"/>
      <c r="AR331" s="7"/>
      <c r="AS331" s="7"/>
      <c r="AT331" s="7"/>
      <c r="AU331" s="7"/>
      <c r="AV331" s="7"/>
      <c r="AW331" s="7"/>
      <c r="AX331" s="7"/>
    </row>
    <row r="332" spans="1:50" s="8" customFormat="1" ht="33" customHeight="1">
      <c r="A332" s="24" t="s">
        <v>159</v>
      </c>
      <c r="B332" s="17" t="s">
        <v>229</v>
      </c>
      <c r="C332" s="153" t="s">
        <v>24</v>
      </c>
      <c r="D332" s="187">
        <f t="shared" si="198"/>
        <v>2294.4</v>
      </c>
      <c r="E332" s="155">
        <f>E333</f>
        <v>2294.4</v>
      </c>
      <c r="F332" s="155">
        <f t="shared" ref="F332:H332" si="199">F333</f>
        <v>0</v>
      </c>
      <c r="G332" s="155">
        <f t="shared" si="199"/>
        <v>0</v>
      </c>
      <c r="H332" s="155" t="e">
        <f t="shared" si="199"/>
        <v>#REF!</v>
      </c>
      <c r="I332" s="187">
        <f>J332+K332+L332</f>
        <v>0</v>
      </c>
      <c r="J332" s="155">
        <f>J333</f>
        <v>0</v>
      </c>
      <c r="K332" s="155">
        <f t="shared" ref="K332:L332" si="200">K333</f>
        <v>0</v>
      </c>
      <c r="L332" s="155">
        <f t="shared" si="200"/>
        <v>0</v>
      </c>
      <c r="M332" s="246">
        <f t="shared" si="196"/>
        <v>0</v>
      </c>
      <c r="N332" s="160">
        <f>N333</f>
        <v>0</v>
      </c>
      <c r="O332" s="160">
        <f t="shared" ref="O332:P332" si="201">O333</f>
        <v>0</v>
      </c>
      <c r="P332" s="160">
        <f t="shared" si="201"/>
        <v>0</v>
      </c>
      <c r="Q332" s="7"/>
      <c r="R332" s="7"/>
      <c r="S332" s="7"/>
      <c r="T332" s="7"/>
      <c r="U332" s="7"/>
      <c r="V332" s="7"/>
      <c r="W332" s="7"/>
      <c r="X332" s="7"/>
      <c r="Y332" s="7"/>
      <c r="Z332" s="7"/>
      <c r="AA332" s="7"/>
      <c r="AB332" s="7"/>
      <c r="AC332" s="7"/>
      <c r="AD332" s="7"/>
      <c r="AE332" s="7"/>
      <c r="AF332" s="7"/>
      <c r="AG332" s="7"/>
      <c r="AH332" s="7"/>
      <c r="AI332" s="7"/>
      <c r="AJ332" s="7"/>
      <c r="AK332" s="7"/>
      <c r="AL332" s="7"/>
      <c r="AM332" s="7"/>
      <c r="AN332" s="7"/>
      <c r="AO332" s="7"/>
      <c r="AP332" s="7"/>
      <c r="AQ332" s="7"/>
      <c r="AR332" s="7"/>
      <c r="AS332" s="7"/>
      <c r="AT332" s="7"/>
      <c r="AU332" s="7"/>
      <c r="AV332" s="7"/>
      <c r="AW332" s="7"/>
      <c r="AX332" s="7"/>
    </row>
    <row r="333" spans="1:50" s="8" customFormat="1" ht="40.5" customHeight="1">
      <c r="A333" s="24" t="s">
        <v>242</v>
      </c>
      <c r="B333" s="17" t="s">
        <v>229</v>
      </c>
      <c r="C333" s="153" t="s">
        <v>57</v>
      </c>
      <c r="D333" s="187">
        <f t="shared" si="198"/>
        <v>2294.4</v>
      </c>
      <c r="E333" s="155">
        <f>'[1]Поправки ноябрь 2024 (3)'!$I$588</f>
        <v>2294.4</v>
      </c>
      <c r="F333" s="155"/>
      <c r="G333" s="155"/>
      <c r="H333" s="155" t="e">
        <f>#REF!</f>
        <v>#REF!</v>
      </c>
      <c r="I333" s="190">
        <f>J333+K333+L333</f>
        <v>0</v>
      </c>
      <c r="J333" s="155"/>
      <c r="K333" s="155"/>
      <c r="L333" s="155"/>
      <c r="M333" s="190">
        <f>N333+O333+P333</f>
        <v>0</v>
      </c>
      <c r="N333" s="155"/>
      <c r="O333" s="155"/>
      <c r="P333" s="155"/>
      <c r="Q333" s="7"/>
      <c r="R333" s="7"/>
      <c r="S333" s="7"/>
      <c r="T333" s="7"/>
      <c r="U333" s="7"/>
      <c r="V333" s="7"/>
      <c r="W333" s="7"/>
      <c r="X333" s="7"/>
      <c r="Y333" s="7"/>
      <c r="Z333" s="7"/>
      <c r="AA333" s="7"/>
      <c r="AB333" s="7"/>
      <c r="AC333" s="7"/>
      <c r="AD333" s="7"/>
      <c r="AE333" s="7"/>
      <c r="AF333" s="7"/>
      <c r="AG333" s="7"/>
      <c r="AH333" s="7"/>
      <c r="AI333" s="7"/>
      <c r="AJ333" s="7"/>
      <c r="AK333" s="7"/>
      <c r="AL333" s="7"/>
      <c r="AM333" s="7"/>
      <c r="AN333" s="7"/>
      <c r="AO333" s="7"/>
      <c r="AP333" s="7"/>
      <c r="AQ333" s="7"/>
      <c r="AR333" s="7"/>
      <c r="AS333" s="7"/>
      <c r="AT333" s="7"/>
      <c r="AU333" s="7"/>
      <c r="AV333" s="7"/>
      <c r="AW333" s="7"/>
      <c r="AX333" s="7"/>
    </row>
    <row r="334" spans="1:50" s="8" customFormat="1" ht="31.5" customHeight="1">
      <c r="A334" s="16" t="s">
        <v>309</v>
      </c>
      <c r="B334" s="17" t="s">
        <v>230</v>
      </c>
      <c r="C334" s="153"/>
      <c r="D334" s="187">
        <f t="shared" si="198"/>
        <v>952.2</v>
      </c>
      <c r="E334" s="155">
        <f>E335</f>
        <v>952.2</v>
      </c>
      <c r="F334" s="155">
        <f t="shared" ref="F334:P335" si="202">F335</f>
        <v>0</v>
      </c>
      <c r="G334" s="155">
        <f t="shared" si="202"/>
        <v>0</v>
      </c>
      <c r="H334" s="155" t="e">
        <f t="shared" si="202"/>
        <v>#REF!</v>
      </c>
      <c r="I334" s="190">
        <f t="shared" si="202"/>
        <v>0</v>
      </c>
      <c r="J334" s="155">
        <f t="shared" si="202"/>
        <v>0</v>
      </c>
      <c r="K334" s="155">
        <f t="shared" si="202"/>
        <v>0</v>
      </c>
      <c r="L334" s="155">
        <f t="shared" si="202"/>
        <v>0</v>
      </c>
      <c r="M334" s="190">
        <f t="shared" si="202"/>
        <v>0</v>
      </c>
      <c r="N334" s="155">
        <f t="shared" si="202"/>
        <v>0</v>
      </c>
      <c r="O334" s="155">
        <f t="shared" si="202"/>
        <v>0</v>
      </c>
      <c r="P334" s="155">
        <f t="shared" si="202"/>
        <v>0</v>
      </c>
      <c r="Q334" s="7"/>
      <c r="R334" s="7"/>
      <c r="S334" s="7"/>
      <c r="T334" s="7"/>
      <c r="U334" s="7"/>
      <c r="V334" s="7"/>
      <c r="W334" s="7"/>
      <c r="X334" s="7"/>
      <c r="Y334" s="7"/>
      <c r="Z334" s="7"/>
      <c r="AA334" s="7"/>
      <c r="AB334" s="7"/>
      <c r="AC334" s="7"/>
      <c r="AD334" s="7"/>
      <c r="AE334" s="7"/>
      <c r="AF334" s="7"/>
      <c r="AG334" s="7"/>
      <c r="AH334" s="7"/>
      <c r="AI334" s="7"/>
      <c r="AJ334" s="7"/>
      <c r="AK334" s="7"/>
      <c r="AL334" s="7"/>
      <c r="AM334" s="7"/>
      <c r="AN334" s="7"/>
      <c r="AO334" s="7"/>
      <c r="AP334" s="7"/>
      <c r="AQ334" s="7"/>
      <c r="AR334" s="7"/>
      <c r="AS334" s="7"/>
      <c r="AT334" s="7"/>
      <c r="AU334" s="7"/>
      <c r="AV334" s="7"/>
      <c r="AW334" s="7"/>
      <c r="AX334" s="7"/>
    </row>
    <row r="335" spans="1:50" s="8" customFormat="1" ht="64.5" customHeight="1">
      <c r="A335" s="24" t="s">
        <v>242</v>
      </c>
      <c r="B335" s="17" t="s">
        <v>230</v>
      </c>
      <c r="C335" s="153" t="s">
        <v>24</v>
      </c>
      <c r="D335" s="187">
        <f t="shared" si="198"/>
        <v>952.2</v>
      </c>
      <c r="E335" s="155">
        <f>E336</f>
        <v>952.2</v>
      </c>
      <c r="F335" s="155">
        <f t="shared" si="202"/>
        <v>0</v>
      </c>
      <c r="G335" s="155">
        <f t="shared" si="202"/>
        <v>0</v>
      </c>
      <c r="H335" s="155" t="e">
        <f t="shared" si="202"/>
        <v>#REF!</v>
      </c>
      <c r="I335" s="187">
        <f>J335+K335+L335</f>
        <v>0</v>
      </c>
      <c r="J335" s="155">
        <f>J336</f>
        <v>0</v>
      </c>
      <c r="K335" s="155">
        <f t="shared" si="202"/>
        <v>0</v>
      </c>
      <c r="L335" s="155">
        <f t="shared" si="202"/>
        <v>0</v>
      </c>
      <c r="M335" s="246">
        <f t="shared" ref="M335:M336" si="203">N335+O335</f>
        <v>0</v>
      </c>
      <c r="N335" s="160">
        <f t="shared" si="202"/>
        <v>0</v>
      </c>
      <c r="O335" s="160">
        <f t="shared" si="202"/>
        <v>0</v>
      </c>
      <c r="P335" s="160">
        <f t="shared" si="202"/>
        <v>0</v>
      </c>
      <c r="Q335" s="7"/>
      <c r="R335" s="7"/>
      <c r="S335" s="7"/>
      <c r="T335" s="7"/>
      <c r="U335" s="7"/>
      <c r="V335" s="7"/>
      <c r="W335" s="7"/>
      <c r="X335" s="7"/>
      <c r="Y335" s="7"/>
      <c r="Z335" s="7"/>
      <c r="AA335" s="7"/>
      <c r="AB335" s="7"/>
      <c r="AC335" s="7"/>
      <c r="AD335" s="7"/>
      <c r="AE335" s="7"/>
      <c r="AF335" s="7"/>
      <c r="AG335" s="7"/>
      <c r="AH335" s="7"/>
      <c r="AI335" s="7"/>
      <c r="AJ335" s="7"/>
      <c r="AK335" s="7"/>
      <c r="AL335" s="7"/>
      <c r="AM335" s="7"/>
      <c r="AN335" s="7"/>
      <c r="AO335" s="7"/>
      <c r="AP335" s="7"/>
      <c r="AQ335" s="7"/>
      <c r="AR335" s="7"/>
      <c r="AS335" s="7"/>
      <c r="AT335" s="7"/>
      <c r="AU335" s="7"/>
      <c r="AV335" s="7"/>
      <c r="AW335" s="7"/>
      <c r="AX335" s="7"/>
    </row>
    <row r="336" spans="1:50" s="8" customFormat="1" ht="60" customHeight="1">
      <c r="A336" s="24" t="s">
        <v>242</v>
      </c>
      <c r="B336" s="17" t="s">
        <v>230</v>
      </c>
      <c r="C336" s="153" t="s">
        <v>57</v>
      </c>
      <c r="D336" s="187">
        <f t="shared" si="198"/>
        <v>952.2</v>
      </c>
      <c r="E336" s="155">
        <f>'[1]Поправки ноябрь 2024 (3)'!$I$579</f>
        <v>952.2</v>
      </c>
      <c r="F336" s="155"/>
      <c r="G336" s="155"/>
      <c r="H336" s="155" t="e">
        <f>#REF!</f>
        <v>#REF!</v>
      </c>
      <c r="I336" s="187">
        <f>J336+K336+L336</f>
        <v>0</v>
      </c>
      <c r="J336" s="155"/>
      <c r="K336" s="155"/>
      <c r="L336" s="155"/>
      <c r="M336" s="246">
        <f t="shared" si="203"/>
        <v>0</v>
      </c>
      <c r="N336" s="160"/>
      <c r="O336" s="160"/>
      <c r="P336" s="160"/>
      <c r="Q336" s="7"/>
      <c r="R336" s="7"/>
      <c r="S336" s="7"/>
      <c r="T336" s="7"/>
      <c r="U336" s="7"/>
      <c r="V336" s="7"/>
      <c r="W336" s="7"/>
      <c r="X336" s="7"/>
      <c r="Y336" s="7"/>
      <c r="Z336" s="7"/>
      <c r="AA336" s="7"/>
      <c r="AB336" s="7"/>
      <c r="AC336" s="7"/>
      <c r="AD336" s="7"/>
      <c r="AE336" s="7"/>
      <c r="AF336" s="7"/>
      <c r="AG336" s="7"/>
      <c r="AH336" s="7"/>
      <c r="AI336" s="7"/>
      <c r="AJ336" s="7"/>
      <c r="AK336" s="7"/>
      <c r="AL336" s="7"/>
      <c r="AM336" s="7"/>
      <c r="AN336" s="7"/>
      <c r="AO336" s="7"/>
      <c r="AP336" s="7"/>
      <c r="AQ336" s="7"/>
      <c r="AR336" s="7"/>
      <c r="AS336" s="7"/>
      <c r="AT336" s="7"/>
      <c r="AU336" s="7"/>
      <c r="AV336" s="7"/>
      <c r="AW336" s="7"/>
      <c r="AX336" s="7"/>
    </row>
    <row r="337" spans="1:50" s="8" customFormat="1" ht="28.5" customHeight="1">
      <c r="A337" s="65" t="s">
        <v>140</v>
      </c>
      <c r="B337" s="17" t="s">
        <v>231</v>
      </c>
      <c r="C337" s="153"/>
      <c r="D337" s="187">
        <f t="shared" si="198"/>
        <v>200</v>
      </c>
      <c r="E337" s="155">
        <f>E338</f>
        <v>200</v>
      </c>
      <c r="F337" s="155">
        <f t="shared" ref="F337:P338" si="204">F338</f>
        <v>0</v>
      </c>
      <c r="G337" s="155">
        <f t="shared" si="204"/>
        <v>0</v>
      </c>
      <c r="H337" s="155" t="e">
        <f t="shared" si="204"/>
        <v>#REF!</v>
      </c>
      <c r="I337" s="190">
        <f t="shared" si="204"/>
        <v>0</v>
      </c>
      <c r="J337" s="155">
        <f t="shared" si="204"/>
        <v>0</v>
      </c>
      <c r="K337" s="155">
        <f t="shared" si="204"/>
        <v>0</v>
      </c>
      <c r="L337" s="155">
        <f t="shared" si="204"/>
        <v>0</v>
      </c>
      <c r="M337" s="190">
        <f t="shared" si="204"/>
        <v>0</v>
      </c>
      <c r="N337" s="155">
        <f t="shared" si="204"/>
        <v>0</v>
      </c>
      <c r="O337" s="155">
        <f t="shared" si="204"/>
        <v>0</v>
      </c>
      <c r="P337" s="155">
        <f t="shared" si="204"/>
        <v>0</v>
      </c>
      <c r="Q337" s="7"/>
      <c r="R337" s="7"/>
      <c r="S337" s="7"/>
      <c r="T337" s="7"/>
      <c r="U337" s="7"/>
      <c r="V337" s="7"/>
      <c r="W337" s="7"/>
      <c r="X337" s="7"/>
      <c r="Y337" s="7"/>
      <c r="Z337" s="7"/>
      <c r="AA337" s="7"/>
      <c r="AB337" s="7"/>
      <c r="AC337" s="7"/>
      <c r="AD337" s="7"/>
      <c r="AE337" s="7"/>
      <c r="AF337" s="7"/>
      <c r="AG337" s="7"/>
      <c r="AH337" s="7"/>
      <c r="AI337" s="7"/>
      <c r="AJ337" s="7"/>
      <c r="AK337" s="7"/>
      <c r="AL337" s="7"/>
      <c r="AM337" s="7"/>
      <c r="AN337" s="7"/>
      <c r="AO337" s="7"/>
      <c r="AP337" s="7"/>
      <c r="AQ337" s="7"/>
      <c r="AR337" s="7"/>
      <c r="AS337" s="7"/>
      <c r="AT337" s="7"/>
      <c r="AU337" s="7"/>
      <c r="AV337" s="7"/>
      <c r="AW337" s="7"/>
      <c r="AX337" s="7"/>
    </row>
    <row r="338" spans="1:50" s="8" customFormat="1" ht="15" hidden="1" customHeight="1">
      <c r="A338" s="24" t="s">
        <v>104</v>
      </c>
      <c r="B338" s="17" t="s">
        <v>231</v>
      </c>
      <c r="C338" s="153"/>
      <c r="D338" s="187">
        <f>D339</f>
        <v>200</v>
      </c>
      <c r="E338" s="154">
        <f t="shared" ref="E338" si="205">E339</f>
        <v>200</v>
      </c>
      <c r="F338" s="154">
        <f t="shared" si="204"/>
        <v>0</v>
      </c>
      <c r="G338" s="154">
        <f t="shared" si="204"/>
        <v>0</v>
      </c>
      <c r="H338" s="154" t="e">
        <f t="shared" si="204"/>
        <v>#REF!</v>
      </c>
      <c r="I338" s="187">
        <f t="shared" si="204"/>
        <v>0</v>
      </c>
      <c r="J338" s="154">
        <f t="shared" si="204"/>
        <v>0</v>
      </c>
      <c r="K338" s="154">
        <f t="shared" si="204"/>
        <v>0</v>
      </c>
      <c r="L338" s="154">
        <f t="shared" si="204"/>
        <v>0</v>
      </c>
      <c r="M338" s="187">
        <f t="shared" si="204"/>
        <v>0</v>
      </c>
      <c r="N338" s="154">
        <f t="shared" si="204"/>
        <v>0</v>
      </c>
      <c r="O338" s="154">
        <f t="shared" si="204"/>
        <v>0</v>
      </c>
      <c r="P338" s="154">
        <f t="shared" si="204"/>
        <v>0</v>
      </c>
      <c r="Q338" s="7"/>
      <c r="R338" s="7"/>
      <c r="S338" s="7"/>
      <c r="T338" s="7"/>
      <c r="U338" s="7"/>
      <c r="V338" s="7"/>
      <c r="W338" s="7"/>
      <c r="X338" s="7"/>
      <c r="Y338" s="7"/>
      <c r="Z338" s="7"/>
      <c r="AA338" s="7"/>
      <c r="AB338" s="7"/>
      <c r="AC338" s="7"/>
      <c r="AD338" s="7"/>
      <c r="AE338" s="7"/>
      <c r="AF338" s="7"/>
      <c r="AG338" s="7"/>
      <c r="AH338" s="7"/>
      <c r="AI338" s="7"/>
      <c r="AJ338" s="7"/>
      <c r="AK338" s="7"/>
      <c r="AL338" s="7"/>
      <c r="AM338" s="7"/>
      <c r="AN338" s="7"/>
      <c r="AO338" s="7"/>
      <c r="AP338" s="7"/>
      <c r="AQ338" s="7"/>
      <c r="AR338" s="7"/>
      <c r="AS338" s="7"/>
      <c r="AT338" s="7"/>
      <c r="AU338" s="7"/>
      <c r="AV338" s="7"/>
      <c r="AW338" s="7"/>
      <c r="AX338" s="7"/>
    </row>
    <row r="339" spans="1:50" s="8" customFormat="1" ht="60">
      <c r="A339" s="24" t="s">
        <v>242</v>
      </c>
      <c r="B339" s="17" t="s">
        <v>231</v>
      </c>
      <c r="C339" s="153" t="s">
        <v>56</v>
      </c>
      <c r="D339" s="187">
        <f t="shared" si="198"/>
        <v>200</v>
      </c>
      <c r="E339" s="155">
        <f>'[1]Поправки ноябрь 2024 (3)'!$I$592</f>
        <v>200</v>
      </c>
      <c r="F339" s="155"/>
      <c r="G339" s="155"/>
      <c r="H339" s="155" t="e">
        <f>#REF!</f>
        <v>#REF!</v>
      </c>
      <c r="I339" s="190">
        <f>J339+K339+L339</f>
        <v>0</v>
      </c>
      <c r="J339" s="155"/>
      <c r="K339" s="155"/>
      <c r="L339" s="155"/>
      <c r="M339" s="190">
        <f>N339+O339+P339</f>
        <v>0</v>
      </c>
      <c r="N339" s="155"/>
      <c r="O339" s="155"/>
      <c r="P339" s="155"/>
      <c r="Q339" s="7"/>
      <c r="R339" s="7"/>
      <c r="S339" s="7"/>
      <c r="T339" s="7"/>
      <c r="U339" s="7"/>
      <c r="V339" s="7"/>
      <c r="W339" s="7"/>
      <c r="X339" s="7"/>
      <c r="Y339" s="7"/>
      <c r="Z339" s="7"/>
      <c r="AA339" s="7"/>
      <c r="AB339" s="7"/>
      <c r="AC339" s="7"/>
      <c r="AD339" s="7"/>
      <c r="AE339" s="7"/>
      <c r="AF339" s="7"/>
      <c r="AG339" s="7"/>
      <c r="AH339" s="7"/>
      <c r="AI339" s="7"/>
      <c r="AJ339" s="7"/>
      <c r="AK339" s="7"/>
      <c r="AL339" s="7"/>
      <c r="AM339" s="7"/>
      <c r="AN339" s="7"/>
      <c r="AO339" s="7"/>
      <c r="AP339" s="7"/>
      <c r="AQ339" s="7"/>
      <c r="AR339" s="7"/>
      <c r="AS339" s="7"/>
      <c r="AT339" s="7"/>
      <c r="AU339" s="7"/>
      <c r="AV339" s="7"/>
      <c r="AW339" s="7"/>
      <c r="AX339" s="7"/>
    </row>
    <row r="340" spans="1:50" s="96" customFormat="1" ht="62.25" customHeight="1">
      <c r="A340" s="50" t="s">
        <v>481</v>
      </c>
      <c r="B340" s="113" t="s">
        <v>233</v>
      </c>
      <c r="C340" s="51"/>
      <c r="D340" s="187">
        <f>D341+D349+D352+D354+D358+D362+D364+D372+D374+D376+D343+D366+D346+D378+D370+D360+D356</f>
        <v>185157.00000000006</v>
      </c>
      <c r="E340" s="154">
        <f t="shared" ref="E340:P340" si="206">E341+E349+E352+E354+E358+E362+E364+E372+E374+E376+E343+E366+E346+E378+E370+E360+E356</f>
        <v>61158.599999999991</v>
      </c>
      <c r="F340" s="154">
        <f t="shared" si="206"/>
        <v>106816.59999999999</v>
      </c>
      <c r="G340" s="154">
        <f>G341+G349+G352+G354+G358+G362+G364+G372+G374+G376+G343+G366+G346+G378+G370+G360+G356+G368</f>
        <v>17364.099999999999</v>
      </c>
      <c r="H340" s="154" t="e">
        <f t="shared" si="206"/>
        <v>#REF!</v>
      </c>
      <c r="I340" s="187">
        <f t="shared" si="206"/>
        <v>0</v>
      </c>
      <c r="J340" s="154">
        <f t="shared" si="206"/>
        <v>0</v>
      </c>
      <c r="K340" s="154">
        <f t="shared" si="206"/>
        <v>0</v>
      </c>
      <c r="L340" s="154">
        <f t="shared" si="206"/>
        <v>0</v>
      </c>
      <c r="M340" s="187">
        <f t="shared" si="206"/>
        <v>0</v>
      </c>
      <c r="N340" s="154">
        <f t="shared" si="206"/>
        <v>0</v>
      </c>
      <c r="O340" s="154">
        <f t="shared" si="206"/>
        <v>0</v>
      </c>
      <c r="P340" s="154">
        <f t="shared" si="206"/>
        <v>0</v>
      </c>
      <c r="Q340" s="95"/>
      <c r="R340" s="95"/>
      <c r="S340" s="95"/>
      <c r="T340" s="95"/>
      <c r="U340" s="95"/>
      <c r="V340" s="95"/>
      <c r="W340" s="95"/>
      <c r="X340" s="95"/>
      <c r="Y340" s="95"/>
      <c r="Z340" s="95"/>
      <c r="AA340" s="95"/>
      <c r="AB340" s="95"/>
      <c r="AC340" s="95"/>
      <c r="AD340" s="95"/>
      <c r="AE340" s="95"/>
      <c r="AF340" s="95"/>
      <c r="AG340" s="95"/>
      <c r="AH340" s="95"/>
      <c r="AI340" s="95"/>
      <c r="AJ340" s="95"/>
      <c r="AK340" s="95"/>
      <c r="AL340" s="95"/>
      <c r="AM340" s="95"/>
      <c r="AN340" s="95"/>
      <c r="AO340" s="95"/>
      <c r="AP340" s="95"/>
      <c r="AQ340" s="95"/>
      <c r="AR340" s="95"/>
      <c r="AS340" s="95"/>
      <c r="AT340" s="95"/>
      <c r="AU340" s="95"/>
      <c r="AV340" s="95"/>
      <c r="AW340" s="95"/>
      <c r="AX340" s="95"/>
    </row>
    <row r="341" spans="1:50" s="96" customFormat="1" ht="49.5" customHeight="1">
      <c r="A341" s="16" t="s">
        <v>232</v>
      </c>
      <c r="B341" s="25" t="s">
        <v>234</v>
      </c>
      <c r="C341" s="51"/>
      <c r="D341" s="187">
        <f t="shared" ref="D341:D351" si="207">E341+F341</f>
        <v>215.3</v>
      </c>
      <c r="E341" s="155">
        <f t="shared" ref="E341:P341" si="208">E342</f>
        <v>215.3</v>
      </c>
      <c r="F341" s="155">
        <f t="shared" si="208"/>
        <v>0</v>
      </c>
      <c r="G341" s="155">
        <f t="shared" si="208"/>
        <v>0</v>
      </c>
      <c r="H341" s="155" t="e">
        <f t="shared" si="208"/>
        <v>#REF!</v>
      </c>
      <c r="I341" s="190">
        <f t="shared" si="208"/>
        <v>0</v>
      </c>
      <c r="J341" s="155">
        <f t="shared" si="208"/>
        <v>0</v>
      </c>
      <c r="K341" s="155">
        <f t="shared" si="208"/>
        <v>0</v>
      </c>
      <c r="L341" s="155">
        <f t="shared" si="208"/>
        <v>0</v>
      </c>
      <c r="M341" s="190">
        <f t="shared" si="208"/>
        <v>0</v>
      </c>
      <c r="N341" s="155">
        <f t="shared" si="208"/>
        <v>0</v>
      </c>
      <c r="O341" s="155">
        <f t="shared" si="208"/>
        <v>0</v>
      </c>
      <c r="P341" s="155">
        <f t="shared" si="208"/>
        <v>0</v>
      </c>
      <c r="Q341" s="95"/>
      <c r="R341" s="95"/>
      <c r="S341" s="95"/>
      <c r="T341" s="95"/>
      <c r="U341" s="95"/>
      <c r="V341" s="95"/>
      <c r="W341" s="95"/>
      <c r="X341" s="95"/>
      <c r="Y341" s="95"/>
      <c r="Z341" s="95"/>
      <c r="AA341" s="95"/>
      <c r="AB341" s="95"/>
      <c r="AC341" s="95"/>
      <c r="AD341" s="95"/>
      <c r="AE341" s="95"/>
      <c r="AF341" s="95"/>
      <c r="AG341" s="95"/>
      <c r="AH341" s="95"/>
      <c r="AI341" s="95"/>
      <c r="AJ341" s="95"/>
      <c r="AK341" s="95"/>
      <c r="AL341" s="95"/>
      <c r="AM341" s="95"/>
      <c r="AN341" s="95"/>
      <c r="AO341" s="95"/>
      <c r="AP341" s="95"/>
      <c r="AQ341" s="95"/>
      <c r="AR341" s="95"/>
      <c r="AS341" s="95"/>
      <c r="AT341" s="95"/>
      <c r="AU341" s="95"/>
      <c r="AV341" s="95"/>
      <c r="AW341" s="95"/>
      <c r="AX341" s="95"/>
    </row>
    <row r="342" spans="1:50" s="96" customFormat="1" ht="48" customHeight="1">
      <c r="A342" s="16" t="s">
        <v>22</v>
      </c>
      <c r="B342" s="25" t="s">
        <v>234</v>
      </c>
      <c r="C342" s="51" t="s">
        <v>16</v>
      </c>
      <c r="D342" s="187">
        <f t="shared" si="207"/>
        <v>215.3</v>
      </c>
      <c r="E342" s="155">
        <f>'[1]Поправки ноябрь 2024 (3)'!$I$639</f>
        <v>215.3</v>
      </c>
      <c r="F342" s="155"/>
      <c r="G342" s="155"/>
      <c r="H342" s="155" t="e">
        <f>#REF!</f>
        <v>#REF!</v>
      </c>
      <c r="I342" s="187">
        <f>J342+K342+L342</f>
        <v>0</v>
      </c>
      <c r="J342" s="155"/>
      <c r="K342" s="155"/>
      <c r="L342" s="155"/>
      <c r="M342" s="246">
        <f>N342+O342+P342</f>
        <v>0</v>
      </c>
      <c r="N342" s="160"/>
      <c r="O342" s="160"/>
      <c r="P342" s="160"/>
      <c r="Q342" s="95"/>
      <c r="R342" s="95"/>
      <c r="S342" s="95"/>
      <c r="T342" s="95"/>
      <c r="U342" s="95"/>
      <c r="V342" s="95"/>
      <c r="W342" s="95"/>
      <c r="X342" s="95"/>
      <c r="Y342" s="95"/>
      <c r="Z342" s="95"/>
      <c r="AA342" s="95"/>
      <c r="AB342" s="95"/>
      <c r="AC342" s="95"/>
      <c r="AD342" s="95"/>
      <c r="AE342" s="95"/>
      <c r="AF342" s="95"/>
      <c r="AG342" s="95"/>
      <c r="AH342" s="95"/>
      <c r="AI342" s="95"/>
      <c r="AJ342" s="95"/>
      <c r="AK342" s="95"/>
      <c r="AL342" s="95"/>
      <c r="AM342" s="95"/>
      <c r="AN342" s="95"/>
      <c r="AO342" s="95"/>
      <c r="AP342" s="95"/>
      <c r="AQ342" s="95"/>
      <c r="AR342" s="95"/>
      <c r="AS342" s="95"/>
      <c r="AT342" s="95"/>
      <c r="AU342" s="95"/>
      <c r="AV342" s="95"/>
      <c r="AW342" s="95"/>
      <c r="AX342" s="95"/>
    </row>
    <row r="343" spans="1:50" s="8" customFormat="1" ht="71.25" customHeight="1">
      <c r="A343" s="43" t="s">
        <v>138</v>
      </c>
      <c r="B343" s="25" t="s">
        <v>284</v>
      </c>
      <c r="C343" s="153"/>
      <c r="D343" s="187">
        <f t="shared" si="207"/>
        <v>800</v>
      </c>
      <c r="E343" s="155">
        <f t="shared" ref="E343:G344" si="209">E344</f>
        <v>0</v>
      </c>
      <c r="F343" s="155">
        <f t="shared" si="209"/>
        <v>800</v>
      </c>
      <c r="G343" s="157">
        <f t="shared" si="209"/>
        <v>0</v>
      </c>
      <c r="H343" s="157"/>
      <c r="I343" s="187">
        <f>J343+K343+L343</f>
        <v>0</v>
      </c>
      <c r="J343" s="155">
        <f>J344</f>
        <v>0</v>
      </c>
      <c r="K343" s="155">
        <f>K344</f>
        <v>0</v>
      </c>
      <c r="L343" s="156"/>
      <c r="M343" s="246">
        <f>N343+O343</f>
        <v>0</v>
      </c>
      <c r="N343" s="160">
        <f t="shared" ref="N343:P344" si="210">N344</f>
        <v>0</v>
      </c>
      <c r="O343" s="160">
        <f t="shared" si="210"/>
        <v>0</v>
      </c>
      <c r="P343" s="160">
        <f t="shared" si="210"/>
        <v>0</v>
      </c>
      <c r="Q343" s="7"/>
      <c r="R343" s="7"/>
      <c r="S343" s="7"/>
      <c r="T343" s="7"/>
      <c r="U343" s="7"/>
      <c r="V343" s="7"/>
      <c r="W343" s="7"/>
      <c r="X343" s="7"/>
      <c r="Y343" s="7"/>
      <c r="Z343" s="7"/>
      <c r="AA343" s="7"/>
      <c r="AB343" s="7"/>
      <c r="AC343" s="7"/>
      <c r="AD343" s="7"/>
      <c r="AE343" s="7"/>
      <c r="AF343" s="7"/>
      <c r="AG343" s="7"/>
      <c r="AH343" s="7"/>
      <c r="AI343" s="7"/>
      <c r="AJ343" s="7"/>
      <c r="AK343" s="7"/>
      <c r="AL343" s="7"/>
      <c r="AM343" s="7"/>
      <c r="AN343" s="7"/>
      <c r="AO343" s="7"/>
      <c r="AP343" s="7"/>
      <c r="AQ343" s="7"/>
      <c r="AR343" s="7"/>
      <c r="AS343" s="7"/>
      <c r="AT343" s="7"/>
      <c r="AU343" s="7"/>
      <c r="AV343" s="7"/>
      <c r="AW343" s="7"/>
      <c r="AX343" s="7"/>
    </row>
    <row r="344" spans="1:50" s="8" customFormat="1" ht="61.5" customHeight="1">
      <c r="A344" s="24" t="s">
        <v>60</v>
      </c>
      <c r="B344" s="25" t="s">
        <v>284</v>
      </c>
      <c r="C344" s="153" t="s">
        <v>56</v>
      </c>
      <c r="D344" s="187">
        <f t="shared" si="207"/>
        <v>800</v>
      </c>
      <c r="E344" s="155">
        <f t="shared" si="209"/>
        <v>0</v>
      </c>
      <c r="F344" s="155">
        <f t="shared" si="209"/>
        <v>800</v>
      </c>
      <c r="G344" s="157">
        <f t="shared" si="209"/>
        <v>0</v>
      </c>
      <c r="H344" s="157"/>
      <c r="I344" s="187">
        <f>J344+K344+L344</f>
        <v>0</v>
      </c>
      <c r="J344" s="155">
        <f>J345</f>
        <v>0</v>
      </c>
      <c r="K344" s="155">
        <f>K345</f>
        <v>0</v>
      </c>
      <c r="L344" s="156"/>
      <c r="M344" s="246">
        <f>N344+O344</f>
        <v>0</v>
      </c>
      <c r="N344" s="160">
        <f t="shared" si="210"/>
        <v>0</v>
      </c>
      <c r="O344" s="160">
        <f t="shared" si="210"/>
        <v>0</v>
      </c>
      <c r="P344" s="160">
        <f t="shared" si="210"/>
        <v>0</v>
      </c>
      <c r="Q344" s="7"/>
      <c r="R344" s="7"/>
      <c r="S344" s="7"/>
      <c r="T344" s="7"/>
      <c r="U344" s="7"/>
      <c r="V344" s="7"/>
      <c r="W344" s="7"/>
      <c r="X344" s="7"/>
      <c r="Y344" s="7"/>
      <c r="Z344" s="7"/>
      <c r="AA344" s="7"/>
      <c r="AB344" s="7"/>
      <c r="AC344" s="7"/>
      <c r="AD344" s="7"/>
      <c r="AE344" s="7"/>
      <c r="AF344" s="7"/>
      <c r="AG344" s="7"/>
      <c r="AH344" s="7"/>
      <c r="AI344" s="7"/>
      <c r="AJ344" s="7"/>
      <c r="AK344" s="7"/>
      <c r="AL344" s="7"/>
      <c r="AM344" s="7"/>
      <c r="AN344" s="7"/>
      <c r="AO344" s="7"/>
      <c r="AP344" s="7"/>
      <c r="AQ344" s="7"/>
      <c r="AR344" s="7"/>
      <c r="AS344" s="7"/>
      <c r="AT344" s="7"/>
      <c r="AU344" s="7"/>
      <c r="AV344" s="7"/>
      <c r="AW344" s="7"/>
      <c r="AX344" s="7"/>
    </row>
    <row r="345" spans="1:50" s="8" customFormat="1" ht="22.5" customHeight="1">
      <c r="A345" s="16" t="s">
        <v>58</v>
      </c>
      <c r="B345" s="25" t="s">
        <v>284</v>
      </c>
      <c r="C345" s="153" t="s">
        <v>56</v>
      </c>
      <c r="D345" s="187">
        <f t="shared" si="207"/>
        <v>800</v>
      </c>
      <c r="E345" s="155"/>
      <c r="F345" s="155">
        <v>800</v>
      </c>
      <c r="G345" s="157"/>
      <c r="H345" s="157"/>
      <c r="I345" s="187">
        <f>J345+K345+L345</f>
        <v>0</v>
      </c>
      <c r="J345" s="155"/>
      <c r="K345" s="155"/>
      <c r="L345" s="156"/>
      <c r="M345" s="246">
        <f>N345+O345</f>
        <v>0</v>
      </c>
      <c r="N345" s="160"/>
      <c r="O345" s="160"/>
      <c r="P345" s="160"/>
      <c r="Q345" s="7"/>
      <c r="R345" s="7"/>
      <c r="S345" s="7"/>
      <c r="T345" s="7"/>
      <c r="U345" s="7"/>
      <c r="V345" s="7"/>
      <c r="W345" s="7"/>
      <c r="X345" s="7"/>
      <c r="Y345" s="7"/>
      <c r="Z345" s="7"/>
      <c r="AA345" s="7"/>
      <c r="AB345" s="7"/>
      <c r="AC345" s="7"/>
      <c r="AD345" s="7"/>
      <c r="AE345" s="7"/>
      <c r="AF345" s="7"/>
      <c r="AG345" s="7"/>
      <c r="AH345" s="7"/>
      <c r="AI345" s="7"/>
      <c r="AJ345" s="7"/>
      <c r="AK345" s="7"/>
      <c r="AL345" s="7"/>
      <c r="AM345" s="7"/>
      <c r="AN345" s="7"/>
      <c r="AO345" s="7"/>
      <c r="AP345" s="7"/>
      <c r="AQ345" s="7"/>
      <c r="AR345" s="7"/>
      <c r="AS345" s="7"/>
      <c r="AT345" s="7"/>
      <c r="AU345" s="7"/>
      <c r="AV345" s="7"/>
      <c r="AW345" s="7"/>
      <c r="AX345" s="7"/>
    </row>
    <row r="346" spans="1:50" s="8" customFormat="1" ht="26.25" customHeight="1">
      <c r="A346" s="86" t="s">
        <v>32</v>
      </c>
      <c r="B346" s="72" t="s">
        <v>331</v>
      </c>
      <c r="C346" s="153"/>
      <c r="D346" s="187">
        <f t="shared" ref="D346:P347" si="211">D347</f>
        <v>120</v>
      </c>
      <c r="E346" s="154">
        <f t="shared" si="211"/>
        <v>120</v>
      </c>
      <c r="F346" s="154">
        <f t="shared" si="211"/>
        <v>0</v>
      </c>
      <c r="G346" s="154">
        <f t="shared" si="211"/>
        <v>0</v>
      </c>
      <c r="H346" s="154">
        <f t="shared" si="211"/>
        <v>0</v>
      </c>
      <c r="I346" s="187">
        <f t="shared" si="211"/>
        <v>0</v>
      </c>
      <c r="J346" s="154">
        <f t="shared" si="211"/>
        <v>0</v>
      </c>
      <c r="K346" s="154">
        <f t="shared" si="211"/>
        <v>0</v>
      </c>
      <c r="L346" s="154">
        <f t="shared" si="211"/>
        <v>0</v>
      </c>
      <c r="M346" s="187">
        <f t="shared" si="211"/>
        <v>0</v>
      </c>
      <c r="N346" s="154">
        <f t="shared" si="211"/>
        <v>0</v>
      </c>
      <c r="O346" s="154">
        <f t="shared" si="211"/>
        <v>0</v>
      </c>
      <c r="P346" s="154">
        <f t="shared" si="211"/>
        <v>0</v>
      </c>
      <c r="Q346" s="7"/>
      <c r="R346" s="7"/>
      <c r="S346" s="7"/>
      <c r="T346" s="7"/>
      <c r="U346" s="7"/>
      <c r="V346" s="7"/>
      <c r="W346" s="7"/>
      <c r="X346" s="7"/>
      <c r="Y346" s="7"/>
      <c r="Z346" s="7"/>
      <c r="AA346" s="7"/>
      <c r="AB346" s="7"/>
      <c r="AC346" s="7"/>
      <c r="AD346" s="7"/>
      <c r="AE346" s="7"/>
      <c r="AF346" s="7"/>
      <c r="AG346" s="7"/>
      <c r="AH346" s="7"/>
      <c r="AI346" s="7"/>
      <c r="AJ346" s="7"/>
      <c r="AK346" s="7"/>
      <c r="AL346" s="7"/>
      <c r="AM346" s="7"/>
      <c r="AN346" s="7"/>
      <c r="AO346" s="7"/>
      <c r="AP346" s="7"/>
      <c r="AQ346" s="7"/>
      <c r="AR346" s="7"/>
      <c r="AS346" s="7"/>
      <c r="AT346" s="7"/>
      <c r="AU346" s="7"/>
      <c r="AV346" s="7"/>
      <c r="AW346" s="7"/>
      <c r="AX346" s="7"/>
    </row>
    <row r="347" spans="1:50" s="8" customFormat="1" ht="28.5" customHeight="1">
      <c r="A347" s="74" t="s">
        <v>475</v>
      </c>
      <c r="B347" s="72" t="s">
        <v>331</v>
      </c>
      <c r="C347" s="153" t="s">
        <v>56</v>
      </c>
      <c r="D347" s="187">
        <f t="shared" si="211"/>
        <v>120</v>
      </c>
      <c r="E347" s="154">
        <f t="shared" si="211"/>
        <v>120</v>
      </c>
      <c r="F347" s="154">
        <f t="shared" si="211"/>
        <v>0</v>
      </c>
      <c r="G347" s="154">
        <f t="shared" si="211"/>
        <v>0</v>
      </c>
      <c r="H347" s="154">
        <f t="shared" si="211"/>
        <v>0</v>
      </c>
      <c r="I347" s="187">
        <f t="shared" si="211"/>
        <v>0</v>
      </c>
      <c r="J347" s="154">
        <f t="shared" si="211"/>
        <v>0</v>
      </c>
      <c r="K347" s="154">
        <f t="shared" si="211"/>
        <v>0</v>
      </c>
      <c r="L347" s="154">
        <f t="shared" si="211"/>
        <v>0</v>
      </c>
      <c r="M347" s="187">
        <f t="shared" si="211"/>
        <v>0</v>
      </c>
      <c r="N347" s="154">
        <f t="shared" si="211"/>
        <v>0</v>
      </c>
      <c r="O347" s="154">
        <f t="shared" si="211"/>
        <v>0</v>
      </c>
      <c r="P347" s="154">
        <f t="shared" si="211"/>
        <v>0</v>
      </c>
      <c r="Q347" s="7"/>
      <c r="R347" s="7"/>
      <c r="S347" s="7"/>
      <c r="T347" s="7"/>
      <c r="U347" s="7"/>
      <c r="V347" s="7"/>
      <c r="W347" s="7"/>
      <c r="X347" s="7"/>
      <c r="Y347" s="7"/>
      <c r="Z347" s="7"/>
      <c r="AA347" s="7"/>
      <c r="AB347" s="7"/>
      <c r="AC347" s="7"/>
      <c r="AD347" s="7"/>
      <c r="AE347" s="7"/>
      <c r="AF347" s="7"/>
      <c r="AG347" s="7"/>
      <c r="AH347" s="7"/>
      <c r="AI347" s="7"/>
      <c r="AJ347" s="7"/>
      <c r="AK347" s="7"/>
      <c r="AL347" s="7"/>
      <c r="AM347" s="7"/>
      <c r="AN347" s="7"/>
      <c r="AO347" s="7"/>
      <c r="AP347" s="7"/>
      <c r="AQ347" s="7"/>
      <c r="AR347" s="7"/>
      <c r="AS347" s="7"/>
      <c r="AT347" s="7"/>
      <c r="AU347" s="7"/>
      <c r="AV347" s="7"/>
      <c r="AW347" s="7"/>
      <c r="AX347" s="7"/>
    </row>
    <row r="348" spans="1:50" s="8" customFormat="1" ht="24" customHeight="1">
      <c r="A348" s="16" t="s">
        <v>58</v>
      </c>
      <c r="B348" s="72" t="s">
        <v>331</v>
      </c>
      <c r="C348" s="153" t="s">
        <v>56</v>
      </c>
      <c r="D348" s="187">
        <f>E348+F348+G348+H348</f>
        <v>120</v>
      </c>
      <c r="E348" s="155">
        <v>120</v>
      </c>
      <c r="F348" s="155"/>
      <c r="G348" s="157"/>
      <c r="H348" s="157"/>
      <c r="I348" s="187"/>
      <c r="J348" s="155"/>
      <c r="K348" s="155"/>
      <c r="L348" s="156"/>
      <c r="M348" s="246"/>
      <c r="N348" s="160"/>
      <c r="O348" s="160"/>
      <c r="P348" s="160"/>
      <c r="Q348" s="7"/>
      <c r="R348" s="7"/>
      <c r="S348" s="7"/>
      <c r="T348" s="7"/>
      <c r="U348" s="7"/>
      <c r="V348" s="7"/>
      <c r="W348" s="7"/>
      <c r="X348" s="7"/>
      <c r="Y348" s="7"/>
      <c r="Z348" s="7"/>
      <c r="AA348" s="7"/>
      <c r="AB348" s="7"/>
      <c r="AC348" s="7"/>
      <c r="AD348" s="7"/>
      <c r="AE348" s="7"/>
      <c r="AF348" s="7"/>
      <c r="AG348" s="7"/>
      <c r="AH348" s="7"/>
      <c r="AI348" s="7"/>
      <c r="AJ348" s="7"/>
      <c r="AK348" s="7"/>
      <c r="AL348" s="7"/>
      <c r="AM348" s="7"/>
      <c r="AN348" s="7"/>
      <c r="AO348" s="7"/>
      <c r="AP348" s="7"/>
      <c r="AQ348" s="7"/>
      <c r="AR348" s="7"/>
      <c r="AS348" s="7"/>
      <c r="AT348" s="7"/>
      <c r="AU348" s="7"/>
      <c r="AV348" s="7"/>
      <c r="AW348" s="7"/>
      <c r="AX348" s="7"/>
    </row>
    <row r="349" spans="1:50" s="96" customFormat="1" ht="45.75" customHeight="1">
      <c r="A349" s="16" t="s">
        <v>476</v>
      </c>
      <c r="B349" s="25" t="s">
        <v>290</v>
      </c>
      <c r="C349" s="153"/>
      <c r="D349" s="187">
        <f t="shared" si="207"/>
        <v>6650.2</v>
      </c>
      <c r="E349" s="155">
        <f t="shared" ref="E349:H350" si="212">E350</f>
        <v>6650.2</v>
      </c>
      <c r="F349" s="155">
        <f t="shared" si="212"/>
        <v>0</v>
      </c>
      <c r="G349" s="155">
        <f t="shared" si="212"/>
        <v>0</v>
      </c>
      <c r="H349" s="155" t="e">
        <f t="shared" si="212"/>
        <v>#REF!</v>
      </c>
      <c r="I349" s="187">
        <f>J349+K349+L349</f>
        <v>0</v>
      </c>
      <c r="J349" s="155">
        <f t="shared" ref="J349:L350" si="213">J350</f>
        <v>0</v>
      </c>
      <c r="K349" s="155">
        <f t="shared" si="213"/>
        <v>0</v>
      </c>
      <c r="L349" s="155">
        <f t="shared" si="213"/>
        <v>0</v>
      </c>
      <c r="M349" s="188">
        <f>M350</f>
        <v>0</v>
      </c>
      <c r="N349" s="155">
        <f>N350</f>
        <v>0</v>
      </c>
      <c r="O349" s="155">
        <f>O350</f>
        <v>0</v>
      </c>
      <c r="P349" s="155">
        <f>P350</f>
        <v>0</v>
      </c>
      <c r="Q349" s="95"/>
      <c r="R349" s="95"/>
      <c r="S349" s="95"/>
      <c r="T349" s="95"/>
      <c r="U349" s="95"/>
      <c r="V349" s="95"/>
      <c r="W349" s="95"/>
      <c r="X349" s="95"/>
      <c r="Y349" s="95"/>
      <c r="Z349" s="95"/>
      <c r="AA349" s="95"/>
      <c r="AB349" s="95"/>
      <c r="AC349" s="95"/>
      <c r="AD349" s="95"/>
      <c r="AE349" s="95"/>
      <c r="AF349" s="95"/>
      <c r="AG349" s="95"/>
      <c r="AH349" s="95"/>
      <c r="AI349" s="95"/>
      <c r="AJ349" s="95"/>
      <c r="AK349" s="95"/>
      <c r="AL349" s="95"/>
      <c r="AM349" s="95"/>
      <c r="AN349" s="95"/>
      <c r="AO349" s="95"/>
      <c r="AP349" s="95"/>
      <c r="AQ349" s="95"/>
      <c r="AR349" s="95"/>
      <c r="AS349" s="95"/>
      <c r="AT349" s="95"/>
      <c r="AU349" s="95"/>
      <c r="AV349" s="95"/>
      <c r="AW349" s="95"/>
      <c r="AX349" s="95"/>
    </row>
    <row r="350" spans="1:50" s="96" customFormat="1" ht="30.75" customHeight="1">
      <c r="A350" s="24" t="s">
        <v>116</v>
      </c>
      <c r="B350" s="25" t="s">
        <v>290</v>
      </c>
      <c r="C350" s="153"/>
      <c r="D350" s="187">
        <f t="shared" si="207"/>
        <v>6650.2</v>
      </c>
      <c r="E350" s="155">
        <f t="shared" si="212"/>
        <v>6650.2</v>
      </c>
      <c r="F350" s="155">
        <f t="shared" si="212"/>
        <v>0</v>
      </c>
      <c r="G350" s="155">
        <f t="shared" si="212"/>
        <v>0</v>
      </c>
      <c r="H350" s="155" t="e">
        <f t="shared" si="212"/>
        <v>#REF!</v>
      </c>
      <c r="I350" s="187">
        <f>J350+K350+L350</f>
        <v>0</v>
      </c>
      <c r="J350" s="155">
        <f t="shared" si="213"/>
        <v>0</v>
      </c>
      <c r="K350" s="155">
        <f t="shared" si="213"/>
        <v>0</v>
      </c>
      <c r="L350" s="155">
        <f t="shared" si="213"/>
        <v>0</v>
      </c>
      <c r="M350" s="246">
        <f>N350+O350</f>
        <v>0</v>
      </c>
      <c r="N350" s="160">
        <f t="shared" ref="N350:P350" si="214">N351</f>
        <v>0</v>
      </c>
      <c r="O350" s="160">
        <f t="shared" si="214"/>
        <v>0</v>
      </c>
      <c r="P350" s="160">
        <f t="shared" si="214"/>
        <v>0</v>
      </c>
      <c r="Q350" s="95"/>
      <c r="R350" s="95"/>
      <c r="S350" s="95"/>
      <c r="T350" s="95"/>
      <c r="U350" s="95"/>
      <c r="V350" s="95"/>
      <c r="W350" s="95"/>
      <c r="X350" s="95"/>
      <c r="Y350" s="95"/>
      <c r="Z350" s="95"/>
      <c r="AA350" s="95"/>
      <c r="AB350" s="95"/>
      <c r="AC350" s="95"/>
      <c r="AD350" s="95"/>
      <c r="AE350" s="95"/>
      <c r="AF350" s="95"/>
      <c r="AG350" s="95"/>
      <c r="AH350" s="95"/>
      <c r="AI350" s="95"/>
      <c r="AJ350" s="95"/>
      <c r="AK350" s="95"/>
      <c r="AL350" s="95"/>
      <c r="AM350" s="95"/>
      <c r="AN350" s="95"/>
      <c r="AO350" s="95"/>
      <c r="AP350" s="95"/>
      <c r="AQ350" s="95"/>
      <c r="AR350" s="95"/>
      <c r="AS350" s="95"/>
      <c r="AT350" s="95"/>
      <c r="AU350" s="95"/>
      <c r="AV350" s="95"/>
      <c r="AW350" s="95"/>
      <c r="AX350" s="95"/>
    </row>
    <row r="351" spans="1:50" s="96" customFormat="1" ht="61.5" customHeight="1">
      <c r="A351" s="24" t="s">
        <v>60</v>
      </c>
      <c r="B351" s="25" t="s">
        <v>290</v>
      </c>
      <c r="C351" s="153" t="s">
        <v>56</v>
      </c>
      <c r="D351" s="187">
        <f t="shared" si="207"/>
        <v>6650.2</v>
      </c>
      <c r="E351" s="155">
        <f>'[1]Поправки ноябрь 2024 (3)'!$I$645</f>
        <v>6650.2</v>
      </c>
      <c r="F351" s="155"/>
      <c r="G351" s="155"/>
      <c r="H351" s="155" t="e">
        <f>#REF!</f>
        <v>#REF!</v>
      </c>
      <c r="I351" s="190">
        <f>J351+K351+L351</f>
        <v>0</v>
      </c>
      <c r="J351" s="155"/>
      <c r="K351" s="155"/>
      <c r="L351" s="155"/>
      <c r="M351" s="190">
        <f>N351+O351+P351</f>
        <v>0</v>
      </c>
      <c r="N351" s="155"/>
      <c r="O351" s="155"/>
      <c r="P351" s="155"/>
      <c r="Q351" s="95"/>
      <c r="R351" s="95"/>
      <c r="S351" s="95"/>
      <c r="T351" s="95"/>
      <c r="U351" s="95"/>
      <c r="V351" s="95"/>
      <c r="W351" s="95"/>
      <c r="X351" s="95"/>
      <c r="Y351" s="95"/>
      <c r="Z351" s="95"/>
      <c r="AA351" s="95"/>
      <c r="AB351" s="95"/>
      <c r="AC351" s="95"/>
      <c r="AD351" s="95"/>
      <c r="AE351" s="95"/>
      <c r="AF351" s="95"/>
      <c r="AG351" s="95"/>
      <c r="AH351" s="95"/>
      <c r="AI351" s="95"/>
      <c r="AJ351" s="95"/>
      <c r="AK351" s="95"/>
      <c r="AL351" s="95"/>
      <c r="AM351" s="95"/>
      <c r="AN351" s="95"/>
      <c r="AO351" s="95"/>
      <c r="AP351" s="95"/>
      <c r="AQ351" s="95"/>
      <c r="AR351" s="95"/>
      <c r="AS351" s="95"/>
      <c r="AT351" s="95"/>
      <c r="AU351" s="95"/>
      <c r="AV351" s="95"/>
      <c r="AW351" s="95"/>
      <c r="AX351" s="95"/>
    </row>
    <row r="352" spans="1:50" s="96" customFormat="1" ht="30">
      <c r="A352" s="24" t="s">
        <v>158</v>
      </c>
      <c r="B352" s="25" t="s">
        <v>236</v>
      </c>
      <c r="C352" s="153"/>
      <c r="D352" s="187">
        <f t="shared" ref="D352:D355" si="215">E352+G352</f>
        <v>37063.899999999994</v>
      </c>
      <c r="E352" s="155">
        <f t="shared" ref="E352:P352" si="216">E353</f>
        <v>37063.899999999994</v>
      </c>
      <c r="F352" s="155">
        <f t="shared" si="216"/>
        <v>0</v>
      </c>
      <c r="G352" s="155">
        <f t="shared" si="216"/>
        <v>0</v>
      </c>
      <c r="H352" s="155" t="e">
        <f t="shared" si="216"/>
        <v>#REF!</v>
      </c>
      <c r="I352" s="190">
        <f t="shared" si="216"/>
        <v>0</v>
      </c>
      <c r="J352" s="155">
        <f t="shared" si="216"/>
        <v>0</v>
      </c>
      <c r="K352" s="155">
        <f t="shared" si="216"/>
        <v>0</v>
      </c>
      <c r="L352" s="155">
        <f t="shared" si="216"/>
        <v>0</v>
      </c>
      <c r="M352" s="190">
        <f t="shared" si="216"/>
        <v>0</v>
      </c>
      <c r="N352" s="155">
        <f t="shared" si="216"/>
        <v>0</v>
      </c>
      <c r="O352" s="155">
        <f t="shared" si="216"/>
        <v>0</v>
      </c>
      <c r="P352" s="155">
        <f t="shared" si="216"/>
        <v>0</v>
      </c>
      <c r="Q352" s="95"/>
      <c r="R352" s="95"/>
      <c r="S352" s="95"/>
      <c r="T352" s="95"/>
      <c r="U352" s="95"/>
      <c r="V352" s="95"/>
      <c r="W352" s="95"/>
      <c r="X352" s="95"/>
      <c r="Y352" s="95"/>
      <c r="Z352" s="95"/>
      <c r="AA352" s="95"/>
      <c r="AB352" s="95"/>
      <c r="AC352" s="95"/>
      <c r="AD352" s="95"/>
      <c r="AE352" s="95"/>
      <c r="AF352" s="95"/>
      <c r="AG352" s="95"/>
      <c r="AH352" s="95"/>
      <c r="AI352" s="95"/>
      <c r="AJ352" s="95"/>
      <c r="AK352" s="95"/>
      <c r="AL352" s="95"/>
      <c r="AM352" s="95"/>
      <c r="AN352" s="95"/>
      <c r="AO352" s="95"/>
      <c r="AP352" s="95"/>
      <c r="AQ352" s="95"/>
      <c r="AR352" s="95"/>
      <c r="AS352" s="95"/>
      <c r="AT352" s="95"/>
      <c r="AU352" s="95"/>
      <c r="AV352" s="95"/>
      <c r="AW352" s="95"/>
      <c r="AX352" s="95"/>
    </row>
    <row r="353" spans="1:50" s="96" customFormat="1" ht="41.25" customHeight="1">
      <c r="A353" s="24" t="s">
        <v>242</v>
      </c>
      <c r="B353" s="25" t="s">
        <v>236</v>
      </c>
      <c r="C353" s="153" t="s">
        <v>56</v>
      </c>
      <c r="D353" s="187">
        <f t="shared" si="215"/>
        <v>37063.899999999994</v>
      </c>
      <c r="E353" s="155">
        <f>'[3]поправки декабрь'!$J$831</f>
        <v>37063.899999999994</v>
      </c>
      <c r="F353" s="155"/>
      <c r="G353" s="155"/>
      <c r="H353" s="155" t="e">
        <f>#REF!</f>
        <v>#REF!</v>
      </c>
      <c r="I353" s="188">
        <f>J353+K353+L353</f>
        <v>0</v>
      </c>
      <c r="J353" s="155"/>
      <c r="K353" s="155"/>
      <c r="L353" s="155"/>
      <c r="M353" s="188">
        <f>N353+O353+P353</f>
        <v>0</v>
      </c>
      <c r="N353" s="155"/>
      <c r="O353" s="155"/>
      <c r="P353" s="155"/>
      <c r="Q353" s="95"/>
      <c r="R353" s="95"/>
      <c r="S353" s="95"/>
      <c r="T353" s="95"/>
      <c r="U353" s="95"/>
      <c r="V353" s="95"/>
      <c r="W353" s="95"/>
      <c r="X353" s="95"/>
      <c r="Y353" s="95"/>
      <c r="Z353" s="95"/>
      <c r="AA353" s="95"/>
      <c r="AB353" s="95"/>
      <c r="AC353" s="95"/>
      <c r="AD353" s="95"/>
      <c r="AE353" s="95"/>
      <c r="AF353" s="95"/>
      <c r="AG353" s="95"/>
      <c r="AH353" s="95"/>
      <c r="AI353" s="95"/>
      <c r="AJ353" s="95"/>
      <c r="AK353" s="95"/>
      <c r="AL353" s="95"/>
      <c r="AM353" s="95"/>
      <c r="AN353" s="95"/>
      <c r="AO353" s="95"/>
      <c r="AP353" s="95"/>
      <c r="AQ353" s="95"/>
      <c r="AR353" s="95"/>
      <c r="AS353" s="95"/>
      <c r="AT353" s="95"/>
      <c r="AU353" s="95"/>
      <c r="AV353" s="95"/>
      <c r="AW353" s="95"/>
      <c r="AX353" s="95"/>
    </row>
    <row r="354" spans="1:50" s="8" customFormat="1" ht="15" customHeight="1">
      <c r="A354" s="56" t="s">
        <v>159</v>
      </c>
      <c r="B354" s="41" t="s">
        <v>351</v>
      </c>
      <c r="C354" s="51" t="s">
        <v>24</v>
      </c>
      <c r="D354" s="187">
        <f t="shared" si="215"/>
        <v>12464.8</v>
      </c>
      <c r="E354" s="155">
        <f t="shared" ref="E354:H354" si="217">E355</f>
        <v>12464.8</v>
      </c>
      <c r="F354" s="155">
        <f t="shared" si="217"/>
        <v>0</v>
      </c>
      <c r="G354" s="155">
        <f t="shared" si="217"/>
        <v>0</v>
      </c>
      <c r="H354" s="155" t="e">
        <f t="shared" si="217"/>
        <v>#REF!</v>
      </c>
      <c r="I354" s="188">
        <f>I355</f>
        <v>0</v>
      </c>
      <c r="J354" s="155">
        <f>J355</f>
        <v>0</v>
      </c>
      <c r="K354" s="155">
        <f>K355</f>
        <v>0</v>
      </c>
      <c r="L354" s="155">
        <f>L355</f>
        <v>0</v>
      </c>
      <c r="M354" s="188">
        <f t="shared" ref="M354:P354" si="218">M355</f>
        <v>0</v>
      </c>
      <c r="N354" s="155">
        <f t="shared" si="218"/>
        <v>0</v>
      </c>
      <c r="O354" s="155">
        <f t="shared" si="218"/>
        <v>0</v>
      </c>
      <c r="P354" s="155">
        <f t="shared" si="218"/>
        <v>0</v>
      </c>
      <c r="Q354" s="7"/>
      <c r="R354" s="7"/>
      <c r="S354" s="7"/>
      <c r="T354" s="7"/>
      <c r="U354" s="7"/>
      <c r="V354" s="7"/>
      <c r="W354" s="7"/>
      <c r="X354" s="7"/>
      <c r="Y354" s="7"/>
      <c r="Z354" s="7"/>
      <c r="AA354" s="7"/>
      <c r="AB354" s="7"/>
      <c r="AC354" s="7"/>
      <c r="AD354" s="7"/>
      <c r="AE354" s="7"/>
      <c r="AF354" s="7"/>
      <c r="AG354" s="7"/>
      <c r="AH354" s="7"/>
      <c r="AI354" s="7"/>
      <c r="AJ354" s="7"/>
      <c r="AK354" s="7"/>
      <c r="AL354" s="7"/>
      <c r="AM354" s="7"/>
      <c r="AN354" s="7"/>
      <c r="AO354" s="7"/>
      <c r="AP354" s="7"/>
      <c r="AQ354" s="7"/>
      <c r="AR354" s="7"/>
      <c r="AS354" s="7"/>
      <c r="AT354" s="7"/>
      <c r="AU354" s="7"/>
      <c r="AV354" s="7"/>
      <c r="AW354" s="7"/>
      <c r="AX354" s="7"/>
    </row>
    <row r="355" spans="1:50" s="8" customFormat="1" ht="39" customHeight="1">
      <c r="A355" s="56" t="s">
        <v>242</v>
      </c>
      <c r="B355" s="41" t="s">
        <v>351</v>
      </c>
      <c r="C355" s="153" t="s">
        <v>56</v>
      </c>
      <c r="D355" s="187">
        <f t="shared" si="215"/>
        <v>12464.8</v>
      </c>
      <c r="E355" s="155">
        <f>'[1]Поправки ноябрь 2024 (3)'!$I$653</f>
        <v>12464.8</v>
      </c>
      <c r="F355" s="155"/>
      <c r="G355" s="155"/>
      <c r="H355" s="155" t="e">
        <f>#REF!</f>
        <v>#REF!</v>
      </c>
      <c r="I355" s="190">
        <f>J355+K355+L355</f>
        <v>0</v>
      </c>
      <c r="J355" s="155"/>
      <c r="K355" s="155"/>
      <c r="L355" s="155"/>
      <c r="M355" s="190">
        <f>N355+O355+P355</f>
        <v>0</v>
      </c>
      <c r="N355" s="155"/>
      <c r="O355" s="155"/>
      <c r="P355" s="155"/>
      <c r="Q355" s="7"/>
      <c r="R355" s="7"/>
      <c r="S355" s="7"/>
      <c r="T355" s="7"/>
      <c r="U355" s="7"/>
      <c r="V355" s="7"/>
      <c r="W355" s="7"/>
      <c r="X355" s="7"/>
      <c r="Y355" s="7"/>
      <c r="Z355" s="7"/>
      <c r="AA355" s="7"/>
      <c r="AB355" s="7"/>
      <c r="AC355" s="7"/>
      <c r="AD355" s="7"/>
      <c r="AE355" s="7"/>
      <c r="AF355" s="7"/>
      <c r="AG355" s="7"/>
      <c r="AH355" s="7"/>
      <c r="AI355" s="7"/>
      <c r="AJ355" s="7"/>
      <c r="AK355" s="7"/>
      <c r="AL355" s="7"/>
      <c r="AM355" s="7"/>
      <c r="AN355" s="7"/>
      <c r="AO355" s="7"/>
      <c r="AP355" s="7"/>
      <c r="AQ355" s="7"/>
      <c r="AR355" s="7"/>
      <c r="AS355" s="7"/>
      <c r="AT355" s="7"/>
      <c r="AU355" s="7"/>
      <c r="AV355" s="7"/>
      <c r="AW355" s="7"/>
      <c r="AX355" s="7"/>
    </row>
    <row r="356" spans="1:50" s="8" customFormat="1" ht="60" customHeight="1">
      <c r="A356" s="81" t="s">
        <v>526</v>
      </c>
      <c r="B356" s="72" t="s">
        <v>536</v>
      </c>
      <c r="C356" s="153"/>
      <c r="D356" s="187">
        <f>D357</f>
        <v>1486.8</v>
      </c>
      <c r="E356" s="154">
        <f t="shared" ref="E356:P356" si="219">E357</f>
        <v>0</v>
      </c>
      <c r="F356" s="154">
        <f t="shared" si="219"/>
        <v>14.9</v>
      </c>
      <c r="G356" s="154">
        <f t="shared" si="219"/>
        <v>1471.8999999999999</v>
      </c>
      <c r="H356" s="154">
        <f t="shared" si="219"/>
        <v>0</v>
      </c>
      <c r="I356" s="187">
        <f t="shared" si="219"/>
        <v>0</v>
      </c>
      <c r="J356" s="154">
        <f t="shared" si="219"/>
        <v>0</v>
      </c>
      <c r="K356" s="154">
        <f t="shared" si="219"/>
        <v>0</v>
      </c>
      <c r="L356" s="154">
        <f t="shared" si="219"/>
        <v>0</v>
      </c>
      <c r="M356" s="187">
        <f t="shared" si="219"/>
        <v>0</v>
      </c>
      <c r="N356" s="154">
        <f t="shared" si="219"/>
        <v>0</v>
      </c>
      <c r="O356" s="154">
        <f t="shared" si="219"/>
        <v>0</v>
      </c>
      <c r="P356" s="154">
        <f t="shared" si="219"/>
        <v>0</v>
      </c>
      <c r="Q356" s="7"/>
      <c r="R356" s="7"/>
      <c r="S356" s="7"/>
      <c r="T356" s="7"/>
      <c r="U356" s="7"/>
      <c r="V356" s="7"/>
      <c r="W356" s="7"/>
      <c r="X356" s="7"/>
      <c r="Y356" s="7"/>
      <c r="Z356" s="7"/>
      <c r="AA356" s="7"/>
      <c r="AB356" s="7"/>
      <c r="AC356" s="7"/>
      <c r="AD356" s="7"/>
      <c r="AE356" s="7"/>
      <c r="AF356" s="7"/>
      <c r="AG356" s="7"/>
      <c r="AH356" s="7"/>
      <c r="AI356" s="7"/>
      <c r="AJ356" s="7"/>
      <c r="AK356" s="7"/>
      <c r="AL356" s="7"/>
      <c r="AM356" s="7"/>
      <c r="AN356" s="7"/>
      <c r="AO356" s="7"/>
      <c r="AP356" s="7"/>
      <c r="AQ356" s="7"/>
      <c r="AR356" s="7"/>
      <c r="AS356" s="7"/>
      <c r="AT356" s="7"/>
      <c r="AU356" s="7"/>
      <c r="AV356" s="7"/>
      <c r="AW356" s="7"/>
      <c r="AX356" s="7"/>
    </row>
    <row r="357" spans="1:50" s="8" customFormat="1" ht="39" customHeight="1">
      <c r="A357" s="74" t="s">
        <v>242</v>
      </c>
      <c r="B357" s="72" t="s">
        <v>536</v>
      </c>
      <c r="C357" s="153" t="s">
        <v>56</v>
      </c>
      <c r="D357" s="187">
        <f>E357+F357+G357</f>
        <v>1486.8</v>
      </c>
      <c r="E357" s="155"/>
      <c r="F357" s="155">
        <f>2.5+12.4</f>
        <v>14.9</v>
      </c>
      <c r="G357" s="155">
        <f>245.3+1226.6</f>
        <v>1471.8999999999999</v>
      </c>
      <c r="H357" s="155"/>
      <c r="I357" s="190">
        <f>J357+K357+L357</f>
        <v>0</v>
      </c>
      <c r="J357" s="155"/>
      <c r="K357" s="155"/>
      <c r="L357" s="155"/>
      <c r="M357" s="190">
        <f>N357+O357+P357</f>
        <v>0</v>
      </c>
      <c r="N357" s="155"/>
      <c r="O357" s="155"/>
      <c r="P357" s="155"/>
      <c r="Q357" s="7"/>
      <c r="R357" s="7"/>
      <c r="S357" s="7"/>
      <c r="T357" s="7"/>
      <c r="U357" s="7"/>
      <c r="V357" s="7"/>
      <c r="W357" s="7"/>
      <c r="X357" s="7"/>
      <c r="Y357" s="7"/>
      <c r="Z357" s="7"/>
      <c r="AA357" s="7"/>
      <c r="AB357" s="7"/>
      <c r="AC357" s="7"/>
      <c r="AD357" s="7"/>
      <c r="AE357" s="7"/>
      <c r="AF357" s="7"/>
      <c r="AG357" s="7"/>
      <c r="AH357" s="7"/>
      <c r="AI357" s="7"/>
      <c r="AJ357" s="7"/>
      <c r="AK357" s="7"/>
      <c r="AL357" s="7"/>
      <c r="AM357" s="7"/>
      <c r="AN357" s="7"/>
      <c r="AO357" s="7"/>
      <c r="AP357" s="7"/>
      <c r="AQ357" s="7"/>
      <c r="AR357" s="7"/>
      <c r="AS357" s="7"/>
      <c r="AT357" s="7"/>
      <c r="AU357" s="7"/>
      <c r="AV357" s="7"/>
      <c r="AW357" s="7"/>
      <c r="AX357" s="7"/>
    </row>
    <row r="358" spans="1:50" s="96" customFormat="1" ht="108.75" customHeight="1">
      <c r="A358" s="16" t="s">
        <v>117</v>
      </c>
      <c r="B358" s="25" t="s">
        <v>237</v>
      </c>
      <c r="C358" s="153" t="s">
        <v>24</v>
      </c>
      <c r="D358" s="187">
        <f>E358+F358+G358</f>
        <v>102661</v>
      </c>
      <c r="E358" s="156">
        <f t="shared" ref="E358:J358" si="220">E359</f>
        <v>0</v>
      </c>
      <c r="F358" s="155">
        <f t="shared" si="220"/>
        <v>102661</v>
      </c>
      <c r="G358" s="157">
        <f t="shared" si="220"/>
        <v>0</v>
      </c>
      <c r="H358" s="157" t="e">
        <f t="shared" si="220"/>
        <v>#REF!</v>
      </c>
      <c r="I358" s="188">
        <f t="shared" si="220"/>
        <v>0</v>
      </c>
      <c r="J358" s="157">
        <f t="shared" si="220"/>
        <v>0</v>
      </c>
      <c r="K358" s="157">
        <f>K359</f>
        <v>0</v>
      </c>
      <c r="L358" s="157">
        <f>L359</f>
        <v>0</v>
      </c>
      <c r="M358" s="188">
        <f t="shared" ref="M358:P358" si="221">M359</f>
        <v>0</v>
      </c>
      <c r="N358" s="157">
        <f t="shared" si="221"/>
        <v>0</v>
      </c>
      <c r="O358" s="157">
        <f t="shared" si="221"/>
        <v>0</v>
      </c>
      <c r="P358" s="157">
        <f t="shared" si="221"/>
        <v>0</v>
      </c>
      <c r="Q358" s="95"/>
      <c r="R358" s="95"/>
      <c r="S358" s="95"/>
      <c r="T358" s="95"/>
      <c r="U358" s="95"/>
      <c r="V358" s="95"/>
      <c r="W358" s="95"/>
      <c r="X358" s="95"/>
      <c r="Y358" s="95"/>
      <c r="Z358" s="95"/>
      <c r="AA358" s="95"/>
      <c r="AB358" s="95"/>
      <c r="AC358" s="95"/>
      <c r="AD358" s="95"/>
      <c r="AE358" s="95"/>
      <c r="AF358" s="95"/>
      <c r="AG358" s="95"/>
      <c r="AH358" s="95"/>
      <c r="AI358" s="95"/>
      <c r="AJ358" s="95"/>
      <c r="AK358" s="95"/>
      <c r="AL358" s="95"/>
      <c r="AM358" s="95"/>
      <c r="AN358" s="95"/>
      <c r="AO358" s="95"/>
      <c r="AP358" s="95"/>
      <c r="AQ358" s="95"/>
      <c r="AR358" s="95"/>
      <c r="AS358" s="95"/>
      <c r="AT358" s="95"/>
      <c r="AU358" s="95"/>
      <c r="AV358" s="95"/>
      <c r="AW358" s="95"/>
      <c r="AX358" s="95"/>
    </row>
    <row r="359" spans="1:50" s="96" customFormat="1" ht="41.25" customHeight="1">
      <c r="A359" s="24" t="s">
        <v>242</v>
      </c>
      <c r="B359" s="25" t="s">
        <v>237</v>
      </c>
      <c r="C359" s="153" t="s">
        <v>56</v>
      </c>
      <c r="D359" s="187">
        <f>E359+F359+G359</f>
        <v>102661</v>
      </c>
      <c r="E359" s="28"/>
      <c r="F359" s="155">
        <f>'[3]поправки декабрь'!$J$860</f>
        <v>102661</v>
      </c>
      <c r="G359" s="155"/>
      <c r="H359" s="155" t="e">
        <f>#REF!</f>
        <v>#REF!</v>
      </c>
      <c r="I359" s="190">
        <f>J359+K359+L359</f>
        <v>0</v>
      </c>
      <c r="J359" s="155"/>
      <c r="K359" s="155"/>
      <c r="L359" s="155"/>
      <c r="M359" s="190">
        <f>N359+O359+P359</f>
        <v>0</v>
      </c>
      <c r="N359" s="155"/>
      <c r="O359" s="155"/>
      <c r="P359" s="155"/>
      <c r="Q359" s="95"/>
      <c r="R359" s="95"/>
      <c r="S359" s="95"/>
      <c r="T359" s="95"/>
      <c r="U359" s="95"/>
      <c r="V359" s="95"/>
      <c r="W359" s="95"/>
      <c r="X359" s="95"/>
      <c r="Y359" s="95"/>
      <c r="Z359" s="95"/>
      <c r="AA359" s="95"/>
      <c r="AB359" s="95"/>
      <c r="AC359" s="95"/>
      <c r="AD359" s="95"/>
      <c r="AE359" s="95"/>
      <c r="AF359" s="95"/>
      <c r="AG359" s="95"/>
      <c r="AH359" s="95"/>
      <c r="AI359" s="95"/>
      <c r="AJ359" s="95"/>
      <c r="AK359" s="95"/>
      <c r="AL359" s="95"/>
      <c r="AM359" s="95"/>
      <c r="AN359" s="95"/>
      <c r="AO359" s="95"/>
      <c r="AP359" s="95"/>
      <c r="AQ359" s="95"/>
      <c r="AR359" s="95"/>
      <c r="AS359" s="95"/>
      <c r="AT359" s="95"/>
      <c r="AU359" s="95"/>
      <c r="AV359" s="95"/>
      <c r="AW359" s="95"/>
      <c r="AX359" s="95"/>
    </row>
    <row r="360" spans="1:50" s="96" customFormat="1" ht="91.5" customHeight="1">
      <c r="A360" s="203" t="s">
        <v>496</v>
      </c>
      <c r="B360" s="72" t="s">
        <v>497</v>
      </c>
      <c r="C360" s="153"/>
      <c r="D360" s="187">
        <f>D361</f>
        <v>172.2</v>
      </c>
      <c r="E360" s="154">
        <f t="shared" ref="E360:P360" si="222">E361</f>
        <v>0</v>
      </c>
      <c r="F360" s="154">
        <f t="shared" si="222"/>
        <v>172.2</v>
      </c>
      <c r="G360" s="154">
        <f t="shared" si="222"/>
        <v>0</v>
      </c>
      <c r="H360" s="154">
        <f t="shared" si="222"/>
        <v>0</v>
      </c>
      <c r="I360" s="187">
        <f t="shared" si="222"/>
        <v>0</v>
      </c>
      <c r="J360" s="154">
        <f t="shared" si="222"/>
        <v>0</v>
      </c>
      <c r="K360" s="154">
        <f t="shared" si="222"/>
        <v>0</v>
      </c>
      <c r="L360" s="154">
        <f t="shared" si="222"/>
        <v>0</v>
      </c>
      <c r="M360" s="187">
        <f t="shared" si="222"/>
        <v>0</v>
      </c>
      <c r="N360" s="154">
        <f t="shared" si="222"/>
        <v>0</v>
      </c>
      <c r="O360" s="154">
        <f t="shared" si="222"/>
        <v>0</v>
      </c>
      <c r="P360" s="154">
        <f t="shared" si="222"/>
        <v>0</v>
      </c>
      <c r="Q360" s="95"/>
      <c r="R360" s="95"/>
      <c r="S360" s="95"/>
      <c r="T360" s="95"/>
      <c r="U360" s="95"/>
      <c r="V360" s="95"/>
      <c r="W360" s="95"/>
      <c r="X360" s="95"/>
      <c r="Y360" s="95"/>
      <c r="Z360" s="95"/>
      <c r="AA360" s="95"/>
      <c r="AB360" s="95"/>
      <c r="AC360" s="95"/>
      <c r="AD360" s="95"/>
      <c r="AE360" s="95"/>
      <c r="AF360" s="95"/>
      <c r="AG360" s="95"/>
      <c r="AH360" s="95"/>
      <c r="AI360" s="95"/>
      <c r="AJ360" s="95"/>
      <c r="AK360" s="95"/>
      <c r="AL360" s="95"/>
      <c r="AM360" s="95"/>
      <c r="AN360" s="95"/>
      <c r="AO360" s="95"/>
      <c r="AP360" s="95"/>
      <c r="AQ360" s="95"/>
      <c r="AR360" s="95"/>
      <c r="AS360" s="95"/>
      <c r="AT360" s="95"/>
      <c r="AU360" s="95"/>
      <c r="AV360" s="95"/>
      <c r="AW360" s="95"/>
      <c r="AX360" s="95"/>
    </row>
    <row r="361" spans="1:50" s="96" customFormat="1" ht="40.5" customHeight="1">
      <c r="A361" s="74" t="s">
        <v>242</v>
      </c>
      <c r="B361" s="72" t="s">
        <v>497</v>
      </c>
      <c r="C361" s="153" t="s">
        <v>56</v>
      </c>
      <c r="D361" s="187">
        <f>E361+F361+G361</f>
        <v>172.2</v>
      </c>
      <c r="E361" s="28"/>
      <c r="F361" s="155">
        <f>'[3]поправки декабрь'!$J$864</f>
        <v>172.2</v>
      </c>
      <c r="G361" s="155"/>
      <c r="H361" s="155"/>
      <c r="I361" s="190">
        <f>J361+K361+L361</f>
        <v>0</v>
      </c>
      <c r="J361" s="155"/>
      <c r="K361" s="155"/>
      <c r="L361" s="155"/>
      <c r="M361" s="190">
        <f>N361+O361+P361</f>
        <v>0</v>
      </c>
      <c r="N361" s="155"/>
      <c r="O361" s="155"/>
      <c r="P361" s="155"/>
      <c r="Q361" s="95"/>
      <c r="R361" s="95"/>
      <c r="S361" s="95"/>
      <c r="T361" s="95"/>
      <c r="U361" s="95"/>
      <c r="V361" s="95"/>
      <c r="W361" s="95"/>
      <c r="X361" s="95"/>
      <c r="Y361" s="95"/>
      <c r="Z361" s="95"/>
      <c r="AA361" s="95"/>
      <c r="AB361" s="95"/>
      <c r="AC361" s="95"/>
      <c r="AD361" s="95"/>
      <c r="AE361" s="95"/>
      <c r="AF361" s="95"/>
      <c r="AG361" s="95"/>
      <c r="AH361" s="95"/>
      <c r="AI361" s="95"/>
      <c r="AJ361" s="95"/>
      <c r="AK361" s="95"/>
      <c r="AL361" s="95"/>
      <c r="AM361" s="95"/>
      <c r="AN361" s="95"/>
      <c r="AO361" s="95"/>
      <c r="AP361" s="95"/>
      <c r="AQ361" s="95"/>
      <c r="AR361" s="95"/>
      <c r="AS361" s="95"/>
      <c r="AT361" s="95"/>
      <c r="AU361" s="95"/>
      <c r="AV361" s="95"/>
      <c r="AW361" s="95"/>
      <c r="AX361" s="95"/>
    </row>
    <row r="362" spans="1:50" s="96" customFormat="1" ht="60">
      <c r="A362" s="27" t="s">
        <v>239</v>
      </c>
      <c r="B362" s="25" t="s">
        <v>238</v>
      </c>
      <c r="C362" s="153"/>
      <c r="D362" s="187">
        <f>E362+G362</f>
        <v>147.69999999999999</v>
      </c>
      <c r="E362" s="155">
        <f t="shared" ref="E362:J362" si="223">E363</f>
        <v>147.69999999999999</v>
      </c>
      <c r="F362" s="155">
        <f t="shared" si="223"/>
        <v>0</v>
      </c>
      <c r="G362" s="155">
        <f t="shared" si="223"/>
        <v>0</v>
      </c>
      <c r="H362" s="155" t="e">
        <f t="shared" si="223"/>
        <v>#REF!</v>
      </c>
      <c r="I362" s="190">
        <f t="shared" si="223"/>
        <v>0</v>
      </c>
      <c r="J362" s="155">
        <f t="shared" si="223"/>
        <v>0</v>
      </c>
      <c r="K362" s="155">
        <f>K363</f>
        <v>0</v>
      </c>
      <c r="L362" s="155">
        <f>L363</f>
        <v>0</v>
      </c>
      <c r="M362" s="190">
        <f t="shared" ref="M362:P362" si="224">M363</f>
        <v>0</v>
      </c>
      <c r="N362" s="155">
        <f t="shared" si="224"/>
        <v>0</v>
      </c>
      <c r="O362" s="155">
        <f t="shared" si="224"/>
        <v>0</v>
      </c>
      <c r="P362" s="155">
        <f t="shared" si="224"/>
        <v>0</v>
      </c>
      <c r="Q362" s="95"/>
      <c r="R362" s="95"/>
      <c r="S362" s="95"/>
      <c r="T362" s="95"/>
      <c r="U362" s="95"/>
      <c r="V362" s="95"/>
      <c r="W362" s="95"/>
      <c r="X362" s="95"/>
      <c r="Y362" s="95"/>
      <c r="Z362" s="95"/>
      <c r="AA362" s="95"/>
      <c r="AB362" s="95"/>
      <c r="AC362" s="95"/>
      <c r="AD362" s="95"/>
      <c r="AE362" s="95"/>
      <c r="AF362" s="95"/>
      <c r="AG362" s="95"/>
      <c r="AH362" s="95"/>
      <c r="AI362" s="95"/>
      <c r="AJ362" s="95"/>
      <c r="AK362" s="95"/>
      <c r="AL362" s="95"/>
      <c r="AM362" s="95"/>
      <c r="AN362" s="95"/>
      <c r="AO362" s="95"/>
      <c r="AP362" s="95"/>
      <c r="AQ362" s="95"/>
      <c r="AR362" s="95"/>
      <c r="AS362" s="95"/>
      <c r="AT362" s="95"/>
      <c r="AU362" s="95"/>
      <c r="AV362" s="95"/>
      <c r="AW362" s="95"/>
      <c r="AX362" s="95"/>
    </row>
    <row r="363" spans="1:50" s="96" customFormat="1" ht="41.25" customHeight="1">
      <c r="A363" s="24" t="s">
        <v>242</v>
      </c>
      <c r="B363" s="25" t="s">
        <v>238</v>
      </c>
      <c r="C363" s="153" t="s">
        <v>56</v>
      </c>
      <c r="D363" s="187">
        <f>E363+G363</f>
        <v>147.69999999999999</v>
      </c>
      <c r="E363" s="155">
        <f>'[1]Поправки ноябрь 2024 (3)'!$I$657</f>
        <v>147.69999999999999</v>
      </c>
      <c r="F363" s="155"/>
      <c r="G363" s="155"/>
      <c r="H363" s="155" t="e">
        <f>#REF!</f>
        <v>#REF!</v>
      </c>
      <c r="I363" s="190">
        <f>J363+K363+L363</f>
        <v>0</v>
      </c>
      <c r="J363" s="155"/>
      <c r="K363" s="155"/>
      <c r="L363" s="155"/>
      <c r="M363" s="190">
        <f>N363+O363+P363</f>
        <v>0</v>
      </c>
      <c r="N363" s="155"/>
      <c r="O363" s="155"/>
      <c r="P363" s="160"/>
      <c r="Q363" s="95"/>
      <c r="R363" s="95"/>
      <c r="S363" s="95"/>
      <c r="T363" s="95"/>
      <c r="U363" s="95"/>
      <c r="V363" s="95"/>
      <c r="W363" s="95"/>
      <c r="X363" s="95"/>
      <c r="Y363" s="95"/>
      <c r="Z363" s="95"/>
      <c r="AA363" s="95"/>
      <c r="AB363" s="95"/>
      <c r="AC363" s="95"/>
      <c r="AD363" s="95"/>
      <c r="AE363" s="95"/>
      <c r="AF363" s="95"/>
      <c r="AG363" s="95"/>
      <c r="AH363" s="95"/>
      <c r="AI363" s="95"/>
      <c r="AJ363" s="95"/>
      <c r="AK363" s="95"/>
      <c r="AL363" s="95"/>
      <c r="AM363" s="95"/>
      <c r="AN363" s="95"/>
      <c r="AO363" s="95"/>
      <c r="AP363" s="95"/>
      <c r="AQ363" s="95"/>
      <c r="AR363" s="95"/>
      <c r="AS363" s="95"/>
      <c r="AT363" s="95"/>
      <c r="AU363" s="95"/>
      <c r="AV363" s="95"/>
      <c r="AW363" s="95"/>
      <c r="AX363" s="95"/>
    </row>
    <row r="364" spans="1:50" s="96" customFormat="1" ht="54" customHeight="1">
      <c r="A364" s="81" t="s">
        <v>477</v>
      </c>
      <c r="B364" s="97" t="s">
        <v>392</v>
      </c>
      <c r="C364" s="153"/>
      <c r="D364" s="187">
        <f t="shared" ref="D364:P364" si="225">D365</f>
        <v>246.1</v>
      </c>
      <c r="E364" s="154">
        <f t="shared" si="225"/>
        <v>246.1</v>
      </c>
      <c r="F364" s="154">
        <f t="shared" si="225"/>
        <v>0</v>
      </c>
      <c r="G364" s="154">
        <f t="shared" si="225"/>
        <v>0</v>
      </c>
      <c r="H364" s="154" t="e">
        <f t="shared" si="225"/>
        <v>#REF!</v>
      </c>
      <c r="I364" s="187">
        <f t="shared" si="225"/>
        <v>0</v>
      </c>
      <c r="J364" s="154">
        <f t="shared" si="225"/>
        <v>0</v>
      </c>
      <c r="K364" s="154">
        <f t="shared" si="225"/>
        <v>0</v>
      </c>
      <c r="L364" s="154">
        <f t="shared" si="225"/>
        <v>0</v>
      </c>
      <c r="M364" s="187">
        <f t="shared" si="225"/>
        <v>0</v>
      </c>
      <c r="N364" s="154">
        <f t="shared" si="225"/>
        <v>0</v>
      </c>
      <c r="O364" s="154">
        <f t="shared" si="225"/>
        <v>0</v>
      </c>
      <c r="P364" s="154">
        <f t="shared" si="225"/>
        <v>0</v>
      </c>
      <c r="Q364" s="95"/>
      <c r="R364" s="95"/>
      <c r="S364" s="95"/>
      <c r="T364" s="95"/>
      <c r="U364" s="95"/>
      <c r="V364" s="95"/>
      <c r="W364" s="95"/>
      <c r="X364" s="95"/>
      <c r="Y364" s="95"/>
      <c r="Z364" s="95"/>
      <c r="AA364" s="95"/>
      <c r="AB364" s="95"/>
      <c r="AC364" s="95"/>
      <c r="AD364" s="95"/>
      <c r="AE364" s="95"/>
      <c r="AF364" s="95"/>
      <c r="AG364" s="95"/>
      <c r="AH364" s="95"/>
      <c r="AI364" s="95"/>
      <c r="AJ364" s="95"/>
      <c r="AK364" s="95"/>
      <c r="AL364" s="95"/>
      <c r="AM364" s="95"/>
      <c r="AN364" s="95"/>
      <c r="AO364" s="95"/>
      <c r="AP364" s="95"/>
      <c r="AQ364" s="95"/>
      <c r="AR364" s="95"/>
      <c r="AS364" s="95"/>
      <c r="AT364" s="95"/>
      <c r="AU364" s="95"/>
      <c r="AV364" s="95"/>
      <c r="AW364" s="95"/>
      <c r="AX364" s="95"/>
    </row>
    <row r="365" spans="1:50" s="96" customFormat="1" ht="59.25" customHeight="1">
      <c r="A365" s="24" t="s">
        <v>242</v>
      </c>
      <c r="B365" s="97" t="s">
        <v>392</v>
      </c>
      <c r="C365" s="153" t="s">
        <v>56</v>
      </c>
      <c r="D365" s="187">
        <f>E365+F365+G365</f>
        <v>246.1</v>
      </c>
      <c r="E365" s="154">
        <f>'[1]Поправки ноябрь 2024 (3)'!$I$661</f>
        <v>246.1</v>
      </c>
      <c r="F365" s="154"/>
      <c r="G365" s="154"/>
      <c r="H365" s="154" t="e">
        <f>#REF!</f>
        <v>#REF!</v>
      </c>
      <c r="I365" s="187">
        <f>J365+K365+L365</f>
        <v>0</v>
      </c>
      <c r="J365" s="154"/>
      <c r="K365" s="154"/>
      <c r="L365" s="154"/>
      <c r="M365" s="187">
        <f>N365+O365+P365</f>
        <v>0</v>
      </c>
      <c r="N365" s="154"/>
      <c r="O365" s="154"/>
      <c r="P365" s="154"/>
      <c r="Q365" s="95"/>
      <c r="R365" s="95"/>
      <c r="S365" s="95"/>
      <c r="T365" s="95"/>
      <c r="U365" s="95"/>
      <c r="V365" s="95"/>
      <c r="W365" s="95"/>
      <c r="X365" s="95"/>
      <c r="Y365" s="95"/>
      <c r="Z365" s="95"/>
      <c r="AA365" s="95"/>
      <c r="AB365" s="95"/>
      <c r="AC365" s="95"/>
      <c r="AD365" s="95"/>
      <c r="AE365" s="95"/>
      <c r="AF365" s="95"/>
      <c r="AG365" s="95"/>
      <c r="AH365" s="95"/>
      <c r="AI365" s="95"/>
      <c r="AJ365" s="95"/>
      <c r="AK365" s="95"/>
      <c r="AL365" s="95"/>
      <c r="AM365" s="95"/>
      <c r="AN365" s="95"/>
      <c r="AO365" s="95"/>
      <c r="AP365" s="95"/>
      <c r="AQ365" s="95"/>
      <c r="AR365" s="95"/>
      <c r="AS365" s="95"/>
      <c r="AT365" s="95"/>
      <c r="AU365" s="95"/>
      <c r="AV365" s="95"/>
      <c r="AW365" s="95"/>
      <c r="AX365" s="95"/>
    </row>
    <row r="366" spans="1:50" s="96" customFormat="1" ht="75">
      <c r="A366" s="133" t="s">
        <v>329</v>
      </c>
      <c r="B366" s="97" t="s">
        <v>330</v>
      </c>
      <c r="C366" s="153"/>
      <c r="D366" s="187">
        <f>D367</f>
        <v>2393.1999999999998</v>
      </c>
      <c r="E366" s="158">
        <f t="shared" ref="E366:P366" si="226">E367</f>
        <v>23.9</v>
      </c>
      <c r="F366" s="158">
        <f t="shared" si="226"/>
        <v>213.2</v>
      </c>
      <c r="G366" s="158">
        <f t="shared" si="226"/>
        <v>2156.1</v>
      </c>
      <c r="H366" s="158" t="e">
        <f t="shared" si="226"/>
        <v>#REF!</v>
      </c>
      <c r="I366" s="193">
        <f t="shared" si="226"/>
        <v>0</v>
      </c>
      <c r="J366" s="158">
        <f t="shared" si="226"/>
        <v>0</v>
      </c>
      <c r="K366" s="158">
        <f t="shared" si="226"/>
        <v>0</v>
      </c>
      <c r="L366" s="158">
        <f t="shared" si="226"/>
        <v>0</v>
      </c>
      <c r="M366" s="193">
        <f t="shared" si="226"/>
        <v>0</v>
      </c>
      <c r="N366" s="158">
        <f t="shared" si="226"/>
        <v>0</v>
      </c>
      <c r="O366" s="158">
        <f t="shared" si="226"/>
        <v>0</v>
      </c>
      <c r="P366" s="158">
        <f t="shared" si="226"/>
        <v>0</v>
      </c>
      <c r="Q366" s="95"/>
      <c r="R366" s="95"/>
      <c r="S366" s="95"/>
      <c r="T366" s="95"/>
      <c r="U366" s="95"/>
      <c r="V366" s="95"/>
      <c r="W366" s="95"/>
      <c r="X366" s="95"/>
      <c r="Y366" s="95"/>
      <c r="Z366" s="95"/>
      <c r="AA366" s="95"/>
      <c r="AB366" s="95"/>
      <c r="AC366" s="95"/>
      <c r="AD366" s="95"/>
      <c r="AE366" s="95"/>
      <c r="AF366" s="95"/>
      <c r="AG366" s="95"/>
      <c r="AH366" s="95"/>
      <c r="AI366" s="95"/>
      <c r="AJ366" s="95"/>
      <c r="AK366" s="95"/>
      <c r="AL366" s="95"/>
      <c r="AM366" s="95"/>
      <c r="AN366" s="95"/>
      <c r="AO366" s="95"/>
      <c r="AP366" s="95"/>
      <c r="AQ366" s="95"/>
      <c r="AR366" s="95"/>
      <c r="AS366" s="95"/>
      <c r="AT366" s="95"/>
      <c r="AU366" s="95"/>
      <c r="AV366" s="95"/>
      <c r="AW366" s="95"/>
      <c r="AX366" s="95"/>
    </row>
    <row r="367" spans="1:50" s="8" customFormat="1" ht="51" customHeight="1">
      <c r="A367" s="81" t="s">
        <v>60</v>
      </c>
      <c r="B367" s="72" t="s">
        <v>330</v>
      </c>
      <c r="C367" s="153" t="s">
        <v>56</v>
      </c>
      <c r="D367" s="187">
        <f>E367+F367+G367</f>
        <v>2393.1999999999998</v>
      </c>
      <c r="E367" s="219">
        <v>23.9</v>
      </c>
      <c r="F367" s="219">
        <v>213.2</v>
      </c>
      <c r="G367" s="219">
        <v>2156.1</v>
      </c>
      <c r="H367" s="158" t="e">
        <f>#REF!</f>
        <v>#REF!</v>
      </c>
      <c r="I367" s="187">
        <f>J367+K367+L367</f>
        <v>0</v>
      </c>
      <c r="J367" s="158"/>
      <c r="K367" s="158"/>
      <c r="L367" s="158"/>
      <c r="M367" s="187">
        <f>N367+O367+P367</f>
        <v>0</v>
      </c>
      <c r="N367" s="158"/>
      <c r="O367" s="158"/>
      <c r="P367" s="158"/>
      <c r="Q367" s="7"/>
      <c r="R367" s="7"/>
      <c r="S367" s="7"/>
      <c r="T367" s="7"/>
      <c r="U367" s="7"/>
      <c r="V367" s="7"/>
      <c r="W367" s="7"/>
      <c r="X367" s="7"/>
      <c r="Y367" s="7"/>
      <c r="Z367" s="7"/>
      <c r="AA367" s="7"/>
      <c r="AB367" s="7"/>
      <c r="AC367" s="7"/>
      <c r="AD367" s="7"/>
      <c r="AE367" s="7"/>
      <c r="AF367" s="7"/>
      <c r="AG367" s="7"/>
      <c r="AH367" s="7"/>
      <c r="AI367" s="7"/>
      <c r="AJ367" s="7"/>
      <c r="AK367" s="7"/>
      <c r="AL367" s="7"/>
      <c r="AM367" s="7"/>
      <c r="AN367" s="7"/>
      <c r="AO367" s="7"/>
      <c r="AP367" s="7"/>
      <c r="AQ367" s="7"/>
      <c r="AR367" s="7"/>
      <c r="AS367" s="7"/>
      <c r="AT367" s="7"/>
      <c r="AU367" s="7"/>
      <c r="AV367" s="7"/>
      <c r="AW367" s="7"/>
      <c r="AX367" s="7"/>
    </row>
    <row r="368" spans="1:50" s="8" customFormat="1" ht="69.75" customHeight="1">
      <c r="A368" s="251" t="s">
        <v>553</v>
      </c>
      <c r="B368" s="72" t="s">
        <v>554</v>
      </c>
      <c r="C368" s="153"/>
      <c r="D368" s="187">
        <f>D369</f>
        <v>182.3</v>
      </c>
      <c r="E368" s="187">
        <f t="shared" ref="E368:G368" si="227">E369</f>
        <v>0</v>
      </c>
      <c r="F368" s="187">
        <f t="shared" si="227"/>
        <v>0</v>
      </c>
      <c r="G368" s="187">
        <f t="shared" si="227"/>
        <v>182.3</v>
      </c>
      <c r="H368" s="158"/>
      <c r="I368" s="187"/>
      <c r="J368" s="158"/>
      <c r="K368" s="158"/>
      <c r="L368" s="158"/>
      <c r="M368" s="187"/>
      <c r="N368" s="158"/>
      <c r="O368" s="158"/>
      <c r="P368" s="158"/>
      <c r="Q368" s="7"/>
      <c r="R368" s="7"/>
      <c r="S368" s="7"/>
      <c r="T368" s="7"/>
      <c r="U368" s="7"/>
      <c r="V368" s="7"/>
      <c r="W368" s="7"/>
      <c r="X368" s="7"/>
      <c r="Y368" s="7"/>
      <c r="Z368" s="7"/>
      <c r="AA368" s="7"/>
      <c r="AB368" s="7"/>
      <c r="AC368" s="7"/>
      <c r="AD368" s="7"/>
      <c r="AE368" s="7"/>
      <c r="AF368" s="7"/>
      <c r="AG368" s="7"/>
      <c r="AH368" s="7"/>
      <c r="AI368" s="7"/>
      <c r="AJ368" s="7"/>
      <c r="AK368" s="7"/>
      <c r="AL368" s="7"/>
      <c r="AM368" s="7"/>
      <c r="AN368" s="7"/>
      <c r="AO368" s="7"/>
      <c r="AP368" s="7"/>
      <c r="AQ368" s="7"/>
      <c r="AR368" s="7"/>
      <c r="AS368" s="7"/>
      <c r="AT368" s="7"/>
      <c r="AU368" s="7"/>
      <c r="AV368" s="7"/>
      <c r="AW368" s="7"/>
      <c r="AX368" s="7"/>
    </row>
    <row r="369" spans="1:50" s="8" customFormat="1" ht="42.75" customHeight="1">
      <c r="A369" s="81" t="s">
        <v>60</v>
      </c>
      <c r="B369" s="72" t="s">
        <v>554</v>
      </c>
      <c r="C369" s="153" t="s">
        <v>56</v>
      </c>
      <c r="D369" s="187">
        <f t="shared" ref="D369" si="228">E369+F369+G369</f>
        <v>182.3</v>
      </c>
      <c r="E369" s="219"/>
      <c r="F369" s="219"/>
      <c r="G369" s="219">
        <f>'[1]Поправки ноябрь 2024 (3)'!$I$712</f>
        <v>182.3</v>
      </c>
      <c r="H369" s="158"/>
      <c r="I369" s="187"/>
      <c r="J369" s="158"/>
      <c r="K369" s="158"/>
      <c r="L369" s="158"/>
      <c r="M369" s="187"/>
      <c r="N369" s="158"/>
      <c r="O369" s="158"/>
      <c r="P369" s="158"/>
      <c r="Q369" s="7"/>
      <c r="R369" s="7"/>
      <c r="S369" s="7"/>
      <c r="T369" s="7"/>
      <c r="U369" s="7"/>
      <c r="V369" s="7"/>
      <c r="W369" s="7"/>
      <c r="X369" s="7"/>
      <c r="Y369" s="7"/>
      <c r="Z369" s="7"/>
      <c r="AA369" s="7"/>
      <c r="AB369" s="7"/>
      <c r="AC369" s="7"/>
      <c r="AD369" s="7"/>
      <c r="AE369" s="7"/>
      <c r="AF369" s="7"/>
      <c r="AG369" s="7"/>
      <c r="AH369" s="7"/>
      <c r="AI369" s="7"/>
      <c r="AJ369" s="7"/>
      <c r="AK369" s="7"/>
      <c r="AL369" s="7"/>
      <c r="AM369" s="7"/>
      <c r="AN369" s="7"/>
      <c r="AO369" s="7"/>
      <c r="AP369" s="7"/>
      <c r="AQ369" s="7"/>
      <c r="AR369" s="7"/>
      <c r="AS369" s="7"/>
      <c r="AT369" s="7"/>
      <c r="AU369" s="7"/>
      <c r="AV369" s="7"/>
      <c r="AW369" s="7"/>
      <c r="AX369" s="7"/>
    </row>
    <row r="370" spans="1:50" s="8" customFormat="1" ht="48" customHeight="1">
      <c r="A370" s="144" t="s">
        <v>118</v>
      </c>
      <c r="B370" s="152" t="s">
        <v>243</v>
      </c>
      <c r="C370" s="153"/>
      <c r="D370" s="187">
        <f>D371</f>
        <v>1741.7</v>
      </c>
      <c r="E370" s="154">
        <f t="shared" ref="E370:P370" si="229">E371</f>
        <v>0</v>
      </c>
      <c r="F370" s="154">
        <f t="shared" si="229"/>
        <v>1741.7</v>
      </c>
      <c r="G370" s="154">
        <f t="shared" si="229"/>
        <v>0</v>
      </c>
      <c r="H370" s="154" t="e">
        <f t="shared" si="229"/>
        <v>#REF!</v>
      </c>
      <c r="I370" s="187">
        <f t="shared" si="229"/>
        <v>0</v>
      </c>
      <c r="J370" s="154">
        <f t="shared" si="229"/>
        <v>0</v>
      </c>
      <c r="K370" s="154">
        <f t="shared" si="229"/>
        <v>0</v>
      </c>
      <c r="L370" s="154">
        <f t="shared" si="229"/>
        <v>0</v>
      </c>
      <c r="M370" s="187">
        <f t="shared" si="229"/>
        <v>0</v>
      </c>
      <c r="N370" s="154">
        <f t="shared" si="229"/>
        <v>0</v>
      </c>
      <c r="O370" s="154">
        <f t="shared" si="229"/>
        <v>0</v>
      </c>
      <c r="P370" s="154">
        <f t="shared" si="229"/>
        <v>0</v>
      </c>
      <c r="Q370" s="7"/>
      <c r="R370" s="7"/>
      <c r="S370" s="7"/>
      <c r="T370" s="7"/>
      <c r="U370" s="7"/>
      <c r="V370" s="7"/>
      <c r="W370" s="7"/>
      <c r="X370" s="7"/>
      <c r="Y370" s="7"/>
      <c r="Z370" s="7"/>
      <c r="AA370" s="7"/>
      <c r="AB370" s="7"/>
      <c r="AC370" s="7"/>
      <c r="AD370" s="7"/>
      <c r="AE370" s="7"/>
      <c r="AF370" s="7"/>
      <c r="AG370" s="7"/>
      <c r="AH370" s="7"/>
      <c r="AI370" s="7"/>
      <c r="AJ370" s="7"/>
      <c r="AK370" s="7"/>
      <c r="AL370" s="7"/>
      <c r="AM370" s="7"/>
      <c r="AN370" s="7"/>
      <c r="AO370" s="7"/>
      <c r="AP370" s="7"/>
      <c r="AQ370" s="7"/>
      <c r="AR370" s="7"/>
      <c r="AS370" s="7"/>
      <c r="AT370" s="7"/>
      <c r="AU370" s="7"/>
      <c r="AV370" s="7"/>
      <c r="AW370" s="7"/>
      <c r="AX370" s="7"/>
    </row>
    <row r="371" spans="1:50" s="8" customFormat="1" ht="39" customHeight="1">
      <c r="A371" s="81" t="s">
        <v>60</v>
      </c>
      <c r="B371" s="152" t="s">
        <v>243</v>
      </c>
      <c r="C371" s="153" t="s">
        <v>56</v>
      </c>
      <c r="D371" s="187">
        <f>E371+F371+G371</f>
        <v>1741.7</v>
      </c>
      <c r="E371" s="77"/>
      <c r="F371" s="77">
        <v>1741.7</v>
      </c>
      <c r="G371" s="77"/>
      <c r="H371" s="154" t="e">
        <f>#REF!</f>
        <v>#REF!</v>
      </c>
      <c r="I371" s="187">
        <f>J371+K371+L371</f>
        <v>0</v>
      </c>
      <c r="J371" s="154"/>
      <c r="K371" s="154"/>
      <c r="L371" s="154"/>
      <c r="M371" s="187">
        <f>N371+O371+P371</f>
        <v>0</v>
      </c>
      <c r="N371" s="154"/>
      <c r="O371" s="154"/>
      <c r="P371" s="154"/>
      <c r="Q371" s="7"/>
      <c r="R371" s="7"/>
      <c r="S371" s="7"/>
      <c r="T371" s="7"/>
      <c r="U371" s="7"/>
      <c r="V371" s="7"/>
      <c r="W371" s="7"/>
      <c r="X371" s="7"/>
      <c r="Y371" s="7"/>
      <c r="Z371" s="7"/>
      <c r="AA371" s="7"/>
      <c r="AB371" s="7"/>
      <c r="AC371" s="7"/>
      <c r="AD371" s="7"/>
      <c r="AE371" s="7"/>
      <c r="AF371" s="7"/>
      <c r="AG371" s="7"/>
      <c r="AH371" s="7"/>
      <c r="AI371" s="7"/>
      <c r="AJ371" s="7"/>
      <c r="AK371" s="7"/>
      <c r="AL371" s="7"/>
      <c r="AM371" s="7"/>
      <c r="AN371" s="7"/>
      <c r="AO371" s="7"/>
      <c r="AP371" s="7"/>
      <c r="AQ371" s="7"/>
      <c r="AR371" s="7"/>
      <c r="AS371" s="7"/>
      <c r="AT371" s="7"/>
      <c r="AU371" s="7"/>
      <c r="AV371" s="7"/>
      <c r="AW371" s="7"/>
      <c r="AX371" s="7"/>
    </row>
    <row r="372" spans="1:50" s="96" customFormat="1" ht="46.5" customHeight="1">
      <c r="A372" s="66" t="s">
        <v>147</v>
      </c>
      <c r="B372" s="25" t="s">
        <v>240</v>
      </c>
      <c r="C372" s="153"/>
      <c r="D372" s="187">
        <f>E372+G372</f>
        <v>1741.7</v>
      </c>
      <c r="E372" s="156">
        <f t="shared" ref="E372:J372" si="230">E373</f>
        <v>1741.7</v>
      </c>
      <c r="F372" s="156">
        <f t="shared" si="230"/>
        <v>0</v>
      </c>
      <c r="G372" s="156">
        <f t="shared" si="230"/>
        <v>0</v>
      </c>
      <c r="H372" s="156" t="e">
        <f t="shared" si="230"/>
        <v>#REF!</v>
      </c>
      <c r="I372" s="192">
        <f t="shared" si="230"/>
        <v>0</v>
      </c>
      <c r="J372" s="156">
        <f t="shared" si="230"/>
        <v>0</v>
      </c>
      <c r="K372" s="156">
        <f>K373</f>
        <v>0</v>
      </c>
      <c r="L372" s="156">
        <f>L373</f>
        <v>0</v>
      </c>
      <c r="M372" s="192">
        <f t="shared" ref="M372:P372" si="231">M373</f>
        <v>0</v>
      </c>
      <c r="N372" s="156">
        <f t="shared" si="231"/>
        <v>0</v>
      </c>
      <c r="O372" s="156">
        <f t="shared" si="231"/>
        <v>0</v>
      </c>
      <c r="P372" s="156">
        <f t="shared" si="231"/>
        <v>0</v>
      </c>
      <c r="Q372" s="95"/>
      <c r="R372" s="95"/>
      <c r="S372" s="95"/>
      <c r="T372" s="95"/>
      <c r="U372" s="95"/>
      <c r="V372" s="95"/>
      <c r="W372" s="95"/>
      <c r="X372" s="95"/>
      <c r="Y372" s="95"/>
      <c r="Z372" s="95"/>
      <c r="AA372" s="95"/>
      <c r="AB372" s="95"/>
      <c r="AC372" s="95"/>
      <c r="AD372" s="95"/>
      <c r="AE372" s="95"/>
      <c r="AF372" s="95"/>
      <c r="AG372" s="95"/>
      <c r="AH372" s="95"/>
      <c r="AI372" s="95"/>
      <c r="AJ372" s="95"/>
      <c r="AK372" s="95"/>
      <c r="AL372" s="95"/>
      <c r="AM372" s="95"/>
      <c r="AN372" s="95"/>
      <c r="AO372" s="95"/>
      <c r="AP372" s="95"/>
      <c r="AQ372" s="95"/>
      <c r="AR372" s="95"/>
      <c r="AS372" s="95"/>
      <c r="AT372" s="95"/>
      <c r="AU372" s="95"/>
      <c r="AV372" s="95"/>
      <c r="AW372" s="95"/>
      <c r="AX372" s="95"/>
    </row>
    <row r="373" spans="1:50" s="96" customFormat="1" ht="62.25" customHeight="1">
      <c r="A373" s="27" t="s">
        <v>60</v>
      </c>
      <c r="B373" s="25" t="s">
        <v>240</v>
      </c>
      <c r="C373" s="153" t="s">
        <v>56</v>
      </c>
      <c r="D373" s="187">
        <f>E373+G373</f>
        <v>1741.7</v>
      </c>
      <c r="E373" s="156">
        <v>1741.7</v>
      </c>
      <c r="F373" s="156"/>
      <c r="G373" s="156"/>
      <c r="H373" s="156" t="e">
        <f>#REF!</f>
        <v>#REF!</v>
      </c>
      <c r="I373" s="192">
        <f>J373+K373+L373</f>
        <v>0</v>
      </c>
      <c r="J373" s="156"/>
      <c r="K373" s="156"/>
      <c r="L373" s="156"/>
      <c r="M373" s="192">
        <f>N373+O373+P373</f>
        <v>0</v>
      </c>
      <c r="N373" s="156"/>
      <c r="O373" s="156"/>
      <c r="P373" s="156"/>
      <c r="Q373" s="95"/>
      <c r="R373" s="95"/>
      <c r="S373" s="95"/>
      <c r="T373" s="95"/>
      <c r="U373" s="95"/>
      <c r="V373" s="95"/>
      <c r="W373" s="95"/>
      <c r="X373" s="95"/>
      <c r="Y373" s="95"/>
      <c r="Z373" s="95"/>
      <c r="AA373" s="95"/>
      <c r="AB373" s="95"/>
      <c r="AC373" s="95"/>
      <c r="AD373" s="95"/>
      <c r="AE373" s="95"/>
      <c r="AF373" s="95"/>
      <c r="AG373" s="95"/>
      <c r="AH373" s="95"/>
      <c r="AI373" s="95"/>
      <c r="AJ373" s="95"/>
      <c r="AK373" s="95"/>
      <c r="AL373" s="95"/>
      <c r="AM373" s="95"/>
      <c r="AN373" s="95"/>
      <c r="AO373" s="95"/>
      <c r="AP373" s="95"/>
      <c r="AQ373" s="95"/>
      <c r="AR373" s="95"/>
      <c r="AS373" s="95"/>
      <c r="AT373" s="95"/>
      <c r="AU373" s="95"/>
      <c r="AV373" s="95"/>
      <c r="AW373" s="95"/>
      <c r="AX373" s="95"/>
    </row>
    <row r="374" spans="1:50" s="96" customFormat="1" ht="44.25" customHeight="1">
      <c r="A374" s="27" t="s">
        <v>141</v>
      </c>
      <c r="B374" s="25" t="s">
        <v>241</v>
      </c>
      <c r="C374" s="153"/>
      <c r="D374" s="187">
        <f>E374+G374</f>
        <v>2485</v>
      </c>
      <c r="E374" s="155">
        <f t="shared" ref="E374:J374" si="232">E375</f>
        <v>2485</v>
      </c>
      <c r="F374" s="156">
        <f t="shared" si="232"/>
        <v>0</v>
      </c>
      <c r="G374" s="156">
        <f t="shared" si="232"/>
        <v>0</v>
      </c>
      <c r="H374" s="156" t="e">
        <f t="shared" si="232"/>
        <v>#REF!</v>
      </c>
      <c r="I374" s="192">
        <f t="shared" si="232"/>
        <v>0</v>
      </c>
      <c r="J374" s="156">
        <f t="shared" si="232"/>
        <v>0</v>
      </c>
      <c r="K374" s="156">
        <f>K375</f>
        <v>0</v>
      </c>
      <c r="L374" s="156">
        <f>L375</f>
        <v>0</v>
      </c>
      <c r="M374" s="192">
        <f t="shared" ref="M374:P374" si="233">M375</f>
        <v>0</v>
      </c>
      <c r="N374" s="156">
        <f t="shared" si="233"/>
        <v>0</v>
      </c>
      <c r="O374" s="156">
        <f t="shared" si="233"/>
        <v>0</v>
      </c>
      <c r="P374" s="156">
        <f t="shared" si="233"/>
        <v>0</v>
      </c>
      <c r="Q374" s="95"/>
      <c r="R374" s="95"/>
      <c r="S374" s="95"/>
      <c r="T374" s="95"/>
      <c r="U374" s="95"/>
      <c r="V374" s="95"/>
      <c r="W374" s="95"/>
      <c r="X374" s="95"/>
      <c r="Y374" s="95"/>
      <c r="Z374" s="95"/>
      <c r="AA374" s="95"/>
      <c r="AB374" s="95"/>
      <c r="AC374" s="95"/>
      <c r="AD374" s="95"/>
      <c r="AE374" s="95"/>
      <c r="AF374" s="95"/>
      <c r="AG374" s="95"/>
      <c r="AH374" s="95"/>
      <c r="AI374" s="95"/>
      <c r="AJ374" s="95"/>
      <c r="AK374" s="95"/>
      <c r="AL374" s="95"/>
      <c r="AM374" s="95"/>
      <c r="AN374" s="95"/>
      <c r="AO374" s="95"/>
      <c r="AP374" s="95"/>
      <c r="AQ374" s="95"/>
      <c r="AR374" s="95"/>
      <c r="AS374" s="95"/>
      <c r="AT374" s="95"/>
      <c r="AU374" s="95"/>
      <c r="AV374" s="95"/>
      <c r="AW374" s="95"/>
      <c r="AX374" s="95"/>
    </row>
    <row r="375" spans="1:50" s="96" customFormat="1" ht="46.5" customHeight="1">
      <c r="A375" s="24" t="s">
        <v>242</v>
      </c>
      <c r="B375" s="25" t="s">
        <v>241</v>
      </c>
      <c r="C375" s="153" t="s">
        <v>56</v>
      </c>
      <c r="D375" s="187">
        <f>E375+G375</f>
        <v>2485</v>
      </c>
      <c r="E375" s="155">
        <f>'[1]Поправки ноябрь 2024 (3)'!$I$679</f>
        <v>2485</v>
      </c>
      <c r="F375" s="156"/>
      <c r="G375" s="156"/>
      <c r="H375" s="156" t="e">
        <f>#REF!</f>
        <v>#REF!</v>
      </c>
      <c r="I375" s="192">
        <f>J375+K375+L375</f>
        <v>0</v>
      </c>
      <c r="J375" s="156"/>
      <c r="K375" s="156"/>
      <c r="L375" s="156"/>
      <c r="M375" s="192">
        <f>N375+O375+P375</f>
        <v>0</v>
      </c>
      <c r="N375" s="156"/>
      <c r="O375" s="156"/>
      <c r="P375" s="156"/>
      <c r="Q375" s="95"/>
      <c r="R375" s="95"/>
      <c r="S375" s="95"/>
      <c r="T375" s="95"/>
      <c r="U375" s="95"/>
      <c r="V375" s="95"/>
      <c r="W375" s="95"/>
      <c r="X375" s="95"/>
      <c r="Y375" s="95"/>
      <c r="Z375" s="95"/>
      <c r="AA375" s="95"/>
      <c r="AB375" s="95"/>
      <c r="AC375" s="95"/>
      <c r="AD375" s="95"/>
      <c r="AE375" s="95"/>
      <c r="AF375" s="95"/>
      <c r="AG375" s="95"/>
      <c r="AH375" s="95"/>
      <c r="AI375" s="95"/>
      <c r="AJ375" s="95"/>
      <c r="AK375" s="95"/>
      <c r="AL375" s="95"/>
      <c r="AM375" s="95"/>
      <c r="AN375" s="95"/>
      <c r="AO375" s="95"/>
      <c r="AP375" s="95"/>
      <c r="AQ375" s="95"/>
      <c r="AR375" s="95"/>
      <c r="AS375" s="95"/>
      <c r="AT375" s="95"/>
      <c r="AU375" s="95"/>
      <c r="AV375" s="95"/>
      <c r="AW375" s="95"/>
      <c r="AX375" s="95"/>
    </row>
    <row r="376" spans="1:50" s="96" customFormat="1" ht="45">
      <c r="A376" s="32" t="s">
        <v>119</v>
      </c>
      <c r="B376" s="113" t="s">
        <v>356</v>
      </c>
      <c r="C376" s="153"/>
      <c r="D376" s="187">
        <f>E376+F376+G376</f>
        <v>1213.5999999999999</v>
      </c>
      <c r="E376" s="156">
        <f t="shared" ref="E376:J376" si="234">E377</f>
        <v>0</v>
      </c>
      <c r="F376" s="155">
        <f t="shared" si="234"/>
        <v>1213.5999999999999</v>
      </c>
      <c r="G376" s="156">
        <f t="shared" si="234"/>
        <v>0</v>
      </c>
      <c r="H376" s="156" t="e">
        <f t="shared" si="234"/>
        <v>#REF!</v>
      </c>
      <c r="I376" s="192">
        <f t="shared" si="234"/>
        <v>0</v>
      </c>
      <c r="J376" s="156">
        <f t="shared" si="234"/>
        <v>0</v>
      </c>
      <c r="K376" s="156">
        <f>K377</f>
        <v>0</v>
      </c>
      <c r="L376" s="156">
        <f>L377</f>
        <v>0</v>
      </c>
      <c r="M376" s="192">
        <f t="shared" ref="M376:P376" si="235">M377</f>
        <v>0</v>
      </c>
      <c r="N376" s="156">
        <f t="shared" si="235"/>
        <v>0</v>
      </c>
      <c r="O376" s="156">
        <f t="shared" si="235"/>
        <v>0</v>
      </c>
      <c r="P376" s="156">
        <f t="shared" si="235"/>
        <v>0</v>
      </c>
      <c r="Q376" s="95"/>
      <c r="R376" s="95"/>
      <c r="S376" s="95"/>
      <c r="T376" s="95"/>
      <c r="U376" s="95"/>
      <c r="V376" s="95"/>
      <c r="W376" s="95"/>
      <c r="X376" s="95"/>
      <c r="Y376" s="95"/>
      <c r="Z376" s="95"/>
      <c r="AA376" s="95"/>
      <c r="AB376" s="95"/>
      <c r="AC376" s="95"/>
      <c r="AD376" s="95"/>
      <c r="AE376" s="95"/>
      <c r="AF376" s="95"/>
      <c r="AG376" s="95"/>
      <c r="AH376" s="95"/>
      <c r="AI376" s="95"/>
      <c r="AJ376" s="95"/>
      <c r="AK376" s="95"/>
      <c r="AL376" s="95"/>
      <c r="AM376" s="95"/>
      <c r="AN376" s="95"/>
      <c r="AO376" s="95"/>
      <c r="AP376" s="95"/>
      <c r="AQ376" s="95"/>
      <c r="AR376" s="95"/>
      <c r="AS376" s="95"/>
      <c r="AT376" s="95"/>
      <c r="AU376" s="95"/>
      <c r="AV376" s="95"/>
      <c r="AW376" s="95"/>
      <c r="AX376" s="95"/>
    </row>
    <row r="377" spans="1:50" s="96" customFormat="1" ht="40.5" customHeight="1">
      <c r="A377" s="24" t="s">
        <v>242</v>
      </c>
      <c r="B377" s="113" t="s">
        <v>356</v>
      </c>
      <c r="C377" s="153" t="s">
        <v>56</v>
      </c>
      <c r="D377" s="187">
        <f>E377+F377+G377</f>
        <v>1213.5999999999999</v>
      </c>
      <c r="E377" s="156"/>
      <c r="F377" s="155">
        <f>'[3]поправки декабрь'!$J$878</f>
        <v>1213.5999999999999</v>
      </c>
      <c r="G377" s="156"/>
      <c r="H377" s="156" t="e">
        <f>#REF!</f>
        <v>#REF!</v>
      </c>
      <c r="I377" s="192">
        <f>J377+K377+L377</f>
        <v>0</v>
      </c>
      <c r="J377" s="156"/>
      <c r="K377" s="156"/>
      <c r="L377" s="156"/>
      <c r="M377" s="192">
        <f>N377+O377+P377</f>
        <v>0</v>
      </c>
      <c r="N377" s="156"/>
      <c r="O377" s="156"/>
      <c r="P377" s="156"/>
      <c r="Q377" s="95"/>
      <c r="R377" s="95"/>
      <c r="S377" s="95"/>
      <c r="T377" s="95"/>
      <c r="U377" s="95"/>
      <c r="V377" s="95"/>
      <c r="W377" s="95"/>
      <c r="X377" s="95"/>
      <c r="Y377" s="95"/>
      <c r="Z377" s="95"/>
      <c r="AA377" s="95"/>
      <c r="AB377" s="95"/>
      <c r="AC377" s="95"/>
      <c r="AD377" s="95"/>
      <c r="AE377" s="95"/>
      <c r="AF377" s="95"/>
      <c r="AG377" s="95"/>
      <c r="AH377" s="95"/>
      <c r="AI377" s="95"/>
      <c r="AJ377" s="95"/>
      <c r="AK377" s="95"/>
      <c r="AL377" s="95"/>
      <c r="AM377" s="95"/>
      <c r="AN377" s="95"/>
      <c r="AO377" s="95"/>
      <c r="AP377" s="95"/>
      <c r="AQ377" s="95"/>
      <c r="AR377" s="95"/>
      <c r="AS377" s="95"/>
      <c r="AT377" s="95"/>
      <c r="AU377" s="95"/>
      <c r="AV377" s="95"/>
      <c r="AW377" s="95"/>
      <c r="AX377" s="95"/>
    </row>
    <row r="378" spans="1:50" s="96" customFormat="1" ht="91.5" customHeight="1">
      <c r="A378" s="134" t="s">
        <v>518</v>
      </c>
      <c r="B378" s="99" t="s">
        <v>382</v>
      </c>
      <c r="C378" s="153"/>
      <c r="D378" s="187">
        <f>D379</f>
        <v>13553.8</v>
      </c>
      <c r="E378" s="158">
        <f t="shared" ref="E378:P378" si="236">E379</f>
        <v>0</v>
      </c>
      <c r="F378" s="158">
        <f t="shared" si="236"/>
        <v>0</v>
      </c>
      <c r="G378" s="158">
        <f t="shared" si="236"/>
        <v>13553.8</v>
      </c>
      <c r="H378" s="158" t="e">
        <f t="shared" si="236"/>
        <v>#REF!</v>
      </c>
      <c r="I378" s="193">
        <f t="shared" si="236"/>
        <v>0</v>
      </c>
      <c r="J378" s="158">
        <f t="shared" si="236"/>
        <v>0</v>
      </c>
      <c r="K378" s="158">
        <f t="shared" si="236"/>
        <v>0</v>
      </c>
      <c r="L378" s="158">
        <f t="shared" si="236"/>
        <v>0</v>
      </c>
      <c r="M378" s="193">
        <f t="shared" si="236"/>
        <v>0</v>
      </c>
      <c r="N378" s="158">
        <f t="shared" si="236"/>
        <v>0</v>
      </c>
      <c r="O378" s="158">
        <f t="shared" si="236"/>
        <v>0</v>
      </c>
      <c r="P378" s="158">
        <f t="shared" si="236"/>
        <v>0</v>
      </c>
      <c r="Q378" s="95"/>
      <c r="R378" s="95"/>
      <c r="S378" s="95"/>
      <c r="T378" s="95"/>
      <c r="U378" s="95"/>
      <c r="V378" s="95"/>
      <c r="W378" s="95"/>
      <c r="X378" s="95"/>
      <c r="Y378" s="95"/>
      <c r="Z378" s="95"/>
      <c r="AA378" s="95"/>
      <c r="AB378" s="95"/>
      <c r="AC378" s="95"/>
      <c r="AD378" s="95"/>
      <c r="AE378" s="95"/>
      <c r="AF378" s="95"/>
      <c r="AG378" s="95"/>
      <c r="AH378" s="95"/>
      <c r="AI378" s="95"/>
      <c r="AJ378" s="95"/>
      <c r="AK378" s="95"/>
      <c r="AL378" s="95"/>
      <c r="AM378" s="95"/>
      <c r="AN378" s="95"/>
      <c r="AO378" s="95"/>
      <c r="AP378" s="95"/>
      <c r="AQ378" s="95"/>
      <c r="AR378" s="95"/>
      <c r="AS378" s="95"/>
      <c r="AT378" s="95"/>
      <c r="AU378" s="95"/>
      <c r="AV378" s="95"/>
      <c r="AW378" s="95"/>
      <c r="AX378" s="95"/>
    </row>
    <row r="379" spans="1:50" s="96" customFormat="1" ht="59.25" customHeight="1">
      <c r="A379" s="24" t="s">
        <v>242</v>
      </c>
      <c r="B379" s="99" t="s">
        <v>382</v>
      </c>
      <c r="C379" s="153" t="s">
        <v>56</v>
      </c>
      <c r="D379" s="187">
        <f>E379+F379+G379</f>
        <v>13553.8</v>
      </c>
      <c r="E379" s="158"/>
      <c r="F379" s="158"/>
      <c r="G379" s="158">
        <f>'[2]Поправки октябрь 2024 (2)'!$I$700</f>
        <v>13553.8</v>
      </c>
      <c r="H379" s="158" t="e">
        <f>#REF!</f>
        <v>#REF!</v>
      </c>
      <c r="I379" s="193">
        <f>J379+K379+L379</f>
        <v>0</v>
      </c>
      <c r="J379" s="158"/>
      <c r="K379" s="158"/>
      <c r="L379" s="158"/>
      <c r="M379" s="193">
        <f>N379+O379+P379</f>
        <v>0</v>
      </c>
      <c r="N379" s="158"/>
      <c r="O379" s="158"/>
      <c r="P379" s="158"/>
      <c r="Q379" s="95"/>
      <c r="R379" s="95"/>
      <c r="S379" s="95"/>
      <c r="T379" s="95"/>
      <c r="U379" s="95"/>
      <c r="V379" s="95"/>
      <c r="W379" s="95"/>
      <c r="X379" s="95"/>
      <c r="Y379" s="95"/>
      <c r="Z379" s="95"/>
      <c r="AA379" s="95"/>
      <c r="AB379" s="95"/>
      <c r="AC379" s="95"/>
      <c r="AD379" s="95"/>
      <c r="AE379" s="95"/>
      <c r="AF379" s="95"/>
      <c r="AG379" s="95"/>
      <c r="AH379" s="95"/>
      <c r="AI379" s="95"/>
      <c r="AJ379" s="95"/>
      <c r="AK379" s="95"/>
      <c r="AL379" s="95"/>
      <c r="AM379" s="95"/>
      <c r="AN379" s="95"/>
      <c r="AO379" s="95"/>
      <c r="AP379" s="95"/>
      <c r="AQ379" s="95"/>
      <c r="AR379" s="95"/>
      <c r="AS379" s="95"/>
      <c r="AT379" s="95"/>
      <c r="AU379" s="95"/>
      <c r="AV379" s="95"/>
      <c r="AW379" s="95"/>
      <c r="AX379" s="95"/>
    </row>
    <row r="380" spans="1:50" s="96" customFormat="1" ht="63" customHeight="1">
      <c r="A380" s="114" t="s">
        <v>482</v>
      </c>
      <c r="B380" s="113" t="s">
        <v>244</v>
      </c>
      <c r="C380" s="153"/>
      <c r="D380" s="187">
        <f>E380+G380+F380</f>
        <v>7877.4</v>
      </c>
      <c r="E380" s="155">
        <f>E383+E400+E403+E385+E387+E381+E389</f>
        <v>7877.4</v>
      </c>
      <c r="F380" s="155">
        <f t="shared" ref="F380:P380" si="237">F383+F400+F403+F385+F387+F381+F389</f>
        <v>0</v>
      </c>
      <c r="G380" s="155">
        <f t="shared" si="237"/>
        <v>0</v>
      </c>
      <c r="H380" s="155" t="e">
        <f t="shared" si="237"/>
        <v>#REF!</v>
      </c>
      <c r="I380" s="190">
        <f t="shared" si="237"/>
        <v>0</v>
      </c>
      <c r="J380" s="155">
        <f t="shared" si="237"/>
        <v>0</v>
      </c>
      <c r="K380" s="155">
        <f t="shared" si="237"/>
        <v>0</v>
      </c>
      <c r="L380" s="155">
        <f t="shared" si="237"/>
        <v>0</v>
      </c>
      <c r="M380" s="190">
        <f t="shared" si="237"/>
        <v>0</v>
      </c>
      <c r="N380" s="155">
        <f t="shared" si="237"/>
        <v>0</v>
      </c>
      <c r="O380" s="155">
        <f t="shared" si="237"/>
        <v>0</v>
      </c>
      <c r="P380" s="155">
        <f t="shared" si="237"/>
        <v>0</v>
      </c>
      <c r="Q380" s="95"/>
      <c r="R380" s="95"/>
      <c r="S380" s="95"/>
      <c r="T380" s="95"/>
      <c r="U380" s="95"/>
      <c r="V380" s="95"/>
      <c r="W380" s="95"/>
      <c r="X380" s="95"/>
      <c r="Y380" s="95"/>
      <c r="Z380" s="95"/>
      <c r="AA380" s="95"/>
      <c r="AB380" s="95"/>
      <c r="AC380" s="95"/>
      <c r="AD380" s="95"/>
      <c r="AE380" s="95"/>
      <c r="AF380" s="95"/>
      <c r="AG380" s="95"/>
      <c r="AH380" s="95"/>
      <c r="AI380" s="95"/>
      <c r="AJ380" s="95"/>
      <c r="AK380" s="95"/>
      <c r="AL380" s="95"/>
      <c r="AM380" s="95"/>
      <c r="AN380" s="95"/>
      <c r="AO380" s="95"/>
      <c r="AP380" s="95"/>
      <c r="AQ380" s="95"/>
      <c r="AR380" s="95"/>
      <c r="AS380" s="95"/>
      <c r="AT380" s="95"/>
      <c r="AU380" s="95"/>
      <c r="AV380" s="95"/>
      <c r="AW380" s="95"/>
      <c r="AX380" s="95"/>
    </row>
    <row r="381" spans="1:50" s="96" customFormat="1" ht="75" hidden="1" customHeight="1">
      <c r="A381" s="74" t="s">
        <v>519</v>
      </c>
      <c r="B381" s="72" t="s">
        <v>495</v>
      </c>
      <c r="C381" s="153"/>
      <c r="D381" s="187">
        <f>D382</f>
        <v>0</v>
      </c>
      <c r="E381" s="154">
        <f t="shared" ref="E381:P381" si="238">E382</f>
        <v>0</v>
      </c>
      <c r="F381" s="154">
        <f t="shared" si="238"/>
        <v>0</v>
      </c>
      <c r="G381" s="154">
        <f t="shared" si="238"/>
        <v>0</v>
      </c>
      <c r="H381" s="154">
        <f t="shared" si="238"/>
        <v>0</v>
      </c>
      <c r="I381" s="187">
        <f t="shared" si="238"/>
        <v>0</v>
      </c>
      <c r="J381" s="154">
        <f t="shared" si="238"/>
        <v>0</v>
      </c>
      <c r="K381" s="154">
        <f t="shared" si="238"/>
        <v>0</v>
      </c>
      <c r="L381" s="154">
        <f t="shared" si="238"/>
        <v>0</v>
      </c>
      <c r="M381" s="187">
        <f t="shared" si="238"/>
        <v>0</v>
      </c>
      <c r="N381" s="154">
        <f t="shared" si="238"/>
        <v>0</v>
      </c>
      <c r="O381" s="154">
        <f t="shared" si="238"/>
        <v>0</v>
      </c>
      <c r="P381" s="154">
        <f t="shared" si="238"/>
        <v>0</v>
      </c>
      <c r="Q381" s="95"/>
      <c r="R381" s="95"/>
      <c r="S381" s="95"/>
      <c r="T381" s="95"/>
      <c r="U381" s="95"/>
      <c r="V381" s="95"/>
      <c r="W381" s="95"/>
      <c r="X381" s="95"/>
      <c r="Y381" s="95"/>
      <c r="Z381" s="95"/>
      <c r="AA381" s="95"/>
      <c r="AB381" s="95"/>
      <c r="AC381" s="95"/>
      <c r="AD381" s="95"/>
      <c r="AE381" s="95"/>
      <c r="AF381" s="95"/>
      <c r="AG381" s="95"/>
      <c r="AH381" s="95"/>
      <c r="AI381" s="95"/>
      <c r="AJ381" s="95"/>
      <c r="AK381" s="95"/>
      <c r="AL381" s="95"/>
      <c r="AM381" s="95"/>
      <c r="AN381" s="95"/>
      <c r="AO381" s="95"/>
      <c r="AP381" s="95"/>
      <c r="AQ381" s="95"/>
      <c r="AR381" s="95"/>
      <c r="AS381" s="95"/>
      <c r="AT381" s="95"/>
      <c r="AU381" s="95"/>
      <c r="AV381" s="95"/>
      <c r="AW381" s="95"/>
      <c r="AX381" s="95"/>
    </row>
    <row r="382" spans="1:50" s="96" customFormat="1" ht="39.75" hidden="1" customHeight="1">
      <c r="A382" s="74" t="s">
        <v>242</v>
      </c>
      <c r="B382" s="72" t="s">
        <v>495</v>
      </c>
      <c r="C382" s="153" t="s">
        <v>56</v>
      </c>
      <c r="D382" s="187">
        <f>E382+F382+G382</f>
        <v>0</v>
      </c>
      <c r="E382" s="155"/>
      <c r="F382" s="155"/>
      <c r="G382" s="155"/>
      <c r="H382" s="155"/>
      <c r="I382" s="190">
        <f>J382+K382+L382</f>
        <v>0</v>
      </c>
      <c r="J382" s="155"/>
      <c r="K382" s="155"/>
      <c r="L382" s="155"/>
      <c r="M382" s="190">
        <f>N382+O382+P382</f>
        <v>0</v>
      </c>
      <c r="N382" s="155"/>
      <c r="O382" s="155"/>
      <c r="P382" s="155"/>
      <c r="Q382" s="95"/>
      <c r="R382" s="95"/>
      <c r="S382" s="95"/>
      <c r="T382" s="95"/>
      <c r="U382" s="95"/>
      <c r="V382" s="95"/>
      <c r="W382" s="95"/>
      <c r="X382" s="95"/>
      <c r="Y382" s="95"/>
      <c r="Z382" s="95"/>
      <c r="AA382" s="95"/>
      <c r="AB382" s="95"/>
      <c r="AC382" s="95"/>
      <c r="AD382" s="95"/>
      <c r="AE382" s="95"/>
      <c r="AF382" s="95"/>
      <c r="AG382" s="95"/>
      <c r="AH382" s="95"/>
      <c r="AI382" s="95"/>
      <c r="AJ382" s="95"/>
      <c r="AK382" s="95"/>
      <c r="AL382" s="95"/>
      <c r="AM382" s="95"/>
      <c r="AN382" s="95"/>
      <c r="AO382" s="95"/>
      <c r="AP382" s="95"/>
      <c r="AQ382" s="95"/>
      <c r="AR382" s="95"/>
      <c r="AS382" s="95"/>
      <c r="AT382" s="95"/>
      <c r="AU382" s="95"/>
      <c r="AV382" s="95"/>
      <c r="AW382" s="95"/>
      <c r="AX382" s="95"/>
    </row>
    <row r="383" spans="1:50" s="96" customFormat="1" ht="29.25" customHeight="1">
      <c r="A383" s="24" t="s">
        <v>120</v>
      </c>
      <c r="B383" s="25" t="s">
        <v>245</v>
      </c>
      <c r="C383" s="153"/>
      <c r="D383" s="187">
        <f>E383+G383</f>
        <v>507.2</v>
      </c>
      <c r="E383" s="155">
        <f>E384</f>
        <v>507.2</v>
      </c>
      <c r="F383" s="155">
        <f t="shared" ref="F383:J383" si="239">F384</f>
        <v>0</v>
      </c>
      <c r="G383" s="155">
        <f t="shared" si="239"/>
        <v>0</v>
      </c>
      <c r="H383" s="155">
        <f t="shared" si="239"/>
        <v>0</v>
      </c>
      <c r="I383" s="190">
        <f t="shared" si="239"/>
        <v>0</v>
      </c>
      <c r="J383" s="155">
        <f t="shared" si="239"/>
        <v>0</v>
      </c>
      <c r="K383" s="155">
        <f>K384</f>
        <v>0</v>
      </c>
      <c r="L383" s="155">
        <f>L384</f>
        <v>0</v>
      </c>
      <c r="M383" s="190">
        <f>M384</f>
        <v>0</v>
      </c>
      <c r="N383" s="155">
        <f>N384</f>
        <v>0</v>
      </c>
      <c r="O383" s="155">
        <f t="shared" ref="O383:P383" si="240">O384</f>
        <v>0</v>
      </c>
      <c r="P383" s="155">
        <f t="shared" si="240"/>
        <v>0</v>
      </c>
      <c r="Q383" s="95"/>
      <c r="R383" s="95"/>
      <c r="S383" s="95"/>
      <c r="T383" s="95"/>
      <c r="U383" s="95"/>
      <c r="V383" s="95"/>
      <c r="W383" s="95"/>
      <c r="X383" s="95"/>
      <c r="Y383" s="95"/>
      <c r="Z383" s="95"/>
      <c r="AA383" s="95"/>
      <c r="AB383" s="95"/>
      <c r="AC383" s="95"/>
      <c r="AD383" s="95"/>
      <c r="AE383" s="95"/>
      <c r="AF383" s="95"/>
      <c r="AG383" s="95"/>
      <c r="AH383" s="95"/>
      <c r="AI383" s="95"/>
      <c r="AJ383" s="95"/>
      <c r="AK383" s="95"/>
      <c r="AL383" s="95"/>
      <c r="AM383" s="95"/>
      <c r="AN383" s="95"/>
      <c r="AO383" s="95"/>
      <c r="AP383" s="95"/>
      <c r="AQ383" s="95"/>
      <c r="AR383" s="95"/>
      <c r="AS383" s="95"/>
      <c r="AT383" s="95"/>
      <c r="AU383" s="95"/>
      <c r="AV383" s="95"/>
      <c r="AW383" s="95"/>
      <c r="AX383" s="95"/>
    </row>
    <row r="384" spans="1:50" s="96" customFormat="1" ht="43.5" customHeight="1">
      <c r="A384" s="24" t="s">
        <v>242</v>
      </c>
      <c r="B384" s="25" t="s">
        <v>245</v>
      </c>
      <c r="C384" s="153" t="s">
        <v>56</v>
      </c>
      <c r="D384" s="187">
        <f>E384+G384</f>
        <v>507.2</v>
      </c>
      <c r="E384" s="155">
        <f>'[1]Поправки ноябрь 2024 (3)'!$I$822</f>
        <v>507.2</v>
      </c>
      <c r="F384" s="155"/>
      <c r="G384" s="155"/>
      <c r="H384" s="155">
        <f>H399</f>
        <v>0</v>
      </c>
      <c r="I384" s="188">
        <f>J384+K384+L384</f>
        <v>0</v>
      </c>
      <c r="J384" s="157"/>
      <c r="K384" s="157"/>
      <c r="L384" s="157"/>
      <c r="M384" s="188">
        <f>N384+O384+P384</f>
        <v>0</v>
      </c>
      <c r="N384" s="157"/>
      <c r="O384" s="157"/>
      <c r="P384" s="157"/>
      <c r="Q384" s="95"/>
      <c r="R384" s="95"/>
      <c r="S384" s="95"/>
      <c r="T384" s="95"/>
      <c r="U384" s="95"/>
      <c r="V384" s="95"/>
      <c r="W384" s="95"/>
      <c r="X384" s="95"/>
      <c r="Y384" s="95"/>
      <c r="Z384" s="95"/>
      <c r="AA384" s="95"/>
      <c r="AB384" s="95"/>
      <c r="AC384" s="95"/>
      <c r="AD384" s="95"/>
      <c r="AE384" s="95"/>
      <c r="AF384" s="95"/>
      <c r="AG384" s="95"/>
      <c r="AH384" s="95"/>
      <c r="AI384" s="95"/>
      <c r="AJ384" s="95"/>
      <c r="AK384" s="95"/>
      <c r="AL384" s="95"/>
      <c r="AM384" s="95"/>
      <c r="AN384" s="95"/>
      <c r="AO384" s="95"/>
      <c r="AP384" s="95"/>
      <c r="AQ384" s="95"/>
      <c r="AR384" s="95"/>
      <c r="AS384" s="95"/>
      <c r="AT384" s="95"/>
      <c r="AU384" s="95"/>
      <c r="AV384" s="95"/>
      <c r="AW384" s="95"/>
      <c r="AX384" s="95"/>
    </row>
    <row r="385" spans="1:50" s="96" customFormat="1" ht="30">
      <c r="A385" s="208" t="s">
        <v>158</v>
      </c>
      <c r="B385" s="25" t="s">
        <v>439</v>
      </c>
      <c r="C385" s="153"/>
      <c r="D385" s="187">
        <f>D386</f>
        <v>6193.2</v>
      </c>
      <c r="E385" s="154">
        <f t="shared" ref="E385:P385" si="241">E386</f>
        <v>6193.2</v>
      </c>
      <c r="F385" s="154">
        <f t="shared" si="241"/>
        <v>0</v>
      </c>
      <c r="G385" s="154">
        <f t="shared" si="241"/>
        <v>0</v>
      </c>
      <c r="H385" s="154" t="e">
        <f t="shared" si="241"/>
        <v>#REF!</v>
      </c>
      <c r="I385" s="187">
        <f t="shared" si="241"/>
        <v>0</v>
      </c>
      <c r="J385" s="154">
        <f t="shared" si="241"/>
        <v>0</v>
      </c>
      <c r="K385" s="154">
        <f t="shared" si="241"/>
        <v>0</v>
      </c>
      <c r="L385" s="154">
        <f t="shared" si="241"/>
        <v>0</v>
      </c>
      <c r="M385" s="187">
        <f t="shared" si="241"/>
        <v>0</v>
      </c>
      <c r="N385" s="154">
        <f t="shared" si="241"/>
        <v>0</v>
      </c>
      <c r="O385" s="154">
        <f t="shared" si="241"/>
        <v>0</v>
      </c>
      <c r="P385" s="154">
        <f t="shared" si="241"/>
        <v>0</v>
      </c>
      <c r="Q385" s="95"/>
      <c r="R385" s="95"/>
      <c r="S385" s="95"/>
      <c r="T385" s="95"/>
      <c r="U385" s="95"/>
      <c r="V385" s="95"/>
      <c r="W385" s="95"/>
      <c r="X385" s="95"/>
      <c r="Y385" s="95"/>
      <c r="Z385" s="95"/>
      <c r="AA385" s="95"/>
      <c r="AB385" s="95"/>
      <c r="AC385" s="95"/>
      <c r="AD385" s="95"/>
      <c r="AE385" s="95"/>
      <c r="AF385" s="95"/>
      <c r="AG385" s="95"/>
      <c r="AH385" s="95"/>
      <c r="AI385" s="95"/>
      <c r="AJ385" s="95"/>
      <c r="AK385" s="95"/>
      <c r="AL385" s="95"/>
      <c r="AM385" s="95"/>
      <c r="AN385" s="95"/>
      <c r="AO385" s="95"/>
      <c r="AP385" s="95"/>
      <c r="AQ385" s="95"/>
      <c r="AR385" s="95"/>
      <c r="AS385" s="95"/>
      <c r="AT385" s="95"/>
      <c r="AU385" s="95"/>
      <c r="AV385" s="95"/>
      <c r="AW385" s="95"/>
      <c r="AX385" s="95"/>
    </row>
    <row r="386" spans="1:50" s="96" customFormat="1" ht="60">
      <c r="A386" s="24" t="s">
        <v>242</v>
      </c>
      <c r="B386" s="25" t="s">
        <v>555</v>
      </c>
      <c r="C386" s="153" t="s">
        <v>56</v>
      </c>
      <c r="D386" s="187">
        <f>E386+F386+G386</f>
        <v>6193.2</v>
      </c>
      <c r="E386" s="154">
        <f>'[3]поправки декабрь'!$J$1030</f>
        <v>6193.2</v>
      </c>
      <c r="F386" s="154"/>
      <c r="G386" s="154"/>
      <c r="H386" s="154" t="e">
        <f>#REF!</f>
        <v>#REF!</v>
      </c>
      <c r="I386" s="187">
        <f>J386+K386+L386</f>
        <v>0</v>
      </c>
      <c r="J386" s="154"/>
      <c r="K386" s="154"/>
      <c r="L386" s="154"/>
      <c r="M386" s="187">
        <f>N386+O386+P386</f>
        <v>0</v>
      </c>
      <c r="N386" s="154"/>
      <c r="O386" s="154"/>
      <c r="P386" s="154"/>
      <c r="Q386" s="95"/>
      <c r="R386" s="95"/>
      <c r="S386" s="95"/>
      <c r="T386" s="95"/>
      <c r="U386" s="95"/>
      <c r="V386" s="95"/>
      <c r="W386" s="95"/>
      <c r="X386" s="95"/>
      <c r="Y386" s="95"/>
      <c r="Z386" s="95"/>
      <c r="AA386" s="95"/>
      <c r="AB386" s="95"/>
      <c r="AC386" s="95"/>
      <c r="AD386" s="95"/>
      <c r="AE386" s="95"/>
      <c r="AF386" s="95"/>
      <c r="AG386" s="95"/>
      <c r="AH386" s="95"/>
      <c r="AI386" s="95"/>
      <c r="AJ386" s="95"/>
      <c r="AK386" s="95"/>
      <c r="AL386" s="95"/>
      <c r="AM386" s="95"/>
      <c r="AN386" s="95"/>
      <c r="AO386" s="95"/>
      <c r="AP386" s="95"/>
      <c r="AQ386" s="95"/>
      <c r="AR386" s="95"/>
      <c r="AS386" s="95"/>
      <c r="AT386" s="95"/>
      <c r="AU386" s="95"/>
      <c r="AV386" s="95"/>
      <c r="AW386" s="95"/>
      <c r="AX386" s="95"/>
    </row>
    <row r="387" spans="1:50" s="96" customFormat="1" ht="30">
      <c r="A387" s="208" t="s">
        <v>159</v>
      </c>
      <c r="B387" s="25" t="s">
        <v>440</v>
      </c>
      <c r="C387" s="153"/>
      <c r="D387" s="187">
        <f>D388</f>
        <v>747</v>
      </c>
      <c r="E387" s="154">
        <f t="shared" ref="E387:P387" si="242">E388</f>
        <v>747</v>
      </c>
      <c r="F387" s="154">
        <f t="shared" si="242"/>
        <v>0</v>
      </c>
      <c r="G387" s="154">
        <f t="shared" si="242"/>
        <v>0</v>
      </c>
      <c r="H387" s="154" t="e">
        <f t="shared" si="242"/>
        <v>#REF!</v>
      </c>
      <c r="I387" s="187">
        <f t="shared" si="242"/>
        <v>0</v>
      </c>
      <c r="J387" s="154">
        <f t="shared" si="242"/>
        <v>0</v>
      </c>
      <c r="K387" s="154">
        <f t="shared" si="242"/>
        <v>0</v>
      </c>
      <c r="L387" s="154">
        <f t="shared" si="242"/>
        <v>0</v>
      </c>
      <c r="M387" s="187">
        <f t="shared" si="242"/>
        <v>0</v>
      </c>
      <c r="N387" s="154">
        <f t="shared" si="242"/>
        <v>0</v>
      </c>
      <c r="O387" s="154">
        <f t="shared" si="242"/>
        <v>0</v>
      </c>
      <c r="P387" s="154">
        <f t="shared" si="242"/>
        <v>0</v>
      </c>
      <c r="Q387" s="95"/>
      <c r="R387" s="95"/>
      <c r="S387" s="95"/>
      <c r="T387" s="95"/>
      <c r="U387" s="95"/>
      <c r="V387" s="95"/>
      <c r="W387" s="95"/>
      <c r="X387" s="95"/>
      <c r="Y387" s="95"/>
      <c r="Z387" s="95"/>
      <c r="AA387" s="95"/>
      <c r="AB387" s="95"/>
      <c r="AC387" s="95"/>
      <c r="AD387" s="95"/>
      <c r="AE387" s="95"/>
      <c r="AF387" s="95"/>
      <c r="AG387" s="95"/>
      <c r="AH387" s="95"/>
      <c r="AI387" s="95"/>
      <c r="AJ387" s="95"/>
      <c r="AK387" s="95"/>
      <c r="AL387" s="95"/>
      <c r="AM387" s="95"/>
      <c r="AN387" s="95"/>
      <c r="AO387" s="95"/>
      <c r="AP387" s="95"/>
      <c r="AQ387" s="95"/>
      <c r="AR387" s="95"/>
      <c r="AS387" s="95"/>
      <c r="AT387" s="95"/>
      <c r="AU387" s="95"/>
      <c r="AV387" s="95"/>
      <c r="AW387" s="95"/>
      <c r="AX387" s="95"/>
    </row>
    <row r="388" spans="1:50" s="96" customFormat="1" ht="60">
      <c r="A388" s="24" t="s">
        <v>242</v>
      </c>
      <c r="B388" s="25" t="s">
        <v>440</v>
      </c>
      <c r="C388" s="153" t="s">
        <v>56</v>
      </c>
      <c r="D388" s="187">
        <f>E388+F388+G388</f>
        <v>747</v>
      </c>
      <c r="E388" s="154">
        <f>'[1]Поправки ноябрь 2024 (3)'!$I$830</f>
        <v>747</v>
      </c>
      <c r="F388" s="154"/>
      <c r="G388" s="154"/>
      <c r="H388" s="154" t="e">
        <f>#REF!</f>
        <v>#REF!</v>
      </c>
      <c r="I388" s="187">
        <f>J388+K388+L388</f>
        <v>0</v>
      </c>
      <c r="J388" s="154"/>
      <c r="K388" s="154"/>
      <c r="L388" s="154"/>
      <c r="M388" s="187">
        <f>N388+O388+P388</f>
        <v>0</v>
      </c>
      <c r="N388" s="154"/>
      <c r="O388" s="154"/>
      <c r="P388" s="154"/>
      <c r="Q388" s="95"/>
      <c r="R388" s="95"/>
      <c r="S388" s="95"/>
      <c r="T388" s="95"/>
      <c r="U388" s="95"/>
      <c r="V388" s="95"/>
      <c r="W388" s="95"/>
      <c r="X388" s="95"/>
      <c r="Y388" s="95"/>
      <c r="Z388" s="95"/>
      <c r="AA388" s="95"/>
      <c r="AB388" s="95"/>
      <c r="AC388" s="95"/>
      <c r="AD388" s="95"/>
      <c r="AE388" s="95"/>
      <c r="AF388" s="95"/>
      <c r="AG388" s="95"/>
      <c r="AH388" s="95"/>
      <c r="AI388" s="95"/>
      <c r="AJ388" s="95"/>
      <c r="AK388" s="95"/>
      <c r="AL388" s="95"/>
      <c r="AM388" s="95"/>
      <c r="AN388" s="95"/>
      <c r="AO388" s="95"/>
      <c r="AP388" s="95"/>
      <c r="AQ388" s="95"/>
      <c r="AR388" s="95"/>
      <c r="AS388" s="95"/>
      <c r="AT388" s="95"/>
      <c r="AU388" s="95"/>
      <c r="AV388" s="95"/>
      <c r="AW388" s="95"/>
      <c r="AX388" s="95"/>
    </row>
    <row r="389" spans="1:50" s="96" customFormat="1" ht="30" customHeight="1">
      <c r="A389" s="230" t="s">
        <v>539</v>
      </c>
      <c r="B389" s="205" t="s">
        <v>551</v>
      </c>
      <c r="C389" s="153"/>
      <c r="D389" s="187">
        <f>D390</f>
        <v>430</v>
      </c>
      <c r="E389" s="154">
        <f t="shared" ref="E389:P389" si="243">E390</f>
        <v>430</v>
      </c>
      <c r="F389" s="154">
        <f t="shared" si="243"/>
        <v>0</v>
      </c>
      <c r="G389" s="154">
        <f t="shared" si="243"/>
        <v>0</v>
      </c>
      <c r="H389" s="154">
        <f t="shared" si="243"/>
        <v>0</v>
      </c>
      <c r="I389" s="187">
        <f t="shared" si="243"/>
        <v>0</v>
      </c>
      <c r="J389" s="154">
        <f t="shared" si="243"/>
        <v>0</v>
      </c>
      <c r="K389" s="154">
        <f t="shared" si="243"/>
        <v>0</v>
      </c>
      <c r="L389" s="154">
        <f t="shared" si="243"/>
        <v>0</v>
      </c>
      <c r="M389" s="187">
        <f t="shared" si="243"/>
        <v>0</v>
      </c>
      <c r="N389" s="154">
        <f t="shared" si="243"/>
        <v>0</v>
      </c>
      <c r="O389" s="154">
        <f t="shared" si="243"/>
        <v>0</v>
      </c>
      <c r="P389" s="154">
        <f t="shared" si="243"/>
        <v>0</v>
      </c>
      <c r="Q389" s="95"/>
      <c r="R389" s="95"/>
      <c r="S389" s="95"/>
      <c r="T389" s="95"/>
      <c r="U389" s="95"/>
      <c r="V389" s="95"/>
      <c r="W389" s="95"/>
      <c r="X389" s="95"/>
      <c r="Y389" s="95"/>
      <c r="Z389" s="95"/>
      <c r="AA389" s="95"/>
      <c r="AB389" s="95"/>
      <c r="AC389" s="95"/>
      <c r="AD389" s="95"/>
      <c r="AE389" s="95"/>
      <c r="AF389" s="95"/>
      <c r="AG389" s="95"/>
      <c r="AH389" s="95"/>
      <c r="AI389" s="95"/>
      <c r="AJ389" s="95"/>
      <c r="AK389" s="95"/>
      <c r="AL389" s="95"/>
      <c r="AM389" s="95"/>
      <c r="AN389" s="95"/>
      <c r="AO389" s="95"/>
      <c r="AP389" s="95"/>
      <c r="AQ389" s="95"/>
      <c r="AR389" s="95"/>
      <c r="AS389" s="95"/>
      <c r="AT389" s="95"/>
      <c r="AU389" s="95"/>
      <c r="AV389" s="95"/>
      <c r="AW389" s="95"/>
      <c r="AX389" s="95"/>
    </row>
    <row r="390" spans="1:50" s="96" customFormat="1" ht="43.5" customHeight="1">
      <c r="A390" s="24" t="s">
        <v>242</v>
      </c>
      <c r="B390" s="205" t="s">
        <v>551</v>
      </c>
      <c r="C390" s="153" t="s">
        <v>56</v>
      </c>
      <c r="D390" s="187">
        <f>E390+F390+G390</f>
        <v>430</v>
      </c>
      <c r="E390" s="155">
        <f>'[1]Поправки ноябрь 2024 (3)'!$I$834</f>
        <v>430</v>
      </c>
      <c r="F390" s="155"/>
      <c r="G390" s="155"/>
      <c r="H390" s="155"/>
      <c r="I390" s="188"/>
      <c r="J390" s="155"/>
      <c r="K390" s="155"/>
      <c r="L390" s="155"/>
      <c r="M390" s="188"/>
      <c r="N390" s="155"/>
      <c r="O390" s="155"/>
      <c r="P390" s="155"/>
      <c r="Q390" s="95"/>
      <c r="R390" s="95"/>
      <c r="S390" s="95"/>
      <c r="T390" s="95"/>
      <c r="U390" s="95"/>
      <c r="V390" s="95"/>
      <c r="W390" s="95"/>
      <c r="X390" s="95"/>
      <c r="Y390" s="95"/>
      <c r="Z390" s="95"/>
      <c r="AA390" s="95"/>
      <c r="AB390" s="95"/>
      <c r="AC390" s="95"/>
      <c r="AD390" s="95"/>
      <c r="AE390" s="95"/>
      <c r="AF390" s="95"/>
      <c r="AG390" s="95"/>
      <c r="AH390" s="95"/>
      <c r="AI390" s="95"/>
      <c r="AJ390" s="95"/>
      <c r="AK390" s="95"/>
      <c r="AL390" s="95"/>
      <c r="AM390" s="95"/>
      <c r="AN390" s="95"/>
      <c r="AO390" s="95"/>
      <c r="AP390" s="95"/>
      <c r="AQ390" s="95"/>
      <c r="AR390" s="95"/>
      <c r="AS390" s="95"/>
      <c r="AT390" s="95"/>
      <c r="AU390" s="95"/>
      <c r="AV390" s="95"/>
      <c r="AW390" s="95"/>
      <c r="AX390" s="95"/>
    </row>
    <row r="391" spans="1:50" s="96" customFormat="1" ht="43.5" hidden="1" customHeight="1">
      <c r="A391" s="202" t="s">
        <v>426</v>
      </c>
      <c r="B391" s="25" t="s">
        <v>245</v>
      </c>
      <c r="C391" s="153"/>
      <c r="D391" s="187"/>
      <c r="E391" s="155"/>
      <c r="F391" s="155"/>
      <c r="G391" s="155"/>
      <c r="H391" s="155"/>
      <c r="I391" s="188"/>
      <c r="J391" s="155"/>
      <c r="K391" s="155"/>
      <c r="L391" s="155"/>
      <c r="M391" s="188"/>
      <c r="N391" s="155"/>
      <c r="O391" s="155"/>
      <c r="P391" s="155"/>
      <c r="Q391" s="95"/>
      <c r="R391" s="95"/>
      <c r="S391" s="95"/>
      <c r="T391" s="95"/>
      <c r="U391" s="95"/>
      <c r="V391" s="95"/>
      <c r="W391" s="95"/>
      <c r="X391" s="95"/>
      <c r="Y391" s="95"/>
      <c r="Z391" s="95"/>
      <c r="AA391" s="95"/>
      <c r="AB391" s="95"/>
      <c r="AC391" s="95"/>
      <c r="AD391" s="95"/>
      <c r="AE391" s="95"/>
      <c r="AF391" s="95"/>
      <c r="AG391" s="95"/>
      <c r="AH391" s="95"/>
      <c r="AI391" s="95"/>
      <c r="AJ391" s="95"/>
      <c r="AK391" s="95"/>
      <c r="AL391" s="95"/>
      <c r="AM391" s="95"/>
      <c r="AN391" s="95"/>
      <c r="AO391" s="95"/>
      <c r="AP391" s="95"/>
      <c r="AQ391" s="95"/>
      <c r="AR391" s="95"/>
      <c r="AS391" s="95"/>
      <c r="AT391" s="95"/>
      <c r="AU391" s="95"/>
      <c r="AV391" s="95"/>
      <c r="AW391" s="95"/>
      <c r="AX391" s="95"/>
    </row>
    <row r="392" spans="1:50" s="96" customFormat="1" ht="21.75" hidden="1" customHeight="1">
      <c r="A392" s="203" t="s">
        <v>160</v>
      </c>
      <c r="B392" s="205" t="s">
        <v>432</v>
      </c>
      <c r="C392" s="153" t="s">
        <v>155</v>
      </c>
      <c r="D392" s="187"/>
      <c r="E392" s="155"/>
      <c r="F392" s="155"/>
      <c r="G392" s="155"/>
      <c r="H392" s="155"/>
      <c r="I392" s="188"/>
      <c r="J392" s="155"/>
      <c r="K392" s="155"/>
      <c r="L392" s="155"/>
      <c r="M392" s="188"/>
      <c r="N392" s="155"/>
      <c r="O392" s="155"/>
      <c r="P392" s="155"/>
      <c r="Q392" s="95"/>
      <c r="R392" s="95"/>
      <c r="S392" s="95"/>
      <c r="T392" s="95"/>
      <c r="U392" s="95"/>
      <c r="V392" s="95"/>
      <c r="W392" s="95"/>
      <c r="X392" s="95"/>
      <c r="Y392" s="95"/>
      <c r="Z392" s="95"/>
      <c r="AA392" s="95"/>
      <c r="AB392" s="95"/>
      <c r="AC392" s="95"/>
      <c r="AD392" s="95"/>
      <c r="AE392" s="95"/>
      <c r="AF392" s="95"/>
      <c r="AG392" s="95"/>
      <c r="AH392" s="95"/>
      <c r="AI392" s="95"/>
      <c r="AJ392" s="95"/>
      <c r="AK392" s="95"/>
      <c r="AL392" s="95"/>
      <c r="AM392" s="95"/>
      <c r="AN392" s="95"/>
      <c r="AO392" s="95"/>
      <c r="AP392" s="95"/>
      <c r="AQ392" s="95"/>
      <c r="AR392" s="95"/>
      <c r="AS392" s="95"/>
      <c r="AT392" s="95"/>
      <c r="AU392" s="95"/>
      <c r="AV392" s="95"/>
      <c r="AW392" s="95"/>
      <c r="AX392" s="95"/>
    </row>
    <row r="393" spans="1:50" s="96" customFormat="1" ht="43.5" hidden="1" customHeight="1">
      <c r="A393" s="24" t="s">
        <v>120</v>
      </c>
      <c r="B393" s="25" t="s">
        <v>245</v>
      </c>
      <c r="C393" s="153"/>
      <c r="D393" s="187"/>
      <c r="E393" s="155"/>
      <c r="F393" s="155"/>
      <c r="G393" s="155"/>
      <c r="H393" s="155"/>
      <c r="I393" s="188"/>
      <c r="J393" s="155"/>
      <c r="K393" s="155"/>
      <c r="L393" s="155"/>
      <c r="M393" s="188"/>
      <c r="N393" s="155"/>
      <c r="O393" s="155"/>
      <c r="P393" s="155"/>
      <c r="Q393" s="95"/>
      <c r="R393" s="95"/>
      <c r="S393" s="95"/>
      <c r="T393" s="95"/>
      <c r="U393" s="95"/>
      <c r="V393" s="95"/>
      <c r="W393" s="95"/>
      <c r="X393" s="95"/>
      <c r="Y393" s="95"/>
      <c r="Z393" s="95"/>
      <c r="AA393" s="95"/>
      <c r="AB393" s="95"/>
      <c r="AC393" s="95"/>
      <c r="AD393" s="95"/>
      <c r="AE393" s="95"/>
      <c r="AF393" s="95"/>
      <c r="AG393" s="95"/>
      <c r="AH393" s="95"/>
      <c r="AI393" s="95"/>
      <c r="AJ393" s="95"/>
      <c r="AK393" s="95"/>
      <c r="AL393" s="95"/>
      <c r="AM393" s="95"/>
      <c r="AN393" s="95"/>
      <c r="AO393" s="95"/>
      <c r="AP393" s="95"/>
      <c r="AQ393" s="95"/>
      <c r="AR393" s="95"/>
      <c r="AS393" s="95"/>
      <c r="AT393" s="95"/>
      <c r="AU393" s="95"/>
      <c r="AV393" s="95"/>
      <c r="AW393" s="95"/>
      <c r="AX393" s="95"/>
    </row>
    <row r="394" spans="1:50" s="96" customFormat="1" ht="24.75" hidden="1" customHeight="1">
      <c r="A394" s="204" t="s">
        <v>427</v>
      </c>
      <c r="B394" s="205" t="s">
        <v>432</v>
      </c>
      <c r="C394" s="153" t="s">
        <v>428</v>
      </c>
      <c r="D394" s="187"/>
      <c r="E394" s="155"/>
      <c r="F394" s="155"/>
      <c r="G394" s="155"/>
      <c r="H394" s="155"/>
      <c r="I394" s="188"/>
      <c r="J394" s="155"/>
      <c r="K394" s="155"/>
      <c r="L394" s="155"/>
      <c r="M394" s="188"/>
      <c r="N394" s="155"/>
      <c r="O394" s="155"/>
      <c r="P394" s="155"/>
      <c r="Q394" s="95"/>
      <c r="R394" s="95"/>
      <c r="S394" s="95"/>
      <c r="T394" s="95"/>
      <c r="U394" s="95"/>
      <c r="V394" s="95"/>
      <c r="W394" s="95"/>
      <c r="X394" s="95"/>
      <c r="Y394" s="95"/>
      <c r="Z394" s="95"/>
      <c r="AA394" s="95"/>
      <c r="AB394" s="95"/>
      <c r="AC394" s="95"/>
      <c r="AD394" s="95"/>
      <c r="AE394" s="95"/>
      <c r="AF394" s="95"/>
      <c r="AG394" s="95"/>
      <c r="AH394" s="95"/>
      <c r="AI394" s="95"/>
      <c r="AJ394" s="95"/>
      <c r="AK394" s="95"/>
      <c r="AL394" s="95"/>
      <c r="AM394" s="95"/>
      <c r="AN394" s="95"/>
      <c r="AO394" s="95"/>
      <c r="AP394" s="95"/>
      <c r="AQ394" s="95"/>
      <c r="AR394" s="95"/>
      <c r="AS394" s="95"/>
      <c r="AT394" s="95"/>
      <c r="AU394" s="95"/>
      <c r="AV394" s="95"/>
      <c r="AW394" s="95"/>
      <c r="AX394" s="95"/>
    </row>
    <row r="395" spans="1:50" s="96" customFormat="1" ht="43.5" hidden="1" customHeight="1">
      <c r="A395" s="24" t="s">
        <v>120</v>
      </c>
      <c r="B395" s="25" t="s">
        <v>245</v>
      </c>
      <c r="C395" s="153"/>
      <c r="D395" s="187"/>
      <c r="E395" s="155"/>
      <c r="F395" s="155"/>
      <c r="G395" s="155"/>
      <c r="H395" s="155"/>
      <c r="I395" s="188"/>
      <c r="J395" s="155"/>
      <c r="K395" s="155"/>
      <c r="L395" s="155"/>
      <c r="M395" s="188"/>
      <c r="N395" s="155"/>
      <c r="O395" s="155"/>
      <c r="P395" s="155"/>
      <c r="Q395" s="95"/>
      <c r="R395" s="95"/>
      <c r="S395" s="95"/>
      <c r="T395" s="95"/>
      <c r="U395" s="95"/>
      <c r="V395" s="95"/>
      <c r="W395" s="95"/>
      <c r="X395" s="95"/>
      <c r="Y395" s="95"/>
      <c r="Z395" s="95"/>
      <c r="AA395" s="95"/>
      <c r="AB395" s="95"/>
      <c r="AC395" s="95"/>
      <c r="AD395" s="95"/>
      <c r="AE395" s="95"/>
      <c r="AF395" s="95"/>
      <c r="AG395" s="95"/>
      <c r="AH395" s="95"/>
      <c r="AI395" s="95"/>
      <c r="AJ395" s="95"/>
      <c r="AK395" s="95"/>
      <c r="AL395" s="95"/>
      <c r="AM395" s="95"/>
      <c r="AN395" s="95"/>
      <c r="AO395" s="95"/>
      <c r="AP395" s="95"/>
      <c r="AQ395" s="95"/>
      <c r="AR395" s="95"/>
      <c r="AS395" s="95"/>
      <c r="AT395" s="95"/>
      <c r="AU395" s="95"/>
      <c r="AV395" s="95"/>
      <c r="AW395" s="95"/>
      <c r="AX395" s="95"/>
    </row>
    <row r="396" spans="1:50" s="96" customFormat="1" ht="75.75" hidden="1" customHeight="1">
      <c r="A396" s="203" t="s">
        <v>429</v>
      </c>
      <c r="B396" s="205" t="s">
        <v>432</v>
      </c>
      <c r="C396" s="153" t="s">
        <v>430</v>
      </c>
      <c r="D396" s="187"/>
      <c r="E396" s="155"/>
      <c r="F396" s="155"/>
      <c r="G396" s="155"/>
      <c r="H396" s="155"/>
      <c r="I396" s="188"/>
      <c r="J396" s="155"/>
      <c r="K396" s="155"/>
      <c r="L396" s="155"/>
      <c r="M396" s="188"/>
      <c r="N396" s="155"/>
      <c r="O396" s="155"/>
      <c r="P396" s="155"/>
      <c r="Q396" s="95"/>
      <c r="R396" s="95"/>
      <c r="S396" s="95"/>
      <c r="T396" s="95"/>
      <c r="U396" s="95"/>
      <c r="V396" s="95"/>
      <c r="W396" s="95"/>
      <c r="X396" s="95"/>
      <c r="Y396" s="95"/>
      <c r="Z396" s="95"/>
      <c r="AA396" s="95"/>
      <c r="AB396" s="95"/>
      <c r="AC396" s="95"/>
      <c r="AD396" s="95"/>
      <c r="AE396" s="95"/>
      <c r="AF396" s="95"/>
      <c r="AG396" s="95"/>
      <c r="AH396" s="95"/>
      <c r="AI396" s="95"/>
      <c r="AJ396" s="95"/>
      <c r="AK396" s="95"/>
      <c r="AL396" s="95"/>
      <c r="AM396" s="95"/>
      <c r="AN396" s="95"/>
      <c r="AO396" s="95"/>
      <c r="AP396" s="95"/>
      <c r="AQ396" s="95"/>
      <c r="AR396" s="95"/>
      <c r="AS396" s="95"/>
      <c r="AT396" s="95"/>
      <c r="AU396" s="95"/>
      <c r="AV396" s="95"/>
      <c r="AW396" s="95"/>
      <c r="AX396" s="95"/>
    </row>
    <row r="397" spans="1:50" s="96" customFormat="1" ht="18" hidden="1" customHeight="1">
      <c r="A397" s="203" t="s">
        <v>18</v>
      </c>
      <c r="B397" s="205" t="s">
        <v>432</v>
      </c>
      <c r="C397" s="153" t="s">
        <v>19</v>
      </c>
      <c r="D397" s="187"/>
      <c r="E397" s="155"/>
      <c r="F397" s="155"/>
      <c r="G397" s="155"/>
      <c r="H397" s="155"/>
      <c r="I397" s="188"/>
      <c r="J397" s="155"/>
      <c r="K397" s="155"/>
      <c r="L397" s="155"/>
      <c r="M397" s="188"/>
      <c r="N397" s="155"/>
      <c r="O397" s="155"/>
      <c r="P397" s="155"/>
      <c r="Q397" s="95"/>
      <c r="R397" s="95"/>
      <c r="S397" s="95"/>
      <c r="T397" s="95"/>
      <c r="U397" s="95"/>
      <c r="V397" s="95"/>
      <c r="W397" s="95"/>
      <c r="X397" s="95"/>
      <c r="Y397" s="95"/>
      <c r="Z397" s="95"/>
      <c r="AA397" s="95"/>
      <c r="AB397" s="95"/>
      <c r="AC397" s="95"/>
      <c r="AD397" s="95"/>
      <c r="AE397" s="95"/>
      <c r="AF397" s="95"/>
      <c r="AG397" s="95"/>
      <c r="AH397" s="95"/>
      <c r="AI397" s="95"/>
      <c r="AJ397" s="95"/>
      <c r="AK397" s="95"/>
      <c r="AL397" s="95"/>
      <c r="AM397" s="95"/>
      <c r="AN397" s="95"/>
      <c r="AO397" s="95"/>
      <c r="AP397" s="95"/>
      <c r="AQ397" s="95"/>
      <c r="AR397" s="95"/>
      <c r="AS397" s="95"/>
      <c r="AT397" s="95"/>
      <c r="AU397" s="95"/>
      <c r="AV397" s="95"/>
      <c r="AW397" s="95"/>
      <c r="AX397" s="95"/>
    </row>
    <row r="398" spans="1:50" s="96" customFormat="1" ht="64.5" hidden="1" customHeight="1">
      <c r="A398" s="203" t="s">
        <v>431</v>
      </c>
      <c r="B398" s="205" t="s">
        <v>432</v>
      </c>
      <c r="C398" s="153" t="s">
        <v>433</v>
      </c>
      <c r="D398" s="187"/>
      <c r="E398" s="155"/>
      <c r="F398" s="155"/>
      <c r="G398" s="155"/>
      <c r="H398" s="155"/>
      <c r="I398" s="188"/>
      <c r="J398" s="155"/>
      <c r="K398" s="155"/>
      <c r="L398" s="155"/>
      <c r="M398" s="188"/>
      <c r="N398" s="155"/>
      <c r="O398" s="155"/>
      <c r="P398" s="155"/>
      <c r="Q398" s="95"/>
      <c r="R398" s="95"/>
      <c r="S398" s="95"/>
      <c r="T398" s="95"/>
      <c r="U398" s="95"/>
      <c r="V398" s="95"/>
      <c r="W398" s="95"/>
      <c r="X398" s="95"/>
      <c r="Y398" s="95"/>
      <c r="Z398" s="95"/>
      <c r="AA398" s="95"/>
      <c r="AB398" s="95"/>
      <c r="AC398" s="95"/>
      <c r="AD398" s="95"/>
      <c r="AE398" s="95"/>
      <c r="AF398" s="95"/>
      <c r="AG398" s="95"/>
      <c r="AH398" s="95"/>
      <c r="AI398" s="95"/>
      <c r="AJ398" s="95"/>
      <c r="AK398" s="95"/>
      <c r="AL398" s="95"/>
      <c r="AM398" s="95"/>
      <c r="AN398" s="95"/>
      <c r="AO398" s="95"/>
      <c r="AP398" s="95"/>
      <c r="AQ398" s="95"/>
      <c r="AR398" s="95"/>
      <c r="AS398" s="95"/>
      <c r="AT398" s="95"/>
      <c r="AU398" s="95"/>
      <c r="AV398" s="95"/>
      <c r="AW398" s="95"/>
      <c r="AX398" s="95"/>
    </row>
    <row r="399" spans="1:50" s="96" customFormat="1" ht="17.25" hidden="1" customHeight="1">
      <c r="A399" s="16" t="s">
        <v>148</v>
      </c>
      <c r="B399" s="25" t="s">
        <v>245</v>
      </c>
      <c r="C399" s="153" t="s">
        <v>56</v>
      </c>
      <c r="D399" s="187">
        <f>E399+F399+G399</f>
        <v>0</v>
      </c>
      <c r="E399" s="155"/>
      <c r="F399" s="157"/>
      <c r="G399" s="157"/>
      <c r="H399" s="157"/>
      <c r="I399" s="187">
        <f>J399+K399+L399</f>
        <v>0</v>
      </c>
      <c r="J399" s="155"/>
      <c r="K399" s="157"/>
      <c r="L399" s="155"/>
      <c r="M399" s="187">
        <f>N399+O399</f>
        <v>0</v>
      </c>
      <c r="N399" s="158"/>
      <c r="O399" s="160"/>
      <c r="P399" s="160"/>
      <c r="Q399" s="95"/>
      <c r="R399" s="95"/>
      <c r="S399" s="95"/>
      <c r="T399" s="95"/>
      <c r="U399" s="95"/>
      <c r="V399" s="95"/>
      <c r="W399" s="95"/>
      <c r="X399" s="95"/>
      <c r="Y399" s="95"/>
      <c r="Z399" s="95"/>
      <c r="AA399" s="95"/>
      <c r="AB399" s="95"/>
      <c r="AC399" s="95"/>
      <c r="AD399" s="95"/>
      <c r="AE399" s="95"/>
      <c r="AF399" s="95"/>
      <c r="AG399" s="95"/>
      <c r="AH399" s="95"/>
      <c r="AI399" s="95"/>
      <c r="AJ399" s="95"/>
      <c r="AK399" s="95"/>
      <c r="AL399" s="95"/>
      <c r="AM399" s="95"/>
      <c r="AN399" s="95"/>
      <c r="AO399" s="95"/>
      <c r="AP399" s="95"/>
      <c r="AQ399" s="95"/>
      <c r="AR399" s="95"/>
      <c r="AS399" s="95"/>
      <c r="AT399" s="95"/>
      <c r="AU399" s="95"/>
      <c r="AV399" s="95"/>
      <c r="AW399" s="95"/>
      <c r="AX399" s="95"/>
    </row>
    <row r="400" spans="1:50" s="8" customFormat="1" ht="76.5" hidden="1" customHeight="1">
      <c r="A400" s="43" t="s">
        <v>138</v>
      </c>
      <c r="B400" s="25" t="s">
        <v>340</v>
      </c>
      <c r="C400" s="153"/>
      <c r="D400" s="187">
        <f t="shared" ref="D400:P401" si="244">D401</f>
        <v>0</v>
      </c>
      <c r="E400" s="158">
        <f t="shared" si="244"/>
        <v>0</v>
      </c>
      <c r="F400" s="158">
        <f t="shared" si="244"/>
        <v>0</v>
      </c>
      <c r="G400" s="158">
        <f t="shared" si="244"/>
        <v>0</v>
      </c>
      <c r="H400" s="158">
        <f t="shared" si="244"/>
        <v>0</v>
      </c>
      <c r="I400" s="187">
        <f t="shared" si="244"/>
        <v>0</v>
      </c>
      <c r="J400" s="158">
        <f t="shared" si="244"/>
        <v>0</v>
      </c>
      <c r="K400" s="158">
        <f t="shared" si="244"/>
        <v>0</v>
      </c>
      <c r="L400" s="158">
        <f t="shared" si="244"/>
        <v>0</v>
      </c>
      <c r="M400" s="187">
        <f t="shared" si="244"/>
        <v>0</v>
      </c>
      <c r="N400" s="158">
        <f t="shared" si="244"/>
        <v>0</v>
      </c>
      <c r="O400" s="158">
        <f t="shared" si="244"/>
        <v>0</v>
      </c>
      <c r="P400" s="158">
        <f t="shared" si="244"/>
        <v>0</v>
      </c>
      <c r="Q400" s="7"/>
      <c r="R400" s="7"/>
      <c r="S400" s="7"/>
      <c r="T400" s="7"/>
      <c r="U400" s="7"/>
      <c r="V400" s="7"/>
      <c r="W400" s="7"/>
      <c r="X400" s="7"/>
      <c r="Y400" s="7"/>
      <c r="Z400" s="7"/>
      <c r="AA400" s="7"/>
      <c r="AB400" s="7"/>
      <c r="AC400" s="7"/>
      <c r="AD400" s="7"/>
      <c r="AE400" s="7"/>
      <c r="AF400" s="7"/>
      <c r="AG400" s="7"/>
      <c r="AH400" s="7"/>
      <c r="AI400" s="7"/>
      <c r="AJ400" s="7"/>
      <c r="AK400" s="7"/>
      <c r="AL400" s="7"/>
      <c r="AM400" s="7"/>
      <c r="AN400" s="7"/>
      <c r="AO400" s="7"/>
      <c r="AP400" s="7"/>
      <c r="AQ400" s="7"/>
      <c r="AR400" s="7"/>
      <c r="AS400" s="7"/>
      <c r="AT400" s="7"/>
      <c r="AU400" s="7"/>
      <c r="AV400" s="7"/>
      <c r="AW400" s="7"/>
      <c r="AX400" s="7"/>
    </row>
    <row r="401" spans="1:50" s="8" customFormat="1" ht="63.75" hidden="1" customHeight="1">
      <c r="A401" s="24" t="s">
        <v>60</v>
      </c>
      <c r="B401" s="25" t="s">
        <v>340</v>
      </c>
      <c r="C401" s="153" t="s">
        <v>56</v>
      </c>
      <c r="D401" s="187">
        <f t="shared" si="244"/>
        <v>0</v>
      </c>
      <c r="E401" s="158">
        <f t="shared" si="244"/>
        <v>0</v>
      </c>
      <c r="F401" s="158">
        <f t="shared" si="244"/>
        <v>0</v>
      </c>
      <c r="G401" s="158">
        <f t="shared" si="244"/>
        <v>0</v>
      </c>
      <c r="H401" s="158">
        <f t="shared" si="244"/>
        <v>0</v>
      </c>
      <c r="I401" s="187">
        <f t="shared" si="244"/>
        <v>0</v>
      </c>
      <c r="J401" s="158">
        <f t="shared" si="244"/>
        <v>0</v>
      </c>
      <c r="K401" s="158">
        <f t="shared" si="244"/>
        <v>0</v>
      </c>
      <c r="L401" s="158">
        <f t="shared" si="244"/>
        <v>0</v>
      </c>
      <c r="M401" s="187">
        <f t="shared" si="244"/>
        <v>0</v>
      </c>
      <c r="N401" s="158">
        <f t="shared" si="244"/>
        <v>0</v>
      </c>
      <c r="O401" s="158">
        <f t="shared" si="244"/>
        <v>0</v>
      </c>
      <c r="P401" s="158">
        <f t="shared" si="244"/>
        <v>0</v>
      </c>
      <c r="Q401" s="7"/>
      <c r="R401" s="7"/>
      <c r="S401" s="7"/>
      <c r="T401" s="7"/>
      <c r="U401" s="7"/>
      <c r="V401" s="7"/>
      <c r="W401" s="7"/>
      <c r="X401" s="7"/>
      <c r="Y401" s="7"/>
      <c r="Z401" s="7"/>
      <c r="AA401" s="7"/>
      <c r="AB401" s="7"/>
      <c r="AC401" s="7"/>
      <c r="AD401" s="7"/>
      <c r="AE401" s="7"/>
      <c r="AF401" s="7"/>
      <c r="AG401" s="7"/>
      <c r="AH401" s="7"/>
      <c r="AI401" s="7"/>
      <c r="AJ401" s="7"/>
      <c r="AK401" s="7"/>
      <c r="AL401" s="7"/>
      <c r="AM401" s="7"/>
      <c r="AN401" s="7"/>
      <c r="AO401" s="7"/>
      <c r="AP401" s="7"/>
      <c r="AQ401" s="7"/>
      <c r="AR401" s="7"/>
      <c r="AS401" s="7"/>
      <c r="AT401" s="7"/>
      <c r="AU401" s="7"/>
      <c r="AV401" s="7"/>
      <c r="AW401" s="7"/>
      <c r="AX401" s="7"/>
    </row>
    <row r="402" spans="1:50" s="8" customFormat="1" ht="17.25" hidden="1" customHeight="1">
      <c r="A402" s="16" t="s">
        <v>148</v>
      </c>
      <c r="B402" s="25" t="s">
        <v>340</v>
      </c>
      <c r="C402" s="153" t="s">
        <v>56</v>
      </c>
      <c r="D402" s="187">
        <f>E402+F402+G402+H402</f>
        <v>0</v>
      </c>
      <c r="E402" s="155"/>
      <c r="F402" s="155"/>
      <c r="G402" s="157"/>
      <c r="H402" s="157"/>
      <c r="I402" s="187">
        <f>J402+K402+L402</f>
        <v>0</v>
      </c>
      <c r="J402" s="155"/>
      <c r="K402" s="157"/>
      <c r="L402" s="155"/>
      <c r="M402" s="246">
        <f>N402+O402+P402</f>
        <v>0</v>
      </c>
      <c r="N402" s="160"/>
      <c r="O402" s="160"/>
      <c r="P402" s="160"/>
      <c r="Q402" s="7"/>
      <c r="R402" s="7"/>
      <c r="S402" s="7"/>
      <c r="T402" s="7"/>
      <c r="U402" s="7"/>
      <c r="V402" s="7"/>
      <c r="W402" s="7"/>
      <c r="X402" s="7"/>
      <c r="Y402" s="7"/>
      <c r="Z402" s="7"/>
      <c r="AA402" s="7"/>
      <c r="AB402" s="7"/>
      <c r="AC402" s="7"/>
      <c r="AD402" s="7"/>
      <c r="AE402" s="7"/>
      <c r="AF402" s="7"/>
      <c r="AG402" s="7"/>
      <c r="AH402" s="7"/>
      <c r="AI402" s="7"/>
      <c r="AJ402" s="7"/>
      <c r="AK402" s="7"/>
      <c r="AL402" s="7"/>
      <c r="AM402" s="7"/>
      <c r="AN402" s="7"/>
      <c r="AO402" s="7"/>
      <c r="AP402" s="7"/>
      <c r="AQ402" s="7"/>
      <c r="AR402" s="7"/>
      <c r="AS402" s="7"/>
      <c r="AT402" s="7"/>
      <c r="AU402" s="7"/>
      <c r="AV402" s="7"/>
      <c r="AW402" s="7"/>
      <c r="AX402" s="7"/>
    </row>
    <row r="403" spans="1:50" s="8" customFormat="1" ht="37.5" hidden="1" customHeight="1">
      <c r="A403" s="74" t="s">
        <v>383</v>
      </c>
      <c r="B403" s="151" t="s">
        <v>385</v>
      </c>
      <c r="C403" s="153"/>
      <c r="D403" s="187">
        <f>D404</f>
        <v>0</v>
      </c>
      <c r="E403" s="154">
        <f t="shared" ref="E403:P405" si="245">E404</f>
        <v>0</v>
      </c>
      <c r="F403" s="154">
        <f t="shared" si="245"/>
        <v>0</v>
      </c>
      <c r="G403" s="154">
        <f t="shared" si="245"/>
        <v>0</v>
      </c>
      <c r="H403" s="154">
        <f t="shared" si="245"/>
        <v>0</v>
      </c>
      <c r="I403" s="187">
        <f t="shared" si="245"/>
        <v>0</v>
      </c>
      <c r="J403" s="154">
        <f t="shared" si="245"/>
        <v>0</v>
      </c>
      <c r="K403" s="154">
        <f t="shared" si="245"/>
        <v>0</v>
      </c>
      <c r="L403" s="154">
        <f t="shared" si="245"/>
        <v>0</v>
      </c>
      <c r="M403" s="187">
        <f t="shared" si="245"/>
        <v>0</v>
      </c>
      <c r="N403" s="154">
        <f t="shared" si="245"/>
        <v>0</v>
      </c>
      <c r="O403" s="154">
        <f t="shared" si="245"/>
        <v>0</v>
      </c>
      <c r="P403" s="154">
        <f t="shared" si="245"/>
        <v>0</v>
      </c>
      <c r="Q403" s="7"/>
      <c r="R403" s="7"/>
      <c r="S403" s="7"/>
      <c r="T403" s="7"/>
      <c r="U403" s="7"/>
      <c r="V403" s="7"/>
      <c r="W403" s="7"/>
      <c r="X403" s="7"/>
      <c r="Y403" s="7"/>
      <c r="Z403" s="7"/>
      <c r="AA403" s="7"/>
      <c r="AB403" s="7"/>
      <c r="AC403" s="7"/>
      <c r="AD403" s="7"/>
      <c r="AE403" s="7"/>
      <c r="AF403" s="7"/>
      <c r="AG403" s="7"/>
      <c r="AH403" s="7"/>
      <c r="AI403" s="7"/>
      <c r="AJ403" s="7"/>
      <c r="AK403" s="7"/>
      <c r="AL403" s="7"/>
      <c r="AM403" s="7"/>
      <c r="AN403" s="7"/>
      <c r="AO403" s="7"/>
      <c r="AP403" s="7"/>
      <c r="AQ403" s="7"/>
      <c r="AR403" s="7"/>
      <c r="AS403" s="7"/>
      <c r="AT403" s="7"/>
      <c r="AU403" s="7"/>
      <c r="AV403" s="7"/>
      <c r="AW403" s="7"/>
      <c r="AX403" s="7"/>
    </row>
    <row r="404" spans="1:50" s="8" customFormat="1" ht="60.75" hidden="1">
      <c r="A404" s="145" t="s">
        <v>483</v>
      </c>
      <c r="B404" s="151" t="s">
        <v>385</v>
      </c>
      <c r="C404" s="153"/>
      <c r="D404" s="187">
        <f>D405</f>
        <v>0</v>
      </c>
      <c r="E404" s="154">
        <f t="shared" si="245"/>
        <v>0</v>
      </c>
      <c r="F404" s="154">
        <f t="shared" si="245"/>
        <v>0</v>
      </c>
      <c r="G404" s="154">
        <f t="shared" si="245"/>
        <v>0</v>
      </c>
      <c r="H404" s="154">
        <f t="shared" si="245"/>
        <v>0</v>
      </c>
      <c r="I404" s="187">
        <f t="shared" si="245"/>
        <v>0</v>
      </c>
      <c r="J404" s="154">
        <f t="shared" si="245"/>
        <v>0</v>
      </c>
      <c r="K404" s="154">
        <f t="shared" si="245"/>
        <v>0</v>
      </c>
      <c r="L404" s="154">
        <f t="shared" si="245"/>
        <v>0</v>
      </c>
      <c r="M404" s="187">
        <f t="shared" si="245"/>
        <v>0</v>
      </c>
      <c r="N404" s="154">
        <f t="shared" si="245"/>
        <v>0</v>
      </c>
      <c r="O404" s="154">
        <f t="shared" si="245"/>
        <v>0</v>
      </c>
      <c r="P404" s="154">
        <f t="shared" si="245"/>
        <v>0</v>
      </c>
      <c r="Q404" s="7"/>
      <c r="R404" s="7"/>
      <c r="S404" s="7"/>
      <c r="T404" s="7"/>
      <c r="U404" s="7"/>
      <c r="V404" s="7"/>
      <c r="W404" s="7"/>
      <c r="X404" s="7"/>
      <c r="Y404" s="7"/>
      <c r="Z404" s="7"/>
      <c r="AA404" s="7"/>
      <c r="AB404" s="7"/>
      <c r="AC404" s="7"/>
      <c r="AD404" s="7"/>
      <c r="AE404" s="7"/>
      <c r="AF404" s="7"/>
      <c r="AG404" s="7"/>
      <c r="AH404" s="7"/>
      <c r="AI404" s="7"/>
      <c r="AJ404" s="7"/>
      <c r="AK404" s="7"/>
      <c r="AL404" s="7"/>
      <c r="AM404" s="7"/>
      <c r="AN404" s="7"/>
      <c r="AO404" s="7"/>
      <c r="AP404" s="7"/>
      <c r="AQ404" s="7"/>
      <c r="AR404" s="7"/>
      <c r="AS404" s="7"/>
      <c r="AT404" s="7"/>
      <c r="AU404" s="7"/>
      <c r="AV404" s="7"/>
      <c r="AW404" s="7"/>
      <c r="AX404" s="7"/>
    </row>
    <row r="405" spans="1:50" s="8" customFormat="1" ht="36.75" hidden="1">
      <c r="A405" s="145" t="s">
        <v>242</v>
      </c>
      <c r="B405" s="151" t="s">
        <v>385</v>
      </c>
      <c r="C405" s="153" t="s">
        <v>56</v>
      </c>
      <c r="D405" s="187">
        <f>D406</f>
        <v>0</v>
      </c>
      <c r="E405" s="154">
        <f t="shared" si="245"/>
        <v>0</v>
      </c>
      <c r="F405" s="154">
        <f t="shared" si="245"/>
        <v>0</v>
      </c>
      <c r="G405" s="154">
        <f t="shared" si="245"/>
        <v>0</v>
      </c>
      <c r="H405" s="154">
        <f t="shared" si="245"/>
        <v>0</v>
      </c>
      <c r="I405" s="187">
        <f t="shared" si="245"/>
        <v>0</v>
      </c>
      <c r="J405" s="154">
        <f t="shared" si="245"/>
        <v>0</v>
      </c>
      <c r="K405" s="154">
        <f t="shared" si="245"/>
        <v>0</v>
      </c>
      <c r="L405" s="154">
        <f t="shared" si="245"/>
        <v>0</v>
      </c>
      <c r="M405" s="187">
        <f t="shared" si="245"/>
        <v>0</v>
      </c>
      <c r="N405" s="154">
        <f t="shared" si="245"/>
        <v>0</v>
      </c>
      <c r="O405" s="154">
        <f t="shared" si="245"/>
        <v>0</v>
      </c>
      <c r="P405" s="154">
        <f t="shared" si="245"/>
        <v>0</v>
      </c>
      <c r="Q405" s="7"/>
      <c r="R405" s="7"/>
      <c r="S405" s="7"/>
      <c r="T405" s="7"/>
      <c r="U405" s="7"/>
      <c r="V405" s="7"/>
      <c r="W405" s="7"/>
      <c r="X405" s="7"/>
      <c r="Y405" s="7"/>
      <c r="Z405" s="7"/>
      <c r="AA405" s="7"/>
      <c r="AB405" s="7"/>
      <c r="AC405" s="7"/>
      <c r="AD405" s="7"/>
      <c r="AE405" s="7"/>
      <c r="AF405" s="7"/>
      <c r="AG405" s="7"/>
      <c r="AH405" s="7"/>
      <c r="AI405" s="7"/>
      <c r="AJ405" s="7"/>
      <c r="AK405" s="7"/>
      <c r="AL405" s="7"/>
      <c r="AM405" s="7"/>
      <c r="AN405" s="7"/>
      <c r="AO405" s="7"/>
      <c r="AP405" s="7"/>
      <c r="AQ405" s="7"/>
      <c r="AR405" s="7"/>
      <c r="AS405" s="7"/>
      <c r="AT405" s="7"/>
      <c r="AU405" s="7"/>
      <c r="AV405" s="7"/>
      <c r="AW405" s="7"/>
      <c r="AX405" s="7"/>
    </row>
    <row r="406" spans="1:50" s="8" customFormat="1" ht="17.25" hidden="1" customHeight="1">
      <c r="A406" s="16" t="s">
        <v>148</v>
      </c>
      <c r="B406" s="151" t="s">
        <v>385</v>
      </c>
      <c r="C406" s="153" t="s">
        <v>56</v>
      </c>
      <c r="D406" s="187">
        <f>E406+F406+G406</f>
        <v>0</v>
      </c>
      <c r="E406" s="155"/>
      <c r="F406" s="155"/>
      <c r="G406" s="157"/>
      <c r="H406" s="157"/>
      <c r="I406" s="187">
        <f>J406+K406+L406</f>
        <v>0</v>
      </c>
      <c r="J406" s="155"/>
      <c r="K406" s="157"/>
      <c r="L406" s="155"/>
      <c r="M406" s="246">
        <f>N406+O406+P406</f>
        <v>0</v>
      </c>
      <c r="N406" s="160"/>
      <c r="O406" s="160"/>
      <c r="P406" s="160"/>
      <c r="Q406" s="7"/>
      <c r="R406" s="7"/>
      <c r="S406" s="7"/>
      <c r="T406" s="7"/>
      <c r="U406" s="7"/>
      <c r="V406" s="7"/>
      <c r="W406" s="7"/>
      <c r="X406" s="7"/>
      <c r="Y406" s="7"/>
      <c r="Z406" s="7"/>
      <c r="AA406" s="7"/>
      <c r="AB406" s="7"/>
      <c r="AC406" s="7"/>
      <c r="AD406" s="7"/>
      <c r="AE406" s="7"/>
      <c r="AF406" s="7"/>
      <c r="AG406" s="7"/>
      <c r="AH406" s="7"/>
      <c r="AI406" s="7"/>
      <c r="AJ406" s="7"/>
      <c r="AK406" s="7"/>
      <c r="AL406" s="7"/>
      <c r="AM406" s="7"/>
      <c r="AN406" s="7"/>
      <c r="AO406" s="7"/>
      <c r="AP406" s="7"/>
      <c r="AQ406" s="7"/>
      <c r="AR406" s="7"/>
      <c r="AS406" s="7"/>
      <c r="AT406" s="7"/>
      <c r="AU406" s="7"/>
      <c r="AV406" s="7"/>
      <c r="AW406" s="7"/>
      <c r="AX406" s="7"/>
    </row>
    <row r="407" spans="1:50" s="96" customFormat="1" ht="59.25" customHeight="1">
      <c r="A407" s="59" t="s">
        <v>293</v>
      </c>
      <c r="B407" s="19" t="s">
        <v>246</v>
      </c>
      <c r="C407" s="19"/>
      <c r="D407" s="187">
        <f>E407+F407+G407</f>
        <v>893.5</v>
      </c>
      <c r="E407" s="155">
        <f t="shared" ref="E407:P407" si="246">E408+E411+E417+E414</f>
        <v>893.5</v>
      </c>
      <c r="F407" s="155">
        <f t="shared" si="246"/>
        <v>0</v>
      </c>
      <c r="G407" s="155">
        <f t="shared" si="246"/>
        <v>0</v>
      </c>
      <c r="H407" s="155" t="e">
        <f t="shared" si="246"/>
        <v>#REF!</v>
      </c>
      <c r="I407" s="190">
        <f t="shared" si="246"/>
        <v>0</v>
      </c>
      <c r="J407" s="155">
        <f t="shared" si="246"/>
        <v>0</v>
      </c>
      <c r="K407" s="155">
        <f t="shared" si="246"/>
        <v>0</v>
      </c>
      <c r="L407" s="155">
        <f t="shared" si="246"/>
        <v>0</v>
      </c>
      <c r="M407" s="190">
        <f t="shared" si="246"/>
        <v>0</v>
      </c>
      <c r="N407" s="155">
        <f t="shared" si="246"/>
        <v>0</v>
      </c>
      <c r="O407" s="155">
        <f t="shared" si="246"/>
        <v>0</v>
      </c>
      <c r="P407" s="155">
        <f t="shared" si="246"/>
        <v>0</v>
      </c>
      <c r="Q407" s="95"/>
      <c r="R407" s="95"/>
      <c r="S407" s="95"/>
      <c r="T407" s="95"/>
      <c r="U407" s="95"/>
      <c r="V407" s="95"/>
      <c r="W407" s="95"/>
      <c r="X407" s="95"/>
      <c r="Y407" s="95"/>
      <c r="Z407" s="95"/>
      <c r="AA407" s="95"/>
      <c r="AB407" s="95"/>
      <c r="AC407" s="95"/>
      <c r="AD407" s="95"/>
      <c r="AE407" s="95"/>
      <c r="AF407" s="95"/>
      <c r="AG407" s="95"/>
      <c r="AH407" s="95"/>
      <c r="AI407" s="95"/>
      <c r="AJ407" s="95"/>
      <c r="AK407" s="95"/>
      <c r="AL407" s="95"/>
      <c r="AM407" s="95"/>
      <c r="AN407" s="95"/>
      <c r="AO407" s="95"/>
      <c r="AP407" s="95"/>
      <c r="AQ407" s="95"/>
      <c r="AR407" s="95"/>
      <c r="AS407" s="95"/>
      <c r="AT407" s="95"/>
      <c r="AU407" s="95"/>
      <c r="AV407" s="95"/>
      <c r="AW407" s="95"/>
      <c r="AX407" s="95"/>
    </row>
    <row r="408" spans="1:50" s="96" customFormat="1" ht="17.25" hidden="1" customHeight="1">
      <c r="A408" s="32" t="s">
        <v>125</v>
      </c>
      <c r="B408" s="25" t="s">
        <v>247</v>
      </c>
      <c r="C408" s="19"/>
      <c r="D408" s="187">
        <f t="shared" ref="D408:D413" si="247">E408+F408+G408</f>
        <v>0</v>
      </c>
      <c r="E408" s="155">
        <f>E409</f>
        <v>0</v>
      </c>
      <c r="F408" s="156">
        <f>F409</f>
        <v>0</v>
      </c>
      <c r="G408" s="157">
        <f>G409</f>
        <v>0</v>
      </c>
      <c r="H408" s="157"/>
      <c r="I408" s="187">
        <f t="shared" ref="I408:I418" si="248">J408+K408+L408</f>
        <v>0</v>
      </c>
      <c r="J408" s="156">
        <f>J409</f>
        <v>0</v>
      </c>
      <c r="K408" s="167"/>
      <c r="L408" s="156"/>
      <c r="M408" s="188">
        <f>M409+M411</f>
        <v>0</v>
      </c>
      <c r="N408" s="155">
        <f>N409+N411</f>
        <v>0</v>
      </c>
      <c r="O408" s="155">
        <f>O409+O411</f>
        <v>0</v>
      </c>
      <c r="P408" s="155">
        <f>P409+P411</f>
        <v>0</v>
      </c>
      <c r="Q408" s="95"/>
      <c r="R408" s="95"/>
      <c r="S408" s="95"/>
      <c r="T408" s="95"/>
      <c r="U408" s="95"/>
      <c r="V408" s="95"/>
      <c r="W408" s="95"/>
      <c r="X408" s="95"/>
      <c r="Y408" s="95"/>
      <c r="Z408" s="95"/>
      <c r="AA408" s="95"/>
      <c r="AB408" s="95"/>
      <c r="AC408" s="95"/>
      <c r="AD408" s="95"/>
      <c r="AE408" s="95"/>
      <c r="AF408" s="95"/>
      <c r="AG408" s="95"/>
      <c r="AH408" s="95"/>
      <c r="AI408" s="95"/>
      <c r="AJ408" s="95"/>
      <c r="AK408" s="95"/>
      <c r="AL408" s="95"/>
      <c r="AM408" s="95"/>
      <c r="AN408" s="95"/>
      <c r="AO408" s="95"/>
      <c r="AP408" s="95"/>
      <c r="AQ408" s="95"/>
      <c r="AR408" s="95"/>
      <c r="AS408" s="95"/>
      <c r="AT408" s="95"/>
      <c r="AU408" s="95"/>
      <c r="AV408" s="95"/>
      <c r="AW408" s="95"/>
      <c r="AX408" s="95"/>
    </row>
    <row r="409" spans="1:50" s="96" customFormat="1" ht="27.75" hidden="1" customHeight="1">
      <c r="A409" s="32" t="s">
        <v>63</v>
      </c>
      <c r="B409" s="25" t="s">
        <v>247</v>
      </c>
      <c r="C409" s="153" t="s">
        <v>64</v>
      </c>
      <c r="D409" s="187">
        <f t="shared" si="247"/>
        <v>0</v>
      </c>
      <c r="E409" s="155">
        <f>E410</f>
        <v>0</v>
      </c>
      <c r="F409" s="167"/>
      <c r="G409" s="157">
        <f>G410</f>
        <v>0</v>
      </c>
      <c r="H409" s="157"/>
      <c r="I409" s="187">
        <f t="shared" si="248"/>
        <v>0</v>
      </c>
      <c r="J409" s="156">
        <f>J410</f>
        <v>0</v>
      </c>
      <c r="K409" s="167"/>
      <c r="L409" s="156"/>
      <c r="M409" s="246">
        <f>N409+O409</f>
        <v>0</v>
      </c>
      <c r="N409" s="160">
        <f>N410</f>
        <v>0</v>
      </c>
      <c r="O409" s="160">
        <f>O410</f>
        <v>0</v>
      </c>
      <c r="P409" s="160">
        <f>P410</f>
        <v>0</v>
      </c>
      <c r="Q409" s="95"/>
      <c r="R409" s="95"/>
      <c r="S409" s="95"/>
      <c r="T409" s="95"/>
      <c r="U409" s="95"/>
      <c r="V409" s="95"/>
      <c r="W409" s="95"/>
      <c r="X409" s="95"/>
      <c r="Y409" s="95"/>
      <c r="Z409" s="95"/>
      <c r="AA409" s="95"/>
      <c r="AB409" s="95"/>
      <c r="AC409" s="95"/>
      <c r="AD409" s="95"/>
      <c r="AE409" s="95"/>
      <c r="AF409" s="95"/>
      <c r="AG409" s="95"/>
      <c r="AH409" s="95"/>
      <c r="AI409" s="95"/>
      <c r="AJ409" s="95"/>
      <c r="AK409" s="95"/>
      <c r="AL409" s="95"/>
      <c r="AM409" s="95"/>
      <c r="AN409" s="95"/>
      <c r="AO409" s="95"/>
      <c r="AP409" s="95"/>
      <c r="AQ409" s="95"/>
      <c r="AR409" s="95"/>
      <c r="AS409" s="95"/>
      <c r="AT409" s="95"/>
      <c r="AU409" s="95"/>
      <c r="AV409" s="95"/>
      <c r="AW409" s="95"/>
      <c r="AX409" s="95"/>
    </row>
    <row r="410" spans="1:50" s="96" customFormat="1" ht="30" hidden="1" customHeight="1">
      <c r="A410" s="24" t="s">
        <v>61</v>
      </c>
      <c r="B410" s="25" t="s">
        <v>247</v>
      </c>
      <c r="C410" s="153" t="s">
        <v>64</v>
      </c>
      <c r="D410" s="187">
        <f t="shared" si="247"/>
        <v>0</v>
      </c>
      <c r="E410" s="155"/>
      <c r="F410" s="167"/>
      <c r="G410" s="157">
        <f>G411</f>
        <v>0</v>
      </c>
      <c r="H410" s="157"/>
      <c r="I410" s="187">
        <f t="shared" si="248"/>
        <v>0</v>
      </c>
      <c r="J410" s="156"/>
      <c r="K410" s="167"/>
      <c r="L410" s="156"/>
      <c r="M410" s="246">
        <f>N410+O410</f>
        <v>0</v>
      </c>
      <c r="N410" s="160"/>
      <c r="O410" s="160"/>
      <c r="P410" s="160"/>
      <c r="Q410" s="95"/>
      <c r="R410" s="95"/>
      <c r="S410" s="95"/>
      <c r="T410" s="95"/>
      <c r="U410" s="95"/>
      <c r="V410" s="95"/>
      <c r="W410" s="95"/>
      <c r="X410" s="95"/>
      <c r="Y410" s="95"/>
      <c r="Z410" s="95"/>
      <c r="AA410" s="95"/>
      <c r="AB410" s="95"/>
      <c r="AC410" s="95"/>
      <c r="AD410" s="95"/>
      <c r="AE410" s="95"/>
      <c r="AF410" s="95"/>
      <c r="AG410" s="95"/>
      <c r="AH410" s="95"/>
      <c r="AI410" s="95"/>
      <c r="AJ410" s="95"/>
      <c r="AK410" s="95"/>
      <c r="AL410" s="95"/>
      <c r="AM410" s="95"/>
      <c r="AN410" s="95"/>
      <c r="AO410" s="95"/>
      <c r="AP410" s="95"/>
      <c r="AQ410" s="95"/>
      <c r="AR410" s="95"/>
      <c r="AS410" s="95"/>
      <c r="AT410" s="95"/>
      <c r="AU410" s="95"/>
      <c r="AV410" s="95"/>
      <c r="AW410" s="95"/>
      <c r="AX410" s="95"/>
    </row>
    <row r="411" spans="1:50" s="96" customFormat="1" ht="54" hidden="1" customHeight="1">
      <c r="A411" s="16" t="s">
        <v>124</v>
      </c>
      <c r="B411" s="113" t="s">
        <v>248</v>
      </c>
      <c r="C411" s="19"/>
      <c r="D411" s="187">
        <f t="shared" si="247"/>
        <v>0</v>
      </c>
      <c r="E411" s="156">
        <f>E412</f>
        <v>0</v>
      </c>
      <c r="F411" s="156">
        <f>F412</f>
        <v>0</v>
      </c>
      <c r="G411" s="157">
        <f>G412</f>
        <v>0</v>
      </c>
      <c r="H411" s="157"/>
      <c r="I411" s="187">
        <f t="shared" si="248"/>
        <v>0</v>
      </c>
      <c r="J411" s="28">
        <f>J412</f>
        <v>0</v>
      </c>
      <c r="K411" s="28">
        <f>K412</f>
        <v>0</v>
      </c>
      <c r="L411" s="156"/>
      <c r="M411" s="194">
        <f t="shared" ref="M411:P412" si="249">M412</f>
        <v>0</v>
      </c>
      <c r="N411" s="156">
        <f t="shared" si="249"/>
        <v>0</v>
      </c>
      <c r="O411" s="156">
        <f t="shared" si="249"/>
        <v>0</v>
      </c>
      <c r="P411" s="156">
        <f t="shared" si="249"/>
        <v>0</v>
      </c>
      <c r="Q411" s="95"/>
      <c r="R411" s="95"/>
      <c r="S411" s="95"/>
      <c r="T411" s="95"/>
      <c r="U411" s="95"/>
      <c r="V411" s="95"/>
      <c r="W411" s="95"/>
      <c r="X411" s="95"/>
      <c r="Y411" s="95"/>
      <c r="Z411" s="95"/>
      <c r="AA411" s="95"/>
      <c r="AB411" s="95"/>
      <c r="AC411" s="95"/>
      <c r="AD411" s="95"/>
      <c r="AE411" s="95"/>
      <c r="AF411" s="95"/>
      <c r="AG411" s="95"/>
      <c r="AH411" s="95"/>
      <c r="AI411" s="95"/>
      <c r="AJ411" s="95"/>
      <c r="AK411" s="95"/>
      <c r="AL411" s="95"/>
      <c r="AM411" s="95"/>
      <c r="AN411" s="95"/>
      <c r="AO411" s="95"/>
      <c r="AP411" s="95"/>
      <c r="AQ411" s="95"/>
      <c r="AR411" s="95"/>
      <c r="AS411" s="95"/>
      <c r="AT411" s="95"/>
      <c r="AU411" s="95"/>
      <c r="AV411" s="95"/>
      <c r="AW411" s="95"/>
      <c r="AX411" s="95"/>
    </row>
    <row r="412" spans="1:50" s="96" customFormat="1" ht="28.5" hidden="1" customHeight="1">
      <c r="A412" s="32" t="s">
        <v>63</v>
      </c>
      <c r="B412" s="113" t="s">
        <v>248</v>
      </c>
      <c r="C412" s="153" t="s">
        <v>64</v>
      </c>
      <c r="D412" s="187">
        <f t="shared" si="247"/>
        <v>0</v>
      </c>
      <c r="E412" s="156">
        <f>E413</f>
        <v>0</v>
      </c>
      <c r="F412" s="156">
        <f>F413</f>
        <v>0</v>
      </c>
      <c r="G412" s="157">
        <f>G413</f>
        <v>0</v>
      </c>
      <c r="H412" s="157"/>
      <c r="I412" s="187">
        <f t="shared" si="248"/>
        <v>0</v>
      </c>
      <c r="J412" s="28">
        <f>J413</f>
        <v>0</v>
      </c>
      <c r="K412" s="28">
        <f>K413</f>
        <v>0</v>
      </c>
      <c r="L412" s="156"/>
      <c r="M412" s="194">
        <f t="shared" si="249"/>
        <v>0</v>
      </c>
      <c r="N412" s="156">
        <f t="shared" si="249"/>
        <v>0</v>
      </c>
      <c r="O412" s="156">
        <f t="shared" si="249"/>
        <v>0</v>
      </c>
      <c r="P412" s="156">
        <f t="shared" si="249"/>
        <v>0</v>
      </c>
      <c r="Q412" s="95"/>
      <c r="R412" s="95"/>
      <c r="S412" s="95"/>
      <c r="T412" s="95"/>
      <c r="U412" s="95"/>
      <c r="V412" s="95"/>
      <c r="W412" s="95"/>
      <c r="X412" s="95"/>
      <c r="Y412" s="95"/>
      <c r="Z412" s="95"/>
      <c r="AA412" s="95"/>
      <c r="AB412" s="95"/>
      <c r="AC412" s="95"/>
      <c r="AD412" s="95"/>
      <c r="AE412" s="95"/>
      <c r="AF412" s="95"/>
      <c r="AG412" s="95"/>
      <c r="AH412" s="95"/>
      <c r="AI412" s="95"/>
      <c r="AJ412" s="95"/>
      <c r="AK412" s="95"/>
      <c r="AL412" s="95"/>
      <c r="AM412" s="95"/>
      <c r="AN412" s="95"/>
      <c r="AO412" s="95"/>
      <c r="AP412" s="95"/>
      <c r="AQ412" s="95"/>
      <c r="AR412" s="95"/>
      <c r="AS412" s="95"/>
      <c r="AT412" s="95"/>
      <c r="AU412" s="95"/>
      <c r="AV412" s="95"/>
      <c r="AW412" s="95"/>
      <c r="AX412" s="95"/>
    </row>
    <row r="413" spans="1:50" s="96" customFormat="1" ht="31.5" hidden="1" customHeight="1">
      <c r="A413" s="24" t="s">
        <v>61</v>
      </c>
      <c r="B413" s="113" t="s">
        <v>248</v>
      </c>
      <c r="C413" s="153" t="s">
        <v>64</v>
      </c>
      <c r="D413" s="187">
        <f t="shared" si="247"/>
        <v>0</v>
      </c>
      <c r="E413" s="156"/>
      <c r="F413" s="156">
        <v>0</v>
      </c>
      <c r="G413" s="157"/>
      <c r="H413" s="157"/>
      <c r="I413" s="187">
        <f t="shared" si="248"/>
        <v>0</v>
      </c>
      <c r="J413" s="28"/>
      <c r="K413" s="28">
        <v>0</v>
      </c>
      <c r="L413" s="156"/>
      <c r="M413" s="246">
        <f>N413+O413</f>
        <v>0</v>
      </c>
      <c r="N413" s="160"/>
      <c r="O413" s="160">
        <v>0</v>
      </c>
      <c r="P413" s="160"/>
      <c r="Q413" s="95"/>
      <c r="R413" s="95"/>
      <c r="S413" s="95"/>
      <c r="T413" s="95"/>
      <c r="U413" s="95"/>
      <c r="V413" s="95"/>
      <c r="W413" s="95"/>
      <c r="X413" s="95"/>
      <c r="Y413" s="95"/>
      <c r="Z413" s="95"/>
      <c r="AA413" s="95"/>
      <c r="AB413" s="95"/>
      <c r="AC413" s="95"/>
      <c r="AD413" s="95"/>
      <c r="AE413" s="95"/>
      <c r="AF413" s="95"/>
      <c r="AG413" s="95"/>
      <c r="AH413" s="95"/>
      <c r="AI413" s="95"/>
      <c r="AJ413" s="95"/>
      <c r="AK413" s="95"/>
      <c r="AL413" s="95"/>
      <c r="AM413" s="95"/>
      <c r="AN413" s="95"/>
      <c r="AO413" s="95"/>
      <c r="AP413" s="95"/>
      <c r="AQ413" s="95"/>
      <c r="AR413" s="95"/>
      <c r="AS413" s="95"/>
      <c r="AT413" s="95"/>
      <c r="AU413" s="95"/>
      <c r="AV413" s="95"/>
      <c r="AW413" s="95"/>
      <c r="AX413" s="95"/>
    </row>
    <row r="414" spans="1:50" s="96" customFormat="1" ht="17.25" hidden="1" customHeight="1">
      <c r="A414" s="118" t="s">
        <v>125</v>
      </c>
      <c r="B414" s="152" t="s">
        <v>246</v>
      </c>
      <c r="C414" s="153"/>
      <c r="D414" s="187">
        <f>D415</f>
        <v>138.9</v>
      </c>
      <c r="E414" s="154">
        <f t="shared" ref="E414:P415" si="250">E415</f>
        <v>138.9</v>
      </c>
      <c r="F414" s="154">
        <f t="shared" si="250"/>
        <v>0</v>
      </c>
      <c r="G414" s="154">
        <f t="shared" si="250"/>
        <v>0</v>
      </c>
      <c r="H414" s="154" t="e">
        <f t="shared" si="250"/>
        <v>#REF!</v>
      </c>
      <c r="I414" s="187">
        <f t="shared" si="250"/>
        <v>0</v>
      </c>
      <c r="J414" s="154">
        <f t="shared" si="250"/>
        <v>0</v>
      </c>
      <c r="K414" s="154">
        <f t="shared" si="250"/>
        <v>0</v>
      </c>
      <c r="L414" s="154">
        <f t="shared" si="250"/>
        <v>0</v>
      </c>
      <c r="M414" s="187">
        <f t="shared" si="250"/>
        <v>0</v>
      </c>
      <c r="N414" s="154">
        <f t="shared" si="250"/>
        <v>0</v>
      </c>
      <c r="O414" s="154">
        <f t="shared" si="250"/>
        <v>0</v>
      </c>
      <c r="P414" s="154">
        <f t="shared" si="250"/>
        <v>0</v>
      </c>
      <c r="Q414" s="95"/>
      <c r="R414" s="95"/>
      <c r="S414" s="95"/>
      <c r="T414" s="95"/>
      <c r="U414" s="95"/>
      <c r="V414" s="95"/>
      <c r="W414" s="95"/>
      <c r="X414" s="95"/>
      <c r="Y414" s="95"/>
      <c r="Z414" s="95"/>
      <c r="AA414" s="95"/>
      <c r="AB414" s="95"/>
      <c r="AC414" s="95"/>
      <c r="AD414" s="95"/>
      <c r="AE414" s="95"/>
      <c r="AF414" s="95"/>
      <c r="AG414" s="95"/>
      <c r="AH414" s="95"/>
      <c r="AI414" s="95"/>
      <c r="AJ414" s="95"/>
      <c r="AK414" s="95"/>
      <c r="AL414" s="95"/>
      <c r="AM414" s="95"/>
      <c r="AN414" s="95"/>
      <c r="AO414" s="95"/>
      <c r="AP414" s="95"/>
      <c r="AQ414" s="95"/>
      <c r="AR414" s="95"/>
      <c r="AS414" s="95"/>
      <c r="AT414" s="95"/>
      <c r="AU414" s="95"/>
      <c r="AV414" s="95"/>
      <c r="AW414" s="95"/>
      <c r="AX414" s="95"/>
    </row>
    <row r="415" spans="1:50" s="96" customFormat="1" ht="20.25" customHeight="1">
      <c r="A415" s="166" t="s">
        <v>402</v>
      </c>
      <c r="B415" s="151" t="s">
        <v>403</v>
      </c>
      <c r="C415" s="153"/>
      <c r="D415" s="187">
        <f>D416</f>
        <v>138.9</v>
      </c>
      <c r="E415" s="154">
        <f>E416</f>
        <v>138.9</v>
      </c>
      <c r="F415" s="154">
        <f t="shared" si="250"/>
        <v>0</v>
      </c>
      <c r="G415" s="154">
        <f t="shared" si="250"/>
        <v>0</v>
      </c>
      <c r="H415" s="154" t="e">
        <f t="shared" si="250"/>
        <v>#REF!</v>
      </c>
      <c r="I415" s="187">
        <f t="shared" si="250"/>
        <v>0</v>
      </c>
      <c r="J415" s="154">
        <f t="shared" si="250"/>
        <v>0</v>
      </c>
      <c r="K415" s="154">
        <f t="shared" si="250"/>
        <v>0</v>
      </c>
      <c r="L415" s="154">
        <f t="shared" si="250"/>
        <v>0</v>
      </c>
      <c r="M415" s="187">
        <f t="shared" si="250"/>
        <v>0</v>
      </c>
      <c r="N415" s="154">
        <f t="shared" si="250"/>
        <v>0</v>
      </c>
      <c r="O415" s="154">
        <f t="shared" si="250"/>
        <v>0</v>
      </c>
      <c r="P415" s="154">
        <f t="shared" si="250"/>
        <v>0</v>
      </c>
      <c r="Q415" s="95"/>
      <c r="R415" s="95"/>
      <c r="S415" s="95"/>
      <c r="T415" s="95"/>
      <c r="U415" s="95"/>
      <c r="V415" s="95"/>
      <c r="W415" s="95"/>
      <c r="X415" s="95"/>
      <c r="Y415" s="95"/>
      <c r="Z415" s="95"/>
      <c r="AA415" s="95"/>
      <c r="AB415" s="95"/>
      <c r="AC415" s="95"/>
      <c r="AD415" s="95"/>
      <c r="AE415" s="95"/>
      <c r="AF415" s="95"/>
      <c r="AG415" s="95"/>
      <c r="AH415" s="95"/>
      <c r="AI415" s="95"/>
      <c r="AJ415" s="95"/>
      <c r="AK415" s="95"/>
      <c r="AL415" s="95"/>
      <c r="AM415" s="95"/>
      <c r="AN415" s="95"/>
      <c r="AO415" s="95"/>
      <c r="AP415" s="95"/>
      <c r="AQ415" s="95"/>
      <c r="AR415" s="95"/>
      <c r="AS415" s="95"/>
      <c r="AT415" s="95"/>
      <c r="AU415" s="95"/>
      <c r="AV415" s="95"/>
      <c r="AW415" s="95"/>
      <c r="AX415" s="95"/>
    </row>
    <row r="416" spans="1:50" s="96" customFormat="1" ht="30.75" customHeight="1">
      <c r="A416" s="32" t="s">
        <v>63</v>
      </c>
      <c r="B416" s="151" t="s">
        <v>403</v>
      </c>
      <c r="C416" s="153" t="s">
        <v>64</v>
      </c>
      <c r="D416" s="187">
        <f>E416+F416+G416</f>
        <v>138.9</v>
      </c>
      <c r="E416" s="155">
        <f>'[1]Поправки ноябрь 2024 (3)'!$I$962</f>
        <v>138.9</v>
      </c>
      <c r="F416" s="156"/>
      <c r="G416" s="156"/>
      <c r="H416" s="156" t="e">
        <f>#REF!</f>
        <v>#REF!</v>
      </c>
      <c r="I416" s="190">
        <f>J416+K416+L416</f>
        <v>0</v>
      </c>
      <c r="J416" s="155"/>
      <c r="K416" s="156"/>
      <c r="L416" s="156"/>
      <c r="M416" s="192">
        <f>N416+O416+P416</f>
        <v>0</v>
      </c>
      <c r="N416" s="156"/>
      <c r="O416" s="156"/>
      <c r="P416" s="156"/>
      <c r="Q416" s="95"/>
      <c r="R416" s="95"/>
      <c r="S416" s="95"/>
      <c r="T416" s="95"/>
      <c r="U416" s="95"/>
      <c r="V416" s="95"/>
      <c r="W416" s="95"/>
      <c r="X416" s="95"/>
      <c r="Y416" s="95"/>
      <c r="Z416" s="95"/>
      <c r="AA416" s="95"/>
      <c r="AB416" s="95"/>
      <c r="AC416" s="95"/>
      <c r="AD416" s="95"/>
      <c r="AE416" s="95"/>
      <c r="AF416" s="95"/>
      <c r="AG416" s="95"/>
      <c r="AH416" s="95"/>
      <c r="AI416" s="95"/>
      <c r="AJ416" s="95"/>
      <c r="AK416" s="95"/>
      <c r="AL416" s="95"/>
      <c r="AM416" s="95"/>
      <c r="AN416" s="95"/>
      <c r="AO416" s="95"/>
      <c r="AP416" s="95"/>
      <c r="AQ416" s="95"/>
      <c r="AR416" s="95"/>
      <c r="AS416" s="95"/>
      <c r="AT416" s="95"/>
      <c r="AU416" s="95"/>
      <c r="AV416" s="95"/>
      <c r="AW416" s="95"/>
      <c r="AX416" s="95"/>
    </row>
    <row r="417" spans="1:50" s="96" customFormat="1" ht="30" customHeight="1">
      <c r="A417" s="50" t="s">
        <v>249</v>
      </c>
      <c r="B417" s="25" t="s">
        <v>250</v>
      </c>
      <c r="C417" s="153"/>
      <c r="D417" s="187">
        <f t="shared" ref="D417:D419" si="251">E417+G417</f>
        <v>754.6</v>
      </c>
      <c r="E417" s="155">
        <f>E418</f>
        <v>754.6</v>
      </c>
      <c r="F417" s="155">
        <f t="shared" ref="F417:H418" si="252">F418</f>
        <v>0</v>
      </c>
      <c r="G417" s="155">
        <f t="shared" si="252"/>
        <v>0</v>
      </c>
      <c r="H417" s="155" t="e">
        <f t="shared" si="252"/>
        <v>#REF!</v>
      </c>
      <c r="I417" s="187">
        <f t="shared" si="248"/>
        <v>0</v>
      </c>
      <c r="J417" s="155">
        <f>J418</f>
        <v>0</v>
      </c>
      <c r="K417" s="155">
        <f t="shared" ref="K417:L418" si="253">K418</f>
        <v>0</v>
      </c>
      <c r="L417" s="155">
        <f t="shared" si="253"/>
        <v>0</v>
      </c>
      <c r="M417" s="246">
        <f>N417+O417</f>
        <v>0</v>
      </c>
      <c r="N417" s="160">
        <f t="shared" ref="N417:P418" si="254">N418</f>
        <v>0</v>
      </c>
      <c r="O417" s="160">
        <f t="shared" si="254"/>
        <v>0</v>
      </c>
      <c r="P417" s="160">
        <f t="shared" si="254"/>
        <v>0</v>
      </c>
      <c r="Q417" s="95"/>
      <c r="R417" s="95"/>
      <c r="S417" s="95"/>
      <c r="T417" s="95"/>
      <c r="U417" s="95"/>
      <c r="V417" s="95"/>
      <c r="W417" s="95"/>
      <c r="X417" s="95"/>
      <c r="Y417" s="95"/>
      <c r="Z417" s="95"/>
      <c r="AA417" s="95"/>
      <c r="AB417" s="95"/>
      <c r="AC417" s="95"/>
      <c r="AD417" s="95"/>
      <c r="AE417" s="95"/>
      <c r="AF417" s="95"/>
      <c r="AG417" s="95"/>
      <c r="AH417" s="95"/>
      <c r="AI417" s="95"/>
      <c r="AJ417" s="95"/>
      <c r="AK417" s="95"/>
      <c r="AL417" s="95"/>
      <c r="AM417" s="95"/>
      <c r="AN417" s="95"/>
      <c r="AO417" s="95"/>
      <c r="AP417" s="95"/>
      <c r="AQ417" s="95"/>
      <c r="AR417" s="95"/>
      <c r="AS417" s="95"/>
      <c r="AT417" s="95"/>
      <c r="AU417" s="95"/>
      <c r="AV417" s="95"/>
      <c r="AW417" s="95"/>
      <c r="AX417" s="95"/>
    </row>
    <row r="418" spans="1:50" s="96" customFormat="1" ht="33" customHeight="1">
      <c r="A418" s="24" t="s">
        <v>120</v>
      </c>
      <c r="B418" s="25" t="s">
        <v>250</v>
      </c>
      <c r="C418" s="153"/>
      <c r="D418" s="187">
        <f>E418+G418</f>
        <v>754.6</v>
      </c>
      <c r="E418" s="155">
        <f>E419</f>
        <v>754.6</v>
      </c>
      <c r="F418" s="155">
        <f t="shared" si="252"/>
        <v>0</v>
      </c>
      <c r="G418" s="155">
        <f t="shared" si="252"/>
        <v>0</v>
      </c>
      <c r="H418" s="155" t="e">
        <f t="shared" si="252"/>
        <v>#REF!</v>
      </c>
      <c r="I418" s="187">
        <f t="shared" si="248"/>
        <v>0</v>
      </c>
      <c r="J418" s="168">
        <f>J419</f>
        <v>0</v>
      </c>
      <c r="K418" s="168">
        <f t="shared" si="253"/>
        <v>0</v>
      </c>
      <c r="L418" s="168">
        <f t="shared" si="253"/>
        <v>0</v>
      </c>
      <c r="M418" s="246">
        <f>N418+O418</f>
        <v>0</v>
      </c>
      <c r="N418" s="160">
        <f t="shared" si="254"/>
        <v>0</v>
      </c>
      <c r="O418" s="160">
        <f t="shared" si="254"/>
        <v>0</v>
      </c>
      <c r="P418" s="160">
        <f t="shared" si="254"/>
        <v>0</v>
      </c>
      <c r="Q418" s="95"/>
      <c r="R418" s="95"/>
      <c r="S418" s="95"/>
      <c r="T418" s="95"/>
      <c r="U418" s="95"/>
      <c r="V418" s="95"/>
      <c r="W418" s="95"/>
      <c r="X418" s="95"/>
      <c r="Y418" s="95"/>
      <c r="Z418" s="95"/>
      <c r="AA418" s="95"/>
      <c r="AB418" s="95"/>
      <c r="AC418" s="95"/>
      <c r="AD418" s="95"/>
      <c r="AE418" s="95"/>
      <c r="AF418" s="95"/>
      <c r="AG418" s="95"/>
      <c r="AH418" s="95"/>
      <c r="AI418" s="95"/>
      <c r="AJ418" s="95"/>
      <c r="AK418" s="95"/>
      <c r="AL418" s="95"/>
      <c r="AM418" s="95"/>
      <c r="AN418" s="95"/>
      <c r="AO418" s="95"/>
      <c r="AP418" s="95"/>
      <c r="AQ418" s="95"/>
      <c r="AR418" s="95"/>
      <c r="AS418" s="95"/>
      <c r="AT418" s="95"/>
      <c r="AU418" s="95"/>
      <c r="AV418" s="95"/>
      <c r="AW418" s="95"/>
      <c r="AX418" s="95"/>
    </row>
    <row r="419" spans="1:50" s="96" customFormat="1" ht="57.75" customHeight="1">
      <c r="A419" s="24" t="s">
        <v>60</v>
      </c>
      <c r="B419" s="25" t="s">
        <v>250</v>
      </c>
      <c r="C419" s="153" t="s">
        <v>56</v>
      </c>
      <c r="D419" s="187">
        <f t="shared" si="251"/>
        <v>754.6</v>
      </c>
      <c r="E419" s="155">
        <f>'[1]Поправки ноябрь 2024 (3)'!$I$966</f>
        <v>754.6</v>
      </c>
      <c r="F419" s="155"/>
      <c r="G419" s="155"/>
      <c r="H419" s="155" t="e">
        <f>#REF!</f>
        <v>#REF!</v>
      </c>
      <c r="I419" s="190">
        <f>J419+K419+L419</f>
        <v>0</v>
      </c>
      <c r="J419" s="155"/>
      <c r="K419" s="155"/>
      <c r="L419" s="155"/>
      <c r="M419" s="190">
        <f>N419+O419+P419</f>
        <v>0</v>
      </c>
      <c r="N419" s="155"/>
      <c r="O419" s="155"/>
      <c r="P419" s="155"/>
      <c r="Q419" s="95"/>
      <c r="R419" s="95"/>
      <c r="S419" s="95"/>
      <c r="T419" s="95"/>
      <c r="U419" s="95"/>
      <c r="V419" s="95"/>
      <c r="W419" s="95"/>
      <c r="X419" s="95"/>
      <c r="Y419" s="95"/>
      <c r="Z419" s="95"/>
      <c r="AA419" s="95"/>
      <c r="AB419" s="95"/>
      <c r="AC419" s="95"/>
      <c r="AD419" s="95"/>
      <c r="AE419" s="95"/>
      <c r="AF419" s="95"/>
      <c r="AG419" s="95"/>
      <c r="AH419" s="95"/>
      <c r="AI419" s="95"/>
      <c r="AJ419" s="95"/>
      <c r="AK419" s="95"/>
      <c r="AL419" s="95"/>
      <c r="AM419" s="95"/>
      <c r="AN419" s="95"/>
      <c r="AO419" s="95"/>
      <c r="AP419" s="95"/>
      <c r="AQ419" s="95"/>
      <c r="AR419" s="95"/>
      <c r="AS419" s="95"/>
      <c r="AT419" s="95"/>
      <c r="AU419" s="95"/>
      <c r="AV419" s="95"/>
      <c r="AW419" s="95"/>
      <c r="AX419" s="95"/>
    </row>
    <row r="420" spans="1:50" s="96" customFormat="1" ht="41.25" customHeight="1">
      <c r="A420" s="169" t="s">
        <v>404</v>
      </c>
      <c r="B420" s="171" t="s">
        <v>406</v>
      </c>
      <c r="C420" s="153"/>
      <c r="D420" s="187">
        <f t="shared" ref="D420:P420" si="255">D421+D424+D428</f>
        <v>84</v>
      </c>
      <c r="E420" s="154">
        <f t="shared" si="255"/>
        <v>84</v>
      </c>
      <c r="F420" s="154">
        <f t="shared" si="255"/>
        <v>0</v>
      </c>
      <c r="G420" s="154">
        <f t="shared" si="255"/>
        <v>0</v>
      </c>
      <c r="H420" s="154" t="e">
        <f t="shared" si="255"/>
        <v>#REF!</v>
      </c>
      <c r="I420" s="187">
        <f t="shared" si="255"/>
        <v>90</v>
      </c>
      <c r="J420" s="154">
        <f t="shared" si="255"/>
        <v>90</v>
      </c>
      <c r="K420" s="154">
        <f t="shared" si="255"/>
        <v>0</v>
      </c>
      <c r="L420" s="154">
        <f t="shared" si="255"/>
        <v>0</v>
      </c>
      <c r="M420" s="187">
        <f t="shared" si="255"/>
        <v>0</v>
      </c>
      <c r="N420" s="154">
        <f t="shared" si="255"/>
        <v>0</v>
      </c>
      <c r="O420" s="154">
        <f t="shared" si="255"/>
        <v>0</v>
      </c>
      <c r="P420" s="154">
        <f t="shared" si="255"/>
        <v>0</v>
      </c>
      <c r="Q420" s="95"/>
      <c r="R420" s="95"/>
      <c r="S420" s="95"/>
      <c r="T420" s="95"/>
      <c r="U420" s="95"/>
      <c r="V420" s="95"/>
      <c r="W420" s="95"/>
      <c r="X420" s="95"/>
      <c r="Y420" s="95"/>
      <c r="Z420" s="95"/>
      <c r="AA420" s="95"/>
      <c r="AB420" s="95"/>
      <c r="AC420" s="95"/>
      <c r="AD420" s="95"/>
      <c r="AE420" s="95"/>
      <c r="AF420" s="95"/>
      <c r="AG420" s="95"/>
      <c r="AH420" s="95"/>
      <c r="AI420" s="95"/>
      <c r="AJ420" s="95"/>
      <c r="AK420" s="95"/>
      <c r="AL420" s="95"/>
      <c r="AM420" s="95"/>
      <c r="AN420" s="95"/>
      <c r="AO420" s="95"/>
      <c r="AP420" s="95"/>
      <c r="AQ420" s="95"/>
      <c r="AR420" s="95"/>
      <c r="AS420" s="95"/>
      <c r="AT420" s="95"/>
      <c r="AU420" s="95"/>
      <c r="AV420" s="95"/>
      <c r="AW420" s="95"/>
      <c r="AX420" s="95"/>
    </row>
    <row r="421" spans="1:50" s="96" customFormat="1" ht="39">
      <c r="A421" s="169" t="s">
        <v>405</v>
      </c>
      <c r="B421" s="171" t="s">
        <v>407</v>
      </c>
      <c r="C421" s="153"/>
      <c r="D421" s="187">
        <f>D422</f>
        <v>10</v>
      </c>
      <c r="E421" s="154">
        <f t="shared" ref="E421:P422" si="256">E422</f>
        <v>10</v>
      </c>
      <c r="F421" s="154">
        <f t="shared" si="256"/>
        <v>0</v>
      </c>
      <c r="G421" s="154">
        <f t="shared" si="256"/>
        <v>0</v>
      </c>
      <c r="H421" s="154" t="e">
        <f t="shared" si="256"/>
        <v>#REF!</v>
      </c>
      <c r="I421" s="187">
        <f t="shared" si="256"/>
        <v>12</v>
      </c>
      <c r="J421" s="154">
        <f t="shared" si="256"/>
        <v>12</v>
      </c>
      <c r="K421" s="154">
        <f t="shared" si="256"/>
        <v>0</v>
      </c>
      <c r="L421" s="154">
        <f t="shared" si="256"/>
        <v>0</v>
      </c>
      <c r="M421" s="187">
        <f t="shared" si="256"/>
        <v>0</v>
      </c>
      <c r="N421" s="154">
        <f t="shared" si="256"/>
        <v>0</v>
      </c>
      <c r="O421" s="154">
        <f t="shared" si="256"/>
        <v>0</v>
      </c>
      <c r="P421" s="154">
        <f t="shared" si="256"/>
        <v>0</v>
      </c>
      <c r="Q421" s="95"/>
      <c r="R421" s="95"/>
      <c r="S421" s="95"/>
      <c r="T421" s="95"/>
      <c r="U421" s="95"/>
      <c r="V421" s="95"/>
      <c r="W421" s="95"/>
      <c r="X421" s="95"/>
      <c r="Y421" s="95"/>
      <c r="Z421" s="95"/>
      <c r="AA421" s="95"/>
      <c r="AB421" s="95"/>
      <c r="AC421" s="95"/>
      <c r="AD421" s="95"/>
      <c r="AE421" s="95"/>
      <c r="AF421" s="95"/>
      <c r="AG421" s="95"/>
      <c r="AH421" s="95"/>
      <c r="AI421" s="95"/>
      <c r="AJ421" s="95"/>
      <c r="AK421" s="95"/>
      <c r="AL421" s="95"/>
      <c r="AM421" s="95"/>
      <c r="AN421" s="95"/>
      <c r="AO421" s="95"/>
      <c r="AP421" s="95"/>
      <c r="AQ421" s="95"/>
      <c r="AR421" s="95"/>
      <c r="AS421" s="95"/>
      <c r="AT421" s="95"/>
      <c r="AU421" s="95"/>
      <c r="AV421" s="95"/>
      <c r="AW421" s="95"/>
      <c r="AX421" s="95"/>
    </row>
    <row r="422" spans="1:50" s="96" customFormat="1" ht="14.25" customHeight="1">
      <c r="A422" s="173" t="s">
        <v>104</v>
      </c>
      <c r="B422" s="172" t="s">
        <v>410</v>
      </c>
      <c r="C422" s="153"/>
      <c r="D422" s="187">
        <f>D423</f>
        <v>10</v>
      </c>
      <c r="E422" s="154">
        <f t="shared" si="256"/>
        <v>10</v>
      </c>
      <c r="F422" s="154">
        <f t="shared" si="256"/>
        <v>0</v>
      </c>
      <c r="G422" s="154">
        <f t="shared" si="256"/>
        <v>0</v>
      </c>
      <c r="H422" s="154" t="e">
        <f t="shared" si="256"/>
        <v>#REF!</v>
      </c>
      <c r="I422" s="187">
        <f t="shared" si="256"/>
        <v>12</v>
      </c>
      <c r="J422" s="154">
        <f t="shared" si="256"/>
        <v>12</v>
      </c>
      <c r="K422" s="154">
        <f t="shared" si="256"/>
        <v>0</v>
      </c>
      <c r="L422" s="154">
        <f t="shared" si="256"/>
        <v>0</v>
      </c>
      <c r="M422" s="187">
        <f t="shared" si="256"/>
        <v>0</v>
      </c>
      <c r="N422" s="154">
        <f t="shared" si="256"/>
        <v>0</v>
      </c>
      <c r="O422" s="154">
        <f t="shared" si="256"/>
        <v>0</v>
      </c>
      <c r="P422" s="154">
        <f t="shared" si="256"/>
        <v>0</v>
      </c>
      <c r="Q422" s="95"/>
      <c r="R422" s="95"/>
      <c r="S422" s="95"/>
      <c r="T422" s="95"/>
      <c r="U422" s="95"/>
      <c r="V422" s="95"/>
      <c r="W422" s="95"/>
      <c r="X422" s="95"/>
      <c r="Y422" s="95"/>
      <c r="Z422" s="95"/>
      <c r="AA422" s="95"/>
      <c r="AB422" s="95"/>
      <c r="AC422" s="95"/>
      <c r="AD422" s="95"/>
      <c r="AE422" s="95"/>
      <c r="AF422" s="95"/>
      <c r="AG422" s="95"/>
      <c r="AH422" s="95"/>
      <c r="AI422" s="95"/>
      <c r="AJ422" s="95"/>
      <c r="AK422" s="95"/>
      <c r="AL422" s="95"/>
      <c r="AM422" s="95"/>
      <c r="AN422" s="95"/>
      <c r="AO422" s="95"/>
      <c r="AP422" s="95"/>
      <c r="AQ422" s="95"/>
      <c r="AR422" s="95"/>
      <c r="AS422" s="95"/>
      <c r="AT422" s="95"/>
      <c r="AU422" s="95"/>
      <c r="AV422" s="95"/>
      <c r="AW422" s="95"/>
      <c r="AX422" s="95"/>
    </row>
    <row r="423" spans="1:50" s="96" customFormat="1" ht="30" customHeight="1">
      <c r="A423" s="174" t="s">
        <v>22</v>
      </c>
      <c r="B423" s="172" t="s">
        <v>410</v>
      </c>
      <c r="C423" s="153" t="s">
        <v>16</v>
      </c>
      <c r="D423" s="187">
        <f>E423+F423+G423</f>
        <v>10</v>
      </c>
      <c r="E423" s="154">
        <v>10</v>
      </c>
      <c r="F423" s="154"/>
      <c r="G423" s="154"/>
      <c r="H423" s="154" t="e">
        <f>#REF!</f>
        <v>#REF!</v>
      </c>
      <c r="I423" s="187">
        <f>J423+K423+L423</f>
        <v>12</v>
      </c>
      <c r="J423" s="154">
        <v>12</v>
      </c>
      <c r="K423" s="154"/>
      <c r="L423" s="154"/>
      <c r="M423" s="187">
        <f>N423+O423+P423</f>
        <v>0</v>
      </c>
      <c r="N423" s="154"/>
      <c r="O423" s="154"/>
      <c r="P423" s="154"/>
      <c r="Q423" s="95"/>
      <c r="R423" s="95"/>
      <c r="S423" s="95"/>
      <c r="T423" s="95"/>
      <c r="U423" s="95"/>
      <c r="V423" s="95"/>
      <c r="W423" s="95"/>
      <c r="X423" s="95"/>
      <c r="Y423" s="95"/>
      <c r="Z423" s="95"/>
      <c r="AA423" s="95"/>
      <c r="AB423" s="95"/>
      <c r="AC423" s="95"/>
      <c r="AD423" s="95"/>
      <c r="AE423" s="95"/>
      <c r="AF423" s="95"/>
      <c r="AG423" s="95"/>
      <c r="AH423" s="95"/>
      <c r="AI423" s="95"/>
      <c r="AJ423" s="95"/>
      <c r="AK423" s="95"/>
      <c r="AL423" s="95"/>
      <c r="AM423" s="95"/>
      <c r="AN423" s="95"/>
      <c r="AO423" s="95"/>
      <c r="AP423" s="95"/>
      <c r="AQ423" s="95"/>
      <c r="AR423" s="95"/>
      <c r="AS423" s="95"/>
      <c r="AT423" s="95"/>
      <c r="AU423" s="95"/>
      <c r="AV423" s="95"/>
      <c r="AW423" s="95"/>
      <c r="AX423" s="95"/>
    </row>
    <row r="424" spans="1:50" s="96" customFormat="1" ht="43.5" customHeight="1">
      <c r="A424" s="81" t="s">
        <v>408</v>
      </c>
      <c r="B424" s="172" t="s">
        <v>411</v>
      </c>
      <c r="C424" s="153"/>
      <c r="D424" s="187">
        <f>D425</f>
        <v>64</v>
      </c>
      <c r="E424" s="154">
        <f t="shared" ref="E424:P426" si="257">E425</f>
        <v>64</v>
      </c>
      <c r="F424" s="154">
        <f t="shared" si="257"/>
        <v>0</v>
      </c>
      <c r="G424" s="154">
        <f t="shared" si="257"/>
        <v>0</v>
      </c>
      <c r="H424" s="154" t="e">
        <f t="shared" si="257"/>
        <v>#REF!</v>
      </c>
      <c r="I424" s="187">
        <f t="shared" si="257"/>
        <v>66</v>
      </c>
      <c r="J424" s="154">
        <f t="shared" si="257"/>
        <v>66</v>
      </c>
      <c r="K424" s="154">
        <f t="shared" si="257"/>
        <v>0</v>
      </c>
      <c r="L424" s="154">
        <f t="shared" si="257"/>
        <v>0</v>
      </c>
      <c r="M424" s="187">
        <f t="shared" si="257"/>
        <v>0</v>
      </c>
      <c r="N424" s="154">
        <f t="shared" si="257"/>
        <v>0</v>
      </c>
      <c r="O424" s="154">
        <f t="shared" si="257"/>
        <v>0</v>
      </c>
      <c r="P424" s="154">
        <f t="shared" si="257"/>
        <v>0</v>
      </c>
      <c r="Q424" s="95"/>
      <c r="R424" s="95"/>
      <c r="S424" s="95"/>
      <c r="T424" s="95"/>
      <c r="U424" s="95"/>
      <c r="V424" s="95"/>
      <c r="W424" s="95"/>
      <c r="X424" s="95"/>
      <c r="Y424" s="95"/>
      <c r="Z424" s="95"/>
      <c r="AA424" s="95"/>
      <c r="AB424" s="95"/>
      <c r="AC424" s="95"/>
      <c r="AD424" s="95"/>
      <c r="AE424" s="95"/>
      <c r="AF424" s="95"/>
      <c r="AG424" s="95"/>
      <c r="AH424" s="95"/>
      <c r="AI424" s="95"/>
      <c r="AJ424" s="95"/>
      <c r="AK424" s="95"/>
      <c r="AL424" s="95"/>
      <c r="AM424" s="95"/>
      <c r="AN424" s="95"/>
      <c r="AO424" s="95"/>
      <c r="AP424" s="95"/>
      <c r="AQ424" s="95"/>
      <c r="AR424" s="95"/>
      <c r="AS424" s="95"/>
      <c r="AT424" s="95"/>
      <c r="AU424" s="95"/>
      <c r="AV424" s="95"/>
      <c r="AW424" s="95"/>
      <c r="AX424" s="95"/>
    </row>
    <row r="425" spans="1:50" s="96" customFormat="1" ht="30" customHeight="1">
      <c r="A425" s="170" t="s">
        <v>409</v>
      </c>
      <c r="B425" s="172" t="s">
        <v>412</v>
      </c>
      <c r="C425" s="153"/>
      <c r="D425" s="187">
        <f>D426</f>
        <v>64</v>
      </c>
      <c r="E425" s="154">
        <f t="shared" si="257"/>
        <v>64</v>
      </c>
      <c r="F425" s="154">
        <f t="shared" si="257"/>
        <v>0</v>
      </c>
      <c r="G425" s="154">
        <f t="shared" si="257"/>
        <v>0</v>
      </c>
      <c r="H425" s="154" t="e">
        <f t="shared" si="257"/>
        <v>#REF!</v>
      </c>
      <c r="I425" s="187">
        <f t="shared" si="257"/>
        <v>66</v>
      </c>
      <c r="J425" s="154">
        <f t="shared" si="257"/>
        <v>66</v>
      </c>
      <c r="K425" s="154">
        <f t="shared" si="257"/>
        <v>0</v>
      </c>
      <c r="L425" s="154">
        <f t="shared" si="257"/>
        <v>0</v>
      </c>
      <c r="M425" s="187">
        <f t="shared" si="257"/>
        <v>0</v>
      </c>
      <c r="N425" s="154">
        <f t="shared" si="257"/>
        <v>0</v>
      </c>
      <c r="O425" s="154">
        <f t="shared" si="257"/>
        <v>0</v>
      </c>
      <c r="P425" s="154">
        <f t="shared" si="257"/>
        <v>0</v>
      </c>
      <c r="Q425" s="95"/>
      <c r="R425" s="95"/>
      <c r="S425" s="95"/>
      <c r="T425" s="95"/>
      <c r="U425" s="95"/>
      <c r="V425" s="95"/>
      <c r="W425" s="95"/>
      <c r="X425" s="95"/>
      <c r="Y425" s="95"/>
      <c r="Z425" s="95"/>
      <c r="AA425" s="95"/>
      <c r="AB425" s="95"/>
      <c r="AC425" s="95"/>
      <c r="AD425" s="95"/>
      <c r="AE425" s="95"/>
      <c r="AF425" s="95"/>
      <c r="AG425" s="95"/>
      <c r="AH425" s="95"/>
      <c r="AI425" s="95"/>
      <c r="AJ425" s="95"/>
      <c r="AK425" s="95"/>
      <c r="AL425" s="95"/>
      <c r="AM425" s="95"/>
      <c r="AN425" s="95"/>
      <c r="AO425" s="95"/>
      <c r="AP425" s="95"/>
      <c r="AQ425" s="95"/>
      <c r="AR425" s="95"/>
      <c r="AS425" s="95"/>
      <c r="AT425" s="95"/>
      <c r="AU425" s="95"/>
      <c r="AV425" s="95"/>
      <c r="AW425" s="95"/>
      <c r="AX425" s="95"/>
    </row>
    <row r="426" spans="1:50" s="96" customFormat="1" ht="15.75" customHeight="1">
      <c r="A426" s="170" t="s">
        <v>104</v>
      </c>
      <c r="B426" s="172" t="s">
        <v>413</v>
      </c>
      <c r="C426" s="153"/>
      <c r="D426" s="187">
        <f>D427</f>
        <v>64</v>
      </c>
      <c r="E426" s="154">
        <f t="shared" si="257"/>
        <v>64</v>
      </c>
      <c r="F426" s="154">
        <f t="shared" si="257"/>
        <v>0</v>
      </c>
      <c r="G426" s="154">
        <f t="shared" si="257"/>
        <v>0</v>
      </c>
      <c r="H426" s="154" t="e">
        <f t="shared" si="257"/>
        <v>#REF!</v>
      </c>
      <c r="I426" s="187">
        <f t="shared" si="257"/>
        <v>66</v>
      </c>
      <c r="J426" s="154">
        <f t="shared" si="257"/>
        <v>66</v>
      </c>
      <c r="K426" s="154">
        <f t="shared" si="257"/>
        <v>0</v>
      </c>
      <c r="L426" s="154">
        <f t="shared" si="257"/>
        <v>0</v>
      </c>
      <c r="M426" s="187">
        <f t="shared" si="257"/>
        <v>0</v>
      </c>
      <c r="N426" s="154">
        <f t="shared" si="257"/>
        <v>0</v>
      </c>
      <c r="O426" s="154">
        <f t="shared" si="257"/>
        <v>0</v>
      </c>
      <c r="P426" s="154">
        <f t="shared" si="257"/>
        <v>0</v>
      </c>
      <c r="Q426" s="95"/>
      <c r="R426" s="95"/>
      <c r="S426" s="95"/>
      <c r="T426" s="95"/>
      <c r="U426" s="95"/>
      <c r="V426" s="95"/>
      <c r="W426" s="95"/>
      <c r="X426" s="95"/>
      <c r="Y426" s="95"/>
      <c r="Z426" s="95"/>
      <c r="AA426" s="95"/>
      <c r="AB426" s="95"/>
      <c r="AC426" s="95"/>
      <c r="AD426" s="95"/>
      <c r="AE426" s="95"/>
      <c r="AF426" s="95"/>
      <c r="AG426" s="95"/>
      <c r="AH426" s="95"/>
      <c r="AI426" s="95"/>
      <c r="AJ426" s="95"/>
      <c r="AK426" s="95"/>
      <c r="AL426" s="95"/>
      <c r="AM426" s="95"/>
      <c r="AN426" s="95"/>
      <c r="AO426" s="95"/>
      <c r="AP426" s="95"/>
      <c r="AQ426" s="95"/>
      <c r="AR426" s="95"/>
      <c r="AS426" s="95"/>
      <c r="AT426" s="95"/>
      <c r="AU426" s="95"/>
      <c r="AV426" s="95"/>
      <c r="AW426" s="95"/>
      <c r="AX426" s="95"/>
    </row>
    <row r="427" spans="1:50" s="96" customFormat="1" ht="30" customHeight="1">
      <c r="A427" s="174" t="s">
        <v>22</v>
      </c>
      <c r="B427" s="172" t="s">
        <v>413</v>
      </c>
      <c r="C427" s="153" t="s">
        <v>16</v>
      </c>
      <c r="D427" s="187">
        <f>E427+F427+G427</f>
        <v>64</v>
      </c>
      <c r="E427" s="154">
        <v>64</v>
      </c>
      <c r="F427" s="154"/>
      <c r="G427" s="154"/>
      <c r="H427" s="154" t="e">
        <f>#REF!</f>
        <v>#REF!</v>
      </c>
      <c r="I427" s="187">
        <f>J427+K427+L427</f>
        <v>66</v>
      </c>
      <c r="J427" s="154">
        <v>66</v>
      </c>
      <c r="K427" s="154"/>
      <c r="L427" s="154"/>
      <c r="M427" s="187">
        <f>N427+O427+P427</f>
        <v>0</v>
      </c>
      <c r="N427" s="154"/>
      <c r="O427" s="154"/>
      <c r="P427" s="154"/>
      <c r="Q427" s="95"/>
      <c r="R427" s="95"/>
      <c r="S427" s="95"/>
      <c r="T427" s="95"/>
      <c r="U427" s="95"/>
      <c r="V427" s="95"/>
      <c r="W427" s="95"/>
      <c r="X427" s="95"/>
      <c r="Y427" s="95"/>
      <c r="Z427" s="95"/>
      <c r="AA427" s="95"/>
      <c r="AB427" s="95"/>
      <c r="AC427" s="95"/>
      <c r="AD427" s="95"/>
      <c r="AE427" s="95"/>
      <c r="AF427" s="95"/>
      <c r="AG427" s="95"/>
      <c r="AH427" s="95"/>
      <c r="AI427" s="95"/>
      <c r="AJ427" s="95"/>
      <c r="AK427" s="95"/>
      <c r="AL427" s="95"/>
      <c r="AM427" s="95"/>
      <c r="AN427" s="95"/>
      <c r="AO427" s="95"/>
      <c r="AP427" s="95"/>
      <c r="AQ427" s="95"/>
      <c r="AR427" s="95"/>
      <c r="AS427" s="95"/>
      <c r="AT427" s="95"/>
      <c r="AU427" s="95"/>
      <c r="AV427" s="95"/>
      <c r="AW427" s="95"/>
      <c r="AX427" s="95"/>
    </row>
    <row r="428" spans="1:50" s="96" customFormat="1" ht="51.75">
      <c r="A428" s="81" t="s">
        <v>484</v>
      </c>
      <c r="B428" s="172" t="s">
        <v>416</v>
      </c>
      <c r="C428" s="153"/>
      <c r="D428" s="187">
        <f>D429</f>
        <v>10</v>
      </c>
      <c r="E428" s="154">
        <f t="shared" ref="E428:P429" si="258">E429</f>
        <v>10</v>
      </c>
      <c r="F428" s="154">
        <f t="shared" si="258"/>
        <v>0</v>
      </c>
      <c r="G428" s="154">
        <f t="shared" si="258"/>
        <v>0</v>
      </c>
      <c r="H428" s="154" t="e">
        <f t="shared" si="258"/>
        <v>#REF!</v>
      </c>
      <c r="I428" s="187">
        <f t="shared" si="258"/>
        <v>12</v>
      </c>
      <c r="J428" s="154">
        <f t="shared" si="258"/>
        <v>12</v>
      </c>
      <c r="K428" s="154">
        <f t="shared" si="258"/>
        <v>0</v>
      </c>
      <c r="L428" s="154">
        <f t="shared" si="258"/>
        <v>0</v>
      </c>
      <c r="M428" s="187">
        <f t="shared" si="258"/>
        <v>0</v>
      </c>
      <c r="N428" s="154">
        <f t="shared" si="258"/>
        <v>0</v>
      </c>
      <c r="O428" s="154">
        <f t="shared" si="258"/>
        <v>0</v>
      </c>
      <c r="P428" s="154">
        <f t="shared" si="258"/>
        <v>0</v>
      </c>
      <c r="Q428" s="95"/>
      <c r="R428" s="95"/>
      <c r="S428" s="95"/>
      <c r="T428" s="95"/>
      <c r="U428" s="95"/>
      <c r="V428" s="95"/>
      <c r="W428" s="95"/>
      <c r="X428" s="95"/>
      <c r="Y428" s="95"/>
      <c r="Z428" s="95"/>
      <c r="AA428" s="95"/>
      <c r="AB428" s="95"/>
      <c r="AC428" s="95"/>
      <c r="AD428" s="95"/>
      <c r="AE428" s="95"/>
      <c r="AF428" s="95"/>
      <c r="AG428" s="95"/>
      <c r="AH428" s="95"/>
      <c r="AI428" s="95"/>
      <c r="AJ428" s="95"/>
      <c r="AK428" s="95"/>
      <c r="AL428" s="95"/>
      <c r="AM428" s="95"/>
      <c r="AN428" s="95"/>
      <c r="AO428" s="95"/>
      <c r="AP428" s="95"/>
      <c r="AQ428" s="95"/>
      <c r="AR428" s="95"/>
      <c r="AS428" s="95"/>
      <c r="AT428" s="95"/>
      <c r="AU428" s="95"/>
      <c r="AV428" s="95"/>
      <c r="AW428" s="95"/>
      <c r="AX428" s="95"/>
    </row>
    <row r="429" spans="1:50" s="96" customFormat="1" ht="30" customHeight="1">
      <c r="A429" s="173" t="s">
        <v>415</v>
      </c>
      <c r="B429" s="172" t="s">
        <v>417</v>
      </c>
      <c r="C429" s="153"/>
      <c r="D429" s="187">
        <f>D430</f>
        <v>10</v>
      </c>
      <c r="E429" s="154">
        <f t="shared" si="258"/>
        <v>10</v>
      </c>
      <c r="F429" s="154">
        <f t="shared" si="258"/>
        <v>0</v>
      </c>
      <c r="G429" s="154">
        <f t="shared" si="258"/>
        <v>0</v>
      </c>
      <c r="H429" s="154" t="e">
        <f t="shared" si="258"/>
        <v>#REF!</v>
      </c>
      <c r="I429" s="187">
        <f t="shared" si="258"/>
        <v>12</v>
      </c>
      <c r="J429" s="154">
        <f t="shared" si="258"/>
        <v>12</v>
      </c>
      <c r="K429" s="154">
        <f t="shared" si="258"/>
        <v>0</v>
      </c>
      <c r="L429" s="154">
        <f t="shared" si="258"/>
        <v>0</v>
      </c>
      <c r="M429" s="187">
        <f t="shared" si="258"/>
        <v>0</v>
      </c>
      <c r="N429" s="154">
        <f t="shared" si="258"/>
        <v>0</v>
      </c>
      <c r="O429" s="154">
        <f t="shared" si="258"/>
        <v>0</v>
      </c>
      <c r="P429" s="154">
        <f t="shared" si="258"/>
        <v>0</v>
      </c>
      <c r="Q429" s="95"/>
      <c r="R429" s="95"/>
      <c r="S429" s="95"/>
      <c r="T429" s="95"/>
      <c r="U429" s="95"/>
      <c r="V429" s="95"/>
      <c r="W429" s="95"/>
      <c r="X429" s="95"/>
      <c r="Y429" s="95"/>
      <c r="Z429" s="95"/>
      <c r="AA429" s="95"/>
      <c r="AB429" s="95"/>
      <c r="AC429" s="95"/>
      <c r="AD429" s="95"/>
      <c r="AE429" s="95"/>
      <c r="AF429" s="95"/>
      <c r="AG429" s="95"/>
      <c r="AH429" s="95"/>
      <c r="AI429" s="95"/>
      <c r="AJ429" s="95"/>
      <c r="AK429" s="95"/>
      <c r="AL429" s="95"/>
      <c r="AM429" s="95"/>
      <c r="AN429" s="95"/>
      <c r="AO429" s="95"/>
      <c r="AP429" s="95"/>
      <c r="AQ429" s="95"/>
      <c r="AR429" s="95"/>
      <c r="AS429" s="95"/>
      <c r="AT429" s="95"/>
      <c r="AU429" s="95"/>
      <c r="AV429" s="95"/>
      <c r="AW429" s="95"/>
      <c r="AX429" s="95"/>
    </row>
    <row r="430" spans="1:50" s="96" customFormat="1" ht="16.5" customHeight="1">
      <c r="A430" s="170" t="s">
        <v>104</v>
      </c>
      <c r="B430" s="172" t="s">
        <v>418</v>
      </c>
      <c r="C430" s="153" t="s">
        <v>16</v>
      </c>
      <c r="D430" s="187">
        <f>E430+F430+G430</f>
        <v>10</v>
      </c>
      <c r="E430" s="154">
        <v>10</v>
      </c>
      <c r="F430" s="154"/>
      <c r="G430" s="154"/>
      <c r="H430" s="154" t="e">
        <f>#REF!</f>
        <v>#REF!</v>
      </c>
      <c r="I430" s="187">
        <f>J430+K430+L430</f>
        <v>12</v>
      </c>
      <c r="J430" s="154">
        <v>12</v>
      </c>
      <c r="K430" s="154"/>
      <c r="L430" s="154"/>
      <c r="M430" s="187">
        <f>N430+O430+P430</f>
        <v>0</v>
      </c>
      <c r="N430" s="154"/>
      <c r="O430" s="154"/>
      <c r="P430" s="154"/>
      <c r="Q430" s="95"/>
      <c r="R430" s="95"/>
      <c r="S430" s="95"/>
      <c r="T430" s="95"/>
      <c r="U430" s="95"/>
      <c r="V430" s="95"/>
      <c r="W430" s="95"/>
      <c r="X430" s="95"/>
      <c r="Y430" s="95"/>
      <c r="Z430" s="95"/>
      <c r="AA430" s="95"/>
      <c r="AB430" s="95"/>
      <c r="AC430" s="95"/>
      <c r="AD430" s="95"/>
      <c r="AE430" s="95"/>
      <c r="AF430" s="95"/>
      <c r="AG430" s="95"/>
      <c r="AH430" s="95"/>
      <c r="AI430" s="95"/>
      <c r="AJ430" s="95"/>
      <c r="AK430" s="95"/>
      <c r="AL430" s="95"/>
      <c r="AM430" s="95"/>
      <c r="AN430" s="95"/>
      <c r="AO430" s="95"/>
      <c r="AP430" s="95"/>
      <c r="AQ430" s="95"/>
      <c r="AR430" s="95"/>
      <c r="AS430" s="95"/>
      <c r="AT430" s="95"/>
      <c r="AU430" s="95"/>
      <c r="AV430" s="95"/>
      <c r="AW430" s="95"/>
      <c r="AX430" s="95"/>
    </row>
    <row r="431" spans="1:50" s="7" customFormat="1" ht="82.5" customHeight="1">
      <c r="A431" s="63" t="s">
        <v>485</v>
      </c>
      <c r="B431" s="42" t="s">
        <v>253</v>
      </c>
      <c r="C431" s="19"/>
      <c r="D431" s="187">
        <f>E431+G431+F431</f>
        <v>15346</v>
      </c>
      <c r="E431" s="157">
        <f>E432+E442+E464</f>
        <v>13616.4</v>
      </c>
      <c r="F431" s="157">
        <f t="shared" ref="F431:P431" si="259">F432+F442+F464</f>
        <v>701.7</v>
      </c>
      <c r="G431" s="157">
        <f t="shared" si="259"/>
        <v>1027.9000000000001</v>
      </c>
      <c r="H431" s="157" t="e">
        <f t="shared" si="259"/>
        <v>#REF!</v>
      </c>
      <c r="I431" s="188">
        <f t="shared" si="259"/>
        <v>0</v>
      </c>
      <c r="J431" s="157">
        <f t="shared" si="259"/>
        <v>0</v>
      </c>
      <c r="K431" s="157">
        <f t="shared" si="259"/>
        <v>0</v>
      </c>
      <c r="L431" s="157">
        <f t="shared" si="259"/>
        <v>0</v>
      </c>
      <c r="M431" s="188">
        <f t="shared" si="259"/>
        <v>0</v>
      </c>
      <c r="N431" s="157">
        <f t="shared" si="259"/>
        <v>0</v>
      </c>
      <c r="O431" s="157">
        <f t="shared" si="259"/>
        <v>0</v>
      </c>
      <c r="P431" s="157">
        <f t="shared" si="259"/>
        <v>0</v>
      </c>
    </row>
    <row r="432" spans="1:50" s="8" customFormat="1" ht="65.099999999999994" customHeight="1">
      <c r="A432" s="67" t="s">
        <v>486</v>
      </c>
      <c r="B432" s="30" t="s">
        <v>254</v>
      </c>
      <c r="C432" s="19"/>
      <c r="D432" s="187">
        <f>E432+G432+F432</f>
        <v>6044</v>
      </c>
      <c r="E432" s="155">
        <f>E433</f>
        <v>6044</v>
      </c>
      <c r="F432" s="155">
        <f t="shared" ref="F432:H432" si="260">F433</f>
        <v>0</v>
      </c>
      <c r="G432" s="155">
        <f t="shared" si="260"/>
        <v>0</v>
      </c>
      <c r="H432" s="155" t="e">
        <f t="shared" si="260"/>
        <v>#REF!</v>
      </c>
      <c r="I432" s="187">
        <f>J432+K432+L432</f>
        <v>0</v>
      </c>
      <c r="J432" s="155">
        <f>J433</f>
        <v>0</v>
      </c>
      <c r="K432" s="155">
        <f t="shared" ref="K432:L434" si="261">K433</f>
        <v>0</v>
      </c>
      <c r="L432" s="155">
        <f t="shared" si="261"/>
        <v>0</v>
      </c>
      <c r="M432" s="246">
        <f>N432+O432</f>
        <v>0</v>
      </c>
      <c r="N432" s="160">
        <f t="shared" ref="N432:P434" si="262">N433</f>
        <v>0</v>
      </c>
      <c r="O432" s="160">
        <f t="shared" si="262"/>
        <v>0</v>
      </c>
      <c r="P432" s="160">
        <f t="shared" si="262"/>
        <v>0</v>
      </c>
      <c r="Q432" s="7"/>
      <c r="R432" s="7"/>
      <c r="S432" s="7"/>
      <c r="T432" s="7"/>
      <c r="U432" s="7"/>
      <c r="V432" s="7"/>
      <c r="W432" s="7"/>
      <c r="X432" s="7"/>
      <c r="Y432" s="7"/>
      <c r="Z432" s="7"/>
      <c r="AA432" s="7"/>
      <c r="AB432" s="7"/>
      <c r="AC432" s="7"/>
      <c r="AD432" s="7"/>
      <c r="AE432" s="7"/>
      <c r="AF432" s="7"/>
      <c r="AG432" s="7"/>
      <c r="AH432" s="7"/>
      <c r="AI432" s="7"/>
      <c r="AJ432" s="7"/>
      <c r="AK432" s="7"/>
      <c r="AL432" s="7"/>
      <c r="AM432" s="7"/>
      <c r="AN432" s="7"/>
      <c r="AO432" s="7"/>
      <c r="AP432" s="7"/>
      <c r="AQ432" s="7"/>
      <c r="AR432" s="7"/>
      <c r="AS432" s="7"/>
      <c r="AT432" s="7"/>
      <c r="AU432" s="7"/>
      <c r="AV432" s="7"/>
      <c r="AW432" s="7"/>
      <c r="AX432" s="7"/>
    </row>
    <row r="433" spans="1:50" s="8" customFormat="1" ht="47.25" customHeight="1">
      <c r="A433" s="67" t="s">
        <v>122</v>
      </c>
      <c r="B433" s="30" t="s">
        <v>255</v>
      </c>
      <c r="C433" s="19"/>
      <c r="D433" s="187">
        <f>E433+G433+F433</f>
        <v>6044</v>
      </c>
      <c r="E433" s="155">
        <f t="shared" ref="E433:P433" si="263">E434+E439+E436</f>
        <v>6044</v>
      </c>
      <c r="F433" s="155">
        <f t="shared" si="263"/>
        <v>0</v>
      </c>
      <c r="G433" s="155">
        <f t="shared" si="263"/>
        <v>0</v>
      </c>
      <c r="H433" s="155" t="e">
        <f t="shared" si="263"/>
        <v>#REF!</v>
      </c>
      <c r="I433" s="190">
        <f t="shared" si="263"/>
        <v>0</v>
      </c>
      <c r="J433" s="155">
        <f t="shared" si="263"/>
        <v>0</v>
      </c>
      <c r="K433" s="155">
        <f t="shared" si="263"/>
        <v>0</v>
      </c>
      <c r="L433" s="155">
        <f t="shared" si="263"/>
        <v>0</v>
      </c>
      <c r="M433" s="190">
        <f t="shared" si="263"/>
        <v>0</v>
      </c>
      <c r="N433" s="155">
        <f t="shared" si="263"/>
        <v>0</v>
      </c>
      <c r="O433" s="155">
        <f t="shared" si="263"/>
        <v>0</v>
      </c>
      <c r="P433" s="155">
        <f t="shared" si="263"/>
        <v>0</v>
      </c>
      <c r="Q433" s="7"/>
      <c r="R433" s="7"/>
      <c r="S433" s="7"/>
      <c r="T433" s="7"/>
      <c r="U433" s="7"/>
      <c r="V433" s="7"/>
      <c r="W433" s="7"/>
      <c r="X433" s="7"/>
      <c r="Y433" s="7"/>
      <c r="Z433" s="7"/>
      <c r="AA433" s="7"/>
      <c r="AB433" s="7"/>
      <c r="AC433" s="7"/>
      <c r="AD433" s="7"/>
      <c r="AE433" s="7"/>
      <c r="AF433" s="7"/>
      <c r="AG433" s="7"/>
      <c r="AH433" s="7"/>
      <c r="AI433" s="7"/>
      <c r="AJ433" s="7"/>
      <c r="AK433" s="7"/>
      <c r="AL433" s="7"/>
      <c r="AM433" s="7"/>
      <c r="AN433" s="7"/>
      <c r="AO433" s="7"/>
      <c r="AP433" s="7"/>
      <c r="AQ433" s="7"/>
      <c r="AR433" s="7"/>
      <c r="AS433" s="7"/>
      <c r="AT433" s="7"/>
      <c r="AU433" s="7"/>
      <c r="AV433" s="7"/>
      <c r="AW433" s="7"/>
      <c r="AX433" s="7"/>
    </row>
    <row r="434" spans="1:50" s="8" customFormat="1" ht="28.5" customHeight="1">
      <c r="A434" s="61" t="s">
        <v>123</v>
      </c>
      <c r="B434" s="17" t="s">
        <v>256</v>
      </c>
      <c r="C434" s="19"/>
      <c r="D434" s="187">
        <f>E434+G434</f>
        <v>6044</v>
      </c>
      <c r="E434" s="155">
        <f>E435</f>
        <v>6044</v>
      </c>
      <c r="F434" s="155">
        <f t="shared" ref="F434:H434" si="264">F435</f>
        <v>0</v>
      </c>
      <c r="G434" s="155">
        <f t="shared" si="264"/>
        <v>0</v>
      </c>
      <c r="H434" s="155" t="e">
        <f t="shared" si="264"/>
        <v>#REF!</v>
      </c>
      <c r="I434" s="187">
        <f>J434+K434+L434</f>
        <v>0</v>
      </c>
      <c r="J434" s="155">
        <f>J435</f>
        <v>0</v>
      </c>
      <c r="K434" s="155">
        <f t="shared" si="261"/>
        <v>0</v>
      </c>
      <c r="L434" s="155">
        <f t="shared" si="261"/>
        <v>0</v>
      </c>
      <c r="M434" s="246">
        <f>N434+O434</f>
        <v>0</v>
      </c>
      <c r="N434" s="160">
        <f t="shared" si="262"/>
        <v>0</v>
      </c>
      <c r="O434" s="160">
        <f t="shared" si="262"/>
        <v>0</v>
      </c>
      <c r="P434" s="160">
        <f t="shared" si="262"/>
        <v>0</v>
      </c>
      <c r="Q434" s="7"/>
      <c r="R434" s="7"/>
      <c r="S434" s="7"/>
      <c r="T434" s="7"/>
      <c r="U434" s="7"/>
      <c r="V434" s="7"/>
      <c r="W434" s="7"/>
      <c r="X434" s="7"/>
      <c r="Y434" s="7"/>
      <c r="Z434" s="7"/>
      <c r="AA434" s="7"/>
      <c r="AB434" s="7"/>
      <c r="AC434" s="7"/>
      <c r="AD434" s="7"/>
      <c r="AE434" s="7"/>
      <c r="AF434" s="7"/>
      <c r="AG434" s="7"/>
      <c r="AH434" s="7"/>
      <c r="AI434" s="7"/>
      <c r="AJ434" s="7"/>
      <c r="AK434" s="7"/>
      <c r="AL434" s="7"/>
      <c r="AM434" s="7"/>
      <c r="AN434" s="7"/>
      <c r="AO434" s="7"/>
      <c r="AP434" s="7"/>
      <c r="AQ434" s="7"/>
      <c r="AR434" s="7"/>
      <c r="AS434" s="7"/>
      <c r="AT434" s="7"/>
      <c r="AU434" s="7"/>
      <c r="AV434" s="7"/>
      <c r="AW434" s="7"/>
      <c r="AX434" s="7"/>
    </row>
    <row r="435" spans="1:50" s="8" customFormat="1" ht="60">
      <c r="A435" s="24" t="s">
        <v>242</v>
      </c>
      <c r="B435" s="17" t="s">
        <v>256</v>
      </c>
      <c r="C435" s="153" t="s">
        <v>56</v>
      </c>
      <c r="D435" s="187">
        <f>E435+G435</f>
        <v>6044</v>
      </c>
      <c r="E435" s="155">
        <v>6044</v>
      </c>
      <c r="F435" s="155"/>
      <c r="G435" s="155"/>
      <c r="H435" s="155" t="e">
        <f>#REF!</f>
        <v>#REF!</v>
      </c>
      <c r="I435" s="190">
        <f>J435+K435+L435</f>
        <v>0</v>
      </c>
      <c r="J435" s="155"/>
      <c r="K435" s="155"/>
      <c r="L435" s="155"/>
      <c r="M435" s="190">
        <f>N435+O435+P435</f>
        <v>0</v>
      </c>
      <c r="N435" s="155"/>
      <c r="O435" s="155"/>
      <c r="P435" s="155"/>
      <c r="Q435" s="7"/>
      <c r="R435" s="7"/>
      <c r="S435" s="7"/>
      <c r="T435" s="7"/>
      <c r="U435" s="7"/>
      <c r="V435" s="7"/>
      <c r="W435" s="7"/>
      <c r="X435" s="7"/>
      <c r="Y435" s="7"/>
      <c r="Z435" s="7"/>
      <c r="AA435" s="7"/>
      <c r="AB435" s="7"/>
      <c r="AC435" s="7"/>
      <c r="AD435" s="7"/>
      <c r="AE435" s="7"/>
      <c r="AF435" s="7"/>
      <c r="AG435" s="7"/>
      <c r="AH435" s="7"/>
      <c r="AI435" s="7"/>
      <c r="AJ435" s="7"/>
      <c r="AK435" s="7"/>
      <c r="AL435" s="7"/>
      <c r="AM435" s="7"/>
      <c r="AN435" s="7"/>
      <c r="AO435" s="7"/>
      <c r="AP435" s="7"/>
      <c r="AQ435" s="7"/>
      <c r="AR435" s="7"/>
      <c r="AS435" s="7"/>
      <c r="AT435" s="7"/>
      <c r="AU435" s="7"/>
      <c r="AV435" s="7"/>
      <c r="AW435" s="7"/>
      <c r="AX435" s="7"/>
    </row>
    <row r="436" spans="1:50" s="96" customFormat="1" ht="50.25" hidden="1" customHeight="1">
      <c r="A436" s="16" t="s">
        <v>465</v>
      </c>
      <c r="B436" s="17" t="s">
        <v>466</v>
      </c>
      <c r="C436" s="153"/>
      <c r="D436" s="187">
        <f>D437</f>
        <v>0</v>
      </c>
      <c r="E436" s="154">
        <f t="shared" ref="E436:P437" si="265">E437</f>
        <v>0</v>
      </c>
      <c r="F436" s="154">
        <f t="shared" si="265"/>
        <v>0</v>
      </c>
      <c r="G436" s="154">
        <f t="shared" si="265"/>
        <v>0</v>
      </c>
      <c r="H436" s="154">
        <f t="shared" si="265"/>
        <v>0</v>
      </c>
      <c r="I436" s="187">
        <f t="shared" si="265"/>
        <v>0</v>
      </c>
      <c r="J436" s="154">
        <f t="shared" si="265"/>
        <v>0</v>
      </c>
      <c r="K436" s="154">
        <f t="shared" si="265"/>
        <v>0</v>
      </c>
      <c r="L436" s="154">
        <f t="shared" si="265"/>
        <v>0</v>
      </c>
      <c r="M436" s="187">
        <f t="shared" si="265"/>
        <v>0</v>
      </c>
      <c r="N436" s="154">
        <f t="shared" si="265"/>
        <v>0</v>
      </c>
      <c r="O436" s="154">
        <f t="shared" si="265"/>
        <v>0</v>
      </c>
      <c r="P436" s="154">
        <f t="shared" si="265"/>
        <v>0</v>
      </c>
      <c r="Q436" s="95"/>
      <c r="R436" s="95"/>
      <c r="S436" s="95"/>
      <c r="T436" s="95"/>
      <c r="U436" s="95"/>
      <c r="V436" s="95"/>
      <c r="W436" s="95"/>
      <c r="X436" s="95"/>
      <c r="Y436" s="95"/>
      <c r="Z436" s="95"/>
      <c r="AA436" s="95"/>
      <c r="AB436" s="95"/>
      <c r="AC436" s="95"/>
      <c r="AD436" s="95"/>
      <c r="AE436" s="95"/>
      <c r="AF436" s="95"/>
      <c r="AG436" s="95"/>
      <c r="AH436" s="95"/>
      <c r="AI436" s="95"/>
      <c r="AJ436" s="95"/>
      <c r="AK436" s="95"/>
      <c r="AL436" s="95"/>
      <c r="AM436" s="95"/>
      <c r="AN436" s="95"/>
      <c r="AO436" s="95"/>
      <c r="AP436" s="95"/>
      <c r="AQ436" s="95"/>
      <c r="AR436" s="95"/>
      <c r="AS436" s="95"/>
      <c r="AT436" s="95"/>
      <c r="AU436" s="95"/>
      <c r="AV436" s="95"/>
      <c r="AW436" s="95"/>
      <c r="AX436" s="95"/>
    </row>
    <row r="437" spans="1:50" s="96" customFormat="1" ht="27.75" hidden="1" customHeight="1">
      <c r="A437" s="24" t="s">
        <v>242</v>
      </c>
      <c r="B437" s="17" t="s">
        <v>466</v>
      </c>
      <c r="C437" s="153" t="s">
        <v>56</v>
      </c>
      <c r="D437" s="187">
        <f>D438</f>
        <v>0</v>
      </c>
      <c r="E437" s="154">
        <f t="shared" si="265"/>
        <v>0</v>
      </c>
      <c r="F437" s="154">
        <f t="shared" si="265"/>
        <v>0</v>
      </c>
      <c r="G437" s="154">
        <f t="shared" si="265"/>
        <v>0</v>
      </c>
      <c r="H437" s="154">
        <f t="shared" si="265"/>
        <v>0</v>
      </c>
      <c r="I437" s="187">
        <f t="shared" si="265"/>
        <v>0</v>
      </c>
      <c r="J437" s="154">
        <f t="shared" si="265"/>
        <v>0</v>
      </c>
      <c r="K437" s="154">
        <f t="shared" si="265"/>
        <v>0</v>
      </c>
      <c r="L437" s="154">
        <f t="shared" si="265"/>
        <v>0</v>
      </c>
      <c r="M437" s="187">
        <f t="shared" si="265"/>
        <v>0</v>
      </c>
      <c r="N437" s="154">
        <f t="shared" si="265"/>
        <v>0</v>
      </c>
      <c r="O437" s="154">
        <f t="shared" si="265"/>
        <v>0</v>
      </c>
      <c r="P437" s="154">
        <f t="shared" si="265"/>
        <v>0</v>
      </c>
      <c r="Q437" s="95"/>
      <c r="R437" s="95"/>
      <c r="S437" s="95"/>
      <c r="T437" s="95"/>
      <c r="U437" s="95"/>
      <c r="V437" s="95"/>
      <c r="W437" s="95"/>
      <c r="X437" s="95"/>
      <c r="Y437" s="95"/>
      <c r="Z437" s="95"/>
      <c r="AA437" s="95"/>
      <c r="AB437" s="95"/>
      <c r="AC437" s="95"/>
      <c r="AD437" s="95"/>
      <c r="AE437" s="95"/>
      <c r="AF437" s="95"/>
      <c r="AG437" s="95"/>
      <c r="AH437" s="95"/>
      <c r="AI437" s="95"/>
      <c r="AJ437" s="95"/>
      <c r="AK437" s="95"/>
      <c r="AL437" s="95"/>
      <c r="AM437" s="95"/>
      <c r="AN437" s="95"/>
      <c r="AO437" s="95"/>
      <c r="AP437" s="95"/>
      <c r="AQ437" s="95"/>
      <c r="AR437" s="95"/>
      <c r="AS437" s="95"/>
      <c r="AT437" s="95"/>
      <c r="AU437" s="95"/>
      <c r="AV437" s="95"/>
      <c r="AW437" s="95"/>
      <c r="AX437" s="95"/>
    </row>
    <row r="438" spans="1:50" s="96" customFormat="1" ht="18" hidden="1" customHeight="1">
      <c r="A438" s="16" t="s">
        <v>148</v>
      </c>
      <c r="B438" s="17" t="s">
        <v>466</v>
      </c>
      <c r="C438" s="153" t="s">
        <v>56</v>
      </c>
      <c r="D438" s="187">
        <f>E438+F438+G438+H438</f>
        <v>0</v>
      </c>
      <c r="E438" s="158"/>
      <c r="F438" s="157"/>
      <c r="G438" s="157"/>
      <c r="H438" s="157"/>
      <c r="I438" s="187">
        <f>J438+K438+L438</f>
        <v>0</v>
      </c>
      <c r="J438" s="155"/>
      <c r="K438" s="167"/>
      <c r="L438" s="156"/>
      <c r="M438" s="246">
        <f>N438+O438+P438</f>
        <v>0</v>
      </c>
      <c r="N438" s="160"/>
      <c r="O438" s="160"/>
      <c r="P438" s="160"/>
      <c r="Q438" s="95"/>
      <c r="R438" s="95"/>
      <c r="S438" s="95"/>
      <c r="T438" s="95"/>
      <c r="U438" s="95"/>
      <c r="V438" s="95"/>
      <c r="W438" s="95"/>
      <c r="X438" s="95"/>
      <c r="Y438" s="95"/>
      <c r="Z438" s="95"/>
      <c r="AA438" s="95"/>
      <c r="AB438" s="95"/>
      <c r="AC438" s="95"/>
      <c r="AD438" s="95"/>
      <c r="AE438" s="95"/>
      <c r="AF438" s="95"/>
      <c r="AG438" s="95"/>
      <c r="AH438" s="95"/>
      <c r="AI438" s="95"/>
      <c r="AJ438" s="95"/>
      <c r="AK438" s="95"/>
      <c r="AL438" s="95"/>
      <c r="AM438" s="95"/>
      <c r="AN438" s="95"/>
      <c r="AO438" s="95"/>
      <c r="AP438" s="95"/>
      <c r="AQ438" s="95"/>
      <c r="AR438" s="95"/>
      <c r="AS438" s="95"/>
      <c r="AT438" s="95"/>
      <c r="AU438" s="95"/>
      <c r="AV438" s="95"/>
      <c r="AW438" s="95"/>
      <c r="AX438" s="95"/>
    </row>
    <row r="439" spans="1:50" s="8" customFormat="1" ht="47.25" hidden="1" customHeight="1">
      <c r="A439" s="74" t="s">
        <v>341</v>
      </c>
      <c r="B439" s="97" t="s">
        <v>342</v>
      </c>
      <c r="C439" s="153"/>
      <c r="D439" s="187">
        <f t="shared" ref="D439:G440" si="266">D440</f>
        <v>0</v>
      </c>
      <c r="E439" s="158">
        <f t="shared" si="266"/>
        <v>0</v>
      </c>
      <c r="F439" s="158">
        <f t="shared" si="266"/>
        <v>0</v>
      </c>
      <c r="G439" s="158">
        <f t="shared" si="266"/>
        <v>0</v>
      </c>
      <c r="H439" s="158"/>
      <c r="I439" s="187">
        <f t="shared" ref="I439:P440" si="267">I440</f>
        <v>0</v>
      </c>
      <c r="J439" s="158">
        <f t="shared" si="267"/>
        <v>0</v>
      </c>
      <c r="K439" s="158">
        <f t="shared" si="267"/>
        <v>0</v>
      </c>
      <c r="L439" s="158">
        <f t="shared" si="267"/>
        <v>0</v>
      </c>
      <c r="M439" s="187">
        <f t="shared" si="267"/>
        <v>0</v>
      </c>
      <c r="N439" s="158">
        <f t="shared" si="267"/>
        <v>0</v>
      </c>
      <c r="O439" s="158">
        <f t="shared" si="267"/>
        <v>0</v>
      </c>
      <c r="P439" s="158">
        <f t="shared" si="267"/>
        <v>0</v>
      </c>
      <c r="Q439" s="7"/>
      <c r="R439" s="7"/>
      <c r="S439" s="7"/>
      <c r="T439" s="7"/>
      <c r="U439" s="7"/>
      <c r="V439" s="7"/>
      <c r="W439" s="7"/>
      <c r="X439" s="7"/>
      <c r="Y439" s="7"/>
      <c r="Z439" s="7"/>
      <c r="AA439" s="7"/>
      <c r="AB439" s="7"/>
      <c r="AC439" s="7"/>
      <c r="AD439" s="7"/>
      <c r="AE439" s="7"/>
      <c r="AF439" s="7"/>
      <c r="AG439" s="7"/>
      <c r="AH439" s="7"/>
      <c r="AI439" s="7"/>
      <c r="AJ439" s="7"/>
      <c r="AK439" s="7"/>
      <c r="AL439" s="7"/>
      <c r="AM439" s="7"/>
      <c r="AN439" s="7"/>
      <c r="AO439" s="7"/>
      <c r="AP439" s="7"/>
      <c r="AQ439" s="7"/>
      <c r="AR439" s="7"/>
      <c r="AS439" s="7"/>
      <c r="AT439" s="7"/>
      <c r="AU439" s="7"/>
      <c r="AV439" s="7"/>
      <c r="AW439" s="7"/>
      <c r="AX439" s="7"/>
    </row>
    <row r="440" spans="1:50" s="8" customFormat="1" ht="48" hidden="1" customHeight="1">
      <c r="A440" s="24" t="s">
        <v>242</v>
      </c>
      <c r="B440" s="97" t="s">
        <v>342</v>
      </c>
      <c r="C440" s="153" t="s">
        <v>56</v>
      </c>
      <c r="D440" s="187">
        <f t="shared" si="266"/>
        <v>0</v>
      </c>
      <c r="E440" s="158">
        <f t="shared" si="266"/>
        <v>0</v>
      </c>
      <c r="F440" s="158">
        <f t="shared" si="266"/>
        <v>0</v>
      </c>
      <c r="G440" s="158">
        <f t="shared" si="266"/>
        <v>0</v>
      </c>
      <c r="H440" s="158"/>
      <c r="I440" s="187">
        <f t="shared" si="267"/>
        <v>0</v>
      </c>
      <c r="J440" s="158">
        <f t="shared" si="267"/>
        <v>0</v>
      </c>
      <c r="K440" s="158">
        <f t="shared" si="267"/>
        <v>0</v>
      </c>
      <c r="L440" s="158">
        <f t="shared" si="267"/>
        <v>0</v>
      </c>
      <c r="M440" s="187">
        <f t="shared" si="267"/>
        <v>0</v>
      </c>
      <c r="N440" s="158">
        <f t="shared" si="267"/>
        <v>0</v>
      </c>
      <c r="O440" s="158">
        <f t="shared" si="267"/>
        <v>0</v>
      </c>
      <c r="P440" s="158">
        <f t="shared" si="267"/>
        <v>0</v>
      </c>
      <c r="Q440" s="7"/>
      <c r="R440" s="7"/>
      <c r="S440" s="7"/>
      <c r="T440" s="7"/>
      <c r="U440" s="7"/>
      <c r="V440" s="7"/>
      <c r="W440" s="7"/>
      <c r="X440" s="7"/>
      <c r="Y440" s="7"/>
      <c r="Z440" s="7"/>
      <c r="AA440" s="7"/>
      <c r="AB440" s="7"/>
      <c r="AC440" s="7"/>
      <c r="AD440" s="7"/>
      <c r="AE440" s="7"/>
      <c r="AF440" s="7"/>
      <c r="AG440" s="7"/>
      <c r="AH440" s="7"/>
      <c r="AI440" s="7"/>
      <c r="AJ440" s="7"/>
      <c r="AK440" s="7"/>
      <c r="AL440" s="7"/>
      <c r="AM440" s="7"/>
      <c r="AN440" s="7"/>
      <c r="AO440" s="7"/>
      <c r="AP440" s="7"/>
      <c r="AQ440" s="7"/>
      <c r="AR440" s="7"/>
      <c r="AS440" s="7"/>
      <c r="AT440" s="7"/>
      <c r="AU440" s="7"/>
      <c r="AV440" s="7"/>
      <c r="AW440" s="7"/>
      <c r="AX440" s="7"/>
    </row>
    <row r="441" spans="1:50" s="8" customFormat="1" ht="18" hidden="1" customHeight="1">
      <c r="A441" s="16" t="s">
        <v>148</v>
      </c>
      <c r="B441" s="97" t="s">
        <v>342</v>
      </c>
      <c r="C441" s="153" t="s">
        <v>56</v>
      </c>
      <c r="D441" s="187">
        <f>E441+F441+G441</f>
        <v>0</v>
      </c>
      <c r="E441" s="158"/>
      <c r="F441" s="155"/>
      <c r="G441" s="157"/>
      <c r="H441" s="157"/>
      <c r="I441" s="187">
        <f>J441+K441+L441</f>
        <v>0</v>
      </c>
      <c r="J441" s="155"/>
      <c r="K441" s="167"/>
      <c r="L441" s="156"/>
      <c r="M441" s="187">
        <f>N441+O441+P441</f>
        <v>0</v>
      </c>
      <c r="N441" s="158"/>
      <c r="O441" s="160"/>
      <c r="P441" s="160"/>
      <c r="Q441" s="7"/>
      <c r="R441" s="7"/>
      <c r="S441" s="7"/>
      <c r="T441" s="7"/>
      <c r="U441" s="7"/>
      <c r="V441" s="7"/>
      <c r="W441" s="7"/>
      <c r="X441" s="7"/>
      <c r="Y441" s="7"/>
      <c r="Z441" s="7"/>
      <c r="AA441" s="7"/>
      <c r="AB441" s="7"/>
      <c r="AC441" s="7"/>
      <c r="AD441" s="7"/>
      <c r="AE441" s="7"/>
      <c r="AF441" s="7"/>
      <c r="AG441" s="7"/>
      <c r="AH441" s="7"/>
      <c r="AI441" s="7"/>
      <c r="AJ441" s="7"/>
      <c r="AK441" s="7"/>
      <c r="AL441" s="7"/>
      <c r="AM441" s="7"/>
      <c r="AN441" s="7"/>
      <c r="AO441" s="7"/>
      <c r="AP441" s="7"/>
      <c r="AQ441" s="7"/>
      <c r="AR441" s="7"/>
      <c r="AS441" s="7"/>
      <c r="AT441" s="7"/>
      <c r="AU441" s="7"/>
      <c r="AV441" s="7"/>
      <c r="AW441" s="7"/>
      <c r="AX441" s="7"/>
    </row>
    <row r="442" spans="1:50" s="8" customFormat="1" ht="60">
      <c r="A442" s="62" t="s">
        <v>257</v>
      </c>
      <c r="B442" s="44" t="s">
        <v>253</v>
      </c>
      <c r="C442" s="19"/>
      <c r="D442" s="187">
        <f>E442+G442+F442</f>
        <v>8168.7999999999993</v>
      </c>
      <c r="E442" s="155">
        <f>E443+E457+E461</f>
        <v>7168.9</v>
      </c>
      <c r="F442" s="155">
        <f t="shared" ref="F442:P442" si="268">F443+F457+F461</f>
        <v>272</v>
      </c>
      <c r="G442" s="155">
        <f t="shared" si="268"/>
        <v>727.9</v>
      </c>
      <c r="H442" s="155" t="e">
        <f t="shared" si="268"/>
        <v>#REF!</v>
      </c>
      <c r="I442" s="190">
        <f t="shared" si="268"/>
        <v>0</v>
      </c>
      <c r="J442" s="155">
        <f t="shared" si="268"/>
        <v>0</v>
      </c>
      <c r="K442" s="155">
        <f t="shared" si="268"/>
        <v>0</v>
      </c>
      <c r="L442" s="155">
        <f t="shared" si="268"/>
        <v>0</v>
      </c>
      <c r="M442" s="190">
        <f t="shared" si="268"/>
        <v>0</v>
      </c>
      <c r="N442" s="155">
        <f t="shared" si="268"/>
        <v>0</v>
      </c>
      <c r="O442" s="155">
        <f t="shared" si="268"/>
        <v>0</v>
      </c>
      <c r="P442" s="155">
        <f t="shared" si="268"/>
        <v>0</v>
      </c>
      <c r="Q442" s="7"/>
      <c r="R442" s="7"/>
      <c r="S442" s="7"/>
      <c r="T442" s="7"/>
      <c r="U442" s="7"/>
      <c r="V442" s="7"/>
      <c r="W442" s="7"/>
      <c r="X442" s="7"/>
      <c r="Y442" s="7"/>
      <c r="Z442" s="7"/>
      <c r="AA442" s="7"/>
      <c r="AB442" s="7"/>
      <c r="AC442" s="7"/>
      <c r="AD442" s="7"/>
      <c r="AE442" s="7"/>
      <c r="AF442" s="7"/>
      <c r="AG442" s="7"/>
      <c r="AH442" s="7"/>
      <c r="AI442" s="7"/>
      <c r="AJ442" s="7"/>
      <c r="AK442" s="7"/>
      <c r="AL442" s="7"/>
      <c r="AM442" s="7"/>
      <c r="AN442" s="7"/>
      <c r="AO442" s="7"/>
      <c r="AP442" s="7"/>
      <c r="AQ442" s="7"/>
      <c r="AR442" s="7"/>
      <c r="AS442" s="7"/>
      <c r="AT442" s="7"/>
      <c r="AU442" s="7"/>
      <c r="AV442" s="7"/>
      <c r="AW442" s="7"/>
      <c r="AX442" s="7"/>
    </row>
    <row r="443" spans="1:50" s="8" customFormat="1" ht="45.75" customHeight="1">
      <c r="A443" s="16" t="s">
        <v>354</v>
      </c>
      <c r="B443" s="44" t="s">
        <v>256</v>
      </c>
      <c r="C443" s="153"/>
      <c r="D443" s="187">
        <f>E443+F443+G443</f>
        <v>8168.7999999999993</v>
      </c>
      <c r="E443" s="155">
        <f>E444+E446+E451+E454</f>
        <v>7168.9</v>
      </c>
      <c r="F443" s="155">
        <f t="shared" ref="F443:P443" si="269">F444+F446+F451+F454</f>
        <v>272</v>
      </c>
      <c r="G443" s="155">
        <f t="shared" si="269"/>
        <v>727.9</v>
      </c>
      <c r="H443" s="155" t="e">
        <f t="shared" si="269"/>
        <v>#REF!</v>
      </c>
      <c r="I443" s="190">
        <f t="shared" si="269"/>
        <v>0</v>
      </c>
      <c r="J443" s="155">
        <f t="shared" si="269"/>
        <v>0</v>
      </c>
      <c r="K443" s="155">
        <f t="shared" si="269"/>
        <v>0</v>
      </c>
      <c r="L443" s="155">
        <f t="shared" si="269"/>
        <v>0</v>
      </c>
      <c r="M443" s="190">
        <f t="shared" si="269"/>
        <v>0</v>
      </c>
      <c r="N443" s="155">
        <f t="shared" si="269"/>
        <v>0</v>
      </c>
      <c r="O443" s="155">
        <f t="shared" si="269"/>
        <v>0</v>
      </c>
      <c r="P443" s="155">
        <f t="shared" si="269"/>
        <v>0</v>
      </c>
      <c r="Q443" s="7"/>
      <c r="R443" s="7"/>
      <c r="S443" s="7"/>
      <c r="T443" s="7"/>
      <c r="U443" s="7"/>
      <c r="V443" s="7"/>
      <c r="W443" s="7"/>
      <c r="X443" s="7"/>
      <c r="Y443" s="7"/>
      <c r="Z443" s="7"/>
      <c r="AA443" s="7"/>
      <c r="AB443" s="7"/>
      <c r="AC443" s="7"/>
      <c r="AD443" s="7"/>
      <c r="AE443" s="7"/>
      <c r="AF443" s="7"/>
      <c r="AG443" s="7"/>
      <c r="AH443" s="7"/>
      <c r="AI443" s="7"/>
      <c r="AJ443" s="7"/>
      <c r="AK443" s="7"/>
      <c r="AL443" s="7"/>
      <c r="AM443" s="7"/>
      <c r="AN443" s="7"/>
      <c r="AO443" s="7"/>
      <c r="AP443" s="7"/>
      <c r="AQ443" s="7"/>
      <c r="AR443" s="7"/>
      <c r="AS443" s="7"/>
      <c r="AT443" s="7"/>
      <c r="AU443" s="7"/>
      <c r="AV443" s="7"/>
      <c r="AW443" s="7"/>
      <c r="AX443" s="7"/>
    </row>
    <row r="444" spans="1:50" s="8" customFormat="1" ht="31.5" customHeight="1">
      <c r="A444" s="24" t="s">
        <v>120</v>
      </c>
      <c r="B444" s="44" t="s">
        <v>256</v>
      </c>
      <c r="C444" s="153"/>
      <c r="D444" s="187">
        <f>D445</f>
        <v>7080</v>
      </c>
      <c r="E444" s="154">
        <f t="shared" ref="E444:P444" si="270">E445</f>
        <v>7080</v>
      </c>
      <c r="F444" s="154">
        <f t="shared" si="270"/>
        <v>0</v>
      </c>
      <c r="G444" s="154">
        <f t="shared" si="270"/>
        <v>0</v>
      </c>
      <c r="H444" s="154" t="e">
        <f t="shared" si="270"/>
        <v>#REF!</v>
      </c>
      <c r="I444" s="187">
        <f t="shared" si="270"/>
        <v>0</v>
      </c>
      <c r="J444" s="154">
        <f t="shared" si="270"/>
        <v>0</v>
      </c>
      <c r="K444" s="154">
        <f t="shared" si="270"/>
        <v>0</v>
      </c>
      <c r="L444" s="154">
        <f t="shared" si="270"/>
        <v>0</v>
      </c>
      <c r="M444" s="187">
        <f t="shared" si="270"/>
        <v>0</v>
      </c>
      <c r="N444" s="154">
        <f t="shared" si="270"/>
        <v>0</v>
      </c>
      <c r="O444" s="154">
        <f t="shared" si="270"/>
        <v>0</v>
      </c>
      <c r="P444" s="154">
        <f t="shared" si="270"/>
        <v>0</v>
      </c>
      <c r="Q444" s="7"/>
      <c r="R444" s="7"/>
      <c r="S444" s="7"/>
      <c r="T444" s="7"/>
      <c r="U444" s="7"/>
      <c r="V444" s="7"/>
      <c r="W444" s="7"/>
      <c r="X444" s="7"/>
      <c r="Y444" s="7"/>
      <c r="Z444" s="7"/>
      <c r="AA444" s="7"/>
      <c r="AB444" s="7"/>
      <c r="AC444" s="7"/>
      <c r="AD444" s="7"/>
      <c r="AE444" s="7"/>
      <c r="AF444" s="7"/>
      <c r="AG444" s="7"/>
      <c r="AH444" s="7"/>
      <c r="AI444" s="7"/>
      <c r="AJ444" s="7"/>
      <c r="AK444" s="7"/>
      <c r="AL444" s="7"/>
      <c r="AM444" s="7"/>
      <c r="AN444" s="7"/>
      <c r="AO444" s="7"/>
      <c r="AP444" s="7"/>
      <c r="AQ444" s="7"/>
      <c r="AR444" s="7"/>
      <c r="AS444" s="7"/>
      <c r="AT444" s="7"/>
      <c r="AU444" s="7"/>
      <c r="AV444" s="7"/>
      <c r="AW444" s="7"/>
      <c r="AX444" s="7"/>
    </row>
    <row r="445" spans="1:50" s="8" customFormat="1" ht="63" customHeight="1">
      <c r="A445" s="24" t="s">
        <v>475</v>
      </c>
      <c r="B445" s="44" t="s">
        <v>256</v>
      </c>
      <c r="C445" s="153" t="s">
        <v>56</v>
      </c>
      <c r="D445" s="187">
        <f>E445+F445+G445</f>
        <v>7080</v>
      </c>
      <c r="E445" s="155">
        <f>'[1]Поправки ноябрь 2024 (3)'!$I$1029</f>
        <v>7080</v>
      </c>
      <c r="F445" s="155"/>
      <c r="G445" s="155"/>
      <c r="H445" s="155" t="e">
        <f>#REF!</f>
        <v>#REF!</v>
      </c>
      <c r="I445" s="190">
        <f>J445+K445+L445</f>
        <v>0</v>
      </c>
      <c r="J445" s="155"/>
      <c r="K445" s="155"/>
      <c r="L445" s="155"/>
      <c r="M445" s="190">
        <f>N445+O445+P445</f>
        <v>0</v>
      </c>
      <c r="N445" s="155"/>
      <c r="O445" s="160"/>
      <c r="P445" s="160"/>
      <c r="Q445" s="7"/>
      <c r="R445" s="7"/>
      <c r="S445" s="7"/>
      <c r="T445" s="7"/>
      <c r="U445" s="7"/>
      <c r="V445" s="7"/>
      <c r="W445" s="7"/>
      <c r="X445" s="7"/>
      <c r="Y445" s="7"/>
      <c r="Z445" s="7"/>
      <c r="AA445" s="7"/>
      <c r="AB445" s="7"/>
      <c r="AC445" s="7"/>
      <c r="AD445" s="7"/>
      <c r="AE445" s="7"/>
      <c r="AF445" s="7"/>
      <c r="AG445" s="7"/>
      <c r="AH445" s="7"/>
      <c r="AI445" s="7"/>
      <c r="AJ445" s="7"/>
      <c r="AK445" s="7"/>
      <c r="AL445" s="7"/>
      <c r="AM445" s="7"/>
      <c r="AN445" s="7"/>
      <c r="AO445" s="7"/>
      <c r="AP445" s="7"/>
      <c r="AQ445" s="7"/>
      <c r="AR445" s="7"/>
      <c r="AS445" s="7"/>
      <c r="AT445" s="7"/>
      <c r="AU445" s="7"/>
      <c r="AV445" s="7"/>
      <c r="AW445" s="7"/>
      <c r="AX445" s="7"/>
    </row>
    <row r="446" spans="1:50" s="8" customFormat="1" ht="16.5" hidden="1" customHeight="1">
      <c r="A446" s="82" t="s">
        <v>304</v>
      </c>
      <c r="B446" s="60" t="s">
        <v>305</v>
      </c>
      <c r="C446" s="153"/>
      <c r="D446" s="193">
        <f>D447+D449</f>
        <v>0</v>
      </c>
      <c r="E446" s="158">
        <f>E447+E449</f>
        <v>0</v>
      </c>
      <c r="F446" s="158">
        <f>F447+F449</f>
        <v>0</v>
      </c>
      <c r="G446" s="158">
        <f>G447+G449</f>
        <v>0</v>
      </c>
      <c r="H446" s="158"/>
      <c r="I446" s="193">
        <f t="shared" ref="I446:P446" si="271">I447+I449</f>
        <v>0</v>
      </c>
      <c r="J446" s="158">
        <f t="shared" si="271"/>
        <v>0</v>
      </c>
      <c r="K446" s="158">
        <f t="shared" si="271"/>
        <v>0</v>
      </c>
      <c r="L446" s="158">
        <f t="shared" si="271"/>
        <v>0</v>
      </c>
      <c r="M446" s="193">
        <f t="shared" si="271"/>
        <v>0</v>
      </c>
      <c r="N446" s="158">
        <f t="shared" si="271"/>
        <v>0</v>
      </c>
      <c r="O446" s="158">
        <f t="shared" si="271"/>
        <v>0</v>
      </c>
      <c r="P446" s="158">
        <f t="shared" si="271"/>
        <v>0</v>
      </c>
      <c r="Q446" s="7"/>
      <c r="R446" s="7"/>
      <c r="S446" s="7"/>
      <c r="T446" s="7"/>
      <c r="U446" s="7"/>
      <c r="V446" s="7"/>
      <c r="W446" s="7"/>
      <c r="X446" s="7"/>
      <c r="Y446" s="7"/>
      <c r="Z446" s="7"/>
      <c r="AA446" s="7"/>
      <c r="AB446" s="7"/>
      <c r="AC446" s="7"/>
      <c r="AD446" s="7"/>
      <c r="AE446" s="7"/>
      <c r="AF446" s="7"/>
      <c r="AG446" s="7"/>
      <c r="AH446" s="7"/>
      <c r="AI446" s="7"/>
      <c r="AJ446" s="7"/>
      <c r="AK446" s="7"/>
      <c r="AL446" s="7"/>
      <c r="AM446" s="7"/>
      <c r="AN446" s="7"/>
      <c r="AO446" s="7"/>
      <c r="AP446" s="7"/>
      <c r="AQ446" s="7"/>
      <c r="AR446" s="7"/>
      <c r="AS446" s="7"/>
      <c r="AT446" s="7"/>
      <c r="AU446" s="7"/>
      <c r="AV446" s="7"/>
      <c r="AW446" s="7"/>
      <c r="AX446" s="7"/>
    </row>
    <row r="447" spans="1:50" s="8" customFormat="1" ht="20.25" hidden="1" customHeight="1">
      <c r="A447" s="81" t="s">
        <v>35</v>
      </c>
      <c r="B447" s="60" t="s">
        <v>305</v>
      </c>
      <c r="C447" s="153" t="s">
        <v>36</v>
      </c>
      <c r="D447" s="193">
        <f>D448</f>
        <v>0</v>
      </c>
      <c r="E447" s="158">
        <f>E448</f>
        <v>0</v>
      </c>
      <c r="F447" s="158">
        <f>F448</f>
        <v>0</v>
      </c>
      <c r="G447" s="158">
        <f>G448</f>
        <v>0</v>
      </c>
      <c r="H447" s="158"/>
      <c r="I447" s="193">
        <f t="shared" ref="I447:P447" si="272">I448</f>
        <v>0</v>
      </c>
      <c r="J447" s="158">
        <f t="shared" si="272"/>
        <v>0</v>
      </c>
      <c r="K447" s="158">
        <f t="shared" si="272"/>
        <v>0</v>
      </c>
      <c r="L447" s="158">
        <f t="shared" si="272"/>
        <v>0</v>
      </c>
      <c r="M447" s="193">
        <f t="shared" si="272"/>
        <v>0</v>
      </c>
      <c r="N447" s="158">
        <f t="shared" si="272"/>
        <v>0</v>
      </c>
      <c r="O447" s="158">
        <f t="shared" si="272"/>
        <v>0</v>
      </c>
      <c r="P447" s="158">
        <f t="shared" si="272"/>
        <v>0</v>
      </c>
      <c r="Q447" s="7"/>
      <c r="R447" s="7"/>
      <c r="S447" s="7"/>
      <c r="T447" s="7"/>
      <c r="U447" s="7"/>
      <c r="V447" s="7"/>
      <c r="W447" s="7"/>
      <c r="X447" s="7"/>
      <c r="Y447" s="7"/>
      <c r="Z447" s="7"/>
      <c r="AA447" s="7"/>
      <c r="AB447" s="7"/>
      <c r="AC447" s="7"/>
      <c r="AD447" s="7"/>
      <c r="AE447" s="7"/>
      <c r="AF447" s="7"/>
      <c r="AG447" s="7"/>
      <c r="AH447" s="7"/>
      <c r="AI447" s="7"/>
      <c r="AJ447" s="7"/>
      <c r="AK447" s="7"/>
      <c r="AL447" s="7"/>
      <c r="AM447" s="7"/>
      <c r="AN447" s="7"/>
      <c r="AO447" s="7"/>
      <c r="AP447" s="7"/>
      <c r="AQ447" s="7"/>
      <c r="AR447" s="7"/>
      <c r="AS447" s="7"/>
      <c r="AT447" s="7"/>
      <c r="AU447" s="7"/>
      <c r="AV447" s="7"/>
      <c r="AW447" s="7"/>
      <c r="AX447" s="7"/>
    </row>
    <row r="448" spans="1:50" s="8" customFormat="1" ht="22.5" hidden="1" customHeight="1">
      <c r="A448" s="62" t="s">
        <v>67</v>
      </c>
      <c r="B448" s="60" t="s">
        <v>305</v>
      </c>
      <c r="C448" s="153" t="s">
        <v>36</v>
      </c>
      <c r="D448" s="193">
        <f>E448+F448+G448</f>
        <v>0</v>
      </c>
      <c r="E448" s="155"/>
      <c r="F448" s="167"/>
      <c r="G448" s="157"/>
      <c r="H448" s="157"/>
      <c r="I448" s="187"/>
      <c r="J448" s="160"/>
      <c r="K448" s="28"/>
      <c r="L448" s="156"/>
      <c r="M448" s="247"/>
      <c r="N448" s="160"/>
      <c r="O448" s="160"/>
      <c r="P448" s="160"/>
      <c r="Q448" s="7"/>
      <c r="R448" s="7"/>
      <c r="S448" s="7"/>
      <c r="T448" s="7"/>
      <c r="U448" s="7"/>
      <c r="V448" s="7"/>
      <c r="W448" s="7"/>
      <c r="X448" s="7"/>
      <c r="Y448" s="7"/>
      <c r="Z448" s="7"/>
      <c r="AA448" s="7"/>
      <c r="AB448" s="7"/>
      <c r="AC448" s="7"/>
      <c r="AD448" s="7"/>
      <c r="AE448" s="7"/>
      <c r="AF448" s="7"/>
      <c r="AG448" s="7"/>
      <c r="AH448" s="7"/>
      <c r="AI448" s="7"/>
      <c r="AJ448" s="7"/>
      <c r="AK448" s="7"/>
      <c r="AL448" s="7"/>
      <c r="AM448" s="7"/>
      <c r="AN448" s="7"/>
      <c r="AO448" s="7"/>
      <c r="AP448" s="7"/>
      <c r="AQ448" s="7"/>
      <c r="AR448" s="7"/>
      <c r="AS448" s="7"/>
      <c r="AT448" s="7"/>
      <c r="AU448" s="7"/>
      <c r="AV448" s="7"/>
      <c r="AW448" s="7"/>
      <c r="AX448" s="7"/>
    </row>
    <row r="449" spans="1:50" s="8" customFormat="1" ht="26.25" hidden="1" customHeight="1">
      <c r="A449" s="74" t="s">
        <v>475</v>
      </c>
      <c r="B449" s="60" t="s">
        <v>305</v>
      </c>
      <c r="C449" s="153" t="s">
        <v>56</v>
      </c>
      <c r="D449" s="193">
        <f>D450</f>
        <v>0</v>
      </c>
      <c r="E449" s="158">
        <f>E450</f>
        <v>0</v>
      </c>
      <c r="F449" s="158">
        <f>F450</f>
        <v>0</v>
      </c>
      <c r="G449" s="158">
        <f>G450</f>
        <v>0</v>
      </c>
      <c r="H449" s="158"/>
      <c r="I449" s="193">
        <f t="shared" ref="I449:P449" si="273">I450</f>
        <v>0</v>
      </c>
      <c r="J449" s="158">
        <f t="shared" si="273"/>
        <v>0</v>
      </c>
      <c r="K449" s="158">
        <f t="shared" si="273"/>
        <v>0</v>
      </c>
      <c r="L449" s="158">
        <f t="shared" si="273"/>
        <v>0</v>
      </c>
      <c r="M449" s="193">
        <f t="shared" si="273"/>
        <v>0</v>
      </c>
      <c r="N449" s="158">
        <f t="shared" si="273"/>
        <v>0</v>
      </c>
      <c r="O449" s="158">
        <f t="shared" si="273"/>
        <v>0</v>
      </c>
      <c r="P449" s="158">
        <f t="shared" si="273"/>
        <v>0</v>
      </c>
      <c r="Q449" s="7"/>
      <c r="R449" s="7"/>
      <c r="S449" s="7"/>
      <c r="T449" s="7"/>
      <c r="U449" s="7"/>
      <c r="V449" s="7"/>
      <c r="W449" s="7"/>
      <c r="X449" s="7"/>
      <c r="Y449" s="7"/>
      <c r="Z449" s="7"/>
      <c r="AA449" s="7"/>
      <c r="AB449" s="7"/>
      <c r="AC449" s="7"/>
      <c r="AD449" s="7"/>
      <c r="AE449" s="7"/>
      <c r="AF449" s="7"/>
      <c r="AG449" s="7"/>
      <c r="AH449" s="7"/>
      <c r="AI449" s="7"/>
      <c r="AJ449" s="7"/>
      <c r="AK449" s="7"/>
      <c r="AL449" s="7"/>
      <c r="AM449" s="7"/>
      <c r="AN449" s="7"/>
      <c r="AO449" s="7"/>
      <c r="AP449" s="7"/>
      <c r="AQ449" s="7"/>
      <c r="AR449" s="7"/>
      <c r="AS449" s="7"/>
      <c r="AT449" s="7"/>
      <c r="AU449" s="7"/>
      <c r="AV449" s="7"/>
      <c r="AW449" s="7"/>
      <c r="AX449" s="7"/>
    </row>
    <row r="450" spans="1:50" s="8" customFormat="1" ht="18.75" hidden="1" customHeight="1">
      <c r="A450" s="62" t="s">
        <v>67</v>
      </c>
      <c r="B450" s="60" t="s">
        <v>305</v>
      </c>
      <c r="C450" s="153" t="s">
        <v>56</v>
      </c>
      <c r="D450" s="193">
        <f>E450+F450+G450</f>
        <v>0</v>
      </c>
      <c r="E450" s="155"/>
      <c r="F450" s="38"/>
      <c r="G450" s="157"/>
      <c r="H450" s="157"/>
      <c r="I450" s="187"/>
      <c r="J450" s="160"/>
      <c r="K450" s="28"/>
      <c r="L450" s="156"/>
      <c r="M450" s="247"/>
      <c r="N450" s="160"/>
      <c r="O450" s="160"/>
      <c r="P450" s="160"/>
      <c r="Q450" s="7"/>
      <c r="R450" s="7"/>
      <c r="S450" s="7"/>
      <c r="T450" s="7"/>
      <c r="U450" s="7"/>
      <c r="V450" s="7"/>
      <c r="W450" s="7"/>
      <c r="X450" s="7"/>
      <c r="Y450" s="7"/>
      <c r="Z450" s="7"/>
      <c r="AA450" s="7"/>
      <c r="AB450" s="7"/>
      <c r="AC450" s="7"/>
      <c r="AD450" s="7"/>
      <c r="AE450" s="7"/>
      <c r="AF450" s="7"/>
      <c r="AG450" s="7"/>
      <c r="AH450" s="7"/>
      <c r="AI450" s="7"/>
      <c r="AJ450" s="7"/>
      <c r="AK450" s="7"/>
      <c r="AL450" s="7"/>
      <c r="AM450" s="7"/>
      <c r="AN450" s="7"/>
      <c r="AO450" s="7"/>
      <c r="AP450" s="7"/>
      <c r="AQ450" s="7"/>
      <c r="AR450" s="7"/>
      <c r="AS450" s="7"/>
      <c r="AT450" s="7"/>
      <c r="AU450" s="7"/>
      <c r="AV450" s="7"/>
      <c r="AW450" s="7"/>
      <c r="AX450" s="7"/>
    </row>
    <row r="451" spans="1:50" s="8" customFormat="1" ht="50.25" customHeight="1">
      <c r="A451" s="71" t="s">
        <v>540</v>
      </c>
      <c r="B451" s="60" t="s">
        <v>541</v>
      </c>
      <c r="C451" s="153"/>
      <c r="D451" s="193">
        <f t="shared" ref="D451:P452" si="274">D452</f>
        <v>888.8</v>
      </c>
      <c r="E451" s="155">
        <f t="shared" si="274"/>
        <v>88.9</v>
      </c>
      <c r="F451" s="155">
        <f t="shared" si="274"/>
        <v>72</v>
      </c>
      <c r="G451" s="155">
        <f t="shared" si="274"/>
        <v>727.9</v>
      </c>
      <c r="H451" s="155"/>
      <c r="I451" s="190">
        <f t="shared" ref="I451:P451" si="275">I452</f>
        <v>0</v>
      </c>
      <c r="J451" s="155">
        <f t="shared" si="275"/>
        <v>0</v>
      </c>
      <c r="K451" s="155">
        <f t="shared" si="275"/>
        <v>0</v>
      </c>
      <c r="L451" s="155">
        <f t="shared" si="275"/>
        <v>0</v>
      </c>
      <c r="M451" s="190">
        <f t="shared" si="275"/>
        <v>0</v>
      </c>
      <c r="N451" s="155">
        <f t="shared" si="275"/>
        <v>0</v>
      </c>
      <c r="O451" s="155">
        <f t="shared" si="275"/>
        <v>0</v>
      </c>
      <c r="P451" s="155">
        <f t="shared" si="275"/>
        <v>0</v>
      </c>
      <c r="Q451" s="7"/>
      <c r="R451" s="7"/>
      <c r="S451" s="7"/>
      <c r="T451" s="7"/>
      <c r="U451" s="7"/>
      <c r="V451" s="7"/>
      <c r="W451" s="7"/>
      <c r="X451" s="7"/>
      <c r="Y451" s="7"/>
      <c r="Z451" s="7"/>
      <c r="AA451" s="7"/>
      <c r="AB451" s="7"/>
      <c r="AC451" s="7"/>
      <c r="AD451" s="7"/>
      <c r="AE451" s="7"/>
      <c r="AF451" s="7"/>
      <c r="AG451" s="7"/>
      <c r="AH451" s="7"/>
      <c r="AI451" s="7"/>
      <c r="AJ451" s="7"/>
      <c r="AK451" s="7"/>
      <c r="AL451" s="7"/>
      <c r="AM451" s="7"/>
      <c r="AN451" s="7"/>
      <c r="AO451" s="7"/>
      <c r="AP451" s="7"/>
      <c r="AQ451" s="7"/>
      <c r="AR451" s="7"/>
      <c r="AS451" s="7"/>
      <c r="AT451" s="7"/>
      <c r="AU451" s="7"/>
      <c r="AV451" s="7"/>
      <c r="AW451" s="7"/>
      <c r="AX451" s="7"/>
    </row>
    <row r="452" spans="1:50" s="8" customFormat="1" ht="37.5" customHeight="1">
      <c r="A452" s="56" t="s">
        <v>475</v>
      </c>
      <c r="B452" s="60" t="s">
        <v>541</v>
      </c>
      <c r="C452" s="153" t="s">
        <v>56</v>
      </c>
      <c r="D452" s="193">
        <f t="shared" si="274"/>
        <v>888.8</v>
      </c>
      <c r="E452" s="158">
        <f t="shared" si="274"/>
        <v>88.9</v>
      </c>
      <c r="F452" s="158">
        <f t="shared" si="274"/>
        <v>72</v>
      </c>
      <c r="G452" s="158">
        <f t="shared" si="274"/>
        <v>727.9</v>
      </c>
      <c r="H452" s="158">
        <f t="shared" si="274"/>
        <v>0</v>
      </c>
      <c r="I452" s="193">
        <f t="shared" si="274"/>
        <v>0</v>
      </c>
      <c r="J452" s="158">
        <f t="shared" si="274"/>
        <v>0</v>
      </c>
      <c r="K452" s="158">
        <f t="shared" si="274"/>
        <v>0</v>
      </c>
      <c r="L452" s="158">
        <f t="shared" si="274"/>
        <v>0</v>
      </c>
      <c r="M452" s="193">
        <f t="shared" si="274"/>
        <v>0</v>
      </c>
      <c r="N452" s="158">
        <f t="shared" si="274"/>
        <v>0</v>
      </c>
      <c r="O452" s="158">
        <f t="shared" si="274"/>
        <v>0</v>
      </c>
      <c r="P452" s="158">
        <f t="shared" si="274"/>
        <v>0</v>
      </c>
      <c r="Q452" s="7"/>
      <c r="R452" s="7"/>
      <c r="S452" s="7"/>
      <c r="T452" s="7"/>
      <c r="U452" s="7"/>
      <c r="V452" s="7"/>
      <c r="W452" s="7"/>
      <c r="X452" s="7"/>
      <c r="Y452" s="7"/>
      <c r="Z452" s="7"/>
      <c r="AA452" s="7"/>
      <c r="AB452" s="7"/>
      <c r="AC452" s="7"/>
      <c r="AD452" s="7"/>
      <c r="AE452" s="7"/>
      <c r="AF452" s="7"/>
      <c r="AG452" s="7"/>
      <c r="AH452" s="7"/>
      <c r="AI452" s="7"/>
      <c r="AJ452" s="7"/>
      <c r="AK452" s="7"/>
      <c r="AL452" s="7"/>
      <c r="AM452" s="7"/>
      <c r="AN452" s="7"/>
      <c r="AO452" s="7"/>
      <c r="AP452" s="7"/>
      <c r="AQ452" s="7"/>
      <c r="AR452" s="7"/>
      <c r="AS452" s="7"/>
      <c r="AT452" s="7"/>
      <c r="AU452" s="7"/>
      <c r="AV452" s="7"/>
      <c r="AW452" s="7"/>
      <c r="AX452" s="7"/>
    </row>
    <row r="453" spans="1:50" s="8" customFormat="1" ht="20.25" customHeight="1">
      <c r="A453" s="62" t="s">
        <v>67</v>
      </c>
      <c r="B453" s="60" t="s">
        <v>541</v>
      </c>
      <c r="C453" s="153" t="s">
        <v>56</v>
      </c>
      <c r="D453" s="193">
        <f>E453+F453+G453+H453</f>
        <v>888.8</v>
      </c>
      <c r="E453" s="155">
        <v>88.9</v>
      </c>
      <c r="F453" s="155">
        <v>72</v>
      </c>
      <c r="G453" s="155">
        <v>727.9</v>
      </c>
      <c r="H453" s="155"/>
      <c r="I453" s="190"/>
      <c r="J453" s="155"/>
      <c r="K453" s="155"/>
      <c r="L453" s="155"/>
      <c r="M453" s="190"/>
      <c r="N453" s="155"/>
      <c r="O453" s="155"/>
      <c r="P453" s="155"/>
      <c r="Q453" s="7"/>
      <c r="R453" s="7"/>
      <c r="S453" s="7"/>
      <c r="T453" s="7"/>
      <c r="U453" s="7"/>
      <c r="V453" s="7"/>
      <c r="W453" s="7"/>
      <c r="X453" s="7"/>
      <c r="Y453" s="7"/>
      <c r="Z453" s="7"/>
      <c r="AA453" s="7"/>
      <c r="AB453" s="7"/>
      <c r="AC453" s="7"/>
      <c r="AD453" s="7"/>
      <c r="AE453" s="7"/>
      <c r="AF453" s="7"/>
      <c r="AG453" s="7"/>
      <c r="AH453" s="7"/>
      <c r="AI453" s="7"/>
      <c r="AJ453" s="7"/>
      <c r="AK453" s="7"/>
      <c r="AL453" s="7"/>
      <c r="AM453" s="7"/>
      <c r="AN453" s="7"/>
      <c r="AO453" s="7"/>
      <c r="AP453" s="7"/>
      <c r="AQ453" s="7"/>
      <c r="AR453" s="7"/>
      <c r="AS453" s="7"/>
      <c r="AT453" s="7"/>
      <c r="AU453" s="7"/>
      <c r="AV453" s="7"/>
      <c r="AW453" s="7"/>
      <c r="AX453" s="7"/>
    </row>
    <row r="454" spans="1:50" s="8" customFormat="1" ht="63.75" customHeight="1">
      <c r="A454" s="57" t="s">
        <v>151</v>
      </c>
      <c r="B454" s="47" t="s">
        <v>285</v>
      </c>
      <c r="C454" s="153"/>
      <c r="D454" s="193">
        <f t="shared" ref="D454:G455" si="276">D455</f>
        <v>200</v>
      </c>
      <c r="E454" s="158">
        <f t="shared" si="276"/>
        <v>0</v>
      </c>
      <c r="F454" s="158">
        <f t="shared" si="276"/>
        <v>200</v>
      </c>
      <c r="G454" s="158">
        <f t="shared" si="276"/>
        <v>0</v>
      </c>
      <c r="H454" s="158"/>
      <c r="I454" s="193">
        <f t="shared" ref="I454:P455" si="277">I455</f>
        <v>0</v>
      </c>
      <c r="J454" s="158">
        <f t="shared" si="277"/>
        <v>0</v>
      </c>
      <c r="K454" s="158">
        <f t="shared" si="277"/>
        <v>0</v>
      </c>
      <c r="L454" s="158">
        <f t="shared" si="277"/>
        <v>0</v>
      </c>
      <c r="M454" s="193">
        <f t="shared" si="277"/>
        <v>0</v>
      </c>
      <c r="N454" s="158">
        <f t="shared" si="277"/>
        <v>0</v>
      </c>
      <c r="O454" s="158">
        <f t="shared" si="277"/>
        <v>0</v>
      </c>
      <c r="P454" s="158">
        <f t="shared" si="277"/>
        <v>0</v>
      </c>
      <c r="Q454" s="7"/>
      <c r="R454" s="7"/>
      <c r="S454" s="7"/>
      <c r="T454" s="7"/>
      <c r="U454" s="7"/>
      <c r="V454" s="7"/>
      <c r="W454" s="7"/>
      <c r="X454" s="7"/>
      <c r="Y454" s="7"/>
      <c r="Z454" s="7"/>
      <c r="AA454" s="7"/>
      <c r="AB454" s="7"/>
      <c r="AC454" s="7"/>
      <c r="AD454" s="7"/>
      <c r="AE454" s="7"/>
      <c r="AF454" s="7"/>
      <c r="AG454" s="7"/>
      <c r="AH454" s="7"/>
      <c r="AI454" s="7"/>
      <c r="AJ454" s="7"/>
      <c r="AK454" s="7"/>
      <c r="AL454" s="7"/>
      <c r="AM454" s="7"/>
      <c r="AN454" s="7"/>
      <c r="AO454" s="7"/>
      <c r="AP454" s="7"/>
      <c r="AQ454" s="7"/>
      <c r="AR454" s="7"/>
      <c r="AS454" s="7"/>
      <c r="AT454" s="7"/>
      <c r="AU454" s="7"/>
      <c r="AV454" s="7"/>
      <c r="AW454" s="7"/>
      <c r="AX454" s="7"/>
    </row>
    <row r="455" spans="1:50" s="8" customFormat="1" ht="30" customHeight="1">
      <c r="A455" s="24" t="s">
        <v>242</v>
      </c>
      <c r="B455" s="47" t="s">
        <v>285</v>
      </c>
      <c r="C455" s="153" t="s">
        <v>56</v>
      </c>
      <c r="D455" s="193">
        <f t="shared" si="276"/>
        <v>200</v>
      </c>
      <c r="E455" s="158">
        <f t="shared" si="276"/>
        <v>0</v>
      </c>
      <c r="F455" s="158">
        <f t="shared" si="276"/>
        <v>200</v>
      </c>
      <c r="G455" s="158">
        <f t="shared" si="276"/>
        <v>0</v>
      </c>
      <c r="H455" s="158"/>
      <c r="I455" s="193">
        <f t="shared" si="277"/>
        <v>0</v>
      </c>
      <c r="J455" s="158">
        <f t="shared" si="277"/>
        <v>0</v>
      </c>
      <c r="K455" s="158">
        <f t="shared" si="277"/>
        <v>0</v>
      </c>
      <c r="L455" s="158">
        <f t="shared" si="277"/>
        <v>0</v>
      </c>
      <c r="M455" s="193">
        <f t="shared" si="277"/>
        <v>0</v>
      </c>
      <c r="N455" s="158">
        <f t="shared" si="277"/>
        <v>0</v>
      </c>
      <c r="O455" s="158">
        <f t="shared" si="277"/>
        <v>0</v>
      </c>
      <c r="P455" s="158">
        <f t="shared" si="277"/>
        <v>0</v>
      </c>
      <c r="Q455" s="7"/>
      <c r="R455" s="7"/>
      <c r="S455" s="7"/>
      <c r="T455" s="7"/>
      <c r="U455" s="7"/>
      <c r="V455" s="7"/>
      <c r="W455" s="7"/>
      <c r="X455" s="7"/>
      <c r="Y455" s="7"/>
      <c r="Z455" s="7"/>
      <c r="AA455" s="7"/>
      <c r="AB455" s="7"/>
      <c r="AC455" s="7"/>
      <c r="AD455" s="7"/>
      <c r="AE455" s="7"/>
      <c r="AF455" s="7"/>
      <c r="AG455" s="7"/>
      <c r="AH455" s="7"/>
      <c r="AI455" s="7"/>
      <c r="AJ455" s="7"/>
      <c r="AK455" s="7"/>
      <c r="AL455" s="7"/>
      <c r="AM455" s="7"/>
      <c r="AN455" s="7"/>
      <c r="AO455" s="7"/>
      <c r="AP455" s="7"/>
      <c r="AQ455" s="7"/>
      <c r="AR455" s="7"/>
      <c r="AS455" s="7"/>
      <c r="AT455" s="7"/>
      <c r="AU455" s="7"/>
      <c r="AV455" s="7"/>
      <c r="AW455" s="7"/>
      <c r="AX455" s="7"/>
    </row>
    <row r="456" spans="1:50" s="8" customFormat="1" ht="15.75" customHeight="1">
      <c r="A456" s="62" t="s">
        <v>67</v>
      </c>
      <c r="B456" s="47" t="s">
        <v>285</v>
      </c>
      <c r="C456" s="153" t="s">
        <v>56</v>
      </c>
      <c r="D456" s="193">
        <f>E456+F456+G456</f>
        <v>200</v>
      </c>
      <c r="E456" s="155"/>
      <c r="F456" s="155">
        <v>200</v>
      </c>
      <c r="G456" s="157"/>
      <c r="H456" s="157"/>
      <c r="I456" s="187">
        <f t="shared" ref="I456:I463" si="278">J456+K456+L456</f>
        <v>0</v>
      </c>
      <c r="J456" s="160"/>
      <c r="K456" s="14"/>
      <c r="L456" s="156"/>
      <c r="M456" s="247">
        <f>N456+O456+P456</f>
        <v>0</v>
      </c>
      <c r="N456" s="160"/>
      <c r="O456" s="160"/>
      <c r="P456" s="160"/>
      <c r="Q456" s="7"/>
      <c r="R456" s="7"/>
      <c r="S456" s="7"/>
      <c r="T456" s="7"/>
      <c r="U456" s="7"/>
      <c r="V456" s="7"/>
      <c r="W456" s="7"/>
      <c r="X456" s="7"/>
      <c r="Y456" s="7"/>
      <c r="Z456" s="7"/>
      <c r="AA456" s="7"/>
      <c r="AB456" s="7"/>
      <c r="AC456" s="7"/>
      <c r="AD456" s="7"/>
      <c r="AE456" s="7"/>
      <c r="AF456" s="7"/>
      <c r="AG456" s="7"/>
      <c r="AH456" s="7"/>
      <c r="AI456" s="7"/>
      <c r="AJ456" s="7"/>
      <c r="AK456" s="7"/>
      <c r="AL456" s="7"/>
      <c r="AM456" s="7"/>
      <c r="AN456" s="7"/>
      <c r="AO456" s="7"/>
      <c r="AP456" s="7"/>
      <c r="AQ456" s="7"/>
      <c r="AR456" s="7"/>
      <c r="AS456" s="7"/>
      <c r="AT456" s="7"/>
      <c r="AU456" s="7"/>
      <c r="AV456" s="7"/>
      <c r="AW456" s="7"/>
      <c r="AX456" s="7"/>
    </row>
    <row r="457" spans="1:50" s="8" customFormat="1" ht="56.25" hidden="1" customHeight="1">
      <c r="A457" s="16" t="s">
        <v>126</v>
      </c>
      <c r="B457" s="44" t="s">
        <v>259</v>
      </c>
      <c r="C457" s="153"/>
      <c r="D457" s="193">
        <f t="shared" ref="D457:D463" si="279">E457+G457</f>
        <v>0</v>
      </c>
      <c r="E457" s="155">
        <f>E458</f>
        <v>0</v>
      </c>
      <c r="F457" s="167"/>
      <c r="G457" s="157">
        <f>G458</f>
        <v>0</v>
      </c>
      <c r="H457" s="157"/>
      <c r="I457" s="193">
        <f t="shared" si="278"/>
        <v>0</v>
      </c>
      <c r="J457" s="155">
        <f>J458</f>
        <v>0</v>
      </c>
      <c r="K457" s="167"/>
      <c r="L457" s="156"/>
      <c r="M457" s="247">
        <f t="shared" ref="M457:M463" si="280">N457+O457</f>
        <v>0</v>
      </c>
      <c r="N457" s="160">
        <f t="shared" ref="N457:P459" si="281">N458</f>
        <v>0</v>
      </c>
      <c r="O457" s="160">
        <f t="shared" si="281"/>
        <v>0</v>
      </c>
      <c r="P457" s="160">
        <f t="shared" si="281"/>
        <v>0</v>
      </c>
      <c r="Q457" s="7"/>
      <c r="R457" s="7"/>
      <c r="S457" s="7"/>
      <c r="T457" s="7"/>
      <c r="U457" s="7"/>
      <c r="V457" s="7"/>
      <c r="W457" s="7"/>
      <c r="X457" s="7"/>
      <c r="Y457" s="7"/>
      <c r="Z457" s="7"/>
      <c r="AA457" s="7"/>
      <c r="AB457" s="7"/>
      <c r="AC457" s="7"/>
      <c r="AD457" s="7"/>
      <c r="AE457" s="7"/>
      <c r="AF457" s="7"/>
      <c r="AG457" s="7"/>
      <c r="AH457" s="7"/>
      <c r="AI457" s="7"/>
      <c r="AJ457" s="7"/>
      <c r="AK457" s="7"/>
      <c r="AL457" s="7"/>
      <c r="AM457" s="7"/>
      <c r="AN457" s="7"/>
      <c r="AO457" s="7"/>
      <c r="AP457" s="7"/>
      <c r="AQ457" s="7"/>
      <c r="AR457" s="7"/>
      <c r="AS457" s="7"/>
      <c r="AT457" s="7"/>
      <c r="AU457" s="7"/>
      <c r="AV457" s="7"/>
      <c r="AW457" s="7"/>
      <c r="AX457" s="7"/>
    </row>
    <row r="458" spans="1:50" s="8" customFormat="1" ht="24" hidden="1" customHeight="1">
      <c r="A458" s="16" t="s">
        <v>127</v>
      </c>
      <c r="B458" s="44" t="s">
        <v>260</v>
      </c>
      <c r="C458" s="153"/>
      <c r="D458" s="193">
        <f t="shared" si="279"/>
        <v>0</v>
      </c>
      <c r="E458" s="155">
        <f>E459</f>
        <v>0</v>
      </c>
      <c r="F458" s="167"/>
      <c r="G458" s="157">
        <f>G459</f>
        <v>0</v>
      </c>
      <c r="H458" s="157"/>
      <c r="I458" s="193">
        <f t="shared" si="278"/>
        <v>0</v>
      </c>
      <c r="J458" s="155">
        <f>J459</f>
        <v>0</v>
      </c>
      <c r="K458" s="167"/>
      <c r="L458" s="156"/>
      <c r="M458" s="247">
        <f t="shared" si="280"/>
        <v>0</v>
      </c>
      <c r="N458" s="160">
        <f t="shared" si="281"/>
        <v>0</v>
      </c>
      <c r="O458" s="160">
        <f t="shared" si="281"/>
        <v>0</v>
      </c>
      <c r="P458" s="160">
        <f t="shared" si="281"/>
        <v>0</v>
      </c>
      <c r="Q458" s="7"/>
      <c r="R458" s="7"/>
      <c r="S458" s="7"/>
      <c r="T458" s="7"/>
      <c r="U458" s="7"/>
      <c r="V458" s="7"/>
      <c r="W458" s="7"/>
      <c r="X458" s="7"/>
      <c r="Y458" s="7"/>
      <c r="Z458" s="7"/>
      <c r="AA458" s="7"/>
      <c r="AB458" s="7"/>
      <c r="AC458" s="7"/>
      <c r="AD458" s="7"/>
      <c r="AE458" s="7"/>
      <c r="AF458" s="7"/>
      <c r="AG458" s="7"/>
      <c r="AH458" s="7"/>
      <c r="AI458" s="7"/>
      <c r="AJ458" s="7"/>
      <c r="AK458" s="7"/>
      <c r="AL458" s="7"/>
      <c r="AM458" s="7"/>
      <c r="AN458" s="7"/>
      <c r="AO458" s="7"/>
      <c r="AP458" s="7"/>
      <c r="AQ458" s="7"/>
      <c r="AR458" s="7"/>
      <c r="AS458" s="7"/>
      <c r="AT458" s="7"/>
      <c r="AU458" s="7"/>
      <c r="AV458" s="7"/>
      <c r="AW458" s="7"/>
      <c r="AX458" s="7"/>
    </row>
    <row r="459" spans="1:50" s="8" customFormat="1" ht="21.75" hidden="1" customHeight="1">
      <c r="A459" s="62" t="s">
        <v>475</v>
      </c>
      <c r="B459" s="44" t="s">
        <v>260</v>
      </c>
      <c r="C459" s="153" t="s">
        <v>56</v>
      </c>
      <c r="D459" s="193">
        <f t="shared" si="279"/>
        <v>0</v>
      </c>
      <c r="E459" s="155">
        <f>E460</f>
        <v>0</v>
      </c>
      <c r="F459" s="167"/>
      <c r="G459" s="157">
        <f>G460</f>
        <v>0</v>
      </c>
      <c r="H459" s="157"/>
      <c r="I459" s="193">
        <f t="shared" si="278"/>
        <v>0</v>
      </c>
      <c r="J459" s="155">
        <f>J460</f>
        <v>0</v>
      </c>
      <c r="K459" s="167"/>
      <c r="L459" s="156"/>
      <c r="M459" s="247">
        <f t="shared" si="280"/>
        <v>0</v>
      </c>
      <c r="N459" s="160">
        <f t="shared" si="281"/>
        <v>0</v>
      </c>
      <c r="O459" s="160">
        <f t="shared" si="281"/>
        <v>0</v>
      </c>
      <c r="P459" s="160">
        <f t="shared" si="281"/>
        <v>0</v>
      </c>
      <c r="Q459" s="7"/>
      <c r="R459" s="7"/>
      <c r="S459" s="7"/>
      <c r="T459" s="7"/>
      <c r="U459" s="7"/>
      <c r="V459" s="7"/>
      <c r="W459" s="7"/>
      <c r="X459" s="7"/>
      <c r="Y459" s="7"/>
      <c r="Z459" s="7"/>
      <c r="AA459" s="7"/>
      <c r="AB459" s="7"/>
      <c r="AC459" s="7"/>
      <c r="AD459" s="7"/>
      <c r="AE459" s="7"/>
      <c r="AF459" s="7"/>
      <c r="AG459" s="7"/>
      <c r="AH459" s="7"/>
      <c r="AI459" s="7"/>
      <c r="AJ459" s="7"/>
      <c r="AK459" s="7"/>
      <c r="AL459" s="7"/>
      <c r="AM459" s="7"/>
      <c r="AN459" s="7"/>
      <c r="AO459" s="7"/>
      <c r="AP459" s="7"/>
      <c r="AQ459" s="7"/>
      <c r="AR459" s="7"/>
      <c r="AS459" s="7"/>
      <c r="AT459" s="7"/>
      <c r="AU459" s="7"/>
      <c r="AV459" s="7"/>
      <c r="AW459" s="7"/>
      <c r="AX459" s="7"/>
    </row>
    <row r="460" spans="1:50" s="8" customFormat="1" ht="21.75" hidden="1" customHeight="1">
      <c r="A460" s="62" t="s">
        <v>67</v>
      </c>
      <c r="B460" s="44" t="s">
        <v>260</v>
      </c>
      <c r="C460" s="153" t="s">
        <v>56</v>
      </c>
      <c r="D460" s="193">
        <f t="shared" si="279"/>
        <v>0</v>
      </c>
      <c r="E460" s="155"/>
      <c r="F460" s="167"/>
      <c r="G460" s="157"/>
      <c r="H460" s="157"/>
      <c r="I460" s="193">
        <f t="shared" si="278"/>
        <v>0</v>
      </c>
      <c r="J460" s="155"/>
      <c r="K460" s="167"/>
      <c r="L460" s="156"/>
      <c r="M460" s="247">
        <f t="shared" si="280"/>
        <v>0</v>
      </c>
      <c r="N460" s="160"/>
      <c r="O460" s="160"/>
      <c r="P460" s="160"/>
      <c r="Q460" s="7"/>
      <c r="R460" s="7"/>
      <c r="S460" s="7"/>
      <c r="T460" s="7"/>
      <c r="U460" s="7"/>
      <c r="V460" s="7"/>
      <c r="W460" s="7"/>
      <c r="X460" s="7"/>
      <c r="Y460" s="7"/>
      <c r="Z460" s="7"/>
      <c r="AA460" s="7"/>
      <c r="AB460" s="7"/>
      <c r="AC460" s="7"/>
      <c r="AD460" s="7"/>
      <c r="AE460" s="7"/>
      <c r="AF460" s="7"/>
      <c r="AG460" s="7"/>
      <c r="AH460" s="7"/>
      <c r="AI460" s="7"/>
      <c r="AJ460" s="7"/>
      <c r="AK460" s="7"/>
      <c r="AL460" s="7"/>
      <c r="AM460" s="7"/>
      <c r="AN460" s="7"/>
      <c r="AO460" s="7"/>
      <c r="AP460" s="7"/>
      <c r="AQ460" s="7"/>
      <c r="AR460" s="7"/>
      <c r="AS460" s="7"/>
      <c r="AT460" s="7"/>
      <c r="AU460" s="7"/>
      <c r="AV460" s="7"/>
      <c r="AW460" s="7"/>
      <c r="AX460" s="7"/>
    </row>
    <row r="461" spans="1:50" s="8" customFormat="1" ht="21" hidden="1" customHeight="1">
      <c r="A461" s="48" t="s">
        <v>261</v>
      </c>
      <c r="B461" s="47" t="s">
        <v>262</v>
      </c>
      <c r="C461" s="153"/>
      <c r="D461" s="193">
        <f t="shared" si="279"/>
        <v>0</v>
      </c>
      <c r="E461" s="155">
        <f t="shared" ref="E461:G462" si="282">E462</f>
        <v>0</v>
      </c>
      <c r="F461" s="155">
        <f t="shared" si="282"/>
        <v>0</v>
      </c>
      <c r="G461" s="155">
        <f t="shared" si="282"/>
        <v>0</v>
      </c>
      <c r="H461" s="155"/>
      <c r="I461" s="187">
        <f t="shared" si="278"/>
        <v>0</v>
      </c>
      <c r="J461" s="160">
        <f>J462</f>
        <v>0</v>
      </c>
      <c r="K461" s="160">
        <f>K462</f>
        <v>0</v>
      </c>
      <c r="L461" s="156"/>
      <c r="M461" s="247">
        <f t="shared" si="280"/>
        <v>0</v>
      </c>
      <c r="N461" s="160">
        <f>N462</f>
        <v>0</v>
      </c>
      <c r="O461" s="160">
        <f>O462</f>
        <v>0</v>
      </c>
      <c r="P461" s="160"/>
      <c r="Q461" s="7"/>
      <c r="R461" s="7"/>
      <c r="S461" s="7"/>
      <c r="T461" s="7"/>
      <c r="U461" s="7"/>
      <c r="V461" s="7"/>
      <c r="W461" s="7"/>
      <c r="X461" s="7"/>
      <c r="Y461" s="7"/>
      <c r="Z461" s="7"/>
      <c r="AA461" s="7"/>
      <c r="AB461" s="7"/>
      <c r="AC461" s="7"/>
      <c r="AD461" s="7"/>
      <c r="AE461" s="7"/>
      <c r="AF461" s="7"/>
      <c r="AG461" s="7"/>
      <c r="AH461" s="7"/>
      <c r="AI461" s="7"/>
      <c r="AJ461" s="7"/>
      <c r="AK461" s="7"/>
      <c r="AL461" s="7"/>
      <c r="AM461" s="7"/>
      <c r="AN461" s="7"/>
      <c r="AO461" s="7"/>
      <c r="AP461" s="7"/>
      <c r="AQ461" s="7"/>
      <c r="AR461" s="7"/>
      <c r="AS461" s="7"/>
      <c r="AT461" s="7"/>
      <c r="AU461" s="7"/>
      <c r="AV461" s="7"/>
      <c r="AW461" s="7"/>
      <c r="AX461" s="7"/>
    </row>
    <row r="462" spans="1:50" s="8" customFormat="1" ht="30" hidden="1" customHeight="1">
      <c r="A462" s="24" t="s">
        <v>475</v>
      </c>
      <c r="B462" s="47" t="s">
        <v>262</v>
      </c>
      <c r="C462" s="153" t="s">
        <v>56</v>
      </c>
      <c r="D462" s="193">
        <f t="shared" si="279"/>
        <v>0</v>
      </c>
      <c r="E462" s="155">
        <f t="shared" si="282"/>
        <v>0</v>
      </c>
      <c r="F462" s="155">
        <f t="shared" si="282"/>
        <v>0</v>
      </c>
      <c r="G462" s="155">
        <f t="shared" si="282"/>
        <v>0</v>
      </c>
      <c r="H462" s="155"/>
      <c r="I462" s="187">
        <f t="shared" si="278"/>
        <v>0</v>
      </c>
      <c r="J462" s="160">
        <f>J463</f>
        <v>0</v>
      </c>
      <c r="K462" s="160">
        <f>K463</f>
        <v>0</v>
      </c>
      <c r="L462" s="156"/>
      <c r="M462" s="247">
        <f t="shared" si="280"/>
        <v>0</v>
      </c>
      <c r="N462" s="160"/>
      <c r="O462" s="160"/>
      <c r="P462" s="160"/>
      <c r="Q462" s="7"/>
      <c r="R462" s="7"/>
      <c r="S462" s="7"/>
      <c r="T462" s="7"/>
      <c r="U462" s="7"/>
      <c r="V462" s="7"/>
      <c r="W462" s="7"/>
      <c r="X462" s="7"/>
      <c r="Y462" s="7"/>
      <c r="Z462" s="7"/>
      <c r="AA462" s="7"/>
      <c r="AB462" s="7"/>
      <c r="AC462" s="7"/>
      <c r="AD462" s="7"/>
      <c r="AE462" s="7"/>
      <c r="AF462" s="7"/>
      <c r="AG462" s="7"/>
      <c r="AH462" s="7"/>
      <c r="AI462" s="7"/>
      <c r="AJ462" s="7"/>
      <c r="AK462" s="7"/>
      <c r="AL462" s="7"/>
      <c r="AM462" s="7"/>
      <c r="AN462" s="7"/>
      <c r="AO462" s="7"/>
      <c r="AP462" s="7"/>
      <c r="AQ462" s="7"/>
      <c r="AR462" s="7"/>
      <c r="AS462" s="7"/>
      <c r="AT462" s="7"/>
      <c r="AU462" s="7"/>
      <c r="AV462" s="7"/>
      <c r="AW462" s="7"/>
      <c r="AX462" s="7"/>
    </row>
    <row r="463" spans="1:50" s="8" customFormat="1" ht="24" hidden="1" customHeight="1">
      <c r="A463" s="62" t="s">
        <v>67</v>
      </c>
      <c r="B463" s="47" t="s">
        <v>262</v>
      </c>
      <c r="C463" s="153" t="s">
        <v>56</v>
      </c>
      <c r="D463" s="193">
        <f t="shared" si="279"/>
        <v>0</v>
      </c>
      <c r="E463" s="155"/>
      <c r="F463" s="155"/>
      <c r="G463" s="157"/>
      <c r="H463" s="157"/>
      <c r="I463" s="187">
        <f t="shared" si="278"/>
        <v>0</v>
      </c>
      <c r="J463" s="167"/>
      <c r="K463" s="155"/>
      <c r="L463" s="156"/>
      <c r="M463" s="247">
        <f t="shared" si="280"/>
        <v>0</v>
      </c>
      <c r="N463" s="160"/>
      <c r="O463" s="160"/>
      <c r="P463" s="160"/>
      <c r="Q463" s="7"/>
      <c r="R463" s="7"/>
      <c r="S463" s="7"/>
      <c r="T463" s="7"/>
      <c r="U463" s="7"/>
      <c r="V463" s="7"/>
      <c r="W463" s="7"/>
      <c r="X463" s="7"/>
      <c r="Y463" s="7"/>
      <c r="Z463" s="7"/>
      <c r="AA463" s="7"/>
      <c r="AB463" s="7"/>
      <c r="AC463" s="7"/>
      <c r="AD463" s="7"/>
      <c r="AE463" s="7"/>
      <c r="AF463" s="7"/>
      <c r="AG463" s="7"/>
      <c r="AH463" s="7"/>
      <c r="AI463" s="7"/>
      <c r="AJ463" s="7"/>
      <c r="AK463" s="7"/>
      <c r="AL463" s="7"/>
      <c r="AM463" s="7"/>
      <c r="AN463" s="7"/>
      <c r="AO463" s="7"/>
      <c r="AP463" s="7"/>
      <c r="AQ463" s="7"/>
      <c r="AR463" s="7"/>
      <c r="AS463" s="7"/>
      <c r="AT463" s="7"/>
      <c r="AU463" s="7"/>
      <c r="AV463" s="7"/>
      <c r="AW463" s="7"/>
      <c r="AX463" s="7"/>
    </row>
    <row r="464" spans="1:50" s="96" customFormat="1" ht="90">
      <c r="A464" s="62" t="s">
        <v>353</v>
      </c>
      <c r="B464" s="153" t="s">
        <v>265</v>
      </c>
      <c r="C464" s="153"/>
      <c r="D464" s="187">
        <f>D465</f>
        <v>1133.2</v>
      </c>
      <c r="E464" s="155">
        <f>E465</f>
        <v>403.5</v>
      </c>
      <c r="F464" s="155">
        <f>F465</f>
        <v>429.7</v>
      </c>
      <c r="G464" s="155">
        <f t="shared" ref="G464:O464" si="283">G465</f>
        <v>300</v>
      </c>
      <c r="H464" s="155" t="e">
        <f t="shared" si="283"/>
        <v>#REF!</v>
      </c>
      <c r="I464" s="190">
        <f t="shared" si="283"/>
        <v>0</v>
      </c>
      <c r="J464" s="155">
        <f t="shared" si="283"/>
        <v>0</v>
      </c>
      <c r="K464" s="155">
        <f t="shared" si="283"/>
        <v>0</v>
      </c>
      <c r="L464" s="155">
        <f t="shared" si="283"/>
        <v>0</v>
      </c>
      <c r="M464" s="190">
        <f t="shared" si="283"/>
        <v>0</v>
      </c>
      <c r="N464" s="155">
        <f t="shared" si="283"/>
        <v>0</v>
      </c>
      <c r="O464" s="155">
        <f t="shared" si="283"/>
        <v>0</v>
      </c>
      <c r="P464" s="155">
        <f>P465</f>
        <v>0</v>
      </c>
      <c r="Q464" s="95"/>
      <c r="R464" s="95"/>
      <c r="S464" s="95"/>
      <c r="T464" s="95"/>
      <c r="U464" s="95"/>
      <c r="V464" s="95"/>
      <c r="W464" s="95"/>
      <c r="X464" s="95"/>
      <c r="Y464" s="95"/>
      <c r="Z464" s="95"/>
      <c r="AA464" s="95"/>
      <c r="AB464" s="95"/>
      <c r="AC464" s="95"/>
      <c r="AD464" s="95"/>
      <c r="AE464" s="95"/>
      <c r="AF464" s="95"/>
      <c r="AG464" s="95"/>
      <c r="AH464" s="95"/>
      <c r="AI464" s="95"/>
      <c r="AJ464" s="95"/>
      <c r="AK464" s="95"/>
      <c r="AL464" s="95"/>
      <c r="AM464" s="95"/>
      <c r="AN464" s="95"/>
      <c r="AO464" s="95"/>
      <c r="AP464" s="95"/>
      <c r="AQ464" s="95"/>
      <c r="AR464" s="95"/>
      <c r="AS464" s="95"/>
      <c r="AT464" s="95"/>
      <c r="AU464" s="95"/>
      <c r="AV464" s="95"/>
      <c r="AW464" s="95"/>
      <c r="AX464" s="95"/>
    </row>
    <row r="465" spans="1:50" s="96" customFormat="1" ht="33.75" customHeight="1">
      <c r="A465" s="16" t="s">
        <v>487</v>
      </c>
      <c r="B465" s="153" t="s">
        <v>266</v>
      </c>
      <c r="C465" s="153"/>
      <c r="D465" s="187">
        <f t="shared" ref="D465:P465" si="284">D466+D474+D469</f>
        <v>1133.2</v>
      </c>
      <c r="E465" s="158">
        <f>E466+E474+E469</f>
        <v>403.5</v>
      </c>
      <c r="F465" s="158">
        <f t="shared" si="284"/>
        <v>429.7</v>
      </c>
      <c r="G465" s="158">
        <f t="shared" si="284"/>
        <v>300</v>
      </c>
      <c r="H465" s="158" t="e">
        <f t="shared" si="284"/>
        <v>#REF!</v>
      </c>
      <c r="I465" s="193">
        <f t="shared" si="284"/>
        <v>0</v>
      </c>
      <c r="J465" s="158">
        <f t="shared" si="284"/>
        <v>0</v>
      </c>
      <c r="K465" s="158">
        <f t="shared" si="284"/>
        <v>0</v>
      </c>
      <c r="L465" s="158">
        <f t="shared" si="284"/>
        <v>0</v>
      </c>
      <c r="M465" s="193">
        <f t="shared" si="284"/>
        <v>0</v>
      </c>
      <c r="N465" s="158">
        <f t="shared" si="284"/>
        <v>0</v>
      </c>
      <c r="O465" s="158">
        <f t="shared" si="284"/>
        <v>0</v>
      </c>
      <c r="P465" s="158">
        <f t="shared" si="284"/>
        <v>0</v>
      </c>
      <c r="Q465" s="95"/>
      <c r="R465" s="95"/>
      <c r="S465" s="95"/>
      <c r="T465" s="95"/>
      <c r="U465" s="95"/>
      <c r="V465" s="95"/>
      <c r="W465" s="95"/>
      <c r="X465" s="95"/>
      <c r="Y465" s="95"/>
      <c r="Z465" s="95"/>
      <c r="AA465" s="95"/>
      <c r="AB465" s="95"/>
      <c r="AC465" s="95"/>
      <c r="AD465" s="95"/>
      <c r="AE465" s="95"/>
      <c r="AF465" s="95"/>
      <c r="AG465" s="95"/>
      <c r="AH465" s="95"/>
      <c r="AI465" s="95"/>
      <c r="AJ465" s="95"/>
      <c r="AK465" s="95"/>
      <c r="AL465" s="95"/>
      <c r="AM465" s="95"/>
      <c r="AN465" s="95"/>
      <c r="AO465" s="95"/>
      <c r="AP465" s="95"/>
      <c r="AQ465" s="95"/>
      <c r="AR465" s="95"/>
      <c r="AS465" s="95"/>
      <c r="AT465" s="95"/>
      <c r="AU465" s="95"/>
      <c r="AV465" s="95"/>
      <c r="AW465" s="95"/>
      <c r="AX465" s="95"/>
    </row>
    <row r="466" spans="1:50" s="96" customFormat="1" ht="32.25" customHeight="1">
      <c r="A466" s="16" t="s">
        <v>264</v>
      </c>
      <c r="B466" s="153" t="s">
        <v>267</v>
      </c>
      <c r="C466" s="153"/>
      <c r="D466" s="187">
        <f t="shared" ref="D466:P466" si="285">D468+D467</f>
        <v>283</v>
      </c>
      <c r="E466" s="158">
        <f t="shared" si="285"/>
        <v>283</v>
      </c>
      <c r="F466" s="158">
        <f t="shared" si="285"/>
        <v>0</v>
      </c>
      <c r="G466" s="158">
        <f t="shared" si="285"/>
        <v>0</v>
      </c>
      <c r="H466" s="158" t="e">
        <f t="shared" si="285"/>
        <v>#REF!</v>
      </c>
      <c r="I466" s="193">
        <f t="shared" si="285"/>
        <v>0</v>
      </c>
      <c r="J466" s="158">
        <f t="shared" si="285"/>
        <v>0</v>
      </c>
      <c r="K466" s="158">
        <f t="shared" si="285"/>
        <v>0</v>
      </c>
      <c r="L466" s="158">
        <f t="shared" si="285"/>
        <v>0</v>
      </c>
      <c r="M466" s="193">
        <f t="shared" si="285"/>
        <v>0</v>
      </c>
      <c r="N466" s="158">
        <f t="shared" si="285"/>
        <v>0</v>
      </c>
      <c r="O466" s="158">
        <f t="shared" si="285"/>
        <v>0</v>
      </c>
      <c r="P466" s="158">
        <f t="shared" si="285"/>
        <v>0</v>
      </c>
      <c r="Q466" s="95"/>
      <c r="R466" s="95"/>
      <c r="S466" s="95"/>
      <c r="T466" s="95"/>
      <c r="U466" s="95"/>
      <c r="V466" s="95"/>
      <c r="W466" s="95"/>
      <c r="X466" s="95"/>
      <c r="Y466" s="95"/>
      <c r="Z466" s="95"/>
      <c r="AA466" s="95"/>
      <c r="AB466" s="95"/>
      <c r="AC466" s="95"/>
      <c r="AD466" s="95"/>
      <c r="AE466" s="95"/>
      <c r="AF466" s="95"/>
      <c r="AG466" s="95"/>
      <c r="AH466" s="95"/>
      <c r="AI466" s="95"/>
      <c r="AJ466" s="95"/>
      <c r="AK466" s="95"/>
      <c r="AL466" s="95"/>
      <c r="AM466" s="95"/>
      <c r="AN466" s="95"/>
      <c r="AO466" s="95"/>
      <c r="AP466" s="95"/>
      <c r="AQ466" s="95"/>
      <c r="AR466" s="95"/>
      <c r="AS466" s="95"/>
      <c r="AT466" s="95"/>
      <c r="AU466" s="95"/>
      <c r="AV466" s="95"/>
      <c r="AW466" s="95"/>
      <c r="AX466" s="95"/>
    </row>
    <row r="467" spans="1:50" s="96" customFormat="1" ht="27" customHeight="1">
      <c r="A467" s="16" t="s">
        <v>22</v>
      </c>
      <c r="B467" s="153" t="s">
        <v>267</v>
      </c>
      <c r="C467" s="153" t="s">
        <v>16</v>
      </c>
      <c r="D467" s="187">
        <f>E467+F467+G467</f>
        <v>117.8</v>
      </c>
      <c r="E467" s="158">
        <f>'[1]Поправки ноябрь 2024 (3)'!$I$999</f>
        <v>117.8</v>
      </c>
      <c r="F467" s="158"/>
      <c r="G467" s="158"/>
      <c r="H467" s="158" t="e">
        <f>#REF!</f>
        <v>#REF!</v>
      </c>
      <c r="I467" s="193">
        <f>J467+K467+L467</f>
        <v>0</v>
      </c>
      <c r="J467" s="158"/>
      <c r="K467" s="158"/>
      <c r="L467" s="158"/>
      <c r="M467" s="193">
        <f>N467+O467+P467</f>
        <v>0</v>
      </c>
      <c r="N467" s="158"/>
      <c r="O467" s="158"/>
      <c r="P467" s="158"/>
      <c r="Q467" s="95"/>
      <c r="R467" s="95"/>
      <c r="S467" s="95"/>
      <c r="T467" s="95"/>
      <c r="U467" s="95"/>
      <c r="V467" s="95"/>
      <c r="W467" s="95"/>
      <c r="X467" s="95"/>
      <c r="Y467" s="95"/>
      <c r="Z467" s="95"/>
      <c r="AA467" s="95"/>
      <c r="AB467" s="95"/>
      <c r="AC467" s="95"/>
      <c r="AD467" s="95"/>
      <c r="AE467" s="95"/>
      <c r="AF467" s="95"/>
      <c r="AG467" s="95"/>
      <c r="AH467" s="95"/>
      <c r="AI467" s="95"/>
      <c r="AJ467" s="95"/>
      <c r="AK467" s="95"/>
      <c r="AL467" s="95"/>
      <c r="AM467" s="95"/>
      <c r="AN467" s="95"/>
      <c r="AO467" s="95"/>
      <c r="AP467" s="95"/>
      <c r="AQ467" s="95"/>
      <c r="AR467" s="95"/>
      <c r="AS467" s="95"/>
      <c r="AT467" s="95"/>
      <c r="AU467" s="95"/>
      <c r="AV467" s="95"/>
      <c r="AW467" s="95"/>
      <c r="AX467" s="95"/>
    </row>
    <row r="468" spans="1:50" s="96" customFormat="1" ht="21" customHeight="1">
      <c r="A468" s="16" t="s">
        <v>35</v>
      </c>
      <c r="B468" s="153" t="s">
        <v>267</v>
      </c>
      <c r="C468" s="153" t="s">
        <v>36</v>
      </c>
      <c r="D468" s="187">
        <f>E468+F468+G468</f>
        <v>165.2</v>
      </c>
      <c r="E468" s="155">
        <v>165.2</v>
      </c>
      <c r="F468" s="155"/>
      <c r="G468" s="155"/>
      <c r="H468" s="155" t="e">
        <f>#REF!</f>
        <v>#REF!</v>
      </c>
      <c r="I468" s="193">
        <f>J468+K468+L468</f>
        <v>0</v>
      </c>
      <c r="J468" s="155"/>
      <c r="K468" s="155"/>
      <c r="L468" s="155"/>
      <c r="M468" s="193">
        <f>N468+O468+P468</f>
        <v>0</v>
      </c>
      <c r="N468" s="155"/>
      <c r="O468" s="155"/>
      <c r="P468" s="155"/>
      <c r="Q468" s="95"/>
      <c r="R468" s="95"/>
      <c r="S468" s="95"/>
      <c r="T468" s="95"/>
      <c r="U468" s="95"/>
      <c r="V468" s="95"/>
      <c r="W468" s="95"/>
      <c r="X468" s="95"/>
      <c r="Y468" s="95"/>
      <c r="Z468" s="95"/>
      <c r="AA468" s="95"/>
      <c r="AB468" s="95"/>
      <c r="AC468" s="95"/>
      <c r="AD468" s="95"/>
      <c r="AE468" s="95"/>
      <c r="AF468" s="95"/>
      <c r="AG468" s="95"/>
      <c r="AH468" s="95"/>
      <c r="AI468" s="95"/>
      <c r="AJ468" s="95"/>
      <c r="AK468" s="95"/>
      <c r="AL468" s="95"/>
      <c r="AM468" s="95"/>
      <c r="AN468" s="95"/>
      <c r="AO468" s="95"/>
      <c r="AP468" s="95"/>
      <c r="AQ468" s="95"/>
      <c r="AR468" s="95"/>
      <c r="AS468" s="95"/>
      <c r="AT468" s="95"/>
      <c r="AU468" s="95"/>
      <c r="AV468" s="95"/>
      <c r="AW468" s="95"/>
      <c r="AX468" s="95"/>
    </row>
    <row r="469" spans="1:50" s="96" customFormat="1" ht="30">
      <c r="A469" s="16" t="s">
        <v>333</v>
      </c>
      <c r="B469" s="153" t="s">
        <v>325</v>
      </c>
      <c r="C469" s="153"/>
      <c r="D469" s="187">
        <f t="shared" ref="D469:D470" si="286">E469+F469+G469</f>
        <v>520.20000000000005</v>
      </c>
      <c r="E469" s="158">
        <f>E472+E470</f>
        <v>120.2</v>
      </c>
      <c r="F469" s="158">
        <f>F472+F470</f>
        <v>400</v>
      </c>
      <c r="G469" s="158">
        <f>G472+G470</f>
        <v>0</v>
      </c>
      <c r="H469" s="158">
        <f>H472+H470</f>
        <v>0</v>
      </c>
      <c r="I469" s="187">
        <f t="shared" ref="I469:P469" si="287">I472+I470</f>
        <v>0</v>
      </c>
      <c r="J469" s="158">
        <f t="shared" si="287"/>
        <v>0</v>
      </c>
      <c r="K469" s="158">
        <f t="shared" si="287"/>
        <v>0</v>
      </c>
      <c r="L469" s="158">
        <f t="shared" si="287"/>
        <v>0</v>
      </c>
      <c r="M469" s="187">
        <f t="shared" si="287"/>
        <v>0</v>
      </c>
      <c r="N469" s="158">
        <f t="shared" si="287"/>
        <v>0</v>
      </c>
      <c r="O469" s="158">
        <f t="shared" si="287"/>
        <v>0</v>
      </c>
      <c r="P469" s="158">
        <f t="shared" si="287"/>
        <v>0</v>
      </c>
      <c r="Q469" s="95"/>
      <c r="R469" s="95"/>
      <c r="S469" s="95"/>
      <c r="T469" s="95"/>
      <c r="U469" s="95"/>
      <c r="V469" s="95"/>
      <c r="W469" s="95"/>
      <c r="X469" s="95"/>
      <c r="Y469" s="95"/>
      <c r="Z469" s="95"/>
      <c r="AA469" s="95"/>
      <c r="AB469" s="95"/>
      <c r="AC469" s="95"/>
      <c r="AD469" s="95"/>
      <c r="AE469" s="95"/>
      <c r="AF469" s="95"/>
      <c r="AG469" s="95"/>
      <c r="AH469" s="95"/>
      <c r="AI469" s="95"/>
      <c r="AJ469" s="95"/>
      <c r="AK469" s="95"/>
      <c r="AL469" s="95"/>
      <c r="AM469" s="95"/>
      <c r="AN469" s="95"/>
      <c r="AO469" s="95"/>
      <c r="AP469" s="95"/>
      <c r="AQ469" s="95"/>
      <c r="AR469" s="95"/>
      <c r="AS469" s="95"/>
      <c r="AT469" s="95"/>
      <c r="AU469" s="95"/>
      <c r="AV469" s="95"/>
      <c r="AW469" s="95"/>
      <c r="AX469" s="95"/>
    </row>
    <row r="470" spans="1:50" s="8" customFormat="1" ht="30" customHeight="1">
      <c r="A470" s="58" t="s">
        <v>22</v>
      </c>
      <c r="B470" s="60" t="s">
        <v>325</v>
      </c>
      <c r="C470" s="153" t="s">
        <v>16</v>
      </c>
      <c r="D470" s="187">
        <f t="shared" si="286"/>
        <v>520.20000000000005</v>
      </c>
      <c r="E470" s="158">
        <f>'[1]Поправки ноябрь 2024 (3)'!$I$1011</f>
        <v>120.2</v>
      </c>
      <c r="F470" s="158">
        <v>400</v>
      </c>
      <c r="G470" s="158"/>
      <c r="H470" s="158">
        <f t="shared" ref="H470:M470" si="288">H471</f>
        <v>0</v>
      </c>
      <c r="I470" s="187">
        <f t="shared" si="288"/>
        <v>0</v>
      </c>
      <c r="J470" s="158"/>
      <c r="K470" s="158"/>
      <c r="L470" s="158"/>
      <c r="M470" s="187">
        <f t="shared" si="288"/>
        <v>0</v>
      </c>
      <c r="N470" s="158"/>
      <c r="O470" s="158"/>
      <c r="P470" s="158"/>
      <c r="Q470" s="7"/>
      <c r="R470" s="7"/>
      <c r="S470" s="7"/>
      <c r="T470" s="7"/>
      <c r="U470" s="7"/>
      <c r="V470" s="7"/>
      <c r="W470" s="7"/>
      <c r="X470" s="7"/>
      <c r="Y470" s="7"/>
      <c r="Z470" s="7"/>
      <c r="AA470" s="7"/>
      <c r="AB470" s="7"/>
      <c r="AC470" s="7"/>
      <c r="AD470" s="7"/>
      <c r="AE470" s="7"/>
      <c r="AF470" s="7"/>
      <c r="AG470" s="7"/>
      <c r="AH470" s="7"/>
      <c r="AI470" s="7"/>
      <c r="AJ470" s="7"/>
      <c r="AK470" s="7"/>
      <c r="AL470" s="7"/>
      <c r="AM470" s="7"/>
      <c r="AN470" s="7"/>
      <c r="AO470" s="7"/>
      <c r="AP470" s="7"/>
      <c r="AQ470" s="7"/>
      <c r="AR470" s="7"/>
      <c r="AS470" s="7"/>
      <c r="AT470" s="7"/>
      <c r="AU470" s="7"/>
      <c r="AV470" s="7"/>
      <c r="AW470" s="7"/>
      <c r="AX470" s="7"/>
    </row>
    <row r="471" spans="1:50" s="8" customFormat="1" hidden="1">
      <c r="A471" s="16" t="s">
        <v>67</v>
      </c>
      <c r="B471" s="60" t="s">
        <v>325</v>
      </c>
      <c r="C471" s="153" t="s">
        <v>16</v>
      </c>
      <c r="D471" s="187">
        <f>E471+F471+G471+H471</f>
        <v>0</v>
      </c>
      <c r="E471" s="158"/>
      <c r="F471" s="158"/>
      <c r="G471" s="158"/>
      <c r="H471" s="158"/>
      <c r="I471" s="187">
        <f>J471+K471+L471</f>
        <v>0</v>
      </c>
      <c r="J471" s="158"/>
      <c r="K471" s="158"/>
      <c r="L471" s="158"/>
      <c r="M471" s="187"/>
      <c r="N471" s="158"/>
      <c r="O471" s="158"/>
      <c r="P471" s="158"/>
      <c r="Q471" s="7"/>
      <c r="R471" s="7"/>
      <c r="S471" s="7"/>
      <c r="T471" s="7"/>
      <c r="U471" s="7"/>
      <c r="V471" s="7"/>
      <c r="W471" s="7"/>
      <c r="X471" s="7"/>
      <c r="Y471" s="7"/>
      <c r="Z471" s="7"/>
      <c r="AA471" s="7"/>
      <c r="AB471" s="7"/>
      <c r="AC471" s="7"/>
      <c r="AD471" s="7"/>
      <c r="AE471" s="7"/>
      <c r="AF471" s="7"/>
      <c r="AG471" s="7"/>
      <c r="AH471" s="7"/>
      <c r="AI471" s="7"/>
      <c r="AJ471" s="7"/>
      <c r="AK471" s="7"/>
      <c r="AL471" s="7"/>
      <c r="AM471" s="7"/>
      <c r="AN471" s="7"/>
      <c r="AO471" s="7"/>
      <c r="AP471" s="7"/>
      <c r="AQ471" s="7"/>
      <c r="AR471" s="7"/>
      <c r="AS471" s="7"/>
      <c r="AT471" s="7"/>
      <c r="AU471" s="7"/>
      <c r="AV471" s="7"/>
      <c r="AW471" s="7"/>
      <c r="AX471" s="7"/>
    </row>
    <row r="472" spans="1:50" s="8" customFormat="1" ht="15" hidden="1" customHeight="1">
      <c r="A472" s="81" t="s">
        <v>35</v>
      </c>
      <c r="B472" s="60" t="s">
        <v>325</v>
      </c>
      <c r="C472" s="153" t="s">
        <v>36</v>
      </c>
      <c r="D472" s="187">
        <f t="shared" ref="D472:P472" si="289">D473</f>
        <v>0</v>
      </c>
      <c r="E472" s="158">
        <f t="shared" si="289"/>
        <v>0</v>
      </c>
      <c r="F472" s="158">
        <f t="shared" si="289"/>
        <v>0</v>
      </c>
      <c r="G472" s="158">
        <f t="shared" si="289"/>
        <v>0</v>
      </c>
      <c r="H472" s="158">
        <f t="shared" si="289"/>
        <v>0</v>
      </c>
      <c r="I472" s="187">
        <f t="shared" si="289"/>
        <v>0</v>
      </c>
      <c r="J472" s="158">
        <f t="shared" si="289"/>
        <v>0</v>
      </c>
      <c r="K472" s="158">
        <f t="shared" si="289"/>
        <v>0</v>
      </c>
      <c r="L472" s="158">
        <f t="shared" si="289"/>
        <v>0</v>
      </c>
      <c r="M472" s="187">
        <f t="shared" si="289"/>
        <v>0</v>
      </c>
      <c r="N472" s="158">
        <f t="shared" si="289"/>
        <v>0</v>
      </c>
      <c r="O472" s="158">
        <f t="shared" si="289"/>
        <v>0</v>
      </c>
      <c r="P472" s="158">
        <f t="shared" si="289"/>
        <v>0</v>
      </c>
      <c r="Q472" s="7"/>
      <c r="R472" s="7"/>
      <c r="S472" s="7"/>
      <c r="T472" s="7"/>
      <c r="U472" s="7"/>
      <c r="V472" s="7"/>
      <c r="W472" s="7"/>
      <c r="X472" s="7"/>
      <c r="Y472" s="7"/>
      <c r="Z472" s="7"/>
      <c r="AA472" s="7"/>
      <c r="AB472" s="7"/>
      <c r="AC472" s="7"/>
      <c r="AD472" s="7"/>
      <c r="AE472" s="7"/>
      <c r="AF472" s="7"/>
      <c r="AG472" s="7"/>
      <c r="AH472" s="7"/>
      <c r="AI472" s="7"/>
      <c r="AJ472" s="7"/>
      <c r="AK472" s="7"/>
      <c r="AL472" s="7"/>
      <c r="AM472" s="7"/>
      <c r="AN472" s="7"/>
      <c r="AO472" s="7"/>
      <c r="AP472" s="7"/>
      <c r="AQ472" s="7"/>
      <c r="AR472" s="7"/>
      <c r="AS472" s="7"/>
      <c r="AT472" s="7"/>
      <c r="AU472" s="7"/>
      <c r="AV472" s="7"/>
      <c r="AW472" s="7"/>
      <c r="AX472" s="7"/>
    </row>
    <row r="473" spans="1:50" s="8" customFormat="1" ht="15" hidden="1" customHeight="1">
      <c r="A473" s="16" t="s">
        <v>67</v>
      </c>
      <c r="B473" s="60" t="s">
        <v>325</v>
      </c>
      <c r="C473" s="153" t="s">
        <v>36</v>
      </c>
      <c r="D473" s="187">
        <f>E473+F473+G473+H473</f>
        <v>0</v>
      </c>
      <c r="E473" s="155"/>
      <c r="F473" s="156"/>
      <c r="G473" s="157"/>
      <c r="H473" s="157"/>
      <c r="I473" s="187">
        <f>J473+K473+L473</f>
        <v>0</v>
      </c>
      <c r="J473" s="155"/>
      <c r="K473" s="156"/>
      <c r="L473" s="156"/>
      <c r="M473" s="246">
        <f>N473+O473+P473</f>
        <v>0</v>
      </c>
      <c r="N473" s="160"/>
      <c r="O473" s="160"/>
      <c r="P473" s="160"/>
      <c r="Q473" s="7"/>
      <c r="R473" s="7"/>
      <c r="S473" s="7"/>
      <c r="T473" s="7"/>
      <c r="U473" s="7"/>
      <c r="V473" s="7"/>
      <c r="W473" s="7"/>
      <c r="X473" s="7"/>
      <c r="Y473" s="7"/>
      <c r="Z473" s="7"/>
      <c r="AA473" s="7"/>
      <c r="AB473" s="7"/>
      <c r="AC473" s="7"/>
      <c r="AD473" s="7"/>
      <c r="AE473" s="7"/>
      <c r="AF473" s="7"/>
      <c r="AG473" s="7"/>
      <c r="AH473" s="7"/>
      <c r="AI473" s="7"/>
      <c r="AJ473" s="7"/>
      <c r="AK473" s="7"/>
      <c r="AL473" s="7"/>
      <c r="AM473" s="7"/>
      <c r="AN473" s="7"/>
      <c r="AO473" s="7"/>
      <c r="AP473" s="7"/>
      <c r="AQ473" s="7"/>
      <c r="AR473" s="7"/>
      <c r="AS473" s="7"/>
      <c r="AT473" s="7"/>
      <c r="AU473" s="7"/>
      <c r="AV473" s="7"/>
      <c r="AW473" s="7"/>
      <c r="AX473" s="7"/>
    </row>
    <row r="474" spans="1:50" s="8" customFormat="1" ht="25.5">
      <c r="A474" s="58" t="s">
        <v>306</v>
      </c>
      <c r="B474" s="60" t="s">
        <v>307</v>
      </c>
      <c r="C474" s="153"/>
      <c r="D474" s="187">
        <f>D475</f>
        <v>330</v>
      </c>
      <c r="E474" s="158">
        <f t="shared" ref="E474:P474" si="290">E475</f>
        <v>0.3</v>
      </c>
      <c r="F474" s="158">
        <f t="shared" si="290"/>
        <v>29.7</v>
      </c>
      <c r="G474" s="158">
        <f t="shared" si="290"/>
        <v>300</v>
      </c>
      <c r="H474" s="158" t="e">
        <f t="shared" si="290"/>
        <v>#REF!</v>
      </c>
      <c r="I474" s="193">
        <f t="shared" si="290"/>
        <v>0</v>
      </c>
      <c r="J474" s="158">
        <f t="shared" si="290"/>
        <v>0</v>
      </c>
      <c r="K474" s="158">
        <f t="shared" si="290"/>
        <v>0</v>
      </c>
      <c r="L474" s="158">
        <f t="shared" si="290"/>
        <v>0</v>
      </c>
      <c r="M474" s="193">
        <f t="shared" si="290"/>
        <v>0</v>
      </c>
      <c r="N474" s="158">
        <f t="shared" si="290"/>
        <v>0</v>
      </c>
      <c r="O474" s="158">
        <f t="shared" si="290"/>
        <v>0</v>
      </c>
      <c r="P474" s="158">
        <f t="shared" si="290"/>
        <v>0</v>
      </c>
      <c r="Q474" s="7"/>
      <c r="R474" s="7"/>
      <c r="S474" s="7"/>
      <c r="T474" s="7"/>
      <c r="U474" s="7"/>
      <c r="V474" s="7"/>
      <c r="W474" s="7"/>
      <c r="X474" s="7"/>
      <c r="Y474" s="7"/>
      <c r="Z474" s="7"/>
      <c r="AA474" s="7"/>
      <c r="AB474" s="7"/>
      <c r="AC474" s="7"/>
      <c r="AD474" s="7"/>
      <c r="AE474" s="7"/>
      <c r="AF474" s="7"/>
      <c r="AG474" s="7"/>
      <c r="AH474" s="7"/>
      <c r="AI474" s="7"/>
      <c r="AJ474" s="7"/>
      <c r="AK474" s="7"/>
      <c r="AL474" s="7"/>
      <c r="AM474" s="7"/>
      <c r="AN474" s="7"/>
      <c r="AO474" s="7"/>
      <c r="AP474" s="7"/>
      <c r="AQ474" s="7"/>
      <c r="AR474" s="7"/>
      <c r="AS474" s="7"/>
      <c r="AT474" s="7"/>
      <c r="AU474" s="7"/>
      <c r="AV474" s="7"/>
      <c r="AW474" s="7"/>
      <c r="AX474" s="7"/>
    </row>
    <row r="475" spans="1:50" s="8" customFormat="1" ht="29.25" customHeight="1">
      <c r="A475" s="58" t="s">
        <v>22</v>
      </c>
      <c r="B475" s="60" t="s">
        <v>307</v>
      </c>
      <c r="C475" s="153" t="s">
        <v>16</v>
      </c>
      <c r="D475" s="187">
        <f>E475+F475+G475</f>
        <v>330</v>
      </c>
      <c r="E475" s="158">
        <v>0.3</v>
      </c>
      <c r="F475" s="158">
        <v>29.7</v>
      </c>
      <c r="G475" s="158">
        <v>300</v>
      </c>
      <c r="H475" s="158" t="e">
        <f>#REF!</f>
        <v>#REF!</v>
      </c>
      <c r="I475" s="193">
        <f>J475+K475+L475</f>
        <v>0</v>
      </c>
      <c r="J475" s="158"/>
      <c r="K475" s="158"/>
      <c r="L475" s="158"/>
      <c r="M475" s="193">
        <f>N475+O475+P475</f>
        <v>0</v>
      </c>
      <c r="N475" s="158"/>
      <c r="O475" s="158"/>
      <c r="P475" s="158"/>
      <c r="Q475" s="7"/>
      <c r="R475" s="7"/>
      <c r="S475" s="7"/>
      <c r="T475" s="7"/>
      <c r="U475" s="7"/>
      <c r="V475" s="7"/>
      <c r="W475" s="7"/>
      <c r="X475" s="7"/>
      <c r="Y475" s="7"/>
      <c r="Z475" s="7"/>
      <c r="AA475" s="7"/>
      <c r="AB475" s="7"/>
      <c r="AC475" s="7"/>
      <c r="AD475" s="7"/>
      <c r="AE475" s="7"/>
      <c r="AF475" s="7"/>
      <c r="AG475" s="7"/>
      <c r="AH475" s="7"/>
      <c r="AI475" s="7"/>
      <c r="AJ475" s="7"/>
      <c r="AK475" s="7"/>
      <c r="AL475" s="7"/>
      <c r="AM475" s="7"/>
      <c r="AN475" s="7"/>
      <c r="AO475" s="7"/>
      <c r="AP475" s="7"/>
      <c r="AQ475" s="7"/>
      <c r="AR475" s="7"/>
      <c r="AS475" s="7"/>
      <c r="AT475" s="7"/>
      <c r="AU475" s="7"/>
      <c r="AV475" s="7"/>
      <c r="AW475" s="7"/>
      <c r="AX475" s="7"/>
    </row>
    <row r="476" spans="1:50" s="7" customFormat="1" ht="71.25">
      <c r="A476" s="63" t="s">
        <v>334</v>
      </c>
      <c r="B476" s="39" t="s">
        <v>269</v>
      </c>
      <c r="C476" s="19"/>
      <c r="D476" s="187">
        <f>E476+G476</f>
        <v>46</v>
      </c>
      <c r="E476" s="157">
        <f>E477</f>
        <v>46</v>
      </c>
      <c r="F476" s="18">
        <f t="shared" ref="F476:P477" si="291">F477</f>
        <v>0</v>
      </c>
      <c r="G476" s="18">
        <f t="shared" si="291"/>
        <v>0</v>
      </c>
      <c r="H476" s="18" t="e">
        <f t="shared" si="291"/>
        <v>#REF!</v>
      </c>
      <c r="I476" s="188">
        <f t="shared" si="291"/>
        <v>0</v>
      </c>
      <c r="J476" s="157">
        <f>J477</f>
        <v>0</v>
      </c>
      <c r="K476" s="18">
        <f t="shared" si="291"/>
        <v>0</v>
      </c>
      <c r="L476" s="18">
        <f t="shared" si="291"/>
        <v>0</v>
      </c>
      <c r="M476" s="194">
        <f t="shared" si="291"/>
        <v>0</v>
      </c>
      <c r="N476" s="18">
        <f t="shared" si="291"/>
        <v>0</v>
      </c>
      <c r="O476" s="18">
        <f t="shared" si="291"/>
        <v>0</v>
      </c>
      <c r="P476" s="18">
        <f t="shared" si="291"/>
        <v>0</v>
      </c>
    </row>
    <row r="477" spans="1:50" s="8" customFormat="1" ht="58.5" customHeight="1">
      <c r="A477" s="62" t="s">
        <v>268</v>
      </c>
      <c r="B477" s="17" t="s">
        <v>270</v>
      </c>
      <c r="C477" s="153"/>
      <c r="D477" s="187">
        <f>E477+G477</f>
        <v>46</v>
      </c>
      <c r="E477" s="155">
        <f>E478</f>
        <v>46</v>
      </c>
      <c r="F477" s="156">
        <f t="shared" si="291"/>
        <v>0</v>
      </c>
      <c r="G477" s="156">
        <f t="shared" si="291"/>
        <v>0</v>
      </c>
      <c r="H477" s="156" t="e">
        <f t="shared" si="291"/>
        <v>#REF!</v>
      </c>
      <c r="I477" s="190">
        <f t="shared" si="291"/>
        <v>0</v>
      </c>
      <c r="J477" s="155">
        <f t="shared" si="291"/>
        <v>0</v>
      </c>
      <c r="K477" s="156">
        <f t="shared" si="291"/>
        <v>0</v>
      </c>
      <c r="L477" s="156">
        <f t="shared" si="291"/>
        <v>0</v>
      </c>
      <c r="M477" s="192">
        <f t="shared" si="291"/>
        <v>0</v>
      </c>
      <c r="N477" s="156">
        <f t="shared" si="291"/>
        <v>0</v>
      </c>
      <c r="O477" s="156">
        <f t="shared" si="291"/>
        <v>0</v>
      </c>
      <c r="P477" s="156">
        <f t="shared" si="291"/>
        <v>0</v>
      </c>
      <c r="Q477" s="7"/>
      <c r="R477" s="7"/>
      <c r="S477" s="7"/>
      <c r="T477" s="7"/>
      <c r="U477" s="7"/>
      <c r="V477" s="7"/>
      <c r="W477" s="7"/>
      <c r="X477" s="7"/>
      <c r="Y477" s="7"/>
      <c r="Z477" s="7"/>
      <c r="AA477" s="7"/>
      <c r="AB477" s="7"/>
      <c r="AC477" s="7"/>
      <c r="AD477" s="7"/>
      <c r="AE477" s="7"/>
      <c r="AF477" s="7"/>
      <c r="AG477" s="7"/>
      <c r="AH477" s="7"/>
      <c r="AI477" s="7"/>
      <c r="AJ477" s="7"/>
      <c r="AK477" s="7"/>
      <c r="AL477" s="7"/>
      <c r="AM477" s="7"/>
      <c r="AN477" s="7"/>
      <c r="AO477" s="7"/>
      <c r="AP477" s="7"/>
      <c r="AQ477" s="7"/>
      <c r="AR477" s="7"/>
      <c r="AS477" s="7"/>
      <c r="AT477" s="7"/>
      <c r="AU477" s="7"/>
      <c r="AV477" s="7"/>
      <c r="AW477" s="7"/>
      <c r="AX477" s="7"/>
    </row>
    <row r="478" spans="1:50" s="8" customFormat="1" ht="44.25" customHeight="1">
      <c r="A478" s="16" t="s">
        <v>22</v>
      </c>
      <c r="B478" s="17" t="s">
        <v>270</v>
      </c>
      <c r="C478" s="153" t="s">
        <v>16</v>
      </c>
      <c r="D478" s="187">
        <f>E478+G478</f>
        <v>46</v>
      </c>
      <c r="E478" s="155">
        <v>46</v>
      </c>
      <c r="F478" s="156"/>
      <c r="G478" s="156"/>
      <c r="H478" s="156" t="e">
        <f>#REF!</f>
        <v>#REF!</v>
      </c>
      <c r="I478" s="187">
        <f>J478+K478+L478</f>
        <v>0</v>
      </c>
      <c r="J478" s="155"/>
      <c r="K478" s="156"/>
      <c r="L478" s="156"/>
      <c r="M478" s="246">
        <f>N478+O478</f>
        <v>0</v>
      </c>
      <c r="N478" s="160"/>
      <c r="O478" s="160"/>
      <c r="P478" s="160"/>
      <c r="Q478" s="7"/>
      <c r="R478" s="7"/>
      <c r="S478" s="7"/>
      <c r="T478" s="7"/>
      <c r="U478" s="7"/>
      <c r="V478" s="7"/>
      <c r="W478" s="7"/>
      <c r="X478" s="7"/>
      <c r="Y478" s="7"/>
      <c r="Z478" s="7"/>
      <c r="AA478" s="7"/>
      <c r="AB478" s="7"/>
      <c r="AC478" s="7"/>
      <c r="AD478" s="7"/>
      <c r="AE478" s="7"/>
      <c r="AF478" s="7"/>
      <c r="AG478" s="7"/>
      <c r="AH478" s="7"/>
      <c r="AI478" s="7"/>
      <c r="AJ478" s="7"/>
      <c r="AK478" s="7"/>
      <c r="AL478" s="7"/>
      <c r="AM478" s="7"/>
      <c r="AN478" s="7"/>
      <c r="AO478" s="7"/>
      <c r="AP478" s="7"/>
      <c r="AQ478" s="7"/>
      <c r="AR478" s="7"/>
      <c r="AS478" s="7"/>
      <c r="AT478" s="7"/>
      <c r="AU478" s="7"/>
      <c r="AV478" s="7"/>
      <c r="AW478" s="7"/>
      <c r="AX478" s="7"/>
    </row>
    <row r="479" spans="1:50" s="7" customFormat="1" ht="60" customHeight="1">
      <c r="A479" s="31" t="s">
        <v>161</v>
      </c>
      <c r="B479" s="19" t="s">
        <v>271</v>
      </c>
      <c r="C479" s="153"/>
      <c r="D479" s="187">
        <f>D480</f>
        <v>38.199999999999996</v>
      </c>
      <c r="E479" s="158">
        <f t="shared" ref="E479:L482" si="292">E480</f>
        <v>38.199999999999996</v>
      </c>
      <c r="F479" s="158">
        <f t="shared" si="292"/>
        <v>0</v>
      </c>
      <c r="G479" s="158">
        <f t="shared" si="292"/>
        <v>0</v>
      </c>
      <c r="H479" s="158" t="e">
        <f t="shared" si="292"/>
        <v>#REF!</v>
      </c>
      <c r="I479" s="187">
        <f>I480</f>
        <v>0</v>
      </c>
      <c r="J479" s="158">
        <f>J480</f>
        <v>0</v>
      </c>
      <c r="K479" s="158">
        <f>K480</f>
        <v>0</v>
      </c>
      <c r="L479" s="158">
        <f>L480</f>
        <v>0</v>
      </c>
      <c r="M479" s="187">
        <f t="shared" ref="M479:P482" si="293">M480</f>
        <v>0</v>
      </c>
      <c r="N479" s="158">
        <f t="shared" si="293"/>
        <v>0</v>
      </c>
      <c r="O479" s="158">
        <f t="shared" si="293"/>
        <v>0</v>
      </c>
      <c r="P479" s="158">
        <f t="shared" si="293"/>
        <v>0</v>
      </c>
    </row>
    <row r="480" spans="1:50" s="8" customFormat="1" ht="61.5" customHeight="1">
      <c r="A480" s="27" t="s">
        <v>318</v>
      </c>
      <c r="B480" s="153" t="s">
        <v>272</v>
      </c>
      <c r="C480" s="153"/>
      <c r="D480" s="187">
        <f>D481</f>
        <v>38.199999999999996</v>
      </c>
      <c r="E480" s="154">
        <f t="shared" si="292"/>
        <v>38.199999999999996</v>
      </c>
      <c r="F480" s="154">
        <f t="shared" si="292"/>
        <v>0</v>
      </c>
      <c r="G480" s="154">
        <f t="shared" si="292"/>
        <v>0</v>
      </c>
      <c r="H480" s="154" t="e">
        <f t="shared" si="292"/>
        <v>#REF!</v>
      </c>
      <c r="I480" s="187">
        <f t="shared" si="292"/>
        <v>0</v>
      </c>
      <c r="J480" s="154">
        <f t="shared" si="292"/>
        <v>0</v>
      </c>
      <c r="K480" s="154">
        <f t="shared" si="292"/>
        <v>0</v>
      </c>
      <c r="L480" s="154">
        <f t="shared" si="292"/>
        <v>0</v>
      </c>
      <c r="M480" s="187">
        <f t="shared" si="293"/>
        <v>0</v>
      </c>
      <c r="N480" s="154">
        <f t="shared" si="293"/>
        <v>0</v>
      </c>
      <c r="O480" s="154">
        <f t="shared" si="293"/>
        <v>0</v>
      </c>
      <c r="P480" s="154">
        <f t="shared" si="293"/>
        <v>0</v>
      </c>
      <c r="Q480" s="7"/>
      <c r="R480" s="7"/>
      <c r="S480" s="7"/>
      <c r="T480" s="7"/>
      <c r="U480" s="7"/>
      <c r="V480" s="7"/>
      <c r="W480" s="7"/>
      <c r="X480" s="7"/>
      <c r="Y480" s="7"/>
      <c r="Z480" s="7"/>
      <c r="AA480" s="7"/>
      <c r="AB480" s="7"/>
      <c r="AC480" s="7"/>
      <c r="AD480" s="7"/>
      <c r="AE480" s="7"/>
      <c r="AF480" s="7"/>
      <c r="AG480" s="7"/>
      <c r="AH480" s="7"/>
      <c r="AI480" s="7"/>
      <c r="AJ480" s="7"/>
      <c r="AK480" s="7"/>
      <c r="AL480" s="7"/>
      <c r="AM480" s="7"/>
      <c r="AN480" s="7"/>
      <c r="AO480" s="7"/>
      <c r="AP480" s="7"/>
      <c r="AQ480" s="7"/>
      <c r="AR480" s="7"/>
      <c r="AS480" s="7"/>
      <c r="AT480" s="7"/>
      <c r="AU480" s="7"/>
      <c r="AV480" s="7"/>
      <c r="AW480" s="7"/>
      <c r="AX480" s="7"/>
    </row>
    <row r="481" spans="1:50" s="8" customFormat="1">
      <c r="A481" s="27" t="s">
        <v>104</v>
      </c>
      <c r="B481" s="153" t="s">
        <v>273</v>
      </c>
      <c r="C481" s="153"/>
      <c r="D481" s="187">
        <f>D483</f>
        <v>38.199999999999996</v>
      </c>
      <c r="E481" s="154">
        <f t="shared" ref="E481:P481" si="294">E483</f>
        <v>38.199999999999996</v>
      </c>
      <c r="F481" s="154">
        <f t="shared" si="294"/>
        <v>0</v>
      </c>
      <c r="G481" s="154">
        <f t="shared" si="294"/>
        <v>0</v>
      </c>
      <c r="H481" s="154" t="e">
        <f t="shared" si="294"/>
        <v>#REF!</v>
      </c>
      <c r="I481" s="187">
        <f t="shared" si="294"/>
        <v>0</v>
      </c>
      <c r="J481" s="154">
        <f t="shared" si="294"/>
        <v>0</v>
      </c>
      <c r="K481" s="154">
        <f t="shared" si="294"/>
        <v>0</v>
      </c>
      <c r="L481" s="154">
        <f t="shared" si="294"/>
        <v>0</v>
      </c>
      <c r="M481" s="187">
        <f t="shared" si="294"/>
        <v>0</v>
      </c>
      <c r="N481" s="154">
        <f t="shared" si="294"/>
        <v>0</v>
      </c>
      <c r="O481" s="154">
        <f t="shared" si="294"/>
        <v>0</v>
      </c>
      <c r="P481" s="154">
        <f t="shared" si="294"/>
        <v>0</v>
      </c>
      <c r="Q481" s="7"/>
      <c r="R481" s="7"/>
      <c r="S481" s="7"/>
      <c r="T481" s="7"/>
      <c r="U481" s="7"/>
      <c r="V481" s="7"/>
      <c r="W481" s="7"/>
      <c r="X481" s="7"/>
      <c r="Y481" s="7"/>
      <c r="Z481" s="7"/>
      <c r="AA481" s="7"/>
      <c r="AB481" s="7"/>
      <c r="AC481" s="7"/>
      <c r="AD481" s="7"/>
      <c r="AE481" s="7"/>
      <c r="AF481" s="7"/>
      <c r="AG481" s="7"/>
      <c r="AH481" s="7"/>
      <c r="AI481" s="7"/>
      <c r="AJ481" s="7"/>
      <c r="AK481" s="7"/>
      <c r="AL481" s="7"/>
      <c r="AM481" s="7"/>
      <c r="AN481" s="7"/>
      <c r="AO481" s="7"/>
      <c r="AP481" s="7"/>
      <c r="AQ481" s="7"/>
      <c r="AR481" s="7"/>
      <c r="AS481" s="7"/>
      <c r="AT481" s="7"/>
      <c r="AU481" s="7"/>
      <c r="AV481" s="7"/>
      <c r="AW481" s="7"/>
      <c r="AX481" s="7"/>
    </row>
    <row r="482" spans="1:50" s="8" customFormat="1" ht="45" hidden="1">
      <c r="A482" s="27" t="s">
        <v>22</v>
      </c>
      <c r="B482" s="153" t="s">
        <v>273</v>
      </c>
      <c r="C482" s="153" t="s">
        <v>16</v>
      </c>
      <c r="D482" s="187">
        <f>D483</f>
        <v>38.199999999999996</v>
      </c>
      <c r="E482" s="154"/>
      <c r="F482" s="154"/>
      <c r="G482" s="154"/>
      <c r="H482" s="154" t="e">
        <f t="shared" si="292"/>
        <v>#REF!</v>
      </c>
      <c r="I482" s="187">
        <f t="shared" si="292"/>
        <v>0</v>
      </c>
      <c r="J482" s="154"/>
      <c r="K482" s="154"/>
      <c r="L482" s="154"/>
      <c r="M482" s="187">
        <f t="shared" si="293"/>
        <v>0</v>
      </c>
      <c r="N482" s="154"/>
      <c r="O482" s="154"/>
      <c r="P482" s="154"/>
      <c r="Q482" s="7"/>
      <c r="R482" s="7"/>
      <c r="S482" s="7"/>
      <c r="T482" s="7"/>
      <c r="U482" s="7"/>
      <c r="V482" s="7"/>
      <c r="W482" s="7"/>
      <c r="X482" s="7"/>
      <c r="Y482" s="7"/>
      <c r="Z482" s="7"/>
      <c r="AA482" s="7"/>
      <c r="AB482" s="7"/>
      <c r="AC482" s="7"/>
      <c r="AD482" s="7"/>
      <c r="AE482" s="7"/>
      <c r="AF482" s="7"/>
      <c r="AG482" s="7"/>
      <c r="AH482" s="7"/>
      <c r="AI482" s="7"/>
      <c r="AJ482" s="7"/>
      <c r="AK482" s="7"/>
      <c r="AL482" s="7"/>
      <c r="AM482" s="7"/>
      <c r="AN482" s="7"/>
      <c r="AO482" s="7"/>
      <c r="AP482" s="7"/>
      <c r="AQ482" s="7"/>
      <c r="AR482" s="7"/>
      <c r="AS482" s="7"/>
      <c r="AT482" s="7"/>
      <c r="AU482" s="7"/>
      <c r="AV482" s="7"/>
      <c r="AW482" s="7"/>
      <c r="AX482" s="7"/>
    </row>
    <row r="483" spans="1:50" s="8" customFormat="1" ht="60">
      <c r="A483" s="24" t="s">
        <v>60</v>
      </c>
      <c r="B483" s="252" t="s">
        <v>273</v>
      </c>
      <c r="C483" s="153" t="s">
        <v>56</v>
      </c>
      <c r="D483" s="187">
        <f t="shared" ref="D483:D486" si="295">E483+G483</f>
        <v>38.199999999999996</v>
      </c>
      <c r="E483" s="155">
        <f>'[1]Поправки ноябрь 2024 (3)'!$I$940</f>
        <v>38.199999999999996</v>
      </c>
      <c r="F483" s="155"/>
      <c r="G483" s="155"/>
      <c r="H483" s="155" t="e">
        <f>#REF!</f>
        <v>#REF!</v>
      </c>
      <c r="I483" s="190">
        <f>J483+K483+L483</f>
        <v>0</v>
      </c>
      <c r="J483" s="155"/>
      <c r="K483" s="155"/>
      <c r="L483" s="155"/>
      <c r="M483" s="190">
        <f>N483+O483+P483</f>
        <v>0</v>
      </c>
      <c r="N483" s="155"/>
      <c r="O483" s="155"/>
      <c r="P483" s="155"/>
      <c r="Q483" s="7"/>
      <c r="R483" s="7"/>
      <c r="S483" s="7"/>
      <c r="T483" s="7"/>
      <c r="U483" s="7"/>
      <c r="V483" s="7"/>
      <c r="W483" s="7"/>
      <c r="X483" s="7"/>
      <c r="Y483" s="7"/>
      <c r="Z483" s="7"/>
      <c r="AA483" s="7"/>
      <c r="AB483" s="7"/>
      <c r="AC483" s="7"/>
      <c r="AD483" s="7"/>
      <c r="AE483" s="7"/>
      <c r="AF483" s="7"/>
      <c r="AG483" s="7"/>
      <c r="AH483" s="7"/>
      <c r="AI483" s="7"/>
      <c r="AJ483" s="7"/>
      <c r="AK483" s="7"/>
      <c r="AL483" s="7"/>
      <c r="AM483" s="7"/>
      <c r="AN483" s="7"/>
      <c r="AO483" s="7"/>
      <c r="AP483" s="7"/>
      <c r="AQ483" s="7"/>
      <c r="AR483" s="7"/>
      <c r="AS483" s="7"/>
      <c r="AT483" s="7"/>
      <c r="AU483" s="7"/>
      <c r="AV483" s="7"/>
      <c r="AW483" s="7"/>
      <c r="AX483" s="7"/>
    </row>
    <row r="484" spans="1:50" s="7" customFormat="1" ht="54.75" customHeight="1">
      <c r="A484" s="225" t="s">
        <v>520</v>
      </c>
      <c r="B484" s="60" t="s">
        <v>511</v>
      </c>
      <c r="C484" s="60"/>
      <c r="D484" s="187">
        <f t="shared" si="295"/>
        <v>110</v>
      </c>
      <c r="E484" s="155">
        <f>E485</f>
        <v>110</v>
      </c>
      <c r="F484" s="155">
        <f t="shared" ref="F484:P485" si="296">F485</f>
        <v>0</v>
      </c>
      <c r="G484" s="155">
        <f t="shared" si="296"/>
        <v>0</v>
      </c>
      <c r="H484" s="155" t="e">
        <f t="shared" si="296"/>
        <v>#REF!</v>
      </c>
      <c r="I484" s="190">
        <f t="shared" si="296"/>
        <v>85</v>
      </c>
      <c r="J484" s="155">
        <f t="shared" si="296"/>
        <v>85</v>
      </c>
      <c r="K484" s="155">
        <f t="shared" si="296"/>
        <v>0</v>
      </c>
      <c r="L484" s="155">
        <f t="shared" si="296"/>
        <v>0</v>
      </c>
      <c r="M484" s="190">
        <f t="shared" si="296"/>
        <v>60</v>
      </c>
      <c r="N484" s="155">
        <f t="shared" si="296"/>
        <v>60</v>
      </c>
      <c r="O484" s="155">
        <f t="shared" si="296"/>
        <v>0</v>
      </c>
      <c r="P484" s="155">
        <f t="shared" si="296"/>
        <v>0</v>
      </c>
    </row>
    <row r="485" spans="1:50" s="8" customFormat="1">
      <c r="A485" s="225" t="s">
        <v>104</v>
      </c>
      <c r="B485" s="60" t="s">
        <v>512</v>
      </c>
      <c r="C485" s="60"/>
      <c r="D485" s="187">
        <f t="shared" si="295"/>
        <v>110</v>
      </c>
      <c r="E485" s="155">
        <f>E486</f>
        <v>110</v>
      </c>
      <c r="F485" s="155">
        <f t="shared" si="296"/>
        <v>0</v>
      </c>
      <c r="G485" s="155">
        <f t="shared" si="296"/>
        <v>0</v>
      </c>
      <c r="H485" s="155" t="e">
        <f t="shared" si="296"/>
        <v>#REF!</v>
      </c>
      <c r="I485" s="190">
        <f t="shared" si="296"/>
        <v>85</v>
      </c>
      <c r="J485" s="155">
        <f t="shared" si="296"/>
        <v>85</v>
      </c>
      <c r="K485" s="155">
        <f t="shared" si="296"/>
        <v>0</v>
      </c>
      <c r="L485" s="155">
        <f t="shared" si="296"/>
        <v>0</v>
      </c>
      <c r="M485" s="190">
        <f t="shared" si="296"/>
        <v>60</v>
      </c>
      <c r="N485" s="155">
        <f t="shared" si="296"/>
        <v>60</v>
      </c>
      <c r="O485" s="155">
        <f t="shared" si="296"/>
        <v>0</v>
      </c>
      <c r="P485" s="155">
        <f t="shared" si="296"/>
        <v>0</v>
      </c>
      <c r="Q485" s="7"/>
      <c r="R485" s="7"/>
      <c r="S485" s="7"/>
      <c r="T485" s="7"/>
      <c r="U485" s="7"/>
      <c r="V485" s="7"/>
      <c r="W485" s="7"/>
      <c r="X485" s="7"/>
      <c r="Y485" s="7"/>
      <c r="Z485" s="7"/>
      <c r="AA485" s="7"/>
      <c r="AB485" s="7"/>
      <c r="AC485" s="7"/>
      <c r="AD485" s="7"/>
      <c r="AE485" s="7"/>
      <c r="AF485" s="7"/>
      <c r="AG485" s="7"/>
      <c r="AH485" s="7"/>
      <c r="AI485" s="7"/>
      <c r="AJ485" s="7"/>
      <c r="AK485" s="7"/>
      <c r="AL485" s="7"/>
      <c r="AM485" s="7"/>
      <c r="AN485" s="7"/>
      <c r="AO485" s="7"/>
      <c r="AP485" s="7"/>
      <c r="AQ485" s="7"/>
      <c r="AR485" s="7"/>
      <c r="AS485" s="7"/>
      <c r="AT485" s="7"/>
      <c r="AU485" s="7"/>
      <c r="AV485" s="7"/>
      <c r="AW485" s="7"/>
      <c r="AX485" s="7"/>
    </row>
    <row r="486" spans="1:50" s="8" customFormat="1" ht="26.25" customHeight="1">
      <c r="A486" s="203" t="s">
        <v>22</v>
      </c>
      <c r="B486" s="60" t="s">
        <v>512</v>
      </c>
      <c r="C486" s="60" t="s">
        <v>16</v>
      </c>
      <c r="D486" s="193">
        <f t="shared" si="295"/>
        <v>110</v>
      </c>
      <c r="E486" s="155">
        <f>'[1]Поправки ноябрь 2024 (3)'!$I$490</f>
        <v>110</v>
      </c>
      <c r="F486" s="155"/>
      <c r="G486" s="155"/>
      <c r="H486" s="155" t="e">
        <f>#REF!</f>
        <v>#REF!</v>
      </c>
      <c r="I486" s="190">
        <f>J486+K486+L486</f>
        <v>85</v>
      </c>
      <c r="J486" s="155">
        <v>85</v>
      </c>
      <c r="K486" s="155"/>
      <c r="L486" s="155"/>
      <c r="M486" s="190">
        <f>N486+O486+P486</f>
        <v>60</v>
      </c>
      <c r="N486" s="155">
        <v>60</v>
      </c>
      <c r="O486" s="155"/>
      <c r="P486" s="155"/>
      <c r="Q486" s="7"/>
      <c r="R486" s="7"/>
      <c r="S486" s="7"/>
      <c r="T486" s="7"/>
      <c r="U486" s="7"/>
      <c r="V486" s="7"/>
      <c r="W486" s="7"/>
      <c r="X486" s="7"/>
      <c r="Y486" s="7"/>
      <c r="Z486" s="7"/>
      <c r="AA486" s="7"/>
      <c r="AB486" s="7"/>
      <c r="AC486" s="7"/>
      <c r="AD486" s="7"/>
      <c r="AE486" s="7"/>
      <c r="AF486" s="7"/>
      <c r="AG486" s="7"/>
      <c r="AH486" s="7"/>
      <c r="AI486" s="7"/>
      <c r="AJ486" s="7"/>
      <c r="AK486" s="7"/>
      <c r="AL486" s="7"/>
      <c r="AM486" s="7"/>
      <c r="AN486" s="7"/>
      <c r="AO486" s="7"/>
      <c r="AP486" s="7"/>
      <c r="AQ486" s="7"/>
      <c r="AR486" s="7"/>
      <c r="AS486" s="7"/>
      <c r="AT486" s="7"/>
      <c r="AU486" s="7"/>
      <c r="AV486" s="7"/>
      <c r="AW486" s="7"/>
      <c r="AX486" s="7"/>
    </row>
    <row r="487" spans="1:50" s="7" customFormat="1" ht="40.5" customHeight="1">
      <c r="A487" s="215" t="s">
        <v>471</v>
      </c>
      <c r="B487" s="72" t="s">
        <v>472</v>
      </c>
      <c r="C487" s="153"/>
      <c r="D487" s="193">
        <f>E487+G487</f>
        <v>104</v>
      </c>
      <c r="E487" s="155">
        <f t="shared" ref="E487:P487" si="297">E488</f>
        <v>104</v>
      </c>
      <c r="F487" s="155">
        <f t="shared" si="297"/>
        <v>0</v>
      </c>
      <c r="G487" s="155">
        <f t="shared" si="297"/>
        <v>0</v>
      </c>
      <c r="H487" s="155" t="e">
        <f t="shared" si="297"/>
        <v>#REF!</v>
      </c>
      <c r="I487" s="190">
        <f t="shared" si="297"/>
        <v>104</v>
      </c>
      <c r="J487" s="155">
        <f t="shared" si="297"/>
        <v>104</v>
      </c>
      <c r="K487" s="155">
        <f t="shared" si="297"/>
        <v>0</v>
      </c>
      <c r="L487" s="155">
        <f t="shared" si="297"/>
        <v>0</v>
      </c>
      <c r="M487" s="190">
        <f t="shared" si="297"/>
        <v>0</v>
      </c>
      <c r="N487" s="155">
        <f t="shared" si="297"/>
        <v>0</v>
      </c>
      <c r="O487" s="155">
        <f t="shared" si="297"/>
        <v>0</v>
      </c>
      <c r="P487" s="155">
        <f t="shared" si="297"/>
        <v>0</v>
      </c>
    </row>
    <row r="488" spans="1:50" s="8" customFormat="1" ht="40.5" customHeight="1">
      <c r="A488" s="214" t="s">
        <v>498</v>
      </c>
      <c r="B488" s="72" t="s">
        <v>473</v>
      </c>
      <c r="C488" s="153"/>
      <c r="D488" s="193">
        <f>E488+G488</f>
        <v>104</v>
      </c>
      <c r="E488" s="155">
        <f t="shared" ref="E488:P488" si="298">E490</f>
        <v>104</v>
      </c>
      <c r="F488" s="155">
        <f t="shared" si="298"/>
        <v>0</v>
      </c>
      <c r="G488" s="155">
        <f t="shared" si="298"/>
        <v>0</v>
      </c>
      <c r="H488" s="155" t="e">
        <f t="shared" si="298"/>
        <v>#REF!</v>
      </c>
      <c r="I488" s="190">
        <f t="shared" si="298"/>
        <v>104</v>
      </c>
      <c r="J488" s="155">
        <f t="shared" si="298"/>
        <v>104</v>
      </c>
      <c r="K488" s="155">
        <f t="shared" si="298"/>
        <v>0</v>
      </c>
      <c r="L488" s="155">
        <f t="shared" si="298"/>
        <v>0</v>
      </c>
      <c r="M488" s="190">
        <f t="shared" si="298"/>
        <v>0</v>
      </c>
      <c r="N488" s="155">
        <f t="shared" si="298"/>
        <v>0</v>
      </c>
      <c r="O488" s="155">
        <f t="shared" si="298"/>
        <v>0</v>
      </c>
      <c r="P488" s="155">
        <f t="shared" si="298"/>
        <v>0</v>
      </c>
      <c r="Q488" s="7"/>
      <c r="R488" s="7"/>
      <c r="S488" s="7"/>
      <c r="T488" s="7"/>
      <c r="U488" s="7"/>
      <c r="V488" s="7"/>
      <c r="W488" s="7"/>
      <c r="X488" s="7"/>
      <c r="Y488" s="7"/>
      <c r="Z488" s="7"/>
      <c r="AA488" s="7"/>
      <c r="AB488" s="7"/>
      <c r="AC488" s="7"/>
      <c r="AD488" s="7"/>
      <c r="AE488" s="7"/>
      <c r="AF488" s="7"/>
      <c r="AG488" s="7"/>
      <c r="AH488" s="7"/>
      <c r="AI488" s="7"/>
      <c r="AJ488" s="7"/>
      <c r="AK488" s="7"/>
      <c r="AL488" s="7"/>
      <c r="AM488" s="7"/>
      <c r="AN488" s="7"/>
      <c r="AO488" s="7"/>
      <c r="AP488" s="7"/>
      <c r="AQ488" s="7"/>
      <c r="AR488" s="7"/>
      <c r="AS488" s="7"/>
      <c r="AT488" s="7"/>
      <c r="AU488" s="7"/>
      <c r="AV488" s="7"/>
      <c r="AW488" s="7"/>
      <c r="AX488" s="7"/>
    </row>
    <row r="489" spans="1:50" s="8" customFormat="1">
      <c r="A489" s="214" t="s">
        <v>104</v>
      </c>
      <c r="B489" s="72" t="s">
        <v>474</v>
      </c>
      <c r="C489" s="153"/>
      <c r="D489" s="193">
        <f>D490</f>
        <v>104</v>
      </c>
      <c r="E489" s="158">
        <f t="shared" ref="E489:P489" si="299">E490</f>
        <v>104</v>
      </c>
      <c r="F489" s="158">
        <f t="shared" si="299"/>
        <v>0</v>
      </c>
      <c r="G489" s="158">
        <f t="shared" si="299"/>
        <v>0</v>
      </c>
      <c r="H489" s="158" t="e">
        <f t="shared" si="299"/>
        <v>#REF!</v>
      </c>
      <c r="I489" s="193">
        <f t="shared" si="299"/>
        <v>104</v>
      </c>
      <c r="J489" s="158">
        <f t="shared" si="299"/>
        <v>104</v>
      </c>
      <c r="K489" s="158">
        <f t="shared" si="299"/>
        <v>0</v>
      </c>
      <c r="L489" s="158">
        <f t="shared" si="299"/>
        <v>0</v>
      </c>
      <c r="M489" s="193">
        <f t="shared" si="299"/>
        <v>0</v>
      </c>
      <c r="N489" s="158">
        <f t="shared" si="299"/>
        <v>0</v>
      </c>
      <c r="O489" s="158">
        <f t="shared" si="299"/>
        <v>0</v>
      </c>
      <c r="P489" s="158">
        <f t="shared" si="299"/>
        <v>0</v>
      </c>
      <c r="Q489" s="7"/>
      <c r="R489" s="7"/>
      <c r="S489" s="7"/>
      <c r="T489" s="7"/>
      <c r="U489" s="7"/>
      <c r="V489" s="7"/>
      <c r="W489" s="7"/>
      <c r="X489" s="7"/>
      <c r="Y489" s="7"/>
      <c r="Z489" s="7"/>
      <c r="AA489" s="7"/>
      <c r="AB489" s="7"/>
      <c r="AC489" s="7"/>
      <c r="AD489" s="7"/>
      <c r="AE489" s="7"/>
      <c r="AF489" s="7"/>
      <c r="AG489" s="7"/>
      <c r="AH489" s="7"/>
      <c r="AI489" s="7"/>
      <c r="AJ489" s="7"/>
      <c r="AK489" s="7"/>
      <c r="AL489" s="7"/>
      <c r="AM489" s="7"/>
      <c r="AN489" s="7"/>
      <c r="AO489" s="7"/>
      <c r="AP489" s="7"/>
      <c r="AQ489" s="7"/>
      <c r="AR489" s="7"/>
      <c r="AS489" s="7"/>
      <c r="AT489" s="7"/>
      <c r="AU489" s="7"/>
      <c r="AV489" s="7"/>
      <c r="AW489" s="7"/>
      <c r="AX489" s="7"/>
    </row>
    <row r="490" spans="1:50" s="8" customFormat="1" ht="48" customHeight="1">
      <c r="A490" s="16" t="s">
        <v>22</v>
      </c>
      <c r="B490" s="72" t="s">
        <v>474</v>
      </c>
      <c r="C490" s="153" t="s">
        <v>16</v>
      </c>
      <c r="D490" s="193">
        <f>E490+F490+G490</f>
        <v>104</v>
      </c>
      <c r="E490" s="158">
        <f>'[1]Поправки ноябрь 2024 (3)'!$I$249</f>
        <v>104</v>
      </c>
      <c r="F490" s="158"/>
      <c r="G490" s="158"/>
      <c r="H490" s="158" t="e">
        <f>#REF!</f>
        <v>#REF!</v>
      </c>
      <c r="I490" s="193">
        <f>J490+K490+L490</f>
        <v>104</v>
      </c>
      <c r="J490" s="158">
        <v>104</v>
      </c>
      <c r="K490" s="158"/>
      <c r="L490" s="158"/>
      <c r="M490" s="193">
        <f>N490+O490+P490</f>
        <v>0</v>
      </c>
      <c r="N490" s="158"/>
      <c r="O490" s="158"/>
      <c r="P490" s="158"/>
      <c r="Q490" s="7"/>
      <c r="R490" s="7"/>
      <c r="S490" s="7"/>
      <c r="T490" s="7"/>
      <c r="U490" s="7"/>
      <c r="V490" s="7"/>
      <c r="W490" s="7"/>
      <c r="X490" s="7"/>
      <c r="Y490" s="7"/>
      <c r="Z490" s="7"/>
      <c r="AA490" s="7"/>
      <c r="AB490" s="7"/>
      <c r="AC490" s="7"/>
      <c r="AD490" s="7"/>
      <c r="AE490" s="7"/>
      <c r="AF490" s="7"/>
      <c r="AG490" s="7"/>
      <c r="AH490" s="7"/>
      <c r="AI490" s="7"/>
      <c r="AJ490" s="7"/>
      <c r="AK490" s="7"/>
      <c r="AL490" s="7"/>
      <c r="AM490" s="7"/>
      <c r="AN490" s="7"/>
      <c r="AO490" s="7"/>
      <c r="AP490" s="7"/>
      <c r="AQ490" s="7"/>
      <c r="AR490" s="7"/>
      <c r="AS490" s="7"/>
      <c r="AT490" s="7"/>
      <c r="AU490" s="7"/>
      <c r="AV490" s="7"/>
      <c r="AW490" s="7"/>
      <c r="AX490" s="7"/>
    </row>
    <row r="491" spans="1:50" s="96" customFormat="1" ht="65.25" customHeight="1">
      <c r="A491" s="224" t="s">
        <v>399</v>
      </c>
      <c r="B491" s="26" t="s">
        <v>400</v>
      </c>
      <c r="C491" s="164"/>
      <c r="D491" s="190">
        <f>D492</f>
        <v>500</v>
      </c>
      <c r="E491" s="155">
        <f t="shared" ref="E491:P492" si="300">E492</f>
        <v>500</v>
      </c>
      <c r="F491" s="155">
        <f t="shared" si="300"/>
        <v>0</v>
      </c>
      <c r="G491" s="155">
        <f t="shared" si="300"/>
        <v>0</v>
      </c>
      <c r="H491" s="155" t="e">
        <f t="shared" si="300"/>
        <v>#REF!</v>
      </c>
      <c r="I491" s="190">
        <f t="shared" si="300"/>
        <v>0</v>
      </c>
      <c r="J491" s="155">
        <f t="shared" si="300"/>
        <v>0</v>
      </c>
      <c r="K491" s="155">
        <f t="shared" si="300"/>
        <v>0</v>
      </c>
      <c r="L491" s="155">
        <f t="shared" si="300"/>
        <v>0</v>
      </c>
      <c r="M491" s="190">
        <f t="shared" si="300"/>
        <v>0</v>
      </c>
      <c r="N491" s="155">
        <f t="shared" si="300"/>
        <v>0</v>
      </c>
      <c r="O491" s="155">
        <f t="shared" si="300"/>
        <v>0</v>
      </c>
      <c r="P491" s="155">
        <f t="shared" si="300"/>
        <v>0</v>
      </c>
      <c r="Q491" s="95"/>
      <c r="R491" s="95"/>
      <c r="S491" s="95"/>
    </row>
    <row r="492" spans="1:50" s="96" customFormat="1">
      <c r="A492" s="224" t="s">
        <v>104</v>
      </c>
      <c r="B492" s="79" t="s">
        <v>401</v>
      </c>
      <c r="C492" s="164"/>
      <c r="D492" s="190">
        <f>D493</f>
        <v>500</v>
      </c>
      <c r="E492" s="155">
        <f t="shared" si="300"/>
        <v>500</v>
      </c>
      <c r="F492" s="155">
        <f t="shared" si="300"/>
        <v>0</v>
      </c>
      <c r="G492" s="155">
        <f t="shared" si="300"/>
        <v>0</v>
      </c>
      <c r="H492" s="155" t="e">
        <f t="shared" si="300"/>
        <v>#REF!</v>
      </c>
      <c r="I492" s="190">
        <f t="shared" si="300"/>
        <v>0</v>
      </c>
      <c r="J492" s="155">
        <f t="shared" si="300"/>
        <v>0</v>
      </c>
      <c r="K492" s="155">
        <f t="shared" si="300"/>
        <v>0</v>
      </c>
      <c r="L492" s="155">
        <f t="shared" si="300"/>
        <v>0</v>
      </c>
      <c r="M492" s="190">
        <f t="shared" si="300"/>
        <v>0</v>
      </c>
      <c r="N492" s="155">
        <f t="shared" si="300"/>
        <v>0</v>
      </c>
      <c r="O492" s="155">
        <f t="shared" si="300"/>
        <v>0</v>
      </c>
      <c r="P492" s="155">
        <f t="shared" si="300"/>
        <v>0</v>
      </c>
      <c r="Q492" s="95"/>
      <c r="R492" s="95"/>
      <c r="S492" s="95"/>
    </row>
    <row r="493" spans="1:50" s="96" customFormat="1" ht="45">
      <c r="A493" s="32" t="s">
        <v>22</v>
      </c>
      <c r="B493" s="79" t="s">
        <v>401</v>
      </c>
      <c r="C493" s="153" t="s">
        <v>16</v>
      </c>
      <c r="D493" s="190">
        <f>E493+F493+G493</f>
        <v>500</v>
      </c>
      <c r="E493" s="155">
        <v>500</v>
      </c>
      <c r="F493" s="155"/>
      <c r="G493" s="155"/>
      <c r="H493" s="155" t="e">
        <f>#REF!</f>
        <v>#REF!</v>
      </c>
      <c r="I493" s="190">
        <f>J493+K493+L493</f>
        <v>0</v>
      </c>
      <c r="J493" s="155"/>
      <c r="K493" s="155"/>
      <c r="L493" s="155"/>
      <c r="M493" s="190">
        <f>N493+O493+P493</f>
        <v>0</v>
      </c>
      <c r="N493" s="155"/>
      <c r="O493" s="155"/>
      <c r="P493" s="155"/>
      <c r="Q493" s="95"/>
      <c r="R493" s="95"/>
      <c r="S493" s="95"/>
    </row>
    <row r="494" spans="1:50" s="96" customFormat="1" ht="56.25" customHeight="1">
      <c r="A494" s="73" t="s">
        <v>521</v>
      </c>
      <c r="B494" s="97" t="s">
        <v>514</v>
      </c>
      <c r="C494" s="98"/>
      <c r="D494" s="188">
        <f>D495</f>
        <v>10</v>
      </c>
      <c r="E494" s="155">
        <f>E495</f>
        <v>10</v>
      </c>
      <c r="F494" s="156">
        <f>F495</f>
        <v>0</v>
      </c>
      <c r="G494" s="156">
        <f>G495</f>
        <v>0</v>
      </c>
      <c r="H494" s="156" t="e">
        <f t="shared" ref="H494:P495" si="301">H495</f>
        <v>#REF!</v>
      </c>
      <c r="I494" s="188">
        <f t="shared" si="301"/>
        <v>10</v>
      </c>
      <c r="J494" s="155">
        <f t="shared" si="301"/>
        <v>10</v>
      </c>
      <c r="K494" s="155">
        <f t="shared" si="301"/>
        <v>0</v>
      </c>
      <c r="L494" s="155">
        <f t="shared" si="301"/>
        <v>0</v>
      </c>
      <c r="M494" s="188">
        <f t="shared" si="301"/>
        <v>10</v>
      </c>
      <c r="N494" s="155">
        <f t="shared" si="301"/>
        <v>10</v>
      </c>
      <c r="O494" s="155">
        <f t="shared" si="301"/>
        <v>0</v>
      </c>
      <c r="P494" s="155">
        <f t="shared" si="301"/>
        <v>0</v>
      </c>
      <c r="Q494" s="95"/>
      <c r="R494" s="95"/>
      <c r="S494" s="95"/>
    </row>
    <row r="495" spans="1:50" s="96" customFormat="1" ht="18.75" customHeight="1">
      <c r="A495" s="16" t="s">
        <v>104</v>
      </c>
      <c r="B495" s="149" t="s">
        <v>515</v>
      </c>
      <c r="C495" s="98"/>
      <c r="D495" s="188">
        <f>D496+D497</f>
        <v>10</v>
      </c>
      <c r="E495" s="155">
        <f>E496</f>
        <v>10</v>
      </c>
      <c r="F495" s="155">
        <f t="shared" ref="F495:G495" si="302">F496</f>
        <v>0</v>
      </c>
      <c r="G495" s="155">
        <f t="shared" si="302"/>
        <v>0</v>
      </c>
      <c r="H495" s="155" t="e">
        <f t="shared" si="301"/>
        <v>#REF!</v>
      </c>
      <c r="I495" s="190">
        <f t="shared" si="301"/>
        <v>10</v>
      </c>
      <c r="J495" s="155">
        <f t="shared" si="301"/>
        <v>10</v>
      </c>
      <c r="K495" s="155">
        <f t="shared" si="301"/>
        <v>0</v>
      </c>
      <c r="L495" s="155">
        <f t="shared" si="301"/>
        <v>0</v>
      </c>
      <c r="M495" s="190">
        <f t="shared" si="301"/>
        <v>10</v>
      </c>
      <c r="N495" s="155">
        <f t="shared" si="301"/>
        <v>10</v>
      </c>
      <c r="O495" s="155">
        <f t="shared" si="301"/>
        <v>0</v>
      </c>
      <c r="P495" s="155">
        <f t="shared" si="301"/>
        <v>0</v>
      </c>
      <c r="Q495" s="95"/>
      <c r="R495" s="95"/>
      <c r="S495" s="95"/>
    </row>
    <row r="496" spans="1:50" s="96" customFormat="1" ht="45">
      <c r="A496" s="16" t="s">
        <v>22</v>
      </c>
      <c r="B496" s="149" t="s">
        <v>515</v>
      </c>
      <c r="C496" s="100">
        <v>200</v>
      </c>
      <c r="D496" s="188">
        <f>E496+F496+G496</f>
        <v>10</v>
      </c>
      <c r="E496" s="155">
        <v>10</v>
      </c>
      <c r="F496" s="155"/>
      <c r="G496" s="155"/>
      <c r="H496" s="155" t="e">
        <f>#REF!</f>
        <v>#REF!</v>
      </c>
      <c r="I496" s="188">
        <f>J496+K496+L496</f>
        <v>10</v>
      </c>
      <c r="J496" s="155">
        <v>10</v>
      </c>
      <c r="K496" s="155"/>
      <c r="L496" s="155"/>
      <c r="M496" s="188">
        <f>N496+O496+P496</f>
        <v>10</v>
      </c>
      <c r="N496" s="155">
        <v>10</v>
      </c>
      <c r="O496" s="155"/>
      <c r="P496" s="155"/>
      <c r="Q496" s="95"/>
      <c r="R496" s="95"/>
      <c r="S496" s="95"/>
    </row>
    <row r="497" spans="1:50" s="95" customFormat="1" ht="58.5" hidden="1" customHeight="1">
      <c r="A497" s="101" t="s">
        <v>475</v>
      </c>
      <c r="B497" s="116" t="s">
        <v>355</v>
      </c>
      <c r="C497" s="100">
        <v>600</v>
      </c>
      <c r="D497" s="188">
        <f t="shared" ref="D497:D512" si="303">E497+F497+G497</f>
        <v>0</v>
      </c>
      <c r="E497" s="155">
        <f>E498</f>
        <v>0</v>
      </c>
      <c r="F497" s="155">
        <f>F498</f>
        <v>0</v>
      </c>
      <c r="G497" s="155">
        <f>G498</f>
        <v>0</v>
      </c>
      <c r="H497" s="155">
        <f t="shared" ref="H497:P497" si="304">H498</f>
        <v>0</v>
      </c>
      <c r="I497" s="194">
        <f t="shared" si="304"/>
        <v>0</v>
      </c>
      <c r="J497" s="156">
        <f t="shared" si="304"/>
        <v>0</v>
      </c>
      <c r="K497" s="156">
        <f t="shared" si="304"/>
        <v>0</v>
      </c>
      <c r="L497" s="156">
        <f t="shared" si="304"/>
        <v>0</v>
      </c>
      <c r="M497" s="194">
        <f t="shared" si="304"/>
        <v>0</v>
      </c>
      <c r="N497" s="156">
        <f t="shared" si="304"/>
        <v>0</v>
      </c>
      <c r="O497" s="156">
        <f t="shared" si="304"/>
        <v>0</v>
      </c>
      <c r="P497" s="156">
        <f t="shared" si="304"/>
        <v>0</v>
      </c>
      <c r="T497" s="96"/>
      <c r="U497" s="96"/>
      <c r="V497" s="96"/>
      <c r="W497" s="96"/>
      <c r="X497" s="96"/>
      <c r="Y497" s="96"/>
      <c r="Z497" s="96"/>
      <c r="AA497" s="96"/>
      <c r="AB497" s="96"/>
      <c r="AC497" s="96"/>
      <c r="AD497" s="96"/>
      <c r="AE497" s="96"/>
      <c r="AF497" s="96"/>
      <c r="AG497" s="96"/>
      <c r="AH497" s="96"/>
      <c r="AI497" s="96"/>
      <c r="AJ497" s="96"/>
      <c r="AK497" s="96"/>
      <c r="AL497" s="96"/>
      <c r="AM497" s="96"/>
      <c r="AN497" s="96"/>
      <c r="AO497" s="96"/>
      <c r="AP497" s="96"/>
      <c r="AQ497" s="96"/>
      <c r="AR497" s="96"/>
      <c r="AS497" s="96"/>
      <c r="AT497" s="96"/>
      <c r="AU497" s="96"/>
      <c r="AV497" s="96"/>
      <c r="AW497" s="96"/>
      <c r="AX497" s="96"/>
    </row>
    <row r="498" spans="1:50" s="95" customFormat="1" hidden="1">
      <c r="A498" s="16" t="s">
        <v>67</v>
      </c>
      <c r="B498" s="116" t="s">
        <v>355</v>
      </c>
      <c r="C498" s="100">
        <v>600</v>
      </c>
      <c r="D498" s="188">
        <f t="shared" si="303"/>
        <v>0</v>
      </c>
      <c r="E498" s="155"/>
      <c r="F498" s="156"/>
      <c r="G498" s="156"/>
      <c r="H498" s="156"/>
      <c r="I498" s="194">
        <f>J498+K498+L498</f>
        <v>0</v>
      </c>
      <c r="J498" s="93"/>
      <c r="K498" s="93"/>
      <c r="L498" s="93"/>
      <c r="M498" s="194">
        <f>N498+O498+P498</f>
        <v>0</v>
      </c>
      <c r="N498" s="93"/>
      <c r="O498" s="93"/>
      <c r="P498" s="93"/>
      <c r="T498" s="96"/>
      <c r="U498" s="96"/>
      <c r="V498" s="96"/>
      <c r="W498" s="96"/>
      <c r="X498" s="96"/>
      <c r="Y498" s="96"/>
      <c r="Z498" s="96"/>
      <c r="AA498" s="96"/>
      <c r="AB498" s="96"/>
      <c r="AC498" s="96"/>
      <c r="AD498" s="96"/>
      <c r="AE498" s="96"/>
      <c r="AF498" s="96"/>
      <c r="AG498" s="96"/>
      <c r="AH498" s="96"/>
      <c r="AI498" s="96"/>
      <c r="AJ498" s="96"/>
      <c r="AK498" s="96"/>
      <c r="AL498" s="96"/>
      <c r="AM498" s="96"/>
      <c r="AN498" s="96"/>
      <c r="AO498" s="96"/>
      <c r="AP498" s="96"/>
      <c r="AQ498" s="96"/>
      <c r="AR498" s="96"/>
      <c r="AS498" s="96"/>
      <c r="AT498" s="96"/>
      <c r="AU498" s="96"/>
      <c r="AV498" s="96"/>
      <c r="AW498" s="96"/>
      <c r="AX498" s="96"/>
    </row>
    <row r="499" spans="1:50" s="5" customFormat="1" ht="39" hidden="1">
      <c r="A499" s="74" t="s">
        <v>289</v>
      </c>
      <c r="B499" s="75" t="s">
        <v>281</v>
      </c>
      <c r="C499" s="76"/>
      <c r="D499" s="188">
        <f t="shared" si="303"/>
        <v>0</v>
      </c>
      <c r="E499" s="162">
        <f t="shared" ref="E499:P499" si="305">E506+E500+E503</f>
        <v>0</v>
      </c>
      <c r="F499" s="162">
        <f t="shared" si="305"/>
        <v>0</v>
      </c>
      <c r="G499" s="162">
        <f t="shared" si="305"/>
        <v>0</v>
      </c>
      <c r="H499" s="162">
        <f t="shared" si="305"/>
        <v>0</v>
      </c>
      <c r="I499" s="195">
        <f t="shared" si="305"/>
        <v>0</v>
      </c>
      <c r="J499" s="162">
        <f t="shared" si="305"/>
        <v>0</v>
      </c>
      <c r="K499" s="162">
        <f t="shared" si="305"/>
        <v>0</v>
      </c>
      <c r="L499" s="162">
        <f t="shared" si="305"/>
        <v>0</v>
      </c>
      <c r="M499" s="195">
        <f t="shared" si="305"/>
        <v>0</v>
      </c>
      <c r="N499" s="162">
        <f t="shared" si="305"/>
        <v>0</v>
      </c>
      <c r="O499" s="162">
        <f t="shared" si="305"/>
        <v>0</v>
      </c>
      <c r="P499" s="162">
        <f t="shared" si="305"/>
        <v>0</v>
      </c>
      <c r="T499"/>
      <c r="U499"/>
      <c r="V499"/>
      <c r="W499"/>
      <c r="X499"/>
      <c r="Y499"/>
      <c r="Z499"/>
      <c r="AA499"/>
      <c r="AB499"/>
      <c r="AC499"/>
      <c r="AD499"/>
      <c r="AE499"/>
      <c r="AF499"/>
      <c r="AG499"/>
      <c r="AH499"/>
      <c r="AI499"/>
      <c r="AJ499"/>
      <c r="AK499"/>
      <c r="AL499"/>
      <c r="AM499"/>
      <c r="AN499"/>
      <c r="AO499"/>
      <c r="AP499"/>
      <c r="AQ499"/>
      <c r="AR499"/>
      <c r="AS499"/>
      <c r="AT499"/>
      <c r="AU499"/>
      <c r="AV499"/>
      <c r="AW499"/>
      <c r="AX499"/>
    </row>
    <row r="500" spans="1:50" s="5" customFormat="1" ht="77.25" hidden="1">
      <c r="A500" s="74" t="s">
        <v>335</v>
      </c>
      <c r="B500" s="75" t="s">
        <v>338</v>
      </c>
      <c r="C500" s="76"/>
      <c r="D500" s="188">
        <f t="shared" si="303"/>
        <v>0</v>
      </c>
      <c r="E500" s="162">
        <f t="shared" ref="E500:P501" si="306">E501</f>
        <v>0</v>
      </c>
      <c r="F500" s="162">
        <f t="shared" si="306"/>
        <v>0</v>
      </c>
      <c r="G500" s="162">
        <f t="shared" si="306"/>
        <v>0</v>
      </c>
      <c r="H500" s="162">
        <f t="shared" si="306"/>
        <v>0</v>
      </c>
      <c r="I500" s="195">
        <f t="shared" si="306"/>
        <v>0</v>
      </c>
      <c r="J500" s="162">
        <f t="shared" si="306"/>
        <v>0</v>
      </c>
      <c r="K500" s="162">
        <f t="shared" si="306"/>
        <v>0</v>
      </c>
      <c r="L500" s="162">
        <f t="shared" si="306"/>
        <v>0</v>
      </c>
      <c r="M500" s="195">
        <f t="shared" si="306"/>
        <v>0</v>
      </c>
      <c r="N500" s="162">
        <f t="shared" si="306"/>
        <v>0</v>
      </c>
      <c r="O500" s="162">
        <f t="shared" si="306"/>
        <v>0</v>
      </c>
      <c r="P500" s="162">
        <f t="shared" si="306"/>
        <v>0</v>
      </c>
      <c r="T500"/>
      <c r="U500"/>
      <c r="V500"/>
      <c r="W500"/>
      <c r="X500"/>
      <c r="Y500"/>
      <c r="Z500"/>
      <c r="AA500"/>
      <c r="AB500"/>
      <c r="AC500"/>
      <c r="AD500"/>
      <c r="AE500"/>
      <c r="AF500"/>
      <c r="AG500"/>
      <c r="AH500"/>
      <c r="AI500"/>
      <c r="AJ500"/>
      <c r="AK500"/>
      <c r="AL500"/>
      <c r="AM500"/>
      <c r="AN500"/>
      <c r="AO500"/>
      <c r="AP500"/>
      <c r="AQ500"/>
      <c r="AR500"/>
      <c r="AS500"/>
      <c r="AT500"/>
      <c r="AU500"/>
      <c r="AV500"/>
      <c r="AW500"/>
      <c r="AX500"/>
    </row>
    <row r="501" spans="1:50" s="5" customFormat="1" ht="39" hidden="1">
      <c r="A501" s="74" t="s">
        <v>242</v>
      </c>
      <c r="B501" s="75" t="s">
        <v>338</v>
      </c>
      <c r="C501" s="76" t="s">
        <v>56</v>
      </c>
      <c r="D501" s="188">
        <f t="shared" si="303"/>
        <v>0</v>
      </c>
      <c r="E501" s="162">
        <f t="shared" si="306"/>
        <v>0</v>
      </c>
      <c r="F501" s="162">
        <f t="shared" si="306"/>
        <v>0</v>
      </c>
      <c r="G501" s="162">
        <f t="shared" si="306"/>
        <v>0</v>
      </c>
      <c r="H501" s="162">
        <f t="shared" si="306"/>
        <v>0</v>
      </c>
      <c r="I501" s="195">
        <f t="shared" si="306"/>
        <v>0</v>
      </c>
      <c r="J501" s="162">
        <f t="shared" si="306"/>
        <v>0</v>
      </c>
      <c r="K501" s="162">
        <f t="shared" si="306"/>
        <v>0</v>
      </c>
      <c r="L501" s="162">
        <f t="shared" si="306"/>
        <v>0</v>
      </c>
      <c r="M501" s="195">
        <f t="shared" si="306"/>
        <v>0</v>
      </c>
      <c r="N501" s="162">
        <f t="shared" si="306"/>
        <v>0</v>
      </c>
      <c r="O501" s="162">
        <f t="shared" si="306"/>
        <v>0</v>
      </c>
      <c r="P501" s="162">
        <f t="shared" si="306"/>
        <v>0</v>
      </c>
      <c r="T501"/>
      <c r="U501"/>
      <c r="V501"/>
      <c r="W501"/>
      <c r="X501"/>
      <c r="Y501"/>
      <c r="Z501"/>
      <c r="AA501"/>
      <c r="AB501"/>
      <c r="AC501"/>
      <c r="AD501"/>
      <c r="AE501"/>
      <c r="AF501"/>
      <c r="AG501"/>
      <c r="AH501"/>
      <c r="AI501"/>
      <c r="AJ501"/>
      <c r="AK501"/>
      <c r="AL501"/>
      <c r="AM501"/>
      <c r="AN501"/>
      <c r="AO501"/>
      <c r="AP501"/>
      <c r="AQ501"/>
      <c r="AR501"/>
      <c r="AS501"/>
      <c r="AT501"/>
      <c r="AU501"/>
      <c r="AV501"/>
      <c r="AW501"/>
      <c r="AX501"/>
    </row>
    <row r="502" spans="1:50" s="5" customFormat="1" ht="15.75" hidden="1">
      <c r="A502" s="16" t="s">
        <v>58</v>
      </c>
      <c r="B502" s="75" t="s">
        <v>338</v>
      </c>
      <c r="C502" s="76" t="s">
        <v>56</v>
      </c>
      <c r="D502" s="188">
        <f t="shared" si="303"/>
        <v>0</v>
      </c>
      <c r="E502" s="162"/>
      <c r="F502" s="162"/>
      <c r="G502" s="162"/>
      <c r="H502" s="162"/>
      <c r="I502" s="195"/>
      <c r="J502" s="162"/>
      <c r="K502" s="162"/>
      <c r="L502" s="162"/>
      <c r="M502" s="195"/>
      <c r="N502" s="162"/>
      <c r="O502" s="162"/>
      <c r="P502" s="162"/>
      <c r="T502"/>
      <c r="U502"/>
      <c r="V502"/>
      <c r="W502"/>
      <c r="X502"/>
      <c r="Y502"/>
      <c r="Z502"/>
      <c r="AA502"/>
      <c r="AB502"/>
      <c r="AC502"/>
      <c r="AD502"/>
      <c r="AE502"/>
      <c r="AF502"/>
      <c r="AG502"/>
      <c r="AH502"/>
      <c r="AI502"/>
      <c r="AJ502"/>
      <c r="AK502"/>
      <c r="AL502"/>
      <c r="AM502"/>
      <c r="AN502"/>
      <c r="AO502"/>
      <c r="AP502"/>
      <c r="AQ502"/>
      <c r="AR502"/>
      <c r="AS502"/>
      <c r="AT502"/>
      <c r="AU502"/>
      <c r="AV502"/>
      <c r="AW502"/>
      <c r="AX502"/>
    </row>
    <row r="503" spans="1:50" s="5" customFormat="1" ht="90" hidden="1">
      <c r="A503" s="74" t="s">
        <v>336</v>
      </c>
      <c r="B503" s="75" t="s">
        <v>337</v>
      </c>
      <c r="C503" s="76" t="s">
        <v>56</v>
      </c>
      <c r="D503" s="188">
        <f t="shared" si="303"/>
        <v>0</v>
      </c>
      <c r="E503" s="162">
        <f t="shared" ref="E503:P504" si="307">E504</f>
        <v>0</v>
      </c>
      <c r="F503" s="162">
        <f t="shared" si="307"/>
        <v>0</v>
      </c>
      <c r="G503" s="162">
        <f t="shared" si="307"/>
        <v>0</v>
      </c>
      <c r="H503" s="162">
        <f t="shared" si="307"/>
        <v>0</v>
      </c>
      <c r="I503" s="195">
        <f t="shared" si="307"/>
        <v>0</v>
      </c>
      <c r="J503" s="162">
        <f t="shared" si="307"/>
        <v>0</v>
      </c>
      <c r="K503" s="162">
        <f t="shared" si="307"/>
        <v>0</v>
      </c>
      <c r="L503" s="162">
        <f t="shared" si="307"/>
        <v>0</v>
      </c>
      <c r="M503" s="195">
        <f t="shared" si="307"/>
        <v>0</v>
      </c>
      <c r="N503" s="162">
        <f t="shared" si="307"/>
        <v>0</v>
      </c>
      <c r="O503" s="162">
        <f t="shared" si="307"/>
        <v>0</v>
      </c>
      <c r="P503" s="162">
        <f t="shared" si="307"/>
        <v>0</v>
      </c>
      <c r="T503"/>
      <c r="U503"/>
      <c r="V503"/>
      <c r="W503"/>
      <c r="X503"/>
      <c r="Y503"/>
      <c r="Z503"/>
      <c r="AA503"/>
      <c r="AB503"/>
      <c r="AC503"/>
      <c r="AD503"/>
      <c r="AE503"/>
      <c r="AF503"/>
      <c r="AG503"/>
      <c r="AH503"/>
      <c r="AI503"/>
      <c r="AJ503"/>
      <c r="AK503"/>
      <c r="AL503"/>
      <c r="AM503"/>
      <c r="AN503"/>
      <c r="AO503"/>
      <c r="AP503"/>
      <c r="AQ503"/>
      <c r="AR503"/>
      <c r="AS503"/>
      <c r="AT503"/>
      <c r="AU503"/>
      <c r="AV503"/>
      <c r="AW503"/>
      <c r="AX503"/>
    </row>
    <row r="504" spans="1:50" s="5" customFormat="1" ht="39" hidden="1">
      <c r="A504" s="74" t="s">
        <v>242</v>
      </c>
      <c r="B504" s="75" t="s">
        <v>337</v>
      </c>
      <c r="C504" s="76" t="s">
        <v>56</v>
      </c>
      <c r="D504" s="188">
        <f t="shared" si="303"/>
        <v>0</v>
      </c>
      <c r="E504" s="162">
        <f t="shared" si="307"/>
        <v>0</v>
      </c>
      <c r="F504" s="162">
        <f t="shared" si="307"/>
        <v>0</v>
      </c>
      <c r="G504" s="162">
        <f t="shared" si="307"/>
        <v>0</v>
      </c>
      <c r="H504" s="162">
        <f t="shared" si="307"/>
        <v>0</v>
      </c>
      <c r="I504" s="195">
        <f t="shared" si="307"/>
        <v>0</v>
      </c>
      <c r="J504" s="162">
        <f t="shared" si="307"/>
        <v>0</v>
      </c>
      <c r="K504" s="162">
        <f t="shared" si="307"/>
        <v>0</v>
      </c>
      <c r="L504" s="162">
        <f t="shared" si="307"/>
        <v>0</v>
      </c>
      <c r="M504" s="195">
        <f t="shared" si="307"/>
        <v>0</v>
      </c>
      <c r="N504" s="162">
        <f t="shared" si="307"/>
        <v>0</v>
      </c>
      <c r="O504" s="162">
        <f t="shared" si="307"/>
        <v>0</v>
      </c>
      <c r="P504" s="162">
        <f t="shared" si="307"/>
        <v>0</v>
      </c>
      <c r="T504"/>
      <c r="U504"/>
      <c r="V504"/>
      <c r="W504"/>
      <c r="X504"/>
      <c r="Y504"/>
      <c r="Z504"/>
      <c r="AA504"/>
      <c r="AB504"/>
      <c r="AC504"/>
      <c r="AD504"/>
      <c r="AE504"/>
      <c r="AF504"/>
      <c r="AG504"/>
      <c r="AH504"/>
      <c r="AI504"/>
      <c r="AJ504"/>
      <c r="AK504"/>
      <c r="AL504"/>
      <c r="AM504"/>
      <c r="AN504"/>
      <c r="AO504"/>
      <c r="AP504"/>
      <c r="AQ504"/>
      <c r="AR504"/>
      <c r="AS504"/>
      <c r="AT504"/>
      <c r="AU504"/>
      <c r="AV504"/>
      <c r="AW504"/>
      <c r="AX504"/>
    </row>
    <row r="505" spans="1:50" s="5" customFormat="1" ht="15.75" hidden="1">
      <c r="A505" s="16" t="s">
        <v>58</v>
      </c>
      <c r="B505" s="75" t="s">
        <v>337</v>
      </c>
      <c r="C505" s="76" t="s">
        <v>56</v>
      </c>
      <c r="D505" s="188">
        <f t="shared" si="303"/>
        <v>0</v>
      </c>
      <c r="E505" s="162"/>
      <c r="F505" s="162"/>
      <c r="G505" s="162"/>
      <c r="H505" s="162"/>
      <c r="I505" s="195"/>
      <c r="J505" s="162"/>
      <c r="K505" s="162"/>
      <c r="L505" s="162"/>
      <c r="M505" s="195"/>
      <c r="N505" s="162"/>
      <c r="O505" s="162"/>
      <c r="P505" s="162"/>
      <c r="T505"/>
      <c r="U505"/>
      <c r="V505"/>
      <c r="W505"/>
      <c r="X505"/>
      <c r="Y505"/>
      <c r="Z505"/>
      <c r="AA505"/>
      <c r="AB505"/>
      <c r="AC505"/>
      <c r="AD505"/>
      <c r="AE505"/>
      <c r="AF505"/>
      <c r="AG505"/>
      <c r="AH505"/>
      <c r="AI505"/>
      <c r="AJ505"/>
      <c r="AK505"/>
      <c r="AL505"/>
      <c r="AM505"/>
      <c r="AN505"/>
      <c r="AO505"/>
      <c r="AP505"/>
      <c r="AQ505"/>
      <c r="AR505"/>
      <c r="AS505"/>
      <c r="AT505"/>
      <c r="AU505"/>
      <c r="AV505"/>
      <c r="AW505"/>
      <c r="AX505"/>
    </row>
    <row r="506" spans="1:50" s="5" customFormat="1" ht="15.75" hidden="1">
      <c r="A506" s="74" t="s">
        <v>104</v>
      </c>
      <c r="B506" s="75" t="s">
        <v>286</v>
      </c>
      <c r="C506" s="76"/>
      <c r="D506" s="188">
        <f t="shared" si="303"/>
        <v>0</v>
      </c>
      <c r="E506" s="162">
        <f t="shared" ref="E506:G507" si="308">E507</f>
        <v>0</v>
      </c>
      <c r="F506" s="162">
        <f t="shared" si="308"/>
        <v>0</v>
      </c>
      <c r="G506" s="162">
        <f t="shared" si="308"/>
        <v>0</v>
      </c>
      <c r="H506" s="162"/>
      <c r="I506" s="195">
        <f t="shared" ref="I506:P507" si="309">I507</f>
        <v>0</v>
      </c>
      <c r="J506" s="162">
        <f t="shared" si="309"/>
        <v>0</v>
      </c>
      <c r="K506" s="162">
        <f t="shared" si="309"/>
        <v>0</v>
      </c>
      <c r="L506" s="162">
        <f t="shared" si="309"/>
        <v>0</v>
      </c>
      <c r="M506" s="195">
        <f t="shared" si="309"/>
        <v>0</v>
      </c>
      <c r="N506" s="162">
        <f t="shared" si="309"/>
        <v>0</v>
      </c>
      <c r="O506" s="162">
        <f t="shared" si="309"/>
        <v>0</v>
      </c>
      <c r="P506" s="162">
        <f t="shared" si="309"/>
        <v>0</v>
      </c>
      <c r="T506"/>
      <c r="U506"/>
      <c r="V506"/>
      <c r="W506"/>
      <c r="X506"/>
      <c r="Y506"/>
      <c r="Z506"/>
      <c r="AA506"/>
      <c r="AB506"/>
      <c r="AC506"/>
      <c r="AD506"/>
      <c r="AE506"/>
      <c r="AF506"/>
      <c r="AG506"/>
      <c r="AH506"/>
      <c r="AI506"/>
      <c r="AJ506"/>
      <c r="AK506"/>
      <c r="AL506"/>
      <c r="AM506"/>
      <c r="AN506"/>
      <c r="AO506"/>
      <c r="AP506"/>
      <c r="AQ506"/>
      <c r="AR506"/>
      <c r="AS506"/>
      <c r="AT506"/>
      <c r="AU506"/>
      <c r="AV506"/>
      <c r="AW506"/>
      <c r="AX506"/>
    </row>
    <row r="507" spans="1:50" s="5" customFormat="1" ht="42" hidden="1" customHeight="1">
      <c r="A507" s="101" t="s">
        <v>242</v>
      </c>
      <c r="B507" s="210" t="s">
        <v>286</v>
      </c>
      <c r="C507" s="76">
        <v>600</v>
      </c>
      <c r="D507" s="188">
        <f t="shared" si="303"/>
        <v>0</v>
      </c>
      <c r="E507" s="162">
        <f t="shared" si="308"/>
        <v>0</v>
      </c>
      <c r="F507" s="162">
        <f t="shared" si="308"/>
        <v>0</v>
      </c>
      <c r="G507" s="162">
        <f t="shared" si="308"/>
        <v>0</v>
      </c>
      <c r="H507" s="162"/>
      <c r="I507" s="195">
        <f t="shared" si="309"/>
        <v>0</v>
      </c>
      <c r="J507" s="162">
        <f t="shared" si="309"/>
        <v>0</v>
      </c>
      <c r="K507" s="162">
        <f t="shared" si="309"/>
        <v>0</v>
      </c>
      <c r="L507" s="162">
        <f t="shared" si="309"/>
        <v>0</v>
      </c>
      <c r="M507" s="195">
        <f t="shared" si="309"/>
        <v>0</v>
      </c>
      <c r="N507" s="162">
        <f t="shared" si="309"/>
        <v>0</v>
      </c>
      <c r="O507" s="162">
        <f t="shared" si="309"/>
        <v>0</v>
      </c>
      <c r="P507" s="162">
        <f t="shared" si="309"/>
        <v>0</v>
      </c>
      <c r="T507"/>
      <c r="U507"/>
      <c r="V507"/>
      <c r="W507"/>
      <c r="X507"/>
      <c r="Y507"/>
      <c r="Z507"/>
      <c r="AA507"/>
      <c r="AB507"/>
      <c r="AC507"/>
      <c r="AD507"/>
      <c r="AE507"/>
      <c r="AF507"/>
      <c r="AG507"/>
      <c r="AH507"/>
      <c r="AI507"/>
      <c r="AJ507"/>
      <c r="AK507"/>
      <c r="AL507"/>
      <c r="AM507"/>
      <c r="AN507"/>
      <c r="AO507"/>
      <c r="AP507"/>
      <c r="AQ507"/>
      <c r="AR507"/>
      <c r="AS507"/>
      <c r="AT507"/>
      <c r="AU507"/>
      <c r="AV507"/>
      <c r="AW507"/>
      <c r="AX507"/>
    </row>
    <row r="508" spans="1:50" s="5" customFormat="1" ht="15.75" hidden="1">
      <c r="A508" s="16" t="s">
        <v>58</v>
      </c>
      <c r="B508" s="210" t="s">
        <v>286</v>
      </c>
      <c r="C508" s="76">
        <v>600</v>
      </c>
      <c r="D508" s="188">
        <f t="shared" si="303"/>
        <v>0</v>
      </c>
      <c r="E508" s="162"/>
      <c r="F508" s="162"/>
      <c r="G508" s="162"/>
      <c r="H508" s="162"/>
      <c r="I508" s="195">
        <f>J508+K508+L508</f>
        <v>0</v>
      </c>
      <c r="J508" s="77"/>
      <c r="K508" s="77"/>
      <c r="L508" s="77"/>
      <c r="M508" s="195">
        <f>N508+O508+P508</f>
        <v>0</v>
      </c>
      <c r="N508" s="77"/>
      <c r="O508" s="77"/>
      <c r="P508" s="77"/>
      <c r="T508"/>
      <c r="U508"/>
      <c r="V508"/>
      <c r="W508"/>
      <c r="X508"/>
      <c r="Y508"/>
      <c r="Z508"/>
      <c r="AA508"/>
      <c r="AB508"/>
      <c r="AC508"/>
      <c r="AD508"/>
      <c r="AE508"/>
      <c r="AF508"/>
      <c r="AG508"/>
      <c r="AH508"/>
      <c r="AI508"/>
      <c r="AJ508"/>
      <c r="AK508"/>
      <c r="AL508"/>
      <c r="AM508"/>
      <c r="AN508"/>
      <c r="AO508"/>
      <c r="AP508"/>
      <c r="AQ508"/>
      <c r="AR508"/>
      <c r="AS508"/>
      <c r="AT508"/>
      <c r="AU508"/>
      <c r="AV508"/>
      <c r="AW508"/>
      <c r="AX508"/>
    </row>
    <row r="509" spans="1:50" ht="60">
      <c r="A509" s="133" t="s">
        <v>453</v>
      </c>
      <c r="B509" s="100" t="s">
        <v>269</v>
      </c>
      <c r="C509" s="209"/>
      <c r="D509" s="188">
        <f t="shared" si="303"/>
        <v>150</v>
      </c>
      <c r="E509" s="162">
        <f t="shared" ref="E509:P512" si="310">E510</f>
        <v>150</v>
      </c>
      <c r="F509" s="162">
        <f t="shared" si="310"/>
        <v>0</v>
      </c>
      <c r="G509" s="162">
        <f t="shared" si="310"/>
        <v>0</v>
      </c>
      <c r="H509" s="162">
        <f t="shared" si="310"/>
        <v>0</v>
      </c>
      <c r="I509" s="195">
        <f>I510</f>
        <v>150</v>
      </c>
      <c r="J509" s="162">
        <f t="shared" si="310"/>
        <v>150</v>
      </c>
      <c r="K509" s="162">
        <f t="shared" si="310"/>
        <v>0</v>
      </c>
      <c r="L509" s="162">
        <f t="shared" si="310"/>
        <v>0</v>
      </c>
      <c r="M509" s="195">
        <f t="shared" si="310"/>
        <v>150</v>
      </c>
      <c r="N509" s="162">
        <f t="shared" si="310"/>
        <v>150</v>
      </c>
      <c r="O509" s="162">
        <f t="shared" si="310"/>
        <v>0</v>
      </c>
      <c r="P509" s="162">
        <f t="shared" si="310"/>
        <v>0</v>
      </c>
    </row>
    <row r="510" spans="1:50" ht="58.5" customHeight="1">
      <c r="A510" s="133" t="s">
        <v>454</v>
      </c>
      <c r="B510" s="100" t="s">
        <v>274</v>
      </c>
      <c r="C510" s="209"/>
      <c r="D510" s="188">
        <f t="shared" si="303"/>
        <v>150</v>
      </c>
      <c r="E510" s="162">
        <f t="shared" si="310"/>
        <v>150</v>
      </c>
      <c r="F510" s="162">
        <f t="shared" si="310"/>
        <v>0</v>
      </c>
      <c r="G510" s="162">
        <f t="shared" si="310"/>
        <v>0</v>
      </c>
      <c r="H510" s="162">
        <f t="shared" si="310"/>
        <v>0</v>
      </c>
      <c r="I510" s="195">
        <f t="shared" si="310"/>
        <v>150</v>
      </c>
      <c r="J510" s="162">
        <f t="shared" si="310"/>
        <v>150</v>
      </c>
      <c r="K510" s="162">
        <f t="shared" si="310"/>
        <v>0</v>
      </c>
      <c r="L510" s="162">
        <f t="shared" si="310"/>
        <v>0</v>
      </c>
      <c r="M510" s="195">
        <f t="shared" si="310"/>
        <v>150</v>
      </c>
      <c r="N510" s="162">
        <f t="shared" si="310"/>
        <v>150</v>
      </c>
      <c r="O510" s="162">
        <f t="shared" si="310"/>
        <v>0</v>
      </c>
      <c r="P510" s="162">
        <f t="shared" si="310"/>
        <v>0</v>
      </c>
    </row>
    <row r="511" spans="1:50" ht="13.5" customHeight="1">
      <c r="A511" s="133" t="s">
        <v>150</v>
      </c>
      <c r="B511" s="100" t="s">
        <v>274</v>
      </c>
      <c r="C511" s="209"/>
      <c r="D511" s="188">
        <f t="shared" si="303"/>
        <v>150</v>
      </c>
      <c r="E511" s="162">
        <f t="shared" si="310"/>
        <v>150</v>
      </c>
      <c r="F511" s="162">
        <f t="shared" si="310"/>
        <v>0</v>
      </c>
      <c r="G511" s="162">
        <f t="shared" si="310"/>
        <v>0</v>
      </c>
      <c r="H511" s="162">
        <f t="shared" si="310"/>
        <v>0</v>
      </c>
      <c r="I511" s="195">
        <f t="shared" si="310"/>
        <v>150</v>
      </c>
      <c r="J511" s="162">
        <f t="shared" si="310"/>
        <v>150</v>
      </c>
      <c r="K511" s="162">
        <f t="shared" si="310"/>
        <v>0</v>
      </c>
      <c r="L511" s="162">
        <f t="shared" si="310"/>
        <v>0</v>
      </c>
      <c r="M511" s="195">
        <f t="shared" si="310"/>
        <v>150</v>
      </c>
      <c r="N511" s="162">
        <f t="shared" si="310"/>
        <v>150</v>
      </c>
      <c r="O511" s="162">
        <f t="shared" si="310"/>
        <v>0</v>
      </c>
      <c r="P511" s="162">
        <f t="shared" si="310"/>
        <v>0</v>
      </c>
    </row>
    <row r="512" spans="1:50" ht="45">
      <c r="A512" s="211" t="s">
        <v>22</v>
      </c>
      <c r="B512" s="100" t="s">
        <v>274</v>
      </c>
      <c r="C512" s="209">
        <v>200</v>
      </c>
      <c r="D512" s="188">
        <f t="shared" si="303"/>
        <v>150</v>
      </c>
      <c r="E512" s="162">
        <v>150</v>
      </c>
      <c r="F512" s="162"/>
      <c r="G512" s="162"/>
      <c r="H512" s="162">
        <f t="shared" si="310"/>
        <v>0</v>
      </c>
      <c r="I512" s="195">
        <f>J512+K512+L512</f>
        <v>150</v>
      </c>
      <c r="J512" s="162">
        <v>150</v>
      </c>
      <c r="K512" s="162"/>
      <c r="L512" s="162"/>
      <c r="M512" s="195">
        <f>N512+O512+P512</f>
        <v>150</v>
      </c>
      <c r="N512" s="162">
        <v>150</v>
      </c>
      <c r="O512" s="162"/>
      <c r="P512" s="162"/>
    </row>
    <row r="513" spans="1:16" hidden="1">
      <c r="A513" s="212" t="s">
        <v>81</v>
      </c>
      <c r="B513" s="100" t="s">
        <v>274</v>
      </c>
      <c r="C513" s="209">
        <v>200</v>
      </c>
      <c r="D513" s="195">
        <f>E513+F513+G513+H513</f>
        <v>0</v>
      </c>
      <c r="E513" s="162"/>
      <c r="F513" s="162"/>
      <c r="G513" s="162"/>
      <c r="H513" s="162"/>
      <c r="I513" s="195">
        <f>J513+K513+L513</f>
        <v>0</v>
      </c>
      <c r="J513" s="77"/>
      <c r="K513" s="77"/>
      <c r="L513" s="77"/>
      <c r="M513" s="195">
        <f>N513+O513+P513</f>
        <v>0</v>
      </c>
      <c r="N513" s="77"/>
      <c r="O513" s="77"/>
      <c r="P513" s="77"/>
    </row>
    <row r="514" spans="1:16" ht="38.25">
      <c r="A514" s="214" t="s">
        <v>516</v>
      </c>
      <c r="B514" s="72" t="s">
        <v>500</v>
      </c>
      <c r="C514" s="172"/>
      <c r="D514" s="195">
        <f>D515+D518+D521+D524+D527</f>
        <v>80</v>
      </c>
      <c r="E514" s="162">
        <f t="shared" ref="E514:P514" si="311">E515+E518+E521+E524+E527</f>
        <v>80</v>
      </c>
      <c r="F514" s="162">
        <f t="shared" si="311"/>
        <v>0</v>
      </c>
      <c r="G514" s="162">
        <f t="shared" si="311"/>
        <v>0</v>
      </c>
      <c r="H514" s="162">
        <f t="shared" si="311"/>
        <v>0</v>
      </c>
      <c r="I514" s="195">
        <f t="shared" si="311"/>
        <v>14</v>
      </c>
      <c r="J514" s="162">
        <f t="shared" si="311"/>
        <v>14</v>
      </c>
      <c r="K514" s="162">
        <f t="shared" si="311"/>
        <v>0</v>
      </c>
      <c r="L514" s="162">
        <f t="shared" si="311"/>
        <v>0</v>
      </c>
      <c r="M514" s="195">
        <f t="shared" si="311"/>
        <v>6</v>
      </c>
      <c r="N514" s="162">
        <f t="shared" si="311"/>
        <v>6</v>
      </c>
      <c r="O514" s="162">
        <f t="shared" si="311"/>
        <v>0</v>
      </c>
      <c r="P514" s="162">
        <f t="shared" si="311"/>
        <v>0</v>
      </c>
    </row>
    <row r="515" spans="1:16" ht="53.25" customHeight="1">
      <c r="A515" s="214" t="s">
        <v>522</v>
      </c>
      <c r="B515" s="72" t="s">
        <v>501</v>
      </c>
      <c r="C515" s="172"/>
      <c r="D515" s="195">
        <f>D516</f>
        <v>6</v>
      </c>
      <c r="E515" s="162">
        <f t="shared" ref="E515:P516" si="312">E516</f>
        <v>6</v>
      </c>
      <c r="F515" s="162">
        <f t="shared" si="312"/>
        <v>0</v>
      </c>
      <c r="G515" s="162">
        <f t="shared" si="312"/>
        <v>0</v>
      </c>
      <c r="H515" s="162">
        <f t="shared" si="312"/>
        <v>0</v>
      </c>
      <c r="I515" s="195">
        <f t="shared" si="312"/>
        <v>0</v>
      </c>
      <c r="J515" s="162">
        <f t="shared" si="312"/>
        <v>0</v>
      </c>
      <c r="K515" s="162">
        <f t="shared" si="312"/>
        <v>0</v>
      </c>
      <c r="L515" s="162">
        <f t="shared" si="312"/>
        <v>0</v>
      </c>
      <c r="M515" s="195">
        <f t="shared" si="312"/>
        <v>0</v>
      </c>
      <c r="N515" s="162">
        <f t="shared" si="312"/>
        <v>0</v>
      </c>
      <c r="O515" s="162">
        <f t="shared" si="312"/>
        <v>0</v>
      </c>
      <c r="P515" s="162">
        <f t="shared" si="312"/>
        <v>0</v>
      </c>
    </row>
    <row r="516" spans="1:16" ht="12.75">
      <c r="A516" s="214" t="s">
        <v>104</v>
      </c>
      <c r="B516" s="72" t="s">
        <v>502</v>
      </c>
      <c r="C516" s="172"/>
      <c r="D516" s="195">
        <f>D517</f>
        <v>6</v>
      </c>
      <c r="E516" s="162">
        <f t="shared" si="312"/>
        <v>6</v>
      </c>
      <c r="F516" s="162">
        <f t="shared" si="312"/>
        <v>0</v>
      </c>
      <c r="G516" s="162">
        <f t="shared" si="312"/>
        <v>0</v>
      </c>
      <c r="H516" s="162">
        <f t="shared" si="312"/>
        <v>0</v>
      </c>
      <c r="I516" s="195">
        <f t="shared" si="312"/>
        <v>0</v>
      </c>
      <c r="J516" s="162">
        <f t="shared" si="312"/>
        <v>0</v>
      </c>
      <c r="K516" s="162">
        <f t="shared" si="312"/>
        <v>0</v>
      </c>
      <c r="L516" s="162">
        <f t="shared" si="312"/>
        <v>0</v>
      </c>
      <c r="M516" s="195">
        <f t="shared" si="312"/>
        <v>0</v>
      </c>
      <c r="N516" s="162">
        <f t="shared" si="312"/>
        <v>0</v>
      </c>
      <c r="O516" s="162">
        <f t="shared" si="312"/>
        <v>0</v>
      </c>
      <c r="P516" s="162">
        <f t="shared" si="312"/>
        <v>0</v>
      </c>
    </row>
    <row r="517" spans="1:16" ht="27.75" customHeight="1">
      <c r="A517" s="214" t="s">
        <v>22</v>
      </c>
      <c r="B517" s="72" t="s">
        <v>502</v>
      </c>
      <c r="C517" s="172" t="s">
        <v>16</v>
      </c>
      <c r="D517" s="195">
        <f>E517+F517+G517</f>
        <v>6</v>
      </c>
      <c r="E517" s="162">
        <v>6</v>
      </c>
      <c r="F517" s="162"/>
      <c r="G517" s="162"/>
      <c r="H517" s="162"/>
      <c r="I517" s="195">
        <f>J517+K517+L517</f>
        <v>0</v>
      </c>
      <c r="J517" s="77"/>
      <c r="K517" s="77"/>
      <c r="L517" s="77"/>
      <c r="M517" s="195">
        <f>N517+O517+P517</f>
        <v>0</v>
      </c>
      <c r="N517" s="77"/>
      <c r="O517" s="77"/>
      <c r="P517" s="77"/>
    </row>
    <row r="518" spans="1:16" ht="77.25" customHeight="1">
      <c r="A518" s="214" t="s">
        <v>523</v>
      </c>
      <c r="B518" s="72" t="s">
        <v>503</v>
      </c>
      <c r="C518" s="172"/>
      <c r="D518" s="195">
        <f>D519</f>
        <v>68</v>
      </c>
      <c r="E518" s="162">
        <f t="shared" ref="E518:P519" si="313">E519</f>
        <v>68</v>
      </c>
      <c r="F518" s="162">
        <f t="shared" si="313"/>
        <v>0</v>
      </c>
      <c r="G518" s="162">
        <f t="shared" si="313"/>
        <v>0</v>
      </c>
      <c r="H518" s="162">
        <f t="shared" si="313"/>
        <v>0</v>
      </c>
      <c r="I518" s="195">
        <f t="shared" si="313"/>
        <v>10</v>
      </c>
      <c r="J518" s="162">
        <f t="shared" si="313"/>
        <v>10</v>
      </c>
      <c r="K518" s="162">
        <f t="shared" si="313"/>
        <v>0</v>
      </c>
      <c r="L518" s="162">
        <f t="shared" si="313"/>
        <v>0</v>
      </c>
      <c r="M518" s="195">
        <f t="shared" si="313"/>
        <v>0</v>
      </c>
      <c r="N518" s="162">
        <f t="shared" si="313"/>
        <v>0</v>
      </c>
      <c r="O518" s="162">
        <f t="shared" si="313"/>
        <v>0</v>
      </c>
      <c r="P518" s="162">
        <f t="shared" si="313"/>
        <v>0</v>
      </c>
    </row>
    <row r="519" spans="1:16" ht="12.75">
      <c r="A519" s="214" t="s">
        <v>104</v>
      </c>
      <c r="B519" s="72" t="s">
        <v>504</v>
      </c>
      <c r="C519" s="172"/>
      <c r="D519" s="195">
        <f>D520</f>
        <v>68</v>
      </c>
      <c r="E519" s="162">
        <f t="shared" si="313"/>
        <v>68</v>
      </c>
      <c r="F519" s="162">
        <f t="shared" si="313"/>
        <v>0</v>
      </c>
      <c r="G519" s="162">
        <f t="shared" si="313"/>
        <v>0</v>
      </c>
      <c r="H519" s="162">
        <f t="shared" si="313"/>
        <v>0</v>
      </c>
      <c r="I519" s="195">
        <f t="shared" si="313"/>
        <v>10</v>
      </c>
      <c r="J519" s="162">
        <f t="shared" si="313"/>
        <v>10</v>
      </c>
      <c r="K519" s="162">
        <f t="shared" si="313"/>
        <v>0</v>
      </c>
      <c r="L519" s="162">
        <f t="shared" si="313"/>
        <v>0</v>
      </c>
      <c r="M519" s="195">
        <f t="shared" si="313"/>
        <v>0</v>
      </c>
      <c r="N519" s="162">
        <f t="shared" si="313"/>
        <v>0</v>
      </c>
      <c r="O519" s="162">
        <f t="shared" si="313"/>
        <v>0</v>
      </c>
      <c r="P519" s="162">
        <f t="shared" si="313"/>
        <v>0</v>
      </c>
    </row>
    <row r="520" spans="1:16" ht="27" customHeight="1">
      <c r="A520" s="214" t="s">
        <v>22</v>
      </c>
      <c r="B520" s="72" t="s">
        <v>504</v>
      </c>
      <c r="C520" s="172" t="s">
        <v>16</v>
      </c>
      <c r="D520" s="195">
        <f>E520+F520+G520</f>
        <v>68</v>
      </c>
      <c r="E520" s="162">
        <v>68</v>
      </c>
      <c r="F520" s="162"/>
      <c r="G520" s="162"/>
      <c r="H520" s="162"/>
      <c r="I520" s="195">
        <f>J520+K520+L520</f>
        <v>10</v>
      </c>
      <c r="J520" s="77">
        <v>10</v>
      </c>
      <c r="K520" s="77"/>
      <c r="L520" s="77"/>
      <c r="M520" s="195">
        <f>N520+O520+P520</f>
        <v>0</v>
      </c>
      <c r="N520" s="77"/>
      <c r="O520" s="77"/>
      <c r="P520" s="77"/>
    </row>
    <row r="521" spans="1:16" ht="52.5" customHeight="1">
      <c r="A521" s="214" t="s">
        <v>524</v>
      </c>
      <c r="B521" s="72" t="s">
        <v>505</v>
      </c>
      <c r="C521" s="172"/>
      <c r="D521" s="195">
        <f>D522</f>
        <v>4</v>
      </c>
      <c r="E521" s="162">
        <f t="shared" ref="E521:P522" si="314">E522</f>
        <v>4</v>
      </c>
      <c r="F521" s="162">
        <f t="shared" si="314"/>
        <v>0</v>
      </c>
      <c r="G521" s="162">
        <f t="shared" si="314"/>
        <v>0</v>
      </c>
      <c r="H521" s="162">
        <f t="shared" si="314"/>
        <v>0</v>
      </c>
      <c r="I521" s="195">
        <f t="shared" si="314"/>
        <v>2</v>
      </c>
      <c r="J521" s="162">
        <f t="shared" si="314"/>
        <v>2</v>
      </c>
      <c r="K521" s="162">
        <f t="shared" si="314"/>
        <v>0</v>
      </c>
      <c r="L521" s="162">
        <f t="shared" si="314"/>
        <v>0</v>
      </c>
      <c r="M521" s="195">
        <f t="shared" si="314"/>
        <v>4</v>
      </c>
      <c r="N521" s="162">
        <f t="shared" si="314"/>
        <v>4</v>
      </c>
      <c r="O521" s="162">
        <f t="shared" si="314"/>
        <v>0</v>
      </c>
      <c r="P521" s="162">
        <f t="shared" si="314"/>
        <v>0</v>
      </c>
    </row>
    <row r="522" spans="1:16" ht="12.75">
      <c r="A522" s="214" t="s">
        <v>104</v>
      </c>
      <c r="B522" s="72" t="s">
        <v>506</v>
      </c>
      <c r="C522" s="172"/>
      <c r="D522" s="195">
        <f>D523</f>
        <v>4</v>
      </c>
      <c r="E522" s="162">
        <f t="shared" si="314"/>
        <v>4</v>
      </c>
      <c r="F522" s="162">
        <f t="shared" si="314"/>
        <v>0</v>
      </c>
      <c r="G522" s="162">
        <f t="shared" si="314"/>
        <v>0</v>
      </c>
      <c r="H522" s="162">
        <f t="shared" si="314"/>
        <v>0</v>
      </c>
      <c r="I522" s="195">
        <f t="shared" si="314"/>
        <v>2</v>
      </c>
      <c r="J522" s="162">
        <f t="shared" si="314"/>
        <v>2</v>
      </c>
      <c r="K522" s="162">
        <f t="shared" si="314"/>
        <v>0</v>
      </c>
      <c r="L522" s="162">
        <f t="shared" si="314"/>
        <v>0</v>
      </c>
      <c r="M522" s="195">
        <f t="shared" si="314"/>
        <v>4</v>
      </c>
      <c r="N522" s="162">
        <f t="shared" si="314"/>
        <v>4</v>
      </c>
      <c r="O522" s="162">
        <f t="shared" si="314"/>
        <v>0</v>
      </c>
      <c r="P522" s="162">
        <f t="shared" si="314"/>
        <v>0</v>
      </c>
    </row>
    <row r="523" spans="1:16" ht="30" customHeight="1">
      <c r="A523" s="214" t="s">
        <v>22</v>
      </c>
      <c r="B523" s="72" t="s">
        <v>506</v>
      </c>
      <c r="C523" s="172" t="s">
        <v>16</v>
      </c>
      <c r="D523" s="195">
        <f>E523+F523+G523</f>
        <v>4</v>
      </c>
      <c r="E523" s="162">
        <v>4</v>
      </c>
      <c r="F523" s="162"/>
      <c r="G523" s="162"/>
      <c r="H523" s="162"/>
      <c r="I523" s="195">
        <f>J523+K523+L523</f>
        <v>2</v>
      </c>
      <c r="J523" s="77">
        <v>2</v>
      </c>
      <c r="K523" s="77"/>
      <c r="L523" s="77"/>
      <c r="M523" s="195">
        <f>N523+O523+P523</f>
        <v>4</v>
      </c>
      <c r="N523" s="77">
        <v>4</v>
      </c>
      <c r="O523" s="77"/>
      <c r="P523" s="77"/>
    </row>
    <row r="524" spans="1:16" ht="39.75" customHeight="1">
      <c r="A524" s="214" t="s">
        <v>525</v>
      </c>
      <c r="B524" s="72" t="s">
        <v>507</v>
      </c>
      <c r="C524" s="172"/>
      <c r="D524" s="195">
        <f>D525</f>
        <v>1</v>
      </c>
      <c r="E524" s="162">
        <f t="shared" ref="E524:P525" si="315">E525</f>
        <v>1</v>
      </c>
      <c r="F524" s="162">
        <f t="shared" si="315"/>
        <v>0</v>
      </c>
      <c r="G524" s="162">
        <f t="shared" si="315"/>
        <v>0</v>
      </c>
      <c r="H524" s="162">
        <f t="shared" si="315"/>
        <v>0</v>
      </c>
      <c r="I524" s="195">
        <f t="shared" si="315"/>
        <v>1</v>
      </c>
      <c r="J524" s="162">
        <f t="shared" si="315"/>
        <v>1</v>
      </c>
      <c r="K524" s="162">
        <f t="shared" si="315"/>
        <v>0</v>
      </c>
      <c r="L524" s="162">
        <f t="shared" si="315"/>
        <v>0</v>
      </c>
      <c r="M524" s="195">
        <f t="shared" si="315"/>
        <v>1</v>
      </c>
      <c r="N524" s="162">
        <f t="shared" si="315"/>
        <v>1</v>
      </c>
      <c r="O524" s="162">
        <f t="shared" si="315"/>
        <v>0</v>
      </c>
      <c r="P524" s="162">
        <f t="shared" si="315"/>
        <v>0</v>
      </c>
    </row>
    <row r="525" spans="1:16" ht="12.75">
      <c r="A525" s="214" t="s">
        <v>104</v>
      </c>
      <c r="B525" s="72" t="s">
        <v>508</v>
      </c>
      <c r="C525" s="172"/>
      <c r="D525" s="195">
        <f>D526</f>
        <v>1</v>
      </c>
      <c r="E525" s="162">
        <f t="shared" si="315"/>
        <v>1</v>
      </c>
      <c r="F525" s="162">
        <f t="shared" si="315"/>
        <v>0</v>
      </c>
      <c r="G525" s="162">
        <f t="shared" si="315"/>
        <v>0</v>
      </c>
      <c r="H525" s="162">
        <f t="shared" si="315"/>
        <v>0</v>
      </c>
      <c r="I525" s="195">
        <f t="shared" si="315"/>
        <v>1</v>
      </c>
      <c r="J525" s="162">
        <f t="shared" si="315"/>
        <v>1</v>
      </c>
      <c r="K525" s="162">
        <f t="shared" si="315"/>
        <v>0</v>
      </c>
      <c r="L525" s="162">
        <f t="shared" si="315"/>
        <v>0</v>
      </c>
      <c r="M525" s="195">
        <f t="shared" si="315"/>
        <v>1</v>
      </c>
      <c r="N525" s="162">
        <f t="shared" si="315"/>
        <v>1</v>
      </c>
      <c r="O525" s="162">
        <f t="shared" si="315"/>
        <v>0</v>
      </c>
      <c r="P525" s="162">
        <f t="shared" si="315"/>
        <v>0</v>
      </c>
    </row>
    <row r="526" spans="1:16" ht="27.75" customHeight="1">
      <c r="A526" s="214" t="s">
        <v>22</v>
      </c>
      <c r="B526" s="72" t="s">
        <v>508</v>
      </c>
      <c r="C526" s="172" t="s">
        <v>16</v>
      </c>
      <c r="D526" s="195">
        <f>E526+F526+G526</f>
        <v>1</v>
      </c>
      <c r="E526" s="162">
        <v>1</v>
      </c>
      <c r="F526" s="162"/>
      <c r="G526" s="162"/>
      <c r="H526" s="162"/>
      <c r="I526" s="195">
        <f>J526+K526+L526</f>
        <v>1</v>
      </c>
      <c r="J526" s="77">
        <v>1</v>
      </c>
      <c r="K526" s="77"/>
      <c r="L526" s="77"/>
      <c r="M526" s="195">
        <f>N526+O526+P526</f>
        <v>1</v>
      </c>
      <c r="N526" s="77">
        <v>1</v>
      </c>
      <c r="O526" s="77"/>
      <c r="P526" s="77"/>
    </row>
    <row r="527" spans="1:16" ht="51.75" customHeight="1">
      <c r="A527" s="214" t="s">
        <v>499</v>
      </c>
      <c r="B527" s="72" t="s">
        <v>509</v>
      </c>
      <c r="C527" s="172"/>
      <c r="D527" s="195">
        <f>D528</f>
        <v>1</v>
      </c>
      <c r="E527" s="162">
        <f t="shared" ref="E527:P528" si="316">E528</f>
        <v>1</v>
      </c>
      <c r="F527" s="162">
        <f t="shared" si="316"/>
        <v>0</v>
      </c>
      <c r="G527" s="162">
        <f t="shared" si="316"/>
        <v>0</v>
      </c>
      <c r="H527" s="162">
        <f t="shared" si="316"/>
        <v>0</v>
      </c>
      <c r="I527" s="195">
        <f t="shared" si="316"/>
        <v>1</v>
      </c>
      <c r="J527" s="162">
        <f t="shared" si="316"/>
        <v>1</v>
      </c>
      <c r="K527" s="162">
        <f t="shared" si="316"/>
        <v>0</v>
      </c>
      <c r="L527" s="162">
        <f t="shared" si="316"/>
        <v>0</v>
      </c>
      <c r="M527" s="195">
        <f t="shared" si="316"/>
        <v>1</v>
      </c>
      <c r="N527" s="162">
        <f t="shared" si="316"/>
        <v>1</v>
      </c>
      <c r="O527" s="162">
        <f t="shared" si="316"/>
        <v>0</v>
      </c>
      <c r="P527" s="162">
        <f t="shared" si="316"/>
        <v>0</v>
      </c>
    </row>
    <row r="528" spans="1:16" ht="12.75">
      <c r="A528" s="214" t="s">
        <v>104</v>
      </c>
      <c r="B528" s="72" t="s">
        <v>510</v>
      </c>
      <c r="C528" s="172"/>
      <c r="D528" s="195">
        <f>D529</f>
        <v>1</v>
      </c>
      <c r="E528" s="162">
        <f t="shared" si="316"/>
        <v>1</v>
      </c>
      <c r="F528" s="162">
        <f t="shared" si="316"/>
        <v>0</v>
      </c>
      <c r="G528" s="162">
        <f t="shared" si="316"/>
        <v>0</v>
      </c>
      <c r="H528" s="162">
        <f t="shared" si="316"/>
        <v>0</v>
      </c>
      <c r="I528" s="195">
        <f t="shared" si="316"/>
        <v>1</v>
      </c>
      <c r="J528" s="162">
        <f t="shared" si="316"/>
        <v>1</v>
      </c>
      <c r="K528" s="162">
        <f t="shared" si="316"/>
        <v>0</v>
      </c>
      <c r="L528" s="162">
        <f t="shared" si="316"/>
        <v>0</v>
      </c>
      <c r="M528" s="195">
        <f t="shared" si="316"/>
        <v>1</v>
      </c>
      <c r="N528" s="162">
        <f t="shared" si="316"/>
        <v>1</v>
      </c>
      <c r="O528" s="162">
        <f t="shared" si="316"/>
        <v>0</v>
      </c>
      <c r="P528" s="162">
        <f t="shared" si="316"/>
        <v>0</v>
      </c>
    </row>
    <row r="529" spans="1:16" ht="25.5">
      <c r="A529" s="214" t="s">
        <v>22</v>
      </c>
      <c r="B529" s="72" t="s">
        <v>510</v>
      </c>
      <c r="C529" s="172" t="s">
        <v>16</v>
      </c>
      <c r="D529" s="195">
        <f>E529+F529+G529</f>
        <v>1</v>
      </c>
      <c r="E529" s="162">
        <v>1</v>
      </c>
      <c r="F529" s="162"/>
      <c r="G529" s="162"/>
      <c r="H529" s="162"/>
      <c r="I529" s="195">
        <f>J529+K529+L529</f>
        <v>1</v>
      </c>
      <c r="J529" s="77">
        <v>1</v>
      </c>
      <c r="K529" s="77"/>
      <c r="L529" s="77"/>
      <c r="M529" s="195">
        <f>N529+O529+P529</f>
        <v>1</v>
      </c>
      <c r="N529" s="77">
        <v>1</v>
      </c>
      <c r="O529" s="77"/>
      <c r="P529" s="77"/>
    </row>
  </sheetData>
  <mergeCells count="13">
    <mergeCell ref="A13:A15"/>
    <mergeCell ref="B13:B15"/>
    <mergeCell ref="C13:C15"/>
    <mergeCell ref="D13:P13"/>
    <mergeCell ref="D14:H14"/>
    <mergeCell ref="I14:L14"/>
    <mergeCell ref="M14:P14"/>
    <mergeCell ref="A11:P11"/>
    <mergeCell ref="J6:P6"/>
    <mergeCell ref="L7:P7"/>
    <mergeCell ref="I8:P8"/>
    <mergeCell ref="A9:P9"/>
    <mergeCell ref="A10:P10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X529"/>
  <sheetViews>
    <sheetView topLeftCell="A13" zoomScale="84" zoomScaleNormal="84" zoomScaleSheetLayoutView="85" zoomScalePageLayoutView="40" workbookViewId="0">
      <pane xSplit="3" ySplit="4" topLeftCell="D17" activePane="bottomRight" state="frozen"/>
      <selection activeCell="A13" sqref="A13"/>
      <selection pane="topRight" activeCell="D13" sqref="D13"/>
      <selection pane="bottomLeft" activeCell="A17" sqref="A17"/>
      <selection pane="bottomRight" activeCell="E20" sqref="E20"/>
    </sheetView>
  </sheetViews>
  <sheetFormatPr defaultRowHeight="15"/>
  <cols>
    <col min="1" max="1" width="35.42578125" style="6" customWidth="1"/>
    <col min="2" max="2" width="13" customWidth="1"/>
    <col min="3" max="3" width="7" style="6" customWidth="1"/>
    <col min="4" max="4" width="11.140625" style="180" customWidth="1"/>
    <col min="5" max="5" width="9.85546875" style="34" customWidth="1"/>
    <col min="6" max="6" width="9.140625" style="34" customWidth="1"/>
    <col min="7" max="7" width="9.28515625" style="34" customWidth="1"/>
    <col min="8" max="8" width="7.85546875" style="34" hidden="1" customWidth="1"/>
    <col min="9" max="9" width="10.42578125" style="180" customWidth="1"/>
    <col min="10" max="10" width="11" style="6" customWidth="1"/>
    <col min="11" max="11" width="9.28515625" style="6" customWidth="1"/>
    <col min="12" max="12" width="10.5703125" style="6" customWidth="1"/>
    <col min="13" max="13" width="11.42578125" style="180" customWidth="1"/>
    <col min="14" max="14" width="11.5703125" style="6" customWidth="1"/>
    <col min="15" max="15" width="9.28515625" style="6" customWidth="1"/>
    <col min="16" max="16" width="11.140625" style="6" customWidth="1"/>
    <col min="17" max="19" width="9.140625" style="5"/>
  </cols>
  <sheetData>
    <row r="1" spans="1:50" ht="15.75">
      <c r="I1" s="181"/>
      <c r="J1" s="11"/>
      <c r="K1" s="11"/>
      <c r="L1" s="136"/>
      <c r="M1" s="181"/>
      <c r="N1" s="11"/>
      <c r="O1" s="11"/>
      <c r="P1" s="136" t="s">
        <v>349</v>
      </c>
    </row>
    <row r="2" spans="1:50" ht="15.75">
      <c r="I2" s="181"/>
      <c r="J2" s="11"/>
      <c r="K2" s="11"/>
      <c r="L2" s="135"/>
      <c r="M2" s="181"/>
      <c r="N2" s="11"/>
      <c r="O2" s="11"/>
      <c r="P2" s="135" t="s">
        <v>0</v>
      </c>
    </row>
    <row r="3" spans="1:50" ht="15.75">
      <c r="I3" s="181"/>
      <c r="J3" s="11"/>
      <c r="K3" s="11"/>
      <c r="L3" s="135"/>
      <c r="M3" s="181"/>
      <c r="N3" s="11"/>
      <c r="O3" s="11"/>
      <c r="P3" s="135" t="s">
        <v>1</v>
      </c>
    </row>
    <row r="4" spans="1:50" ht="15.75">
      <c r="I4" s="181"/>
      <c r="J4" s="11"/>
      <c r="K4" s="11"/>
      <c r="L4" s="135"/>
      <c r="M4" s="181"/>
      <c r="N4" s="11"/>
      <c r="O4" s="11"/>
      <c r="P4" s="135" t="s">
        <v>489</v>
      </c>
    </row>
    <row r="5" spans="1:50" ht="5.25" customHeight="1">
      <c r="I5" s="181"/>
      <c r="J5" s="11"/>
      <c r="K5" s="11"/>
      <c r="L5" s="135"/>
      <c r="M5" s="181"/>
      <c r="N5" s="11"/>
      <c r="O5" s="11"/>
      <c r="P5" s="135"/>
    </row>
    <row r="6" spans="1:50" ht="14.25" customHeight="1">
      <c r="I6" s="181"/>
      <c r="J6" s="255" t="s">
        <v>362</v>
      </c>
      <c r="K6" s="255"/>
      <c r="L6" s="255"/>
      <c r="M6" s="255"/>
      <c r="N6" s="255"/>
      <c r="O6" s="255"/>
      <c r="P6" s="255"/>
    </row>
    <row r="7" spans="1:50" ht="14.25" customHeight="1">
      <c r="I7" s="181"/>
      <c r="J7" s="237"/>
      <c r="K7" s="237"/>
      <c r="L7" s="256" t="s">
        <v>363</v>
      </c>
      <c r="M7" s="256"/>
      <c r="N7" s="256"/>
      <c r="O7" s="256"/>
      <c r="P7" s="256"/>
    </row>
    <row r="8" spans="1:50" s="5" customFormat="1">
      <c r="A8" s="11"/>
      <c r="B8" s="11"/>
      <c r="C8" s="11"/>
      <c r="D8" s="181"/>
      <c r="E8" s="11"/>
      <c r="F8" s="11"/>
      <c r="G8" s="11"/>
      <c r="H8" s="11"/>
      <c r="I8" s="255" t="s">
        <v>490</v>
      </c>
      <c r="J8" s="255"/>
      <c r="K8" s="255"/>
      <c r="L8" s="255"/>
      <c r="M8" s="255"/>
      <c r="N8" s="255"/>
      <c r="O8" s="255"/>
      <c r="P8" s="255"/>
    </row>
    <row r="9" spans="1:50" ht="15.75">
      <c r="A9" s="254" t="s">
        <v>143</v>
      </c>
      <c r="B9" s="254"/>
      <c r="C9" s="254"/>
      <c r="D9" s="254"/>
      <c r="E9" s="254"/>
      <c r="F9" s="254"/>
      <c r="G9" s="254"/>
      <c r="H9" s="254"/>
      <c r="I9" s="254"/>
      <c r="J9" s="254"/>
      <c r="K9" s="254"/>
      <c r="L9" s="254"/>
      <c r="M9" s="254"/>
      <c r="N9" s="254"/>
      <c r="O9" s="254"/>
      <c r="P9" s="254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</row>
    <row r="10" spans="1:50" ht="15.75">
      <c r="A10" s="254" t="s">
        <v>144</v>
      </c>
      <c r="B10" s="254"/>
      <c r="C10" s="254"/>
      <c r="D10" s="254"/>
      <c r="E10" s="254"/>
      <c r="F10" s="254"/>
      <c r="G10" s="254"/>
      <c r="H10" s="254"/>
      <c r="I10" s="254"/>
      <c r="J10" s="254"/>
      <c r="K10" s="254"/>
      <c r="L10" s="254"/>
      <c r="M10" s="254"/>
      <c r="N10" s="254"/>
      <c r="O10" s="254"/>
      <c r="P10" s="254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</row>
    <row r="11" spans="1:50" ht="15.75">
      <c r="A11" s="254" t="s">
        <v>491</v>
      </c>
      <c r="B11" s="254"/>
      <c r="C11" s="254"/>
      <c r="D11" s="254"/>
      <c r="E11" s="254"/>
      <c r="F11" s="254"/>
      <c r="G11" s="254"/>
      <c r="H11" s="254"/>
      <c r="I11" s="254"/>
      <c r="J11" s="254"/>
      <c r="K11" s="254"/>
      <c r="L11" s="254"/>
      <c r="M11" s="254"/>
      <c r="N11" s="254"/>
      <c r="O11" s="254"/>
      <c r="P11" s="254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</row>
    <row r="12" spans="1:50">
      <c r="A12" s="1"/>
      <c r="B12" s="3"/>
      <c r="C12" s="3"/>
      <c r="D12" s="243"/>
      <c r="E12" s="4"/>
      <c r="F12" s="4"/>
      <c r="G12" s="4"/>
      <c r="H12" s="4"/>
      <c r="I12" s="182"/>
      <c r="J12" s="2"/>
      <c r="K12" s="2"/>
      <c r="L12" s="2"/>
      <c r="M12" s="182"/>
      <c r="N12" s="2"/>
      <c r="O12" s="2"/>
      <c r="P12" s="2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</row>
    <row r="13" spans="1:50" ht="14.25" customHeight="1">
      <c r="A13" s="257" t="s">
        <v>488</v>
      </c>
      <c r="B13" s="260" t="s">
        <v>3</v>
      </c>
      <c r="C13" s="260" t="s">
        <v>4</v>
      </c>
      <c r="D13" s="263" t="s">
        <v>493</v>
      </c>
      <c r="E13" s="264"/>
      <c r="F13" s="264"/>
      <c r="G13" s="264"/>
      <c r="H13" s="264"/>
      <c r="I13" s="264"/>
      <c r="J13" s="264"/>
      <c r="K13" s="264"/>
      <c r="L13" s="264"/>
      <c r="M13" s="264"/>
      <c r="N13" s="264"/>
      <c r="O13" s="264"/>
      <c r="P13" s="264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</row>
    <row r="14" spans="1:50" ht="15.75" customHeight="1">
      <c r="A14" s="258"/>
      <c r="B14" s="261"/>
      <c r="C14" s="261"/>
      <c r="D14" s="263" t="s">
        <v>366</v>
      </c>
      <c r="E14" s="264"/>
      <c r="F14" s="264"/>
      <c r="G14" s="264"/>
      <c r="H14" s="265"/>
      <c r="I14" s="266" t="s">
        <v>434</v>
      </c>
      <c r="J14" s="266"/>
      <c r="K14" s="266"/>
      <c r="L14" s="266"/>
      <c r="M14" s="266" t="s">
        <v>492</v>
      </c>
      <c r="N14" s="266"/>
      <c r="O14" s="266"/>
      <c r="P14" s="266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</row>
    <row r="15" spans="1:50" ht="59.25" customHeight="1">
      <c r="A15" s="259"/>
      <c r="B15" s="262"/>
      <c r="C15" s="262"/>
      <c r="D15" s="183" t="s">
        <v>137</v>
      </c>
      <c r="E15" s="13" t="s">
        <v>146</v>
      </c>
      <c r="F15" s="13" t="s">
        <v>132</v>
      </c>
      <c r="G15" s="78" t="s">
        <v>156</v>
      </c>
      <c r="H15" s="78" t="s">
        <v>314</v>
      </c>
      <c r="I15" s="184" t="s">
        <v>137</v>
      </c>
      <c r="J15" s="13" t="s">
        <v>146</v>
      </c>
      <c r="K15" s="13" t="s">
        <v>132</v>
      </c>
      <c r="L15" s="59" t="s">
        <v>156</v>
      </c>
      <c r="M15" s="184" t="s">
        <v>137</v>
      </c>
      <c r="N15" s="13" t="s">
        <v>146</v>
      </c>
      <c r="O15" s="13" t="s">
        <v>132</v>
      </c>
      <c r="P15" s="59" t="s">
        <v>156</v>
      </c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</row>
    <row r="16" spans="1:50" ht="18" customHeight="1">
      <c r="A16" s="26" t="s">
        <v>6</v>
      </c>
      <c r="B16" s="22" t="s">
        <v>7</v>
      </c>
      <c r="C16" s="26" t="s">
        <v>99</v>
      </c>
      <c r="D16" s="244">
        <v>4</v>
      </c>
      <c r="E16" s="14">
        <v>5</v>
      </c>
      <c r="F16" s="14">
        <v>6</v>
      </c>
      <c r="G16" s="14">
        <v>7</v>
      </c>
      <c r="H16" s="14">
        <v>9</v>
      </c>
      <c r="I16" s="186">
        <v>8</v>
      </c>
      <c r="J16" s="14">
        <v>9</v>
      </c>
      <c r="K16" s="14">
        <v>10</v>
      </c>
      <c r="L16" s="156">
        <v>11</v>
      </c>
      <c r="M16" s="192">
        <v>12</v>
      </c>
      <c r="N16" s="156">
        <v>13</v>
      </c>
      <c r="O16" s="156">
        <v>14</v>
      </c>
      <c r="P16" s="156">
        <v>15</v>
      </c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</row>
    <row r="17" spans="1:50" ht="18.75" customHeight="1">
      <c r="A17" s="68" t="s">
        <v>5</v>
      </c>
      <c r="B17" s="21"/>
      <c r="C17" s="20"/>
      <c r="D17" s="187">
        <f>E17+F17+G17</f>
        <v>339563.17999999993</v>
      </c>
      <c r="E17" s="154">
        <f>E18+E263</f>
        <v>161806.89999999997</v>
      </c>
      <c r="F17" s="154">
        <f t="shared" ref="F17:H17" si="0">F18+F263</f>
        <v>140259.4</v>
      </c>
      <c r="G17" s="154">
        <f t="shared" si="0"/>
        <v>37496.879999999997</v>
      </c>
      <c r="H17" s="154" t="e">
        <f t="shared" si="0"/>
        <v>#REF!</v>
      </c>
      <c r="I17" s="187">
        <f>I18+I263</f>
        <v>233074.59999999998</v>
      </c>
      <c r="J17" s="154">
        <f t="shared" ref="J17:P17" si="1">J18+J263</f>
        <v>120812.09999999999</v>
      </c>
      <c r="K17" s="154">
        <f t="shared" si="1"/>
        <v>100141.50000000001</v>
      </c>
      <c r="L17" s="154">
        <f t="shared" si="1"/>
        <v>12121</v>
      </c>
      <c r="M17" s="187">
        <f t="shared" si="1"/>
        <v>235323.90000000005</v>
      </c>
      <c r="N17" s="154">
        <f t="shared" si="1"/>
        <v>128199.19999999998</v>
      </c>
      <c r="O17" s="154">
        <f t="shared" si="1"/>
        <v>94749.900000000009</v>
      </c>
      <c r="P17" s="154">
        <f t="shared" si="1"/>
        <v>12374.8</v>
      </c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</row>
    <row r="18" spans="1:50" s="7" customFormat="1" ht="32.25" customHeight="1">
      <c r="A18" s="43" t="s">
        <v>10</v>
      </c>
      <c r="B18" s="42" t="s">
        <v>165</v>
      </c>
      <c r="C18" s="19"/>
      <c r="D18" s="187">
        <f>E18+F18+G18</f>
        <v>69032.380000000019</v>
      </c>
      <c r="E18" s="157">
        <f>E19+E21+E24+E31+E38+E40+E42+E48+E52+E58+E61+E65+E69+E71+E74+E78+E82+E86+E90+E92+E102+E115+E117+E122+E124+E133+E136+E139+E145+E203+E212+E214+E225+E228+E232+E236+E243+E261+E251+E216+E240+E259+E238+E221+E98+E148+E224+E44+E46+E56+E177++E196+E96+E104+E107+E109+E111+E113+E205+E209+E246+E153+E157+E159+E161+E163+E165+E178+E180+E182+E184+E186+E188+E190+E199+E201+E155+E151+E207+E230+E234+E256</f>
        <v>50013.700000000012</v>
      </c>
      <c r="F18" s="157">
        <f>F19+F21+F24+F31+F38+F40+F42+F48+F52+F58+F61+F65+F69+F71+F74+F78+F82+F86+F90+F92+F102+F115+F117+F122+F124+F133+F136+F139+F145+F203+F212+F214+F225+F228+F232+F236+F243+F261+F251+F216+F240+F259+F238+F221+F98+F148+F224+F44+F46+F56+F177++F196+F96+F104+F107+F109+F111+F113+F205+F209+F246+F153+F157+F159+F161+F163+F165+F178+F180+F182+F184+F186+F188+F190+F199+F201+F155+F151+F207+F230+F234+F119+F29+F34+F36</f>
        <v>15696.8</v>
      </c>
      <c r="G18" s="157">
        <f>G19+G21+G24+G31+G38+G40+G42+G48+G52+G58+G61+G65+G69+G71+G74+G78+G82+G86+G90+G92+G102+G115+G117+G122+G124+G133+G136+G139+G145+G203+G212+G214+G225+G228+G232+G236+G243+G261+G251+G216+G240+G259+G238+G221+G98+G148+G224+G44+G46+G56+G177++G196+G96+G104+G107+G109+G111+G113+G205+G209+G246+G153+G157+G159+G161+G163+G165+G178+G180+G182+G184+G186+G188+G190+G199+G201+G155+G151+G207+G230+G234+G27</f>
        <v>3321.88</v>
      </c>
      <c r="H18" s="157" t="e">
        <f t="shared" ref="H18:P18" si="2">H19+H21+H24+H31+H38+H40+H42+H48+H52+H58+H61+H65+H69+H71+H74+H78+H82+H86+H90+H92+H102+H115+H117+H122+H124+H133+H136+H139+H145+H203+H212+H214+H225+H228+H232+H236+H243+H261+H251+H216+H240+H259+H238+H221+H98+H148+H224+H44+H46+H56+H177++H196+H96+H104+H107+H109+H111+H113+H205+H209+H246+H153+H157+H159+H161+H163+H165+H178+H180+H182+H184+H186+H188+H190+H199+H201+H155+H151+H207+H230+H234</f>
        <v>#REF!</v>
      </c>
      <c r="I18" s="188">
        <f>I19+I21+I24+I31+I38+I40+I42+I48+I52+I58+I61+I65+I69+I71+I74+I78+I82+I86+I90+I92+I102+I115+I117+I122+I124+I133+I136+I139+I145+I203+I212+I214+I225+I228+I232+I236+I243+I261+I251+I216+I240+I259+I238+I221+I98+I148+I224+I44+I46+I56+I177++I196+I96+I104+I107+I109+I111+I113+I205+I209+I246+I153+I157+I159+I161+I163+I165+I178+I180+I182+I184+I186+I188+I190+I199+I201+I155+I151+I207+I230+I234</f>
        <v>232621.59999999998</v>
      </c>
      <c r="J18" s="157">
        <f t="shared" si="2"/>
        <v>120359.09999999999</v>
      </c>
      <c r="K18" s="157">
        <f t="shared" si="2"/>
        <v>100141.50000000001</v>
      </c>
      <c r="L18" s="157">
        <f t="shared" si="2"/>
        <v>12121</v>
      </c>
      <c r="M18" s="188">
        <f t="shared" si="2"/>
        <v>235097.90000000005</v>
      </c>
      <c r="N18" s="157">
        <f t="shared" si="2"/>
        <v>127973.19999999998</v>
      </c>
      <c r="O18" s="157">
        <f t="shared" si="2"/>
        <v>94749.900000000009</v>
      </c>
      <c r="P18" s="157">
        <f t="shared" si="2"/>
        <v>12374.8</v>
      </c>
    </row>
    <row r="19" spans="1:50" s="7" customFormat="1" ht="12.75" customHeight="1">
      <c r="A19" s="16" t="s">
        <v>101</v>
      </c>
      <c r="B19" s="44" t="s">
        <v>166</v>
      </c>
      <c r="C19" s="153"/>
      <c r="D19" s="193">
        <f t="shared" ref="D19:D84" si="3">E19+F19+G19</f>
        <v>1990.4</v>
      </c>
      <c r="E19" s="155">
        <f>'[1]Поправки ноябрь 2024 (3)'!$I$34</f>
        <v>1990.4</v>
      </c>
      <c r="F19" s="155">
        <f t="shared" ref="F19:H19" si="4">F20</f>
        <v>0</v>
      </c>
      <c r="G19" s="155">
        <f t="shared" si="4"/>
        <v>0</v>
      </c>
      <c r="H19" s="155" t="e">
        <f t="shared" si="4"/>
        <v>#REF!</v>
      </c>
      <c r="I19" s="190">
        <f>I20</f>
        <v>1265</v>
      </c>
      <c r="J19" s="155">
        <f t="shared" ref="J19:P19" si="5">J20</f>
        <v>1265</v>
      </c>
      <c r="K19" s="155">
        <f t="shared" si="5"/>
        <v>0</v>
      </c>
      <c r="L19" s="155">
        <f t="shared" si="5"/>
        <v>0</v>
      </c>
      <c r="M19" s="190">
        <f t="shared" si="5"/>
        <v>1265</v>
      </c>
      <c r="N19" s="155">
        <f t="shared" si="5"/>
        <v>1265</v>
      </c>
      <c r="O19" s="155">
        <f t="shared" si="5"/>
        <v>0</v>
      </c>
      <c r="P19" s="155">
        <f t="shared" si="5"/>
        <v>0</v>
      </c>
    </row>
    <row r="20" spans="1:50" s="8" customFormat="1" ht="109.5" customHeight="1">
      <c r="A20" s="16" t="s">
        <v>11</v>
      </c>
      <c r="B20" s="44" t="s">
        <v>166</v>
      </c>
      <c r="C20" s="153" t="s">
        <v>12</v>
      </c>
      <c r="D20" s="187">
        <f t="shared" si="3"/>
        <v>1724.4</v>
      </c>
      <c r="E20" s="155">
        <f>'[2]Поправки октябрь 2024 (2)'!$I$34</f>
        <v>1724.4</v>
      </c>
      <c r="F20" s="156"/>
      <c r="G20" s="157"/>
      <c r="H20" s="157" t="e">
        <f>#REF!</f>
        <v>#REF!</v>
      </c>
      <c r="I20" s="187">
        <f t="shared" ref="I20:I66" si="6">J20+K20+L20</f>
        <v>1265</v>
      </c>
      <c r="J20" s="155">
        <v>1265</v>
      </c>
      <c r="K20" s="156"/>
      <c r="L20" s="156"/>
      <c r="M20" s="246">
        <f>N20+O20</f>
        <v>1265</v>
      </c>
      <c r="N20" s="160">
        <v>1265</v>
      </c>
      <c r="O20" s="160"/>
      <c r="P20" s="160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</row>
    <row r="21" spans="1:50" s="7" customFormat="1" ht="17.25" customHeight="1">
      <c r="A21" s="16" t="s">
        <v>102</v>
      </c>
      <c r="B21" s="44" t="s">
        <v>167</v>
      </c>
      <c r="C21" s="153"/>
      <c r="D21" s="193">
        <f>D22+D23</f>
        <v>23563.7</v>
      </c>
      <c r="E21" s="158">
        <f t="shared" ref="E21:P21" si="7">E22+E23</f>
        <v>23563.7</v>
      </c>
      <c r="F21" s="158">
        <f t="shared" si="7"/>
        <v>0</v>
      </c>
      <c r="G21" s="158">
        <f t="shared" si="7"/>
        <v>0</v>
      </c>
      <c r="H21" s="158" t="e">
        <f t="shared" si="7"/>
        <v>#REF!</v>
      </c>
      <c r="I21" s="193">
        <f t="shared" si="7"/>
        <v>19602.7</v>
      </c>
      <c r="J21" s="158">
        <f t="shared" si="7"/>
        <v>19602.7</v>
      </c>
      <c r="K21" s="158">
        <f t="shared" si="7"/>
        <v>0</v>
      </c>
      <c r="L21" s="158">
        <f t="shared" si="7"/>
        <v>0</v>
      </c>
      <c r="M21" s="193">
        <f t="shared" si="7"/>
        <v>19640</v>
      </c>
      <c r="N21" s="158">
        <f t="shared" si="7"/>
        <v>19640</v>
      </c>
      <c r="O21" s="158">
        <f t="shared" si="7"/>
        <v>0</v>
      </c>
      <c r="P21" s="158">
        <f t="shared" si="7"/>
        <v>0</v>
      </c>
    </row>
    <row r="22" spans="1:50" s="8" customFormat="1" ht="109.5" customHeight="1">
      <c r="A22" s="16" t="s">
        <v>315</v>
      </c>
      <c r="B22" s="44" t="s">
        <v>167</v>
      </c>
      <c r="C22" s="153" t="s">
        <v>12</v>
      </c>
      <c r="D22" s="187">
        <f t="shared" si="3"/>
        <v>23543.7</v>
      </c>
      <c r="E22" s="155">
        <f>'[2]Поправки октябрь 2024 (2)'!$I$48+'[2]Поправки октябрь 2024 (2)'!$I$68+'[2]Поправки октябрь 2024 (2)'!$I$973+'[2]Поправки октябрь 2024 (2)'!$I$1121+'[1]Поправки ноябрь 2024 (3)'!$H$50+'[1]Поправки ноябрь 2024 (3)'!$H$975</f>
        <v>23543.7</v>
      </c>
      <c r="F22" s="155"/>
      <c r="G22" s="155"/>
      <c r="H22" s="155" t="e">
        <f>#REF!</f>
        <v>#REF!</v>
      </c>
      <c r="I22" s="187">
        <f t="shared" si="6"/>
        <v>19582.7</v>
      </c>
      <c r="J22" s="155">
        <v>19582.7</v>
      </c>
      <c r="K22" s="156"/>
      <c r="L22" s="156"/>
      <c r="M22" s="246">
        <f t="shared" ref="M22:M23" si="8">N22+O22</f>
        <v>19630</v>
      </c>
      <c r="N22" s="160">
        <v>19630</v>
      </c>
      <c r="O22" s="160"/>
      <c r="P22" s="160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</row>
    <row r="23" spans="1:50" s="8" customFormat="1" ht="109.5" customHeight="1">
      <c r="A23" s="16" t="s">
        <v>11</v>
      </c>
      <c r="B23" s="44" t="s">
        <v>167</v>
      </c>
      <c r="C23" s="153" t="s">
        <v>16</v>
      </c>
      <c r="D23" s="187">
        <f t="shared" si="3"/>
        <v>20</v>
      </c>
      <c r="E23" s="155">
        <v>20</v>
      </c>
      <c r="F23" s="155"/>
      <c r="G23" s="155"/>
      <c r="H23" s="155" t="e">
        <f>#REF!</f>
        <v>#REF!</v>
      </c>
      <c r="I23" s="187">
        <f t="shared" si="6"/>
        <v>20</v>
      </c>
      <c r="J23" s="155">
        <v>20</v>
      </c>
      <c r="K23" s="155"/>
      <c r="L23" s="155"/>
      <c r="M23" s="246">
        <f t="shared" si="8"/>
        <v>10</v>
      </c>
      <c r="N23" s="160">
        <v>10</v>
      </c>
      <c r="O23" s="160"/>
      <c r="P23" s="160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</row>
    <row r="24" spans="1:50" s="7" customFormat="1" ht="78" customHeight="1">
      <c r="A24" s="48" t="s">
        <v>139</v>
      </c>
      <c r="B24" s="153" t="s">
        <v>168</v>
      </c>
      <c r="C24" s="153"/>
      <c r="D24" s="187">
        <f t="shared" si="3"/>
        <v>1.5</v>
      </c>
      <c r="E24" s="156">
        <f t="shared" ref="E24:H24" si="9">E25</f>
        <v>0</v>
      </c>
      <c r="F24" s="155">
        <f t="shared" si="9"/>
        <v>0</v>
      </c>
      <c r="G24" s="157">
        <f t="shared" si="9"/>
        <v>1.5</v>
      </c>
      <c r="H24" s="157" t="e">
        <f t="shared" si="9"/>
        <v>#REF!</v>
      </c>
      <c r="I24" s="187">
        <f t="shared" si="6"/>
        <v>1.5</v>
      </c>
      <c r="J24" s="156">
        <f t="shared" ref="J24:L24" si="10">J25</f>
        <v>0</v>
      </c>
      <c r="K24" s="156">
        <f t="shared" si="10"/>
        <v>0</v>
      </c>
      <c r="L24" s="156">
        <f t="shared" si="10"/>
        <v>1.5</v>
      </c>
      <c r="M24" s="246">
        <f>N24+O24+P24</f>
        <v>36.5</v>
      </c>
      <c r="N24" s="160">
        <f t="shared" ref="N24:P24" si="11">N25</f>
        <v>0</v>
      </c>
      <c r="O24" s="160">
        <f t="shared" si="11"/>
        <v>0</v>
      </c>
      <c r="P24" s="160">
        <f t="shared" si="11"/>
        <v>36.5</v>
      </c>
    </row>
    <row r="25" spans="1:50" s="8" customFormat="1" ht="43.5" customHeight="1">
      <c r="A25" s="48" t="s">
        <v>22</v>
      </c>
      <c r="B25" s="153" t="s">
        <v>168</v>
      </c>
      <c r="C25" s="153" t="s">
        <v>16</v>
      </c>
      <c r="D25" s="193">
        <f t="shared" si="3"/>
        <v>1.5</v>
      </c>
      <c r="E25" s="156"/>
      <c r="F25" s="155"/>
      <c r="G25" s="155">
        <v>1.5</v>
      </c>
      <c r="H25" s="155" t="e">
        <f>#REF!</f>
        <v>#REF!</v>
      </c>
      <c r="I25" s="193">
        <f t="shared" si="6"/>
        <v>1.5</v>
      </c>
      <c r="J25" s="156"/>
      <c r="K25" s="156"/>
      <c r="L25" s="156">
        <v>1.5</v>
      </c>
      <c r="M25" s="247">
        <f>N25+O25+P25</f>
        <v>36.5</v>
      </c>
      <c r="N25" s="160"/>
      <c r="O25" s="160"/>
      <c r="P25" s="160">
        <v>36.5</v>
      </c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</row>
    <row r="26" spans="1:50" s="8" customFormat="1" ht="51" customHeight="1">
      <c r="A26" s="174" t="s">
        <v>423</v>
      </c>
      <c r="B26" s="238" t="s">
        <v>424</v>
      </c>
      <c r="C26" s="70"/>
      <c r="D26" s="193">
        <f t="shared" si="3"/>
        <v>1451.4</v>
      </c>
      <c r="E26" s="158">
        <f>E27+E29</f>
        <v>0</v>
      </c>
      <c r="F26" s="158">
        <f>F27+F29</f>
        <v>56.2</v>
      </c>
      <c r="G26" s="158">
        <f>G27+G29</f>
        <v>1395.2</v>
      </c>
      <c r="H26" s="158"/>
      <c r="I26" s="193">
        <f t="shared" ref="I26:P26" si="12">I27+I29</f>
        <v>0</v>
      </c>
      <c r="J26" s="158">
        <f t="shared" si="12"/>
        <v>0</v>
      </c>
      <c r="K26" s="158">
        <f t="shared" si="12"/>
        <v>0</v>
      </c>
      <c r="L26" s="158">
        <f t="shared" si="12"/>
        <v>0</v>
      </c>
      <c r="M26" s="193">
        <f t="shared" si="12"/>
        <v>0</v>
      </c>
      <c r="N26" s="158">
        <f t="shared" si="12"/>
        <v>0</v>
      </c>
      <c r="O26" s="158">
        <f t="shared" si="12"/>
        <v>0</v>
      </c>
      <c r="P26" s="158">
        <f t="shared" si="12"/>
        <v>0</v>
      </c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</row>
    <row r="27" spans="1:50" s="8" customFormat="1" ht="93" customHeight="1">
      <c r="A27" s="174" t="s">
        <v>11</v>
      </c>
      <c r="B27" s="238" t="s">
        <v>424</v>
      </c>
      <c r="C27" s="47" t="s">
        <v>12</v>
      </c>
      <c r="D27" s="193">
        <f t="shared" si="3"/>
        <v>1423.3</v>
      </c>
      <c r="E27" s="158">
        <f>E28</f>
        <v>0</v>
      </c>
      <c r="F27" s="158">
        <f>F28</f>
        <v>28.1</v>
      </c>
      <c r="G27" s="158">
        <v>1395.2</v>
      </c>
      <c r="H27" s="158"/>
      <c r="I27" s="193">
        <f t="shared" ref="I27:P27" si="13">I28</f>
        <v>0</v>
      </c>
      <c r="J27" s="158">
        <f t="shared" si="13"/>
        <v>0</v>
      </c>
      <c r="K27" s="158">
        <f t="shared" si="13"/>
        <v>0</v>
      </c>
      <c r="L27" s="158">
        <f t="shared" si="13"/>
        <v>0</v>
      </c>
      <c r="M27" s="193">
        <f t="shared" si="13"/>
        <v>0</v>
      </c>
      <c r="N27" s="158">
        <f t="shared" si="13"/>
        <v>0</v>
      </c>
      <c r="O27" s="158">
        <f t="shared" si="13"/>
        <v>0</v>
      </c>
      <c r="P27" s="158">
        <f t="shared" si="13"/>
        <v>0</v>
      </c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</row>
    <row r="28" spans="1:50" s="8" customFormat="1" ht="264.75" customHeight="1">
      <c r="A28" s="241" t="s">
        <v>478</v>
      </c>
      <c r="B28" s="240" t="s">
        <v>548</v>
      </c>
      <c r="C28" s="47"/>
      <c r="D28" s="193">
        <f t="shared" si="3"/>
        <v>28.1</v>
      </c>
      <c r="E28" s="158">
        <f>E29</f>
        <v>0</v>
      </c>
      <c r="F28" s="158">
        <f t="shared" ref="F28:H28" si="14">F29</f>
        <v>28.1</v>
      </c>
      <c r="G28" s="158">
        <f t="shared" si="14"/>
        <v>0</v>
      </c>
      <c r="H28" s="158">
        <f t="shared" si="14"/>
        <v>0</v>
      </c>
      <c r="I28" s="193"/>
      <c r="J28" s="156"/>
      <c r="K28" s="156"/>
      <c r="L28" s="156"/>
      <c r="M28" s="247"/>
      <c r="N28" s="160"/>
      <c r="O28" s="160"/>
      <c r="P28" s="160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</row>
    <row r="29" spans="1:50" s="8" customFormat="1" ht="71.25" customHeight="1">
      <c r="A29" s="46" t="s">
        <v>475</v>
      </c>
      <c r="B29" s="240" t="s">
        <v>548</v>
      </c>
      <c r="C29" s="47" t="s">
        <v>56</v>
      </c>
      <c r="D29" s="193">
        <f>D30</f>
        <v>0</v>
      </c>
      <c r="E29" s="158">
        <f>E30</f>
        <v>0</v>
      </c>
      <c r="F29" s="158">
        <v>28.1</v>
      </c>
      <c r="G29" s="158">
        <f>G30</f>
        <v>0</v>
      </c>
      <c r="H29" s="158"/>
      <c r="I29" s="193">
        <f t="shared" ref="I29:P29" si="15">I30</f>
        <v>0</v>
      </c>
      <c r="J29" s="158">
        <f t="shared" si="15"/>
        <v>0</v>
      </c>
      <c r="K29" s="158">
        <f t="shared" si="15"/>
        <v>0</v>
      </c>
      <c r="L29" s="158">
        <f t="shared" si="15"/>
        <v>0</v>
      </c>
      <c r="M29" s="193">
        <f t="shared" si="15"/>
        <v>0</v>
      </c>
      <c r="N29" s="158">
        <f t="shared" si="15"/>
        <v>0</v>
      </c>
      <c r="O29" s="158">
        <f t="shared" si="15"/>
        <v>0</v>
      </c>
      <c r="P29" s="158">
        <f t="shared" si="15"/>
        <v>0</v>
      </c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</row>
    <row r="30" spans="1:50" s="8" customFormat="1" ht="20.25" hidden="1" customHeight="1">
      <c r="A30" s="16" t="s">
        <v>25</v>
      </c>
      <c r="B30" s="47" t="s">
        <v>311</v>
      </c>
      <c r="C30" s="153" t="s">
        <v>16</v>
      </c>
      <c r="D30" s="193"/>
      <c r="E30" s="156"/>
      <c r="F30" s="155"/>
      <c r="G30" s="155"/>
      <c r="H30" s="155"/>
      <c r="I30" s="193"/>
      <c r="J30" s="156"/>
      <c r="K30" s="156"/>
      <c r="L30" s="156"/>
      <c r="M30" s="247"/>
      <c r="N30" s="160"/>
      <c r="O30" s="160"/>
      <c r="P30" s="160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</row>
    <row r="31" spans="1:50" s="10" customFormat="1" ht="190.5" customHeight="1">
      <c r="A31" s="239" t="s">
        <v>547</v>
      </c>
      <c r="B31" s="240" t="s">
        <v>548</v>
      </c>
      <c r="C31" s="47"/>
      <c r="D31" s="187">
        <f>E31+F31+G31+H31</f>
        <v>665.08</v>
      </c>
      <c r="E31" s="157">
        <f t="shared" ref="E31:P31" si="16">E32+E34</f>
        <v>0</v>
      </c>
      <c r="F31" s="18">
        <f>F32</f>
        <v>0</v>
      </c>
      <c r="G31" s="18">
        <f t="shared" si="16"/>
        <v>665.08</v>
      </c>
      <c r="H31" s="18">
        <f t="shared" si="16"/>
        <v>0</v>
      </c>
      <c r="I31" s="194">
        <f t="shared" si="16"/>
        <v>0</v>
      </c>
      <c r="J31" s="18">
        <f t="shared" si="16"/>
        <v>0</v>
      </c>
      <c r="K31" s="18">
        <f t="shared" si="16"/>
        <v>0</v>
      </c>
      <c r="L31" s="18">
        <f t="shared" si="16"/>
        <v>0</v>
      </c>
      <c r="M31" s="194">
        <f t="shared" si="16"/>
        <v>0</v>
      </c>
      <c r="N31" s="18">
        <f t="shared" si="16"/>
        <v>0</v>
      </c>
      <c r="O31" s="18">
        <f t="shared" si="16"/>
        <v>0</v>
      </c>
      <c r="P31" s="18">
        <f t="shared" si="16"/>
        <v>0</v>
      </c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</row>
    <row r="32" spans="1:50" s="8" customFormat="1" ht="43.5" customHeight="1">
      <c r="A32" s="46" t="s">
        <v>475</v>
      </c>
      <c r="B32" s="240" t="s">
        <v>548</v>
      </c>
      <c r="C32" s="47" t="s">
        <v>56</v>
      </c>
      <c r="D32" s="187">
        <f>E32+F32+G32+H32</f>
        <v>665.08</v>
      </c>
      <c r="E32" s="156">
        <f t="shared" ref="E32:P33" si="17">E33</f>
        <v>0</v>
      </c>
      <c r="F32" s="156">
        <v>0</v>
      </c>
      <c r="G32" s="156">
        <f>'[2]Поправки октябрь 2024 (2)'!$I$110</f>
        <v>665.08</v>
      </c>
      <c r="H32" s="156">
        <f t="shared" si="17"/>
        <v>0</v>
      </c>
      <c r="I32" s="192">
        <f t="shared" si="17"/>
        <v>0</v>
      </c>
      <c r="J32" s="156">
        <f t="shared" si="17"/>
        <v>0</v>
      </c>
      <c r="K32" s="156">
        <f t="shared" si="17"/>
        <v>0</v>
      </c>
      <c r="L32" s="156">
        <f t="shared" si="17"/>
        <v>0</v>
      </c>
      <c r="M32" s="192">
        <f t="shared" si="17"/>
        <v>0</v>
      </c>
      <c r="N32" s="156">
        <f t="shared" si="17"/>
        <v>0</v>
      </c>
      <c r="O32" s="156">
        <f t="shared" si="17"/>
        <v>0</v>
      </c>
      <c r="P32" s="156">
        <f t="shared" si="17"/>
        <v>0</v>
      </c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</row>
    <row r="33" spans="1:50" s="8" customFormat="1" ht="49.5" customHeight="1">
      <c r="A33" s="202" t="s">
        <v>549</v>
      </c>
      <c r="B33" s="152" t="s">
        <v>550</v>
      </c>
      <c r="C33" s="242"/>
      <c r="D33" s="187">
        <f>D34</f>
        <v>17</v>
      </c>
      <c r="E33" s="154">
        <f t="shared" si="17"/>
        <v>0</v>
      </c>
      <c r="F33" s="154">
        <f t="shared" si="17"/>
        <v>17</v>
      </c>
      <c r="G33" s="154">
        <f t="shared" si="17"/>
        <v>0</v>
      </c>
      <c r="H33" s="155"/>
      <c r="I33" s="193"/>
      <c r="J33" s="156"/>
      <c r="K33" s="156"/>
      <c r="L33" s="156"/>
      <c r="M33" s="247"/>
      <c r="N33" s="160"/>
      <c r="O33" s="160"/>
      <c r="P33" s="160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</row>
    <row r="34" spans="1:50" s="8" customFormat="1" ht="38.25" customHeight="1">
      <c r="A34" s="143" t="s">
        <v>45</v>
      </c>
      <c r="B34" s="152" t="s">
        <v>550</v>
      </c>
      <c r="C34" s="242" t="s">
        <v>16</v>
      </c>
      <c r="D34" s="187">
        <f>E34+F34+G34+H34</f>
        <v>17</v>
      </c>
      <c r="E34" s="156">
        <f t="shared" ref="E34:P34" si="18">E35</f>
        <v>0</v>
      </c>
      <c r="F34" s="156">
        <v>17</v>
      </c>
      <c r="G34" s="156">
        <f t="shared" si="18"/>
        <v>0</v>
      </c>
      <c r="H34" s="156">
        <f t="shared" si="18"/>
        <v>0</v>
      </c>
      <c r="I34" s="192">
        <f t="shared" si="18"/>
        <v>0</v>
      </c>
      <c r="J34" s="156">
        <f t="shared" si="18"/>
        <v>0</v>
      </c>
      <c r="K34" s="156">
        <f t="shared" si="18"/>
        <v>0</v>
      </c>
      <c r="L34" s="156">
        <f t="shared" si="18"/>
        <v>0</v>
      </c>
      <c r="M34" s="192">
        <f t="shared" si="18"/>
        <v>0</v>
      </c>
      <c r="N34" s="156">
        <f t="shared" si="18"/>
        <v>0</v>
      </c>
      <c r="O34" s="156">
        <f t="shared" si="18"/>
        <v>0</v>
      </c>
      <c r="P34" s="156">
        <f t="shared" si="18"/>
        <v>0</v>
      </c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</row>
    <row r="35" spans="1:50" s="8" customFormat="1" ht="21.75" hidden="1" customHeight="1">
      <c r="A35" s="58" t="s">
        <v>344</v>
      </c>
      <c r="B35" s="47"/>
      <c r="C35" s="153" t="s">
        <v>16</v>
      </c>
      <c r="D35" s="187">
        <f>E35+F35+G35+H35</f>
        <v>0</v>
      </c>
      <c r="E35" s="156"/>
      <c r="F35" s="155"/>
      <c r="G35" s="155"/>
      <c r="H35" s="155"/>
      <c r="I35" s="193"/>
      <c r="J35" s="156"/>
      <c r="K35" s="156"/>
      <c r="L35" s="156"/>
      <c r="M35" s="247"/>
      <c r="N35" s="160"/>
      <c r="O35" s="160"/>
      <c r="P35" s="160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</row>
    <row r="36" spans="1:50" s="8" customFormat="1" ht="81" customHeight="1">
      <c r="A36" s="239" t="s">
        <v>552</v>
      </c>
      <c r="B36" s="240" t="s">
        <v>548</v>
      </c>
      <c r="C36" s="47"/>
      <c r="D36" s="187">
        <f>D37</f>
        <v>1155.4000000000001</v>
      </c>
      <c r="E36" s="157">
        <f>E37</f>
        <v>0</v>
      </c>
      <c r="F36" s="18">
        <f>F37</f>
        <v>1155.4000000000001</v>
      </c>
      <c r="G36" s="18">
        <f>G37</f>
        <v>0</v>
      </c>
      <c r="H36" s="155"/>
      <c r="I36" s="193"/>
      <c r="J36" s="156"/>
      <c r="K36" s="156"/>
      <c r="L36" s="156"/>
      <c r="M36" s="247"/>
      <c r="N36" s="160"/>
      <c r="O36" s="160"/>
      <c r="P36" s="160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</row>
    <row r="37" spans="1:50" s="8" customFormat="1" ht="30" customHeight="1">
      <c r="A37" s="46" t="s">
        <v>475</v>
      </c>
      <c r="B37" s="240" t="s">
        <v>548</v>
      </c>
      <c r="C37" s="47" t="s">
        <v>56</v>
      </c>
      <c r="D37" s="187">
        <f>E37+F37+G37+H37</f>
        <v>1155.4000000000001</v>
      </c>
      <c r="E37" s="156">
        <v>0</v>
      </c>
      <c r="F37" s="156">
        <f>'[2]Поправки октябрь 2024 (2)'!$I$1243</f>
        <v>1155.4000000000001</v>
      </c>
      <c r="G37" s="156">
        <v>0</v>
      </c>
      <c r="H37" s="155"/>
      <c r="I37" s="193"/>
      <c r="J37" s="156"/>
      <c r="K37" s="156"/>
      <c r="L37" s="156"/>
      <c r="M37" s="247"/>
      <c r="N37" s="160"/>
      <c r="O37" s="160"/>
      <c r="P37" s="160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</row>
    <row r="38" spans="1:50" s="7" customFormat="1" ht="27.75" customHeight="1">
      <c r="A38" s="32" t="s">
        <v>103</v>
      </c>
      <c r="B38" s="44" t="s">
        <v>169</v>
      </c>
      <c r="C38" s="153"/>
      <c r="D38" s="193">
        <f t="shared" si="3"/>
        <v>400</v>
      </c>
      <c r="E38" s="155">
        <f>E39</f>
        <v>400</v>
      </c>
      <c r="F38" s="155">
        <f t="shared" ref="F38:H38" si="19">F39</f>
        <v>0</v>
      </c>
      <c r="G38" s="155">
        <f t="shared" si="19"/>
        <v>0</v>
      </c>
      <c r="H38" s="155" t="e">
        <f t="shared" si="19"/>
        <v>#REF!</v>
      </c>
      <c r="I38" s="193">
        <f t="shared" si="6"/>
        <v>400</v>
      </c>
      <c r="J38" s="155">
        <f t="shared" ref="J38:L38" si="20">J39</f>
        <v>400</v>
      </c>
      <c r="K38" s="155">
        <f t="shared" si="20"/>
        <v>0</v>
      </c>
      <c r="L38" s="155">
        <f t="shared" si="20"/>
        <v>0</v>
      </c>
      <c r="M38" s="247">
        <f t="shared" ref="M38:M43" si="21">N38+O38</f>
        <v>400</v>
      </c>
      <c r="N38" s="160">
        <f>N39</f>
        <v>400</v>
      </c>
      <c r="O38" s="160">
        <f t="shared" ref="O38:P38" si="22">O39</f>
        <v>0</v>
      </c>
      <c r="P38" s="160">
        <f t="shared" si="22"/>
        <v>0</v>
      </c>
    </row>
    <row r="39" spans="1:50" s="8" customFormat="1" ht="15" customHeight="1">
      <c r="A39" s="32" t="s">
        <v>18</v>
      </c>
      <c r="B39" s="44" t="s">
        <v>169</v>
      </c>
      <c r="C39" s="153" t="s">
        <v>19</v>
      </c>
      <c r="D39" s="193">
        <f t="shared" si="3"/>
        <v>400</v>
      </c>
      <c r="E39" s="155">
        <v>400</v>
      </c>
      <c r="F39" s="155"/>
      <c r="G39" s="155"/>
      <c r="H39" s="155" t="e">
        <f>#REF!</f>
        <v>#REF!</v>
      </c>
      <c r="I39" s="190">
        <f>J39+K39+L39</f>
        <v>400</v>
      </c>
      <c r="J39" s="155">
        <v>400</v>
      </c>
      <c r="K39" s="155"/>
      <c r="L39" s="155"/>
      <c r="M39" s="247">
        <f>N39+O39+P39</f>
        <v>400</v>
      </c>
      <c r="N39" s="160">
        <v>400</v>
      </c>
      <c r="O39" s="155"/>
      <c r="P39" s="155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</row>
    <row r="40" spans="1:50" s="7" customFormat="1" ht="45" customHeight="1">
      <c r="A40" s="16" t="s">
        <v>105</v>
      </c>
      <c r="B40" s="17" t="s">
        <v>170</v>
      </c>
      <c r="C40" s="153"/>
      <c r="D40" s="193">
        <f t="shared" si="3"/>
        <v>533.1</v>
      </c>
      <c r="E40" s="155">
        <f>E41</f>
        <v>533.1</v>
      </c>
      <c r="F40" s="155">
        <f t="shared" ref="F40:P40" si="23">F41</f>
        <v>0</v>
      </c>
      <c r="G40" s="155">
        <f t="shared" si="23"/>
        <v>0</v>
      </c>
      <c r="H40" s="155" t="e">
        <f t="shared" si="23"/>
        <v>#REF!</v>
      </c>
      <c r="I40" s="190">
        <f t="shared" si="23"/>
        <v>258.10000000000002</v>
      </c>
      <c r="J40" s="155">
        <f t="shared" si="23"/>
        <v>258.10000000000002</v>
      </c>
      <c r="K40" s="155">
        <f t="shared" si="23"/>
        <v>0</v>
      </c>
      <c r="L40" s="155">
        <f t="shared" si="23"/>
        <v>0</v>
      </c>
      <c r="M40" s="190">
        <f t="shared" si="23"/>
        <v>258.10000000000002</v>
      </c>
      <c r="N40" s="155">
        <f t="shared" si="23"/>
        <v>258.10000000000002</v>
      </c>
      <c r="O40" s="155">
        <f t="shared" si="23"/>
        <v>0</v>
      </c>
      <c r="P40" s="155">
        <f t="shared" si="23"/>
        <v>0</v>
      </c>
    </row>
    <row r="41" spans="1:50" s="8" customFormat="1" ht="45" customHeight="1">
      <c r="A41" s="16" t="s">
        <v>22</v>
      </c>
      <c r="B41" s="17" t="s">
        <v>170</v>
      </c>
      <c r="C41" s="153" t="s">
        <v>16</v>
      </c>
      <c r="D41" s="193">
        <f t="shared" si="3"/>
        <v>533.1</v>
      </c>
      <c r="E41" s="155">
        <f>'[2]Поправки октябрь 2024 (2)'!$I$142</f>
        <v>533.1</v>
      </c>
      <c r="F41" s="155"/>
      <c r="G41" s="155"/>
      <c r="H41" s="155" t="e">
        <f>#REF!</f>
        <v>#REF!</v>
      </c>
      <c r="I41" s="193">
        <f t="shared" si="6"/>
        <v>258.10000000000002</v>
      </c>
      <c r="J41" s="155">
        <v>258.10000000000002</v>
      </c>
      <c r="K41" s="155"/>
      <c r="L41" s="155"/>
      <c r="M41" s="247">
        <f t="shared" si="21"/>
        <v>258.10000000000002</v>
      </c>
      <c r="N41" s="160">
        <v>258.10000000000002</v>
      </c>
      <c r="O41" s="160"/>
      <c r="P41" s="160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</row>
    <row r="42" spans="1:50" s="7" customFormat="1" ht="43.5" customHeight="1">
      <c r="A42" s="24" t="s">
        <v>32</v>
      </c>
      <c r="B42" s="17" t="s">
        <v>171</v>
      </c>
      <c r="C42" s="153"/>
      <c r="D42" s="193">
        <f t="shared" si="3"/>
        <v>0</v>
      </c>
      <c r="E42" s="155">
        <f>E43</f>
        <v>0</v>
      </c>
      <c r="F42" s="155">
        <f t="shared" ref="F42:H42" si="24">F43</f>
        <v>0</v>
      </c>
      <c r="G42" s="155">
        <f t="shared" si="24"/>
        <v>0</v>
      </c>
      <c r="H42" s="155" t="e">
        <f t="shared" si="24"/>
        <v>#REF!</v>
      </c>
      <c r="I42" s="193">
        <f t="shared" si="6"/>
        <v>160</v>
      </c>
      <c r="J42" s="155">
        <f t="shared" ref="J42:L42" si="25">J43</f>
        <v>160</v>
      </c>
      <c r="K42" s="155">
        <f t="shared" si="25"/>
        <v>0</v>
      </c>
      <c r="L42" s="155">
        <f t="shared" si="25"/>
        <v>0</v>
      </c>
      <c r="M42" s="247">
        <f t="shared" si="21"/>
        <v>160</v>
      </c>
      <c r="N42" s="160">
        <f>N43</f>
        <v>160</v>
      </c>
      <c r="O42" s="160">
        <f t="shared" ref="O42:P42" si="26">O43</f>
        <v>0</v>
      </c>
      <c r="P42" s="160">
        <f t="shared" si="26"/>
        <v>0</v>
      </c>
    </row>
    <row r="43" spans="1:50" s="8" customFormat="1" ht="45.75" customHeight="1">
      <c r="A43" s="16" t="s">
        <v>22</v>
      </c>
      <c r="B43" s="17" t="s">
        <v>171</v>
      </c>
      <c r="C43" s="153" t="s">
        <v>16</v>
      </c>
      <c r="D43" s="193">
        <f t="shared" si="3"/>
        <v>0</v>
      </c>
      <c r="E43" s="155">
        <v>0</v>
      </c>
      <c r="F43" s="155"/>
      <c r="G43" s="155"/>
      <c r="H43" s="155" t="e">
        <f>#REF!</f>
        <v>#REF!</v>
      </c>
      <c r="I43" s="193">
        <f t="shared" si="6"/>
        <v>160</v>
      </c>
      <c r="J43" s="155">
        <v>160</v>
      </c>
      <c r="K43" s="155"/>
      <c r="L43" s="155"/>
      <c r="M43" s="247">
        <f t="shared" si="21"/>
        <v>160</v>
      </c>
      <c r="N43" s="160">
        <v>160</v>
      </c>
      <c r="O43" s="160"/>
      <c r="P43" s="160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</row>
    <row r="44" spans="1:50" s="8" customFormat="1" ht="60.75" hidden="1" customHeight="1">
      <c r="A44" s="24" t="s">
        <v>242</v>
      </c>
      <c r="B44" s="17" t="s">
        <v>171</v>
      </c>
      <c r="C44" s="153" t="s">
        <v>56</v>
      </c>
      <c r="D44" s="187">
        <f>D45</f>
        <v>0</v>
      </c>
      <c r="E44" s="154">
        <f t="shared" ref="E44:H44" si="27">E45</f>
        <v>0</v>
      </c>
      <c r="F44" s="154">
        <f t="shared" si="27"/>
        <v>0</v>
      </c>
      <c r="G44" s="154">
        <f t="shared" si="27"/>
        <v>0</v>
      </c>
      <c r="H44" s="154">
        <f t="shared" si="27"/>
        <v>0</v>
      </c>
      <c r="I44" s="187"/>
      <c r="J44" s="155"/>
      <c r="K44" s="156"/>
      <c r="L44" s="156"/>
      <c r="M44" s="246"/>
      <c r="N44" s="160"/>
      <c r="O44" s="160"/>
      <c r="P44" s="160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</row>
    <row r="45" spans="1:50" s="8" customFormat="1" ht="9" hidden="1" customHeight="1">
      <c r="A45" s="16" t="s">
        <v>58</v>
      </c>
      <c r="B45" s="17" t="s">
        <v>171</v>
      </c>
      <c r="C45" s="153" t="s">
        <v>155</v>
      </c>
      <c r="D45" s="187">
        <f>E45+F45+G45+H45</f>
        <v>0</v>
      </c>
      <c r="E45" s="155"/>
      <c r="F45" s="156"/>
      <c r="G45" s="157"/>
      <c r="H45" s="157"/>
      <c r="I45" s="187"/>
      <c r="J45" s="155"/>
      <c r="K45" s="156"/>
      <c r="L45" s="156"/>
      <c r="M45" s="246"/>
      <c r="N45" s="160"/>
      <c r="O45" s="160"/>
      <c r="P45" s="160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</row>
    <row r="46" spans="1:50" s="8" customFormat="1" ht="9.75" hidden="1" customHeight="1">
      <c r="A46" s="16" t="s">
        <v>35</v>
      </c>
      <c r="B46" s="17" t="s">
        <v>171</v>
      </c>
      <c r="C46" s="153" t="s">
        <v>36</v>
      </c>
      <c r="D46" s="187">
        <f>D47</f>
        <v>0</v>
      </c>
      <c r="E46" s="154">
        <f t="shared" ref="E46:H46" si="28">E47</f>
        <v>0</v>
      </c>
      <c r="F46" s="154">
        <f t="shared" si="28"/>
        <v>0</v>
      </c>
      <c r="G46" s="154">
        <f t="shared" si="28"/>
        <v>0</v>
      </c>
      <c r="H46" s="154">
        <f t="shared" si="28"/>
        <v>0</v>
      </c>
      <c r="I46" s="187"/>
      <c r="J46" s="155"/>
      <c r="K46" s="156"/>
      <c r="L46" s="156"/>
      <c r="M46" s="246"/>
      <c r="N46" s="160"/>
      <c r="O46" s="160"/>
      <c r="P46" s="160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</row>
    <row r="47" spans="1:50" s="8" customFormat="1" ht="15" hidden="1" customHeight="1">
      <c r="A47" s="128" t="s">
        <v>89</v>
      </c>
      <c r="B47" s="17" t="s">
        <v>171</v>
      </c>
      <c r="C47" s="153" t="s">
        <v>425</v>
      </c>
      <c r="D47" s="187">
        <f>E47+F47+G47+H47</f>
        <v>0</v>
      </c>
      <c r="E47" s="155"/>
      <c r="F47" s="156"/>
      <c r="G47" s="157"/>
      <c r="H47" s="157"/>
      <c r="I47" s="187"/>
      <c r="J47" s="155"/>
      <c r="K47" s="156"/>
      <c r="L47" s="156"/>
      <c r="M47" s="246"/>
      <c r="N47" s="160"/>
      <c r="O47" s="160"/>
      <c r="P47" s="160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</row>
    <row r="48" spans="1:50" s="7" customFormat="1" ht="70.5" customHeight="1">
      <c r="A48" s="32" t="s">
        <v>31</v>
      </c>
      <c r="B48" s="17" t="s">
        <v>172</v>
      </c>
      <c r="C48" s="153"/>
      <c r="D48" s="193">
        <f t="shared" si="3"/>
        <v>671.7</v>
      </c>
      <c r="E48" s="155">
        <f t="shared" ref="E48:P48" si="29">E49+E50+E51</f>
        <v>671.7</v>
      </c>
      <c r="F48" s="155">
        <f t="shared" si="29"/>
        <v>0</v>
      </c>
      <c r="G48" s="155">
        <f t="shared" si="29"/>
        <v>0</v>
      </c>
      <c r="H48" s="155" t="e">
        <f t="shared" si="29"/>
        <v>#REF!</v>
      </c>
      <c r="I48" s="190">
        <f t="shared" si="29"/>
        <v>252</v>
      </c>
      <c r="J48" s="155">
        <f t="shared" si="29"/>
        <v>252</v>
      </c>
      <c r="K48" s="155">
        <f t="shared" si="29"/>
        <v>0</v>
      </c>
      <c r="L48" s="155">
        <f t="shared" si="29"/>
        <v>0</v>
      </c>
      <c r="M48" s="190">
        <f t="shared" si="29"/>
        <v>252</v>
      </c>
      <c r="N48" s="155">
        <f t="shared" si="29"/>
        <v>252</v>
      </c>
      <c r="O48" s="155">
        <f t="shared" si="29"/>
        <v>0</v>
      </c>
      <c r="P48" s="155">
        <f t="shared" si="29"/>
        <v>0</v>
      </c>
    </row>
    <row r="49" spans="1:50" s="8" customFormat="1" ht="45.75" customHeight="1">
      <c r="A49" s="16" t="s">
        <v>22</v>
      </c>
      <c r="B49" s="17" t="s">
        <v>172</v>
      </c>
      <c r="C49" s="153" t="s">
        <v>16</v>
      </c>
      <c r="D49" s="193">
        <f t="shared" si="3"/>
        <v>665.7</v>
      </c>
      <c r="E49" s="155">
        <f>596.5+75.2-6</f>
        <v>665.7</v>
      </c>
      <c r="F49" s="155"/>
      <c r="G49" s="155"/>
      <c r="H49" s="155" t="e">
        <f>#REF!</f>
        <v>#REF!</v>
      </c>
      <c r="I49" s="193">
        <f t="shared" si="6"/>
        <v>252</v>
      </c>
      <c r="J49" s="155">
        <v>252</v>
      </c>
      <c r="K49" s="155"/>
      <c r="L49" s="155"/>
      <c r="M49" s="247">
        <f t="shared" ref="M49:M51" si="30">N49+O49+P49</f>
        <v>252</v>
      </c>
      <c r="N49" s="160">
        <v>252</v>
      </c>
      <c r="O49" s="160"/>
      <c r="P49" s="160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</row>
    <row r="50" spans="1:50" s="8" customFormat="1" ht="30.75" hidden="1" customHeight="1">
      <c r="A50" s="16" t="s">
        <v>63</v>
      </c>
      <c r="B50" s="17" t="s">
        <v>172</v>
      </c>
      <c r="C50" s="153" t="s">
        <v>64</v>
      </c>
      <c r="D50" s="193">
        <f t="shared" si="3"/>
        <v>0</v>
      </c>
      <c r="E50" s="158"/>
      <c r="F50" s="158"/>
      <c r="G50" s="158"/>
      <c r="H50" s="158" t="e">
        <f>#REF!</f>
        <v>#REF!</v>
      </c>
      <c r="I50" s="193">
        <f t="shared" si="6"/>
        <v>0</v>
      </c>
      <c r="J50" s="155"/>
      <c r="K50" s="155"/>
      <c r="L50" s="155"/>
      <c r="M50" s="247">
        <f t="shared" si="30"/>
        <v>0</v>
      </c>
      <c r="N50" s="160"/>
      <c r="O50" s="160"/>
      <c r="P50" s="160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</row>
    <row r="51" spans="1:50" s="8" customFormat="1" ht="21" customHeight="1">
      <c r="A51" s="16" t="s">
        <v>18</v>
      </c>
      <c r="B51" s="17" t="s">
        <v>172</v>
      </c>
      <c r="C51" s="153" t="s">
        <v>19</v>
      </c>
      <c r="D51" s="193">
        <f t="shared" si="3"/>
        <v>6</v>
      </c>
      <c r="E51" s="155">
        <v>6</v>
      </c>
      <c r="F51" s="155"/>
      <c r="G51" s="155"/>
      <c r="H51" s="155" t="e">
        <f>#REF!</f>
        <v>#REF!</v>
      </c>
      <c r="I51" s="193">
        <f t="shared" si="6"/>
        <v>0</v>
      </c>
      <c r="J51" s="155"/>
      <c r="K51" s="155"/>
      <c r="L51" s="155"/>
      <c r="M51" s="247">
        <f t="shared" si="30"/>
        <v>0</v>
      </c>
      <c r="N51" s="160"/>
      <c r="O51" s="160"/>
      <c r="P51" s="160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</row>
    <row r="52" spans="1:50" s="7" customFormat="1" ht="58.5" customHeight="1">
      <c r="A52" s="16" t="s">
        <v>106</v>
      </c>
      <c r="B52" s="17" t="s">
        <v>173</v>
      </c>
      <c r="C52" s="153"/>
      <c r="D52" s="193">
        <f t="shared" si="3"/>
        <v>6401.4</v>
      </c>
      <c r="E52" s="52">
        <f>E53+E54+E55</f>
        <v>6401.4</v>
      </c>
      <c r="F52" s="52">
        <f t="shared" ref="F52:P52" si="31">F53+F54+F55</f>
        <v>0</v>
      </c>
      <c r="G52" s="52">
        <f t="shared" si="31"/>
        <v>0</v>
      </c>
      <c r="H52" s="52" t="e">
        <f t="shared" si="31"/>
        <v>#REF!</v>
      </c>
      <c r="I52" s="245">
        <f t="shared" si="31"/>
        <v>3828</v>
      </c>
      <c r="J52" s="52">
        <f t="shared" si="31"/>
        <v>3828</v>
      </c>
      <c r="K52" s="52">
        <f t="shared" si="31"/>
        <v>0</v>
      </c>
      <c r="L52" s="52">
        <f t="shared" si="31"/>
        <v>0</v>
      </c>
      <c r="M52" s="245">
        <f t="shared" si="31"/>
        <v>3853</v>
      </c>
      <c r="N52" s="52">
        <f t="shared" si="31"/>
        <v>3853</v>
      </c>
      <c r="O52" s="52">
        <f t="shared" si="31"/>
        <v>0</v>
      </c>
      <c r="P52" s="52">
        <f t="shared" si="31"/>
        <v>0</v>
      </c>
    </row>
    <row r="53" spans="1:50" s="8" customFormat="1" ht="108.75" customHeight="1">
      <c r="A53" s="16" t="s">
        <v>315</v>
      </c>
      <c r="B53" s="17" t="s">
        <v>173</v>
      </c>
      <c r="C53" s="153" t="s">
        <v>12</v>
      </c>
      <c r="D53" s="193">
        <f t="shared" si="3"/>
        <v>2930.3</v>
      </c>
      <c r="E53" s="155">
        <f>'[1]Поправки ноябрь 2024 (3)'!$I$153</f>
        <v>2930.3</v>
      </c>
      <c r="F53" s="155"/>
      <c r="G53" s="155"/>
      <c r="H53" s="155" t="e">
        <f>#REF!</f>
        <v>#REF!</v>
      </c>
      <c r="I53" s="193">
        <f t="shared" si="6"/>
        <v>2093</v>
      </c>
      <c r="J53" s="155">
        <v>2093</v>
      </c>
      <c r="K53" s="155"/>
      <c r="L53" s="155"/>
      <c r="M53" s="247">
        <f>N53+O53</f>
        <v>2093</v>
      </c>
      <c r="N53" s="160">
        <v>2093</v>
      </c>
      <c r="O53" s="160"/>
      <c r="P53" s="160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</row>
    <row r="54" spans="1:50" s="8" customFormat="1" ht="45.75" customHeight="1">
      <c r="A54" s="16" t="s">
        <v>22</v>
      </c>
      <c r="B54" s="17" t="s">
        <v>173</v>
      </c>
      <c r="C54" s="153" t="s">
        <v>16</v>
      </c>
      <c r="D54" s="193">
        <f t="shared" si="3"/>
        <v>3421.1</v>
      </c>
      <c r="E54" s="155">
        <f>'[2]Поправки октябрь 2024 (2)'!$I$157</f>
        <v>3421.1</v>
      </c>
      <c r="F54" s="156"/>
      <c r="G54" s="156"/>
      <c r="H54" s="156" t="e">
        <f>#REF!</f>
        <v>#REF!</v>
      </c>
      <c r="I54" s="193">
        <f t="shared" si="6"/>
        <v>1735</v>
      </c>
      <c r="J54" s="155">
        <v>1735</v>
      </c>
      <c r="K54" s="155"/>
      <c r="L54" s="155"/>
      <c r="M54" s="247">
        <f t="shared" ref="M54:M62" si="32">N54+O54</f>
        <v>1760</v>
      </c>
      <c r="N54" s="160">
        <v>1760</v>
      </c>
      <c r="O54" s="160"/>
      <c r="P54" s="160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</row>
    <row r="55" spans="1:50" s="8" customFormat="1" ht="17.25" customHeight="1">
      <c r="A55" s="16" t="s">
        <v>18</v>
      </c>
      <c r="B55" s="17" t="s">
        <v>173</v>
      </c>
      <c r="C55" s="153" t="s">
        <v>19</v>
      </c>
      <c r="D55" s="193">
        <f t="shared" si="3"/>
        <v>50</v>
      </c>
      <c r="E55" s="155">
        <v>50</v>
      </c>
      <c r="F55" s="155"/>
      <c r="G55" s="155"/>
      <c r="H55" s="155" t="e">
        <f>#REF!</f>
        <v>#REF!</v>
      </c>
      <c r="I55" s="193">
        <f t="shared" si="6"/>
        <v>0</v>
      </c>
      <c r="J55" s="155"/>
      <c r="K55" s="155"/>
      <c r="L55" s="155"/>
      <c r="M55" s="247">
        <f t="shared" si="32"/>
        <v>0</v>
      </c>
      <c r="N55" s="160"/>
      <c r="O55" s="160"/>
      <c r="P55" s="160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</row>
    <row r="56" spans="1:50" s="8" customFormat="1" ht="39.75" customHeight="1">
      <c r="A56" s="150" t="s">
        <v>396</v>
      </c>
      <c r="B56" s="140" t="s">
        <v>397</v>
      </c>
      <c r="C56" s="153"/>
      <c r="D56" s="193">
        <f>D57</f>
        <v>681.80000000000007</v>
      </c>
      <c r="E56" s="158">
        <f t="shared" ref="E56:P56" si="33">E57</f>
        <v>681.80000000000007</v>
      </c>
      <c r="F56" s="158">
        <f t="shared" si="33"/>
        <v>0</v>
      </c>
      <c r="G56" s="158">
        <f t="shared" si="33"/>
        <v>0</v>
      </c>
      <c r="H56" s="158" t="e">
        <f t="shared" si="33"/>
        <v>#REF!</v>
      </c>
      <c r="I56" s="193">
        <f t="shared" si="33"/>
        <v>0</v>
      </c>
      <c r="J56" s="158">
        <f t="shared" si="33"/>
        <v>0</v>
      </c>
      <c r="K56" s="158">
        <f t="shared" si="33"/>
        <v>0</v>
      </c>
      <c r="L56" s="158">
        <f t="shared" si="33"/>
        <v>0</v>
      </c>
      <c r="M56" s="193">
        <f t="shared" si="33"/>
        <v>0</v>
      </c>
      <c r="N56" s="158">
        <f t="shared" si="33"/>
        <v>0</v>
      </c>
      <c r="O56" s="158">
        <f t="shared" si="33"/>
        <v>0</v>
      </c>
      <c r="P56" s="158">
        <f t="shared" si="33"/>
        <v>0</v>
      </c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</row>
    <row r="57" spans="1:50" s="8" customFormat="1" ht="24" customHeight="1">
      <c r="A57" s="145" t="s">
        <v>242</v>
      </c>
      <c r="B57" s="140" t="s">
        <v>397</v>
      </c>
      <c r="C57" s="153" t="s">
        <v>56</v>
      </c>
      <c r="D57" s="193">
        <f>E57+F57+G57</f>
        <v>681.80000000000007</v>
      </c>
      <c r="E57" s="158">
        <f>'[1]Поправки ноябрь 2024 (3)'!$I$114</f>
        <v>681.80000000000007</v>
      </c>
      <c r="F57" s="158"/>
      <c r="G57" s="158"/>
      <c r="H57" s="158" t="e">
        <f>#REF!</f>
        <v>#REF!</v>
      </c>
      <c r="I57" s="193">
        <f>J57+K57+L57</f>
        <v>0</v>
      </c>
      <c r="J57" s="158"/>
      <c r="K57" s="158"/>
      <c r="L57" s="158"/>
      <c r="M57" s="193">
        <f>N57+O57+P57</f>
        <v>0</v>
      </c>
      <c r="N57" s="158"/>
      <c r="O57" s="158"/>
      <c r="P57" s="158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</row>
    <row r="58" spans="1:50" s="7" customFormat="1" ht="93" customHeight="1">
      <c r="A58" s="16" t="s">
        <v>107</v>
      </c>
      <c r="B58" s="17" t="s">
        <v>174</v>
      </c>
      <c r="C58" s="19"/>
      <c r="D58" s="193">
        <f t="shared" si="3"/>
        <v>682.80000000000007</v>
      </c>
      <c r="E58" s="155">
        <f>E59+E60</f>
        <v>682.80000000000007</v>
      </c>
      <c r="F58" s="155">
        <f t="shared" ref="F58:P58" si="34">F59+F60</f>
        <v>0</v>
      </c>
      <c r="G58" s="155">
        <f t="shared" si="34"/>
        <v>0</v>
      </c>
      <c r="H58" s="155" t="e">
        <f t="shared" si="34"/>
        <v>#REF!</v>
      </c>
      <c r="I58" s="190">
        <f t="shared" si="34"/>
        <v>607</v>
      </c>
      <c r="J58" s="155">
        <f t="shared" si="34"/>
        <v>607</v>
      </c>
      <c r="K58" s="155">
        <f t="shared" si="34"/>
        <v>0</v>
      </c>
      <c r="L58" s="155">
        <f t="shared" si="34"/>
        <v>0</v>
      </c>
      <c r="M58" s="190">
        <f t="shared" si="34"/>
        <v>567</v>
      </c>
      <c r="N58" s="155">
        <f t="shared" si="34"/>
        <v>567</v>
      </c>
      <c r="O58" s="155">
        <f t="shared" si="34"/>
        <v>0</v>
      </c>
      <c r="P58" s="155">
        <f t="shared" si="34"/>
        <v>0</v>
      </c>
    </row>
    <row r="59" spans="1:50" s="8" customFormat="1" ht="47.25" customHeight="1">
      <c r="A59" s="16" t="s">
        <v>22</v>
      </c>
      <c r="B59" s="17" t="s">
        <v>174</v>
      </c>
      <c r="C59" s="153" t="s">
        <v>16</v>
      </c>
      <c r="D59" s="193">
        <f t="shared" si="3"/>
        <v>672.80000000000007</v>
      </c>
      <c r="E59" s="155">
        <f>667+207.1-101.3-100</f>
        <v>672.80000000000007</v>
      </c>
      <c r="F59" s="155"/>
      <c r="G59" s="155"/>
      <c r="H59" s="155" t="e">
        <f>#REF!</f>
        <v>#REF!</v>
      </c>
      <c r="I59" s="193">
        <f t="shared" si="6"/>
        <v>607</v>
      </c>
      <c r="J59" s="155">
        <v>607</v>
      </c>
      <c r="K59" s="155"/>
      <c r="L59" s="155"/>
      <c r="M59" s="247">
        <f t="shared" si="32"/>
        <v>567</v>
      </c>
      <c r="N59" s="160">
        <v>567</v>
      </c>
      <c r="O59" s="160"/>
      <c r="P59" s="160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</row>
    <row r="60" spans="1:50" s="8" customFormat="1" ht="17.25" customHeight="1">
      <c r="A60" s="16" t="s">
        <v>18</v>
      </c>
      <c r="B60" s="17" t="s">
        <v>174</v>
      </c>
      <c r="C60" s="153" t="s">
        <v>19</v>
      </c>
      <c r="D60" s="193">
        <f t="shared" si="3"/>
        <v>10</v>
      </c>
      <c r="E60" s="155">
        <v>10</v>
      </c>
      <c r="F60" s="155"/>
      <c r="G60" s="155"/>
      <c r="H60" s="155" t="e">
        <f>#REF!</f>
        <v>#REF!</v>
      </c>
      <c r="I60" s="193">
        <f t="shared" si="6"/>
        <v>0</v>
      </c>
      <c r="J60" s="155"/>
      <c r="K60" s="155"/>
      <c r="L60" s="155"/>
      <c r="M60" s="247">
        <f t="shared" si="32"/>
        <v>0</v>
      </c>
      <c r="N60" s="160"/>
      <c r="O60" s="160"/>
      <c r="P60" s="160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</row>
    <row r="61" spans="1:50" s="7" customFormat="1" ht="90" customHeight="1">
      <c r="A61" s="16" t="s">
        <v>112</v>
      </c>
      <c r="B61" s="17" t="s">
        <v>175</v>
      </c>
      <c r="C61" s="153" t="s">
        <v>12</v>
      </c>
      <c r="D61" s="193">
        <f>E61+F61+G61</f>
        <v>1133.0999999999999</v>
      </c>
      <c r="E61" s="155">
        <f>E62+E63+E64</f>
        <v>1133.0999999999999</v>
      </c>
      <c r="F61" s="155">
        <f t="shared" ref="F61:P61" si="35">F62+F63+F64</f>
        <v>0</v>
      </c>
      <c r="G61" s="155">
        <f t="shared" si="35"/>
        <v>0</v>
      </c>
      <c r="H61" s="155" t="e">
        <f t="shared" si="35"/>
        <v>#REF!</v>
      </c>
      <c r="I61" s="190">
        <f t="shared" si="35"/>
        <v>884</v>
      </c>
      <c r="J61" s="155">
        <f t="shared" si="35"/>
        <v>884</v>
      </c>
      <c r="K61" s="155">
        <f t="shared" si="35"/>
        <v>0</v>
      </c>
      <c r="L61" s="155">
        <f t="shared" si="35"/>
        <v>0</v>
      </c>
      <c r="M61" s="190">
        <f t="shared" si="35"/>
        <v>750</v>
      </c>
      <c r="N61" s="155">
        <f t="shared" si="35"/>
        <v>750</v>
      </c>
      <c r="O61" s="155">
        <f t="shared" si="35"/>
        <v>0</v>
      </c>
      <c r="P61" s="155">
        <f t="shared" si="35"/>
        <v>0</v>
      </c>
    </row>
    <row r="62" spans="1:50" s="8" customFormat="1" ht="105.75" customHeight="1">
      <c r="A62" s="16" t="s">
        <v>11</v>
      </c>
      <c r="B62" s="17" t="s">
        <v>175</v>
      </c>
      <c r="C62" s="153" t="s">
        <v>12</v>
      </c>
      <c r="D62" s="193">
        <f t="shared" si="3"/>
        <v>1048.3</v>
      </c>
      <c r="E62" s="155">
        <f>'[1]Поправки ноябрь 2024 (3)'!$I$175</f>
        <v>1048.3</v>
      </c>
      <c r="F62" s="155"/>
      <c r="G62" s="155"/>
      <c r="H62" s="155" t="e">
        <f>#REF!</f>
        <v>#REF!</v>
      </c>
      <c r="I62" s="193">
        <f t="shared" si="6"/>
        <v>824</v>
      </c>
      <c r="J62" s="155">
        <v>824</v>
      </c>
      <c r="K62" s="155"/>
      <c r="L62" s="155"/>
      <c r="M62" s="247">
        <f t="shared" si="32"/>
        <v>690</v>
      </c>
      <c r="N62" s="160">
        <v>690</v>
      </c>
      <c r="O62" s="160"/>
      <c r="P62" s="160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</row>
    <row r="63" spans="1:50" s="8" customFormat="1" ht="42.75" customHeight="1">
      <c r="A63" s="16" t="s">
        <v>22</v>
      </c>
      <c r="B63" s="17" t="s">
        <v>175</v>
      </c>
      <c r="C63" s="153" t="s">
        <v>16</v>
      </c>
      <c r="D63" s="193">
        <f t="shared" si="3"/>
        <v>84.8</v>
      </c>
      <c r="E63" s="155">
        <f>85-0.2</f>
        <v>84.8</v>
      </c>
      <c r="F63" s="155"/>
      <c r="G63" s="155"/>
      <c r="H63" s="155" t="e">
        <f>#REF!</f>
        <v>#REF!</v>
      </c>
      <c r="I63" s="190">
        <f>J63+K63+L63</f>
        <v>60</v>
      </c>
      <c r="J63" s="155">
        <v>60</v>
      </c>
      <c r="K63" s="155"/>
      <c r="L63" s="155"/>
      <c r="M63" s="248">
        <f>N63+O63+P63</f>
        <v>60</v>
      </c>
      <c r="N63" s="155">
        <v>60</v>
      </c>
      <c r="O63" s="155"/>
      <c r="P63" s="155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</row>
    <row r="64" spans="1:50" s="8" customFormat="1" ht="14.25" hidden="1" customHeight="1">
      <c r="A64" s="16" t="s">
        <v>18</v>
      </c>
      <c r="B64" s="17" t="s">
        <v>174</v>
      </c>
      <c r="C64" s="153" t="s">
        <v>19</v>
      </c>
      <c r="D64" s="193">
        <f>E64+F64+G64</f>
        <v>0</v>
      </c>
      <c r="E64" s="155"/>
      <c r="F64" s="155"/>
      <c r="G64" s="155"/>
      <c r="H64" s="155"/>
      <c r="I64" s="193">
        <f>J64+K64+L64</f>
        <v>0</v>
      </c>
      <c r="J64" s="155"/>
      <c r="K64" s="156"/>
      <c r="L64" s="156"/>
      <c r="M64" s="247">
        <f>N64+O64+P64</f>
        <v>0</v>
      </c>
      <c r="N64" s="160"/>
      <c r="O64" s="160"/>
      <c r="P64" s="160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</row>
    <row r="65" spans="1:50" s="7" customFormat="1" ht="96" customHeight="1">
      <c r="A65" s="16" t="s">
        <v>111</v>
      </c>
      <c r="B65" s="17" t="s">
        <v>176</v>
      </c>
      <c r="C65" s="19"/>
      <c r="D65" s="193">
        <f t="shared" si="3"/>
        <v>1429.8000000000002</v>
      </c>
      <c r="E65" s="155">
        <f>E66+E67+E68</f>
        <v>1429.8000000000002</v>
      </c>
      <c r="F65" s="155">
        <f t="shared" ref="F65:P65" si="36">F66+F67+F68</f>
        <v>0</v>
      </c>
      <c r="G65" s="155">
        <f t="shared" si="36"/>
        <v>0</v>
      </c>
      <c r="H65" s="155" t="e">
        <f t="shared" si="36"/>
        <v>#REF!</v>
      </c>
      <c r="I65" s="190">
        <f t="shared" si="36"/>
        <v>1204.7</v>
      </c>
      <c r="J65" s="155">
        <f t="shared" si="36"/>
        <v>1204.7</v>
      </c>
      <c r="K65" s="155">
        <f t="shared" si="36"/>
        <v>0</v>
      </c>
      <c r="L65" s="155">
        <f t="shared" si="36"/>
        <v>0</v>
      </c>
      <c r="M65" s="190">
        <f t="shared" si="36"/>
        <v>1238.3</v>
      </c>
      <c r="N65" s="155">
        <f t="shared" si="36"/>
        <v>1238.3</v>
      </c>
      <c r="O65" s="155">
        <f t="shared" si="36"/>
        <v>0</v>
      </c>
      <c r="P65" s="155">
        <f t="shared" si="36"/>
        <v>0</v>
      </c>
    </row>
    <row r="66" spans="1:50" s="8" customFormat="1" ht="108" customHeight="1">
      <c r="A66" s="16" t="s">
        <v>315</v>
      </c>
      <c r="B66" s="30" t="s">
        <v>176</v>
      </c>
      <c r="C66" s="153" t="s">
        <v>12</v>
      </c>
      <c r="D66" s="193">
        <f t="shared" si="3"/>
        <v>920.2</v>
      </c>
      <c r="E66" s="155">
        <f>'[2]Поправки октябрь 2024 (2)'!$I$192</f>
        <v>920.2</v>
      </c>
      <c r="F66" s="155"/>
      <c r="G66" s="155"/>
      <c r="H66" s="155" t="e">
        <f>#REF!</f>
        <v>#REF!</v>
      </c>
      <c r="I66" s="193">
        <f t="shared" si="6"/>
        <v>852.1</v>
      </c>
      <c r="J66" s="155">
        <v>852.1</v>
      </c>
      <c r="K66" s="155"/>
      <c r="L66" s="155"/>
      <c r="M66" s="247">
        <f t="shared" ref="M66:M89" si="37">N66+O66</f>
        <v>852.1</v>
      </c>
      <c r="N66" s="160">
        <v>852.1</v>
      </c>
      <c r="O66" s="160"/>
      <c r="P66" s="160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</row>
    <row r="67" spans="1:50" s="8" customFormat="1" ht="48" customHeight="1">
      <c r="A67" s="16" t="s">
        <v>22</v>
      </c>
      <c r="B67" s="30" t="s">
        <v>176</v>
      </c>
      <c r="C67" s="153" t="s">
        <v>16</v>
      </c>
      <c r="D67" s="193">
        <f t="shared" si="3"/>
        <v>499.6</v>
      </c>
      <c r="E67" s="155">
        <f>'[2]Поправки октябрь 2024 (2)'!$I$195</f>
        <v>499.6</v>
      </c>
      <c r="F67" s="155"/>
      <c r="G67" s="155"/>
      <c r="H67" s="155" t="e">
        <f>#REF!</f>
        <v>#REF!</v>
      </c>
      <c r="I67" s="190">
        <f>J67+K67+L67</f>
        <v>342.6</v>
      </c>
      <c r="J67" s="155">
        <v>342.6</v>
      </c>
      <c r="K67" s="155"/>
      <c r="L67" s="155"/>
      <c r="M67" s="190">
        <f>N67+O67+P67</f>
        <v>376.2</v>
      </c>
      <c r="N67" s="155">
        <v>376.2</v>
      </c>
      <c r="O67" s="155"/>
      <c r="P67" s="155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</row>
    <row r="68" spans="1:50" s="8" customFormat="1" ht="14.25" customHeight="1">
      <c r="A68" s="16" t="s">
        <v>18</v>
      </c>
      <c r="B68" s="30" t="s">
        <v>176</v>
      </c>
      <c r="C68" s="153" t="s">
        <v>19</v>
      </c>
      <c r="D68" s="193">
        <f t="shared" si="3"/>
        <v>10</v>
      </c>
      <c r="E68" s="155">
        <v>10</v>
      </c>
      <c r="F68" s="155"/>
      <c r="G68" s="155"/>
      <c r="H68" s="155" t="e">
        <f>#REF!</f>
        <v>#REF!</v>
      </c>
      <c r="I68" s="190">
        <f>J68+K68+L68</f>
        <v>10</v>
      </c>
      <c r="J68" s="155">
        <v>10</v>
      </c>
      <c r="K68" s="155"/>
      <c r="L68" s="155"/>
      <c r="M68" s="190">
        <f>N68+O68+P68</f>
        <v>10</v>
      </c>
      <c r="N68" s="155">
        <v>10</v>
      </c>
      <c r="O68" s="155"/>
      <c r="P68" s="155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</row>
    <row r="69" spans="1:50" s="7" customFormat="1" ht="72" hidden="1" customHeight="1">
      <c r="A69" s="16" t="s">
        <v>110</v>
      </c>
      <c r="B69" s="17" t="s">
        <v>177</v>
      </c>
      <c r="C69" s="153"/>
      <c r="D69" s="193">
        <f t="shared" si="3"/>
        <v>0</v>
      </c>
      <c r="E69" s="155">
        <f>E70</f>
        <v>0</v>
      </c>
      <c r="F69" s="155">
        <f t="shared" ref="F69:H69" si="38">F70</f>
        <v>0</v>
      </c>
      <c r="G69" s="155">
        <f t="shared" si="38"/>
        <v>0</v>
      </c>
      <c r="H69" s="155" t="e">
        <f t="shared" si="38"/>
        <v>#REF!</v>
      </c>
      <c r="I69" s="193">
        <f>I70</f>
        <v>0</v>
      </c>
      <c r="J69" s="158">
        <f t="shared" ref="J69:L69" si="39">J70</f>
        <v>0</v>
      </c>
      <c r="K69" s="158">
        <f t="shared" si="39"/>
        <v>0</v>
      </c>
      <c r="L69" s="158">
        <f t="shared" si="39"/>
        <v>0</v>
      </c>
      <c r="M69" s="247">
        <f t="shared" si="37"/>
        <v>0</v>
      </c>
      <c r="N69" s="160">
        <f t="shared" ref="N69:P69" si="40">N70</f>
        <v>0</v>
      </c>
      <c r="O69" s="160">
        <f t="shared" si="40"/>
        <v>0</v>
      </c>
      <c r="P69" s="160">
        <f t="shared" si="40"/>
        <v>0</v>
      </c>
    </row>
    <row r="70" spans="1:50" s="8" customFormat="1" ht="45" hidden="1" customHeight="1">
      <c r="A70" s="16" t="s">
        <v>22</v>
      </c>
      <c r="B70" s="17" t="s">
        <v>177</v>
      </c>
      <c r="C70" s="153" t="s">
        <v>16</v>
      </c>
      <c r="D70" s="187">
        <f t="shared" si="3"/>
        <v>0</v>
      </c>
      <c r="E70" s="155"/>
      <c r="F70" s="155"/>
      <c r="G70" s="155"/>
      <c r="H70" s="155" t="e">
        <f>#REF!</f>
        <v>#REF!</v>
      </c>
      <c r="I70" s="190">
        <f>J70+K70+L70</f>
        <v>0</v>
      </c>
      <c r="J70" s="155"/>
      <c r="K70" s="155"/>
      <c r="L70" s="155"/>
      <c r="M70" s="190">
        <f>N70+O70+P70</f>
        <v>0</v>
      </c>
      <c r="N70" s="155"/>
      <c r="O70" s="155"/>
      <c r="P70" s="155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</row>
    <row r="71" spans="1:50" s="7" customFormat="1" ht="9" hidden="1" customHeight="1">
      <c r="A71" s="50" t="s">
        <v>109</v>
      </c>
      <c r="B71" s="30" t="s">
        <v>178</v>
      </c>
      <c r="C71" s="51"/>
      <c r="D71" s="187">
        <f t="shared" si="3"/>
        <v>0</v>
      </c>
      <c r="E71" s="157">
        <f t="shared" ref="E71:G72" si="41">E72</f>
        <v>0</v>
      </c>
      <c r="F71" s="157">
        <f t="shared" si="41"/>
        <v>0</v>
      </c>
      <c r="G71" s="157">
        <f t="shared" si="41"/>
        <v>0</v>
      </c>
      <c r="H71" s="157"/>
      <c r="I71" s="187">
        <f t="shared" ref="I71:I142" si="42">J71+K71+L71</f>
        <v>0</v>
      </c>
      <c r="J71" s="18">
        <f t="shared" ref="J71:L72" si="43">J72</f>
        <v>0</v>
      </c>
      <c r="K71" s="18">
        <f t="shared" si="43"/>
        <v>0</v>
      </c>
      <c r="L71" s="18">
        <f t="shared" si="43"/>
        <v>0</v>
      </c>
      <c r="M71" s="246">
        <f t="shared" si="37"/>
        <v>0</v>
      </c>
      <c r="N71" s="159">
        <f t="shared" ref="N71:P72" si="44">N72</f>
        <v>0</v>
      </c>
      <c r="O71" s="159">
        <f t="shared" si="44"/>
        <v>0</v>
      </c>
      <c r="P71" s="159">
        <f t="shared" si="44"/>
        <v>0</v>
      </c>
    </row>
    <row r="72" spans="1:50" s="8" customFormat="1" ht="9.75" hidden="1" customHeight="1">
      <c r="A72" s="16" t="s">
        <v>22</v>
      </c>
      <c r="B72" s="30" t="s">
        <v>178</v>
      </c>
      <c r="C72" s="153" t="s">
        <v>16</v>
      </c>
      <c r="D72" s="187">
        <f t="shared" si="3"/>
        <v>0</v>
      </c>
      <c r="E72" s="155">
        <f t="shared" si="41"/>
        <v>0</v>
      </c>
      <c r="F72" s="155">
        <f t="shared" si="41"/>
        <v>0</v>
      </c>
      <c r="G72" s="157">
        <f t="shared" si="41"/>
        <v>0</v>
      </c>
      <c r="H72" s="157"/>
      <c r="I72" s="187">
        <f t="shared" si="42"/>
        <v>0</v>
      </c>
      <c r="J72" s="156">
        <f t="shared" si="43"/>
        <v>0</v>
      </c>
      <c r="K72" s="156">
        <f t="shared" si="43"/>
        <v>0</v>
      </c>
      <c r="L72" s="156">
        <f t="shared" si="43"/>
        <v>0</v>
      </c>
      <c r="M72" s="246">
        <f t="shared" si="37"/>
        <v>0</v>
      </c>
      <c r="N72" s="160">
        <f t="shared" si="44"/>
        <v>0</v>
      </c>
      <c r="O72" s="160">
        <f t="shared" si="44"/>
        <v>0</v>
      </c>
      <c r="P72" s="160">
        <f t="shared" si="44"/>
        <v>0</v>
      </c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</row>
    <row r="73" spans="1:50" s="8" customFormat="1" ht="11.25" hidden="1" customHeight="1">
      <c r="A73" s="16" t="s">
        <v>29</v>
      </c>
      <c r="B73" s="30" t="s">
        <v>178</v>
      </c>
      <c r="C73" s="153" t="s">
        <v>16</v>
      </c>
      <c r="D73" s="187">
        <f t="shared" si="3"/>
        <v>0</v>
      </c>
      <c r="E73" s="155"/>
      <c r="F73" s="156"/>
      <c r="G73" s="157"/>
      <c r="H73" s="157"/>
      <c r="I73" s="187">
        <f t="shared" si="42"/>
        <v>0</v>
      </c>
      <c r="J73" s="156"/>
      <c r="K73" s="156"/>
      <c r="L73" s="156"/>
      <c r="M73" s="246">
        <f t="shared" si="37"/>
        <v>0</v>
      </c>
      <c r="N73" s="160"/>
      <c r="O73" s="160"/>
      <c r="P73" s="160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</row>
    <row r="74" spans="1:50" s="7" customFormat="1" ht="78" customHeight="1">
      <c r="A74" s="50" t="s">
        <v>317</v>
      </c>
      <c r="B74" s="30" t="s">
        <v>179</v>
      </c>
      <c r="C74" s="51"/>
      <c r="D74" s="187">
        <f t="shared" si="3"/>
        <v>169.5</v>
      </c>
      <c r="E74" s="155">
        <f t="shared" ref="E74:P74" si="45">E75+E76</f>
        <v>169.5</v>
      </c>
      <c r="F74" s="155">
        <f t="shared" si="45"/>
        <v>0</v>
      </c>
      <c r="G74" s="155">
        <f t="shared" si="45"/>
        <v>0</v>
      </c>
      <c r="H74" s="155" t="e">
        <f t="shared" si="45"/>
        <v>#REF!</v>
      </c>
      <c r="I74" s="190">
        <f t="shared" si="45"/>
        <v>146.5</v>
      </c>
      <c r="J74" s="155">
        <f t="shared" si="45"/>
        <v>146.5</v>
      </c>
      <c r="K74" s="155">
        <f t="shared" si="45"/>
        <v>0</v>
      </c>
      <c r="L74" s="155">
        <f t="shared" si="45"/>
        <v>0</v>
      </c>
      <c r="M74" s="190">
        <f t="shared" si="45"/>
        <v>146.5</v>
      </c>
      <c r="N74" s="155">
        <f t="shared" si="45"/>
        <v>146.5</v>
      </c>
      <c r="O74" s="155">
        <f t="shared" si="45"/>
        <v>0</v>
      </c>
      <c r="P74" s="155">
        <f t="shared" si="45"/>
        <v>0</v>
      </c>
    </row>
    <row r="75" spans="1:50" s="8" customFormat="1" ht="45.75" customHeight="1">
      <c r="A75" s="16" t="s">
        <v>22</v>
      </c>
      <c r="B75" s="30" t="s">
        <v>179</v>
      </c>
      <c r="C75" s="153" t="s">
        <v>16</v>
      </c>
      <c r="D75" s="187">
        <f t="shared" si="3"/>
        <v>168</v>
      </c>
      <c r="E75" s="155">
        <f>149.5-100+118.5</f>
        <v>168</v>
      </c>
      <c r="F75" s="155"/>
      <c r="G75" s="155"/>
      <c r="H75" s="155" t="e">
        <f>#REF!</f>
        <v>#REF!</v>
      </c>
      <c r="I75" s="187">
        <f t="shared" si="42"/>
        <v>146.5</v>
      </c>
      <c r="J75" s="158">
        <v>146.5</v>
      </c>
      <c r="K75" s="158"/>
      <c r="L75" s="158"/>
      <c r="M75" s="246">
        <f t="shared" si="37"/>
        <v>146.5</v>
      </c>
      <c r="N75" s="160">
        <v>146.5</v>
      </c>
      <c r="O75" s="160"/>
      <c r="P75" s="160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</row>
    <row r="76" spans="1:50" s="8" customFormat="1" ht="15" hidden="1" customHeight="1">
      <c r="A76" s="58" t="s">
        <v>18</v>
      </c>
      <c r="B76" s="30" t="s">
        <v>179</v>
      </c>
      <c r="C76" s="153" t="s">
        <v>19</v>
      </c>
      <c r="D76" s="187">
        <f>D77</f>
        <v>1.5</v>
      </c>
      <c r="E76" s="154">
        <f t="shared" ref="E76:P76" si="46">E77</f>
        <v>1.5</v>
      </c>
      <c r="F76" s="154">
        <f t="shared" si="46"/>
        <v>0</v>
      </c>
      <c r="G76" s="154">
        <f t="shared" si="46"/>
        <v>0</v>
      </c>
      <c r="H76" s="154">
        <f t="shared" si="46"/>
        <v>0</v>
      </c>
      <c r="I76" s="187">
        <f t="shared" si="46"/>
        <v>0</v>
      </c>
      <c r="J76" s="154">
        <f t="shared" si="46"/>
        <v>0</v>
      </c>
      <c r="K76" s="154">
        <f t="shared" si="46"/>
        <v>0</v>
      </c>
      <c r="L76" s="154">
        <f t="shared" si="46"/>
        <v>0</v>
      </c>
      <c r="M76" s="187">
        <f t="shared" si="46"/>
        <v>0</v>
      </c>
      <c r="N76" s="154">
        <f t="shared" si="46"/>
        <v>0</v>
      </c>
      <c r="O76" s="154">
        <f t="shared" si="46"/>
        <v>0</v>
      </c>
      <c r="P76" s="154">
        <f t="shared" si="46"/>
        <v>0</v>
      </c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</row>
    <row r="77" spans="1:50" s="8" customFormat="1" ht="21" customHeight="1">
      <c r="A77" s="16" t="s">
        <v>29</v>
      </c>
      <c r="B77" s="30" t="s">
        <v>179</v>
      </c>
      <c r="C77" s="153" t="s">
        <v>19</v>
      </c>
      <c r="D77" s="187">
        <f>E77+F77+G77+H77</f>
        <v>1.5</v>
      </c>
      <c r="E77" s="155">
        <v>1.5</v>
      </c>
      <c r="F77" s="156"/>
      <c r="G77" s="157"/>
      <c r="H77" s="157"/>
      <c r="I77" s="187"/>
      <c r="J77" s="158"/>
      <c r="K77" s="154"/>
      <c r="L77" s="154"/>
      <c r="M77" s="246"/>
      <c r="N77" s="160"/>
      <c r="O77" s="160"/>
      <c r="P77" s="160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</row>
    <row r="78" spans="1:50" s="7" customFormat="1" ht="102.75" customHeight="1">
      <c r="A78" s="49" t="s">
        <v>108</v>
      </c>
      <c r="B78" s="17" t="s">
        <v>180</v>
      </c>
      <c r="C78" s="19"/>
      <c r="D78" s="187">
        <f t="shared" si="3"/>
        <v>379.9</v>
      </c>
      <c r="E78" s="52">
        <f>E79+E80</f>
        <v>0</v>
      </c>
      <c r="F78" s="155">
        <f>F79+F80</f>
        <v>379.9</v>
      </c>
      <c r="G78" s="155">
        <f>G79</f>
        <v>0</v>
      </c>
      <c r="H78" s="155" t="e">
        <f t="shared" ref="H78" si="47">H79</f>
        <v>#REF!</v>
      </c>
      <c r="I78" s="187">
        <f>I79</f>
        <v>379.9</v>
      </c>
      <c r="J78" s="154">
        <f t="shared" ref="J78:P78" si="48">J79</f>
        <v>0</v>
      </c>
      <c r="K78" s="154">
        <f t="shared" si="48"/>
        <v>379.9</v>
      </c>
      <c r="L78" s="154">
        <f t="shared" si="48"/>
        <v>0</v>
      </c>
      <c r="M78" s="187">
        <f t="shared" si="48"/>
        <v>379.9</v>
      </c>
      <c r="N78" s="154">
        <f t="shared" si="48"/>
        <v>0</v>
      </c>
      <c r="O78" s="154">
        <f t="shared" si="48"/>
        <v>379.9</v>
      </c>
      <c r="P78" s="154">
        <f t="shared" si="48"/>
        <v>0</v>
      </c>
    </row>
    <row r="79" spans="1:50" s="8" customFormat="1" ht="106.5" customHeight="1">
      <c r="A79" s="16" t="s">
        <v>315</v>
      </c>
      <c r="B79" s="17" t="s">
        <v>180</v>
      </c>
      <c r="C79" s="153" t="s">
        <v>12</v>
      </c>
      <c r="D79" s="187">
        <f t="shared" si="3"/>
        <v>379.9</v>
      </c>
      <c r="E79" s="156"/>
      <c r="F79" s="217">
        <v>379.9</v>
      </c>
      <c r="G79" s="155"/>
      <c r="H79" s="155" t="e">
        <f>#REF!</f>
        <v>#REF!</v>
      </c>
      <c r="I79" s="187">
        <f t="shared" si="42"/>
        <v>379.9</v>
      </c>
      <c r="J79" s="156"/>
      <c r="K79" s="217">
        <v>379.9</v>
      </c>
      <c r="L79" s="156"/>
      <c r="M79" s="246">
        <f t="shared" si="37"/>
        <v>379.9</v>
      </c>
      <c r="N79" s="160"/>
      <c r="O79" s="160">
        <v>379.9</v>
      </c>
      <c r="P79" s="160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</row>
    <row r="80" spans="1:50" s="8" customFormat="1" ht="11.25" hidden="1" customHeight="1">
      <c r="A80" s="16" t="s">
        <v>22</v>
      </c>
      <c r="B80" s="17" t="s">
        <v>180</v>
      </c>
      <c r="C80" s="153" t="s">
        <v>16</v>
      </c>
      <c r="D80" s="187">
        <f t="shared" si="3"/>
        <v>0</v>
      </c>
      <c r="E80" s="156">
        <f>E81</f>
        <v>0</v>
      </c>
      <c r="F80" s="155">
        <f>F81</f>
        <v>0</v>
      </c>
      <c r="G80" s="155">
        <f>G81</f>
        <v>0</v>
      </c>
      <c r="H80" s="155">
        <f t="shared" ref="H80" si="49">H81</f>
        <v>0</v>
      </c>
      <c r="I80" s="187">
        <f t="shared" si="42"/>
        <v>0</v>
      </c>
      <c r="J80" s="156">
        <f t="shared" ref="J80:L80" si="50">J81</f>
        <v>0</v>
      </c>
      <c r="K80" s="155">
        <f t="shared" si="50"/>
        <v>0</v>
      </c>
      <c r="L80" s="155">
        <f t="shared" si="50"/>
        <v>0</v>
      </c>
      <c r="M80" s="246">
        <f t="shared" si="37"/>
        <v>0</v>
      </c>
      <c r="N80" s="160"/>
      <c r="O80" s="160">
        <f t="shared" ref="O80:P80" si="51">O81</f>
        <v>0</v>
      </c>
      <c r="P80" s="160">
        <f t="shared" si="51"/>
        <v>0</v>
      </c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</row>
    <row r="81" spans="1:50" s="8" customFormat="1" ht="16.5" hidden="1" customHeight="1">
      <c r="A81" s="16" t="s">
        <v>29</v>
      </c>
      <c r="B81" s="17" t="s">
        <v>180</v>
      </c>
      <c r="C81" s="153" t="s">
        <v>16</v>
      </c>
      <c r="D81" s="187">
        <f t="shared" si="3"/>
        <v>0</v>
      </c>
      <c r="E81" s="156"/>
      <c r="F81" s="155"/>
      <c r="G81" s="157"/>
      <c r="H81" s="157"/>
      <c r="I81" s="187">
        <f t="shared" si="42"/>
        <v>0</v>
      </c>
      <c r="J81" s="156"/>
      <c r="K81" s="155"/>
      <c r="L81" s="156"/>
      <c r="M81" s="246">
        <f t="shared" si="37"/>
        <v>0</v>
      </c>
      <c r="N81" s="160"/>
      <c r="O81" s="160"/>
      <c r="P81" s="160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</row>
    <row r="82" spans="1:50" s="7" customFormat="1" ht="29.25">
      <c r="A82" s="49" t="s">
        <v>113</v>
      </c>
      <c r="B82" s="39" t="s">
        <v>181</v>
      </c>
      <c r="C82" s="19"/>
      <c r="D82" s="187">
        <f t="shared" si="3"/>
        <v>373.3</v>
      </c>
      <c r="E82" s="156">
        <f>E83</f>
        <v>0</v>
      </c>
      <c r="F82" s="156">
        <f t="shared" ref="F82:P82" si="52">F83</f>
        <v>373.3</v>
      </c>
      <c r="G82" s="156">
        <f t="shared" si="52"/>
        <v>0</v>
      </c>
      <c r="H82" s="156" t="e">
        <f t="shared" si="52"/>
        <v>#REF!</v>
      </c>
      <c r="I82" s="192">
        <f t="shared" si="52"/>
        <v>373.3</v>
      </c>
      <c r="J82" s="156">
        <f t="shared" si="52"/>
        <v>0</v>
      </c>
      <c r="K82" s="156">
        <f t="shared" si="52"/>
        <v>373.3</v>
      </c>
      <c r="L82" s="156">
        <f t="shared" si="52"/>
        <v>0</v>
      </c>
      <c r="M82" s="192">
        <f t="shared" si="52"/>
        <v>373.3</v>
      </c>
      <c r="N82" s="156">
        <f t="shared" si="52"/>
        <v>0</v>
      </c>
      <c r="O82" s="156">
        <f t="shared" si="52"/>
        <v>373.3</v>
      </c>
      <c r="P82" s="156">
        <f t="shared" si="52"/>
        <v>0</v>
      </c>
    </row>
    <row r="83" spans="1:50" s="8" customFormat="1" ht="107.25" customHeight="1">
      <c r="A83" s="16" t="s">
        <v>11</v>
      </c>
      <c r="B83" s="17" t="s">
        <v>181</v>
      </c>
      <c r="C83" s="153" t="s">
        <v>12</v>
      </c>
      <c r="D83" s="187">
        <f t="shared" si="3"/>
        <v>373.3</v>
      </c>
      <c r="E83" s="156"/>
      <c r="F83" s="218">
        <v>373.3</v>
      </c>
      <c r="G83" s="156"/>
      <c r="H83" s="156" t="e">
        <f>#REF!</f>
        <v>#REF!</v>
      </c>
      <c r="I83" s="187">
        <f t="shared" si="42"/>
        <v>373.3</v>
      </c>
      <c r="J83" s="156"/>
      <c r="K83" s="218">
        <v>373.3</v>
      </c>
      <c r="L83" s="155"/>
      <c r="M83" s="246">
        <f t="shared" si="37"/>
        <v>373.3</v>
      </c>
      <c r="N83" s="160"/>
      <c r="O83" s="160">
        <v>373.3</v>
      </c>
      <c r="P83" s="160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</row>
    <row r="84" spans="1:50" s="8" customFormat="1" ht="48" hidden="1" customHeight="1">
      <c r="A84" s="16" t="s">
        <v>22</v>
      </c>
      <c r="B84" s="17" t="s">
        <v>181</v>
      </c>
      <c r="C84" s="153" t="s">
        <v>16</v>
      </c>
      <c r="D84" s="187">
        <f t="shared" si="3"/>
        <v>0</v>
      </c>
      <c r="E84" s="156">
        <f>E85</f>
        <v>0</v>
      </c>
      <c r="F84" s="155">
        <f>F85</f>
        <v>0</v>
      </c>
      <c r="G84" s="157">
        <f>G85</f>
        <v>0</v>
      </c>
      <c r="H84" s="157"/>
      <c r="I84" s="187">
        <f t="shared" si="42"/>
        <v>0</v>
      </c>
      <c r="J84" s="156">
        <f>J85</f>
        <v>0</v>
      </c>
      <c r="K84" s="156">
        <f>K85</f>
        <v>0</v>
      </c>
      <c r="L84" s="156"/>
      <c r="M84" s="246">
        <f t="shared" si="37"/>
        <v>0</v>
      </c>
      <c r="N84" s="160"/>
      <c r="O84" s="160">
        <f>O85</f>
        <v>0</v>
      </c>
      <c r="P84" s="160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</row>
    <row r="85" spans="1:50" s="8" customFormat="1" ht="19.5" hidden="1" customHeight="1">
      <c r="A85" s="16" t="s">
        <v>29</v>
      </c>
      <c r="B85" s="17" t="s">
        <v>181</v>
      </c>
      <c r="C85" s="153" t="s">
        <v>16</v>
      </c>
      <c r="D85" s="187">
        <f t="shared" ref="D85:D147" si="53">E85+F85+G85</f>
        <v>0</v>
      </c>
      <c r="E85" s="156"/>
      <c r="F85" s="155"/>
      <c r="G85" s="157"/>
      <c r="H85" s="157"/>
      <c r="I85" s="187">
        <f t="shared" si="42"/>
        <v>0</v>
      </c>
      <c r="J85" s="156"/>
      <c r="K85" s="156"/>
      <c r="L85" s="156"/>
      <c r="M85" s="246">
        <f t="shared" si="37"/>
        <v>0</v>
      </c>
      <c r="N85" s="160"/>
      <c r="O85" s="160"/>
      <c r="P85" s="160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</row>
    <row r="86" spans="1:50" s="7" customFormat="1" ht="90.75" customHeight="1">
      <c r="A86" s="27" t="s">
        <v>114</v>
      </c>
      <c r="B86" s="17" t="s">
        <v>182</v>
      </c>
      <c r="C86" s="153"/>
      <c r="D86" s="193">
        <f t="shared" si="53"/>
        <v>433.7</v>
      </c>
      <c r="E86" s="156">
        <f>E87</f>
        <v>0</v>
      </c>
      <c r="F86" s="156">
        <f t="shared" ref="F86:P86" si="54">F87</f>
        <v>433.7</v>
      </c>
      <c r="G86" s="156">
        <f t="shared" si="54"/>
        <v>0</v>
      </c>
      <c r="H86" s="156" t="e">
        <f t="shared" si="54"/>
        <v>#REF!</v>
      </c>
      <c r="I86" s="192">
        <f t="shared" si="54"/>
        <v>433.7</v>
      </c>
      <c r="J86" s="156">
        <f t="shared" si="54"/>
        <v>0</v>
      </c>
      <c r="K86" s="156">
        <f t="shared" si="54"/>
        <v>433.7</v>
      </c>
      <c r="L86" s="156">
        <f t="shared" si="54"/>
        <v>0</v>
      </c>
      <c r="M86" s="192">
        <f t="shared" si="54"/>
        <v>433.7</v>
      </c>
      <c r="N86" s="156">
        <f t="shared" si="54"/>
        <v>0</v>
      </c>
      <c r="O86" s="156">
        <f t="shared" si="54"/>
        <v>433.7</v>
      </c>
      <c r="P86" s="156">
        <f t="shared" si="54"/>
        <v>0</v>
      </c>
    </row>
    <row r="87" spans="1:50" s="8" customFormat="1" ht="107.25" customHeight="1">
      <c r="A87" s="16" t="s">
        <v>11</v>
      </c>
      <c r="B87" s="17" t="s">
        <v>182</v>
      </c>
      <c r="C87" s="153" t="s">
        <v>12</v>
      </c>
      <c r="D87" s="193">
        <f t="shared" si="53"/>
        <v>433.7</v>
      </c>
      <c r="E87" s="156"/>
      <c r="F87" s="217">
        <v>433.7</v>
      </c>
      <c r="G87" s="156"/>
      <c r="H87" s="156" t="e">
        <f>#REF!</f>
        <v>#REF!</v>
      </c>
      <c r="I87" s="193">
        <f t="shared" si="42"/>
        <v>433.7</v>
      </c>
      <c r="J87" s="156"/>
      <c r="K87" s="217">
        <v>433.7</v>
      </c>
      <c r="L87" s="156"/>
      <c r="M87" s="246">
        <f>N87+O87</f>
        <v>433.7</v>
      </c>
      <c r="N87" s="160"/>
      <c r="O87" s="160">
        <v>433.7</v>
      </c>
      <c r="P87" s="160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</row>
    <row r="88" spans="1:50" s="8" customFormat="1" ht="48.75" hidden="1" customHeight="1">
      <c r="A88" s="16" t="s">
        <v>22</v>
      </c>
      <c r="B88" s="17" t="s">
        <v>182</v>
      </c>
      <c r="C88" s="153" t="s">
        <v>16</v>
      </c>
      <c r="D88" s="187">
        <f t="shared" si="53"/>
        <v>0</v>
      </c>
      <c r="E88" s="156">
        <f>E89</f>
        <v>0</v>
      </c>
      <c r="F88" s="155">
        <f>F89</f>
        <v>0</v>
      </c>
      <c r="G88" s="157">
        <f>G89</f>
        <v>0</v>
      </c>
      <c r="H88" s="157"/>
      <c r="I88" s="187">
        <f t="shared" si="42"/>
        <v>0</v>
      </c>
      <c r="J88" s="156">
        <f>J89</f>
        <v>0</v>
      </c>
      <c r="K88" s="155">
        <f>K89</f>
        <v>0</v>
      </c>
      <c r="L88" s="156"/>
      <c r="M88" s="246">
        <f t="shared" si="37"/>
        <v>0</v>
      </c>
      <c r="N88" s="160"/>
      <c r="O88" s="160">
        <f>O89</f>
        <v>0</v>
      </c>
      <c r="P88" s="160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</row>
    <row r="89" spans="1:50" s="8" customFormat="1" ht="12.75" hidden="1" customHeight="1">
      <c r="A89" s="16" t="s">
        <v>29</v>
      </c>
      <c r="B89" s="17" t="s">
        <v>182</v>
      </c>
      <c r="C89" s="153" t="s">
        <v>16</v>
      </c>
      <c r="D89" s="187">
        <f t="shared" si="53"/>
        <v>0</v>
      </c>
      <c r="E89" s="156"/>
      <c r="F89" s="155"/>
      <c r="G89" s="157"/>
      <c r="H89" s="157"/>
      <c r="I89" s="187">
        <f t="shared" si="42"/>
        <v>0</v>
      </c>
      <c r="J89" s="156"/>
      <c r="K89" s="155"/>
      <c r="L89" s="156"/>
      <c r="M89" s="246">
        <f t="shared" si="37"/>
        <v>0</v>
      </c>
      <c r="N89" s="160"/>
      <c r="O89" s="160"/>
      <c r="P89" s="160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</row>
    <row r="90" spans="1:50" s="7" customFormat="1" ht="70.5" customHeight="1">
      <c r="A90" s="27" t="s">
        <v>34</v>
      </c>
      <c r="B90" s="17" t="s">
        <v>183</v>
      </c>
      <c r="C90" s="153"/>
      <c r="D90" s="193">
        <f t="shared" si="53"/>
        <v>1260.1000000000001</v>
      </c>
      <c r="E90" s="156">
        <f>E91</f>
        <v>0</v>
      </c>
      <c r="F90" s="156">
        <f t="shared" ref="F90:P90" si="55">F91</f>
        <v>0</v>
      </c>
      <c r="G90" s="156">
        <f t="shared" si="55"/>
        <v>1260.1000000000001</v>
      </c>
      <c r="H90" s="156" t="e">
        <f t="shared" si="55"/>
        <v>#REF!</v>
      </c>
      <c r="I90" s="192">
        <f t="shared" si="55"/>
        <v>1386.9</v>
      </c>
      <c r="J90" s="156">
        <f t="shared" si="55"/>
        <v>0</v>
      </c>
      <c r="K90" s="156">
        <f t="shared" si="55"/>
        <v>0</v>
      </c>
      <c r="L90" s="156">
        <f t="shared" si="55"/>
        <v>1386.9</v>
      </c>
      <c r="M90" s="194">
        <f t="shared" si="55"/>
        <v>1517.7</v>
      </c>
      <c r="N90" s="18">
        <f t="shared" si="55"/>
        <v>0</v>
      </c>
      <c r="O90" s="18">
        <f t="shared" si="55"/>
        <v>0</v>
      </c>
      <c r="P90" s="18">
        <f t="shared" si="55"/>
        <v>1517.7</v>
      </c>
    </row>
    <row r="91" spans="1:50" s="8" customFormat="1" ht="18" customHeight="1">
      <c r="A91" s="27" t="s">
        <v>35</v>
      </c>
      <c r="B91" s="17" t="s">
        <v>183</v>
      </c>
      <c r="C91" s="153" t="s">
        <v>36</v>
      </c>
      <c r="D91" s="193">
        <f t="shared" si="53"/>
        <v>1260.1000000000001</v>
      </c>
      <c r="E91" s="156"/>
      <c r="F91" s="156"/>
      <c r="G91" s="218">
        <f>'[2]Поправки октябрь 2024 (2)'!$I$289</f>
        <v>1260.1000000000001</v>
      </c>
      <c r="H91" s="156" t="e">
        <f>#REF!</f>
        <v>#REF!</v>
      </c>
      <c r="I91" s="193">
        <f t="shared" si="42"/>
        <v>1386.9</v>
      </c>
      <c r="J91" s="156"/>
      <c r="K91" s="156"/>
      <c r="L91" s="219">
        <v>1386.9</v>
      </c>
      <c r="M91" s="246">
        <f>N91+O91+P91</f>
        <v>1517.7</v>
      </c>
      <c r="N91" s="160"/>
      <c r="O91" s="160"/>
      <c r="P91" s="160">
        <v>1517.7</v>
      </c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</row>
    <row r="92" spans="1:50" s="7" customFormat="1" ht="43.5" customHeight="1">
      <c r="A92" s="27" t="s">
        <v>134</v>
      </c>
      <c r="B92" s="17" t="s">
        <v>184</v>
      </c>
      <c r="C92" s="153"/>
      <c r="D92" s="193">
        <f t="shared" si="53"/>
        <v>2924.8</v>
      </c>
      <c r="E92" s="155">
        <f>E93+E94+E95</f>
        <v>2924.8</v>
      </c>
      <c r="F92" s="155">
        <f t="shared" ref="F92:P92" si="56">F93+F94+F95</f>
        <v>0</v>
      </c>
      <c r="G92" s="155">
        <f t="shared" si="56"/>
        <v>0</v>
      </c>
      <c r="H92" s="155" t="e">
        <f t="shared" si="56"/>
        <v>#REF!</v>
      </c>
      <c r="I92" s="190">
        <f t="shared" si="56"/>
        <v>2187</v>
      </c>
      <c r="J92" s="155">
        <f t="shared" si="56"/>
        <v>2187</v>
      </c>
      <c r="K92" s="155">
        <f t="shared" si="56"/>
        <v>0</v>
      </c>
      <c r="L92" s="155">
        <f t="shared" si="56"/>
        <v>0</v>
      </c>
      <c r="M92" s="190">
        <f t="shared" si="56"/>
        <v>2092</v>
      </c>
      <c r="N92" s="155">
        <f t="shared" si="56"/>
        <v>2092</v>
      </c>
      <c r="O92" s="155">
        <f t="shared" si="56"/>
        <v>0</v>
      </c>
      <c r="P92" s="155">
        <f t="shared" si="56"/>
        <v>0</v>
      </c>
    </row>
    <row r="93" spans="1:50" s="8" customFormat="1" ht="108" customHeight="1">
      <c r="A93" s="16" t="s">
        <v>315</v>
      </c>
      <c r="B93" s="17" t="s">
        <v>184</v>
      </c>
      <c r="C93" s="153" t="s">
        <v>12</v>
      </c>
      <c r="D93" s="193">
        <f t="shared" si="53"/>
        <v>2723.5</v>
      </c>
      <c r="E93" s="155">
        <f>'[1]Поправки ноябрь 2024 (3)'!$I$316</f>
        <v>2723.5</v>
      </c>
      <c r="F93" s="155"/>
      <c r="G93" s="155"/>
      <c r="H93" s="155" t="e">
        <f>#REF!</f>
        <v>#REF!</v>
      </c>
      <c r="I93" s="193">
        <f t="shared" si="42"/>
        <v>1992</v>
      </c>
      <c r="J93" s="155">
        <v>1992</v>
      </c>
      <c r="K93" s="155"/>
      <c r="L93" s="155"/>
      <c r="M93" s="247">
        <f t="shared" ref="M93:M103" si="57">N93+O93</f>
        <v>1992</v>
      </c>
      <c r="N93" s="160">
        <v>1992</v>
      </c>
      <c r="O93" s="160"/>
      <c r="P93" s="160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</row>
    <row r="94" spans="1:50" s="8" customFormat="1" ht="45" customHeight="1">
      <c r="A94" s="16" t="s">
        <v>22</v>
      </c>
      <c r="B94" s="17" t="s">
        <v>184</v>
      </c>
      <c r="C94" s="153" t="s">
        <v>16</v>
      </c>
      <c r="D94" s="193">
        <f t="shared" si="53"/>
        <v>196.29999999999998</v>
      </c>
      <c r="E94" s="155">
        <f>195.2+1.1</f>
        <v>196.29999999999998</v>
      </c>
      <c r="F94" s="155"/>
      <c r="G94" s="155"/>
      <c r="H94" s="155" t="e">
        <f>#REF!</f>
        <v>#REF!</v>
      </c>
      <c r="I94" s="193">
        <f t="shared" si="42"/>
        <v>195</v>
      </c>
      <c r="J94" s="158">
        <v>195</v>
      </c>
      <c r="K94" s="158"/>
      <c r="L94" s="158"/>
      <c r="M94" s="247">
        <f t="shared" si="57"/>
        <v>100</v>
      </c>
      <c r="N94" s="160">
        <v>100</v>
      </c>
      <c r="O94" s="160"/>
      <c r="P94" s="160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</row>
    <row r="95" spans="1:50" s="8" customFormat="1" ht="16.5" customHeight="1">
      <c r="A95" s="53" t="s">
        <v>18</v>
      </c>
      <c r="B95" s="17" t="s">
        <v>184</v>
      </c>
      <c r="C95" s="153" t="s">
        <v>19</v>
      </c>
      <c r="D95" s="193">
        <f t="shared" si="53"/>
        <v>5</v>
      </c>
      <c r="E95" s="155">
        <v>5</v>
      </c>
      <c r="F95" s="155"/>
      <c r="G95" s="155"/>
      <c r="H95" s="155" t="e">
        <f>#REF!</f>
        <v>#REF!</v>
      </c>
      <c r="I95" s="193">
        <f t="shared" si="42"/>
        <v>0</v>
      </c>
      <c r="J95" s="155"/>
      <c r="K95" s="155"/>
      <c r="L95" s="155"/>
      <c r="M95" s="247">
        <f t="shared" si="57"/>
        <v>0</v>
      </c>
      <c r="N95" s="160"/>
      <c r="O95" s="160"/>
      <c r="P95" s="160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</row>
    <row r="96" spans="1:50" s="8" customFormat="1" ht="55.5" customHeight="1">
      <c r="A96" s="27" t="s">
        <v>517</v>
      </c>
      <c r="B96" s="17" t="s">
        <v>455</v>
      </c>
      <c r="C96" s="153"/>
      <c r="D96" s="193">
        <f>D97</f>
        <v>309.39999999999998</v>
      </c>
      <c r="E96" s="158">
        <f t="shared" ref="E96:P96" si="58">E97</f>
        <v>0</v>
      </c>
      <c r="F96" s="158">
        <f t="shared" si="58"/>
        <v>309.39999999999998</v>
      </c>
      <c r="G96" s="158">
        <f t="shared" si="58"/>
        <v>0</v>
      </c>
      <c r="H96" s="158" t="e">
        <f t="shared" si="58"/>
        <v>#REF!</v>
      </c>
      <c r="I96" s="193">
        <f t="shared" si="58"/>
        <v>309.39999999999998</v>
      </c>
      <c r="J96" s="158">
        <f t="shared" si="58"/>
        <v>0</v>
      </c>
      <c r="K96" s="158">
        <f t="shared" si="58"/>
        <v>309.39999999999998</v>
      </c>
      <c r="L96" s="158">
        <f t="shared" si="58"/>
        <v>0</v>
      </c>
      <c r="M96" s="193">
        <f t="shared" si="58"/>
        <v>309.39999999999998</v>
      </c>
      <c r="N96" s="158">
        <f t="shared" si="58"/>
        <v>0</v>
      </c>
      <c r="O96" s="158">
        <f t="shared" si="58"/>
        <v>309.39999999999998</v>
      </c>
      <c r="P96" s="158">
        <f t="shared" si="58"/>
        <v>0</v>
      </c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</row>
    <row r="97" spans="1:50" s="8" customFormat="1" ht="24.75" customHeight="1">
      <c r="A97" s="147" t="s">
        <v>22</v>
      </c>
      <c r="B97" s="17" t="s">
        <v>455</v>
      </c>
      <c r="C97" s="153" t="s">
        <v>16</v>
      </c>
      <c r="D97" s="193">
        <f>E97+F97+G97</f>
        <v>309.39999999999998</v>
      </c>
      <c r="E97" s="158"/>
      <c r="F97" s="220">
        <v>309.39999999999998</v>
      </c>
      <c r="G97" s="158"/>
      <c r="H97" s="158" t="e">
        <f>#REF!</f>
        <v>#REF!</v>
      </c>
      <c r="I97" s="193">
        <f>J97+K97+L97</f>
        <v>309.39999999999998</v>
      </c>
      <c r="J97" s="158"/>
      <c r="K97" s="220">
        <v>309.39999999999998</v>
      </c>
      <c r="L97" s="158"/>
      <c r="M97" s="193">
        <f>N97+O97+P97</f>
        <v>309.39999999999998</v>
      </c>
      <c r="N97" s="158"/>
      <c r="O97" s="158">
        <v>309.39999999999998</v>
      </c>
      <c r="P97" s="158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</row>
    <row r="98" spans="1:50" s="8" customFormat="1" ht="48.75" customHeight="1">
      <c r="A98" s="146" t="s">
        <v>389</v>
      </c>
      <c r="B98" s="140" t="s">
        <v>391</v>
      </c>
      <c r="C98" s="153"/>
      <c r="D98" s="193">
        <f>E98+F98+G98</f>
        <v>76</v>
      </c>
      <c r="E98" s="158">
        <f t="shared" ref="E98:P98" si="59">E99+E100</f>
        <v>76</v>
      </c>
      <c r="F98" s="158">
        <f t="shared" si="59"/>
        <v>0</v>
      </c>
      <c r="G98" s="158">
        <f t="shared" si="59"/>
        <v>0</v>
      </c>
      <c r="H98" s="158" t="e">
        <f t="shared" si="59"/>
        <v>#REF!</v>
      </c>
      <c r="I98" s="193">
        <f t="shared" si="59"/>
        <v>76</v>
      </c>
      <c r="J98" s="158">
        <f t="shared" si="59"/>
        <v>76</v>
      </c>
      <c r="K98" s="158">
        <f t="shared" si="59"/>
        <v>0</v>
      </c>
      <c r="L98" s="158">
        <f t="shared" si="59"/>
        <v>0</v>
      </c>
      <c r="M98" s="193">
        <f t="shared" si="59"/>
        <v>76</v>
      </c>
      <c r="N98" s="158">
        <f t="shared" si="59"/>
        <v>76</v>
      </c>
      <c r="O98" s="158">
        <f t="shared" si="59"/>
        <v>0</v>
      </c>
      <c r="P98" s="158">
        <f t="shared" si="59"/>
        <v>0</v>
      </c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</row>
    <row r="99" spans="1:50" s="8" customFormat="1" ht="23.25" customHeight="1">
      <c r="A99" s="147" t="s">
        <v>22</v>
      </c>
      <c r="B99" s="140" t="s">
        <v>391</v>
      </c>
      <c r="C99" s="153" t="s">
        <v>16</v>
      </c>
      <c r="D99" s="193">
        <f>E99+F99+G99</f>
        <v>76</v>
      </c>
      <c r="E99" s="158">
        <v>76</v>
      </c>
      <c r="F99" s="158"/>
      <c r="G99" s="158"/>
      <c r="H99" s="158" t="e">
        <f>#REF!</f>
        <v>#REF!</v>
      </c>
      <c r="I99" s="193">
        <f>J99+K99+L99</f>
        <v>76</v>
      </c>
      <c r="J99" s="158">
        <v>76</v>
      </c>
      <c r="K99" s="158"/>
      <c r="L99" s="158"/>
      <c r="M99" s="193">
        <f>N99+O99+P99</f>
        <v>76</v>
      </c>
      <c r="N99" s="158">
        <v>76</v>
      </c>
      <c r="O99" s="158"/>
      <c r="P99" s="158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</row>
    <row r="100" spans="1:50" s="8" customFormat="1" ht="18" hidden="1" customHeight="1">
      <c r="A100" s="58" t="s">
        <v>18</v>
      </c>
      <c r="B100" s="140" t="s">
        <v>391</v>
      </c>
      <c r="C100" s="153" t="s">
        <v>19</v>
      </c>
      <c r="D100" s="187">
        <f>D101</f>
        <v>0</v>
      </c>
      <c r="E100" s="154">
        <f t="shared" ref="E100:P100" si="60">E101</f>
        <v>0</v>
      </c>
      <c r="F100" s="154">
        <f t="shared" si="60"/>
        <v>0</v>
      </c>
      <c r="G100" s="154">
        <f t="shared" si="60"/>
        <v>0</v>
      </c>
      <c r="H100" s="154">
        <f t="shared" si="60"/>
        <v>0</v>
      </c>
      <c r="I100" s="187">
        <f t="shared" si="60"/>
        <v>0</v>
      </c>
      <c r="J100" s="154">
        <f t="shared" si="60"/>
        <v>0</v>
      </c>
      <c r="K100" s="154">
        <f t="shared" si="60"/>
        <v>0</v>
      </c>
      <c r="L100" s="154">
        <f t="shared" si="60"/>
        <v>0</v>
      </c>
      <c r="M100" s="187">
        <f t="shared" si="60"/>
        <v>0</v>
      </c>
      <c r="N100" s="154">
        <f t="shared" si="60"/>
        <v>0</v>
      </c>
      <c r="O100" s="154">
        <f t="shared" si="60"/>
        <v>0</v>
      </c>
      <c r="P100" s="154">
        <f t="shared" si="60"/>
        <v>0</v>
      </c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</row>
    <row r="101" spans="1:50" s="8" customFormat="1" ht="15" hidden="1" customHeight="1">
      <c r="A101" s="146" t="s">
        <v>390</v>
      </c>
      <c r="B101" s="140" t="s">
        <v>391</v>
      </c>
      <c r="C101" s="153" t="s">
        <v>19</v>
      </c>
      <c r="D101" s="187">
        <f>E101+F101+G101+H101</f>
        <v>0</v>
      </c>
      <c r="E101" s="155"/>
      <c r="F101" s="156"/>
      <c r="G101" s="157"/>
      <c r="H101" s="157"/>
      <c r="I101" s="187"/>
      <c r="J101" s="155"/>
      <c r="K101" s="156"/>
      <c r="L101" s="156"/>
      <c r="M101" s="246"/>
      <c r="N101" s="160"/>
      <c r="O101" s="160"/>
      <c r="P101" s="160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</row>
    <row r="102" spans="1:50" s="7" customFormat="1" ht="45.75" customHeight="1">
      <c r="A102" s="24" t="s">
        <v>39</v>
      </c>
      <c r="B102" s="232" t="s">
        <v>185</v>
      </c>
      <c r="C102" s="153"/>
      <c r="D102" s="193">
        <f t="shared" si="53"/>
        <v>3211.9</v>
      </c>
      <c r="E102" s="155">
        <f>E103</f>
        <v>3211.9</v>
      </c>
      <c r="F102" s="155">
        <f t="shared" ref="F102:H102" si="61">F103</f>
        <v>0</v>
      </c>
      <c r="G102" s="155">
        <f t="shared" si="61"/>
        <v>0</v>
      </c>
      <c r="H102" s="155" t="e">
        <f t="shared" si="61"/>
        <v>#REF!</v>
      </c>
      <c r="I102" s="193">
        <f t="shared" si="42"/>
        <v>2500</v>
      </c>
      <c r="J102" s="155">
        <f t="shared" ref="J102:L102" si="62">J103</f>
        <v>2500</v>
      </c>
      <c r="K102" s="155">
        <f t="shared" si="62"/>
        <v>0</v>
      </c>
      <c r="L102" s="155">
        <f t="shared" si="62"/>
        <v>0</v>
      </c>
      <c r="M102" s="247">
        <f t="shared" si="57"/>
        <v>2500</v>
      </c>
      <c r="N102" s="160">
        <f t="shared" ref="N102:P102" si="63">N103</f>
        <v>2500</v>
      </c>
      <c r="O102" s="160">
        <f t="shared" si="63"/>
        <v>0</v>
      </c>
      <c r="P102" s="160">
        <f t="shared" si="63"/>
        <v>0</v>
      </c>
    </row>
    <row r="103" spans="1:50" s="8" customFormat="1" ht="45" customHeight="1">
      <c r="A103" s="16" t="s">
        <v>22</v>
      </c>
      <c r="B103" s="232" t="s">
        <v>185</v>
      </c>
      <c r="C103" s="153" t="s">
        <v>16</v>
      </c>
      <c r="D103" s="193">
        <f t="shared" si="53"/>
        <v>3211.9</v>
      </c>
      <c r="E103" s="155">
        <v>3211.9</v>
      </c>
      <c r="F103" s="155"/>
      <c r="G103" s="155"/>
      <c r="H103" s="155" t="e">
        <f>#REF!</f>
        <v>#REF!</v>
      </c>
      <c r="I103" s="193">
        <f t="shared" si="42"/>
        <v>2500</v>
      </c>
      <c r="J103" s="155">
        <v>2500</v>
      </c>
      <c r="K103" s="155"/>
      <c r="L103" s="155"/>
      <c r="M103" s="247">
        <f t="shared" si="57"/>
        <v>2500</v>
      </c>
      <c r="N103" s="160">
        <v>2500</v>
      </c>
      <c r="O103" s="160"/>
      <c r="P103" s="160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</row>
    <row r="104" spans="1:50" s="8" customFormat="1" ht="45">
      <c r="A104" s="221" t="s">
        <v>456</v>
      </c>
      <c r="B104" s="231" t="s">
        <v>457</v>
      </c>
      <c r="C104" s="153"/>
      <c r="D104" s="193">
        <f t="shared" ref="D104:P104" si="64">D105+D106</f>
        <v>0</v>
      </c>
      <c r="E104" s="158">
        <f t="shared" si="64"/>
        <v>0</v>
      </c>
      <c r="F104" s="158">
        <f t="shared" si="64"/>
        <v>0</v>
      </c>
      <c r="G104" s="158">
        <f t="shared" si="64"/>
        <v>0</v>
      </c>
      <c r="H104" s="158" t="e">
        <f t="shared" si="64"/>
        <v>#REF!</v>
      </c>
      <c r="I104" s="193">
        <f t="shared" si="64"/>
        <v>7081</v>
      </c>
      <c r="J104" s="158">
        <f t="shared" si="64"/>
        <v>7081</v>
      </c>
      <c r="K104" s="158">
        <f t="shared" si="64"/>
        <v>0</v>
      </c>
      <c r="L104" s="158">
        <f t="shared" si="64"/>
        <v>0</v>
      </c>
      <c r="M104" s="193">
        <f t="shared" si="64"/>
        <v>7081</v>
      </c>
      <c r="N104" s="158">
        <f t="shared" si="64"/>
        <v>7081</v>
      </c>
      <c r="O104" s="158">
        <f t="shared" si="64"/>
        <v>0</v>
      </c>
      <c r="P104" s="158">
        <f t="shared" si="64"/>
        <v>0</v>
      </c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</row>
    <row r="105" spans="1:50" s="8" customFormat="1" ht="45">
      <c r="A105" s="121" t="s">
        <v>22</v>
      </c>
      <c r="B105" s="231" t="s">
        <v>457</v>
      </c>
      <c r="C105" s="153" t="s">
        <v>16</v>
      </c>
      <c r="D105" s="193">
        <f>E105+F105+G105</f>
        <v>0</v>
      </c>
      <c r="E105" s="158"/>
      <c r="F105" s="158"/>
      <c r="G105" s="158"/>
      <c r="H105" s="158" t="e">
        <f>#REF!</f>
        <v>#REF!</v>
      </c>
      <c r="I105" s="193">
        <f>J105+K105+L105</f>
        <v>3000</v>
      </c>
      <c r="J105" s="158">
        <v>3000</v>
      </c>
      <c r="K105" s="158"/>
      <c r="L105" s="158"/>
      <c r="M105" s="193">
        <f>N105+O105+P105</f>
        <v>3000</v>
      </c>
      <c r="N105" s="158">
        <v>3000</v>
      </c>
      <c r="O105" s="158"/>
      <c r="P105" s="158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</row>
    <row r="106" spans="1:50" s="8" customFormat="1" ht="15.75" customHeight="1">
      <c r="A106" s="16" t="s">
        <v>35</v>
      </c>
      <c r="B106" s="231" t="s">
        <v>457</v>
      </c>
      <c r="C106" s="153" t="s">
        <v>36</v>
      </c>
      <c r="D106" s="193">
        <f>E106+F106+G106</f>
        <v>0</v>
      </c>
      <c r="E106" s="158"/>
      <c r="F106" s="158"/>
      <c r="G106" s="158"/>
      <c r="H106" s="158" t="e">
        <f>#REF!</f>
        <v>#REF!</v>
      </c>
      <c r="I106" s="193">
        <f>J106+K106+L106</f>
        <v>4081</v>
      </c>
      <c r="J106" s="158">
        <v>4081</v>
      </c>
      <c r="K106" s="158"/>
      <c r="L106" s="158"/>
      <c r="M106" s="193">
        <f>N106+O106+P106</f>
        <v>4081</v>
      </c>
      <c r="N106" s="158">
        <v>4081</v>
      </c>
      <c r="O106" s="158"/>
      <c r="P106" s="158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</row>
    <row r="107" spans="1:50" s="8" customFormat="1" ht="32.25" customHeight="1">
      <c r="A107" s="221" t="s">
        <v>458</v>
      </c>
      <c r="B107" s="17" t="s">
        <v>313</v>
      </c>
      <c r="C107" s="153"/>
      <c r="D107" s="193">
        <f>D108</f>
        <v>0</v>
      </c>
      <c r="E107" s="158">
        <f t="shared" ref="E107:P107" si="65">E108</f>
        <v>0</v>
      </c>
      <c r="F107" s="158">
        <f t="shared" si="65"/>
        <v>0</v>
      </c>
      <c r="G107" s="158">
        <f t="shared" si="65"/>
        <v>0</v>
      </c>
      <c r="H107" s="158" t="e">
        <f t="shared" si="65"/>
        <v>#REF!</v>
      </c>
      <c r="I107" s="193">
        <f t="shared" si="65"/>
        <v>6199.8</v>
      </c>
      <c r="J107" s="158">
        <f t="shared" si="65"/>
        <v>6199.8</v>
      </c>
      <c r="K107" s="158">
        <f t="shared" si="65"/>
        <v>0</v>
      </c>
      <c r="L107" s="158">
        <f t="shared" si="65"/>
        <v>0</v>
      </c>
      <c r="M107" s="193">
        <f t="shared" si="65"/>
        <v>6684.2</v>
      </c>
      <c r="N107" s="158">
        <f t="shared" si="65"/>
        <v>6684.2</v>
      </c>
      <c r="O107" s="158">
        <f t="shared" si="65"/>
        <v>0</v>
      </c>
      <c r="P107" s="158">
        <f t="shared" si="65"/>
        <v>0</v>
      </c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</row>
    <row r="108" spans="1:50" s="8" customFormat="1" ht="45">
      <c r="A108" s="121" t="s">
        <v>22</v>
      </c>
      <c r="B108" s="17" t="s">
        <v>313</v>
      </c>
      <c r="C108" s="153" t="s">
        <v>16</v>
      </c>
      <c r="D108" s="193">
        <f>E108+F108+G108</f>
        <v>0</v>
      </c>
      <c r="E108" s="158"/>
      <c r="F108" s="158"/>
      <c r="G108" s="158"/>
      <c r="H108" s="158" t="e">
        <f>#REF!</f>
        <v>#REF!</v>
      </c>
      <c r="I108" s="193">
        <f>J108+K108+L108</f>
        <v>6199.8</v>
      </c>
      <c r="J108" s="158">
        <v>6199.8</v>
      </c>
      <c r="K108" s="158"/>
      <c r="L108" s="158"/>
      <c r="M108" s="193">
        <f>N108+O108+P108</f>
        <v>6684.2</v>
      </c>
      <c r="N108" s="158">
        <v>6684.2</v>
      </c>
      <c r="O108" s="154"/>
      <c r="P108" s="154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</row>
    <row r="109" spans="1:50" s="8" customFormat="1" ht="48.75" customHeight="1">
      <c r="A109" s="221" t="s">
        <v>459</v>
      </c>
      <c r="B109" s="17" t="s">
        <v>460</v>
      </c>
      <c r="C109" s="153"/>
      <c r="D109" s="193">
        <f>D110</f>
        <v>0</v>
      </c>
      <c r="E109" s="158">
        <f>E110</f>
        <v>0</v>
      </c>
      <c r="F109" s="158">
        <f t="shared" ref="F109:P109" si="66">F110</f>
        <v>0</v>
      </c>
      <c r="G109" s="158">
        <f t="shared" si="66"/>
        <v>0</v>
      </c>
      <c r="H109" s="158" t="e">
        <f t="shared" si="66"/>
        <v>#REF!</v>
      </c>
      <c r="I109" s="193">
        <f t="shared" si="66"/>
        <v>70.7</v>
      </c>
      <c r="J109" s="158">
        <f t="shared" si="66"/>
        <v>70.7</v>
      </c>
      <c r="K109" s="158">
        <f t="shared" si="66"/>
        <v>0</v>
      </c>
      <c r="L109" s="158">
        <f t="shared" si="66"/>
        <v>0</v>
      </c>
      <c r="M109" s="193">
        <f t="shared" si="66"/>
        <v>70.7</v>
      </c>
      <c r="N109" s="158">
        <f t="shared" si="66"/>
        <v>70.7</v>
      </c>
      <c r="O109" s="158">
        <f t="shared" si="66"/>
        <v>0</v>
      </c>
      <c r="P109" s="158">
        <f t="shared" si="66"/>
        <v>0</v>
      </c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</row>
    <row r="110" spans="1:50" s="8" customFormat="1" ht="45">
      <c r="A110" s="121" t="s">
        <v>22</v>
      </c>
      <c r="B110" s="17" t="s">
        <v>460</v>
      </c>
      <c r="C110" s="153" t="s">
        <v>16</v>
      </c>
      <c r="D110" s="193">
        <f>E110+F110+G110</f>
        <v>0</v>
      </c>
      <c r="E110" s="158"/>
      <c r="F110" s="158"/>
      <c r="G110" s="158"/>
      <c r="H110" s="158" t="e">
        <f>#REF!</f>
        <v>#REF!</v>
      </c>
      <c r="I110" s="193">
        <f>J110+K110+L110</f>
        <v>70.7</v>
      </c>
      <c r="J110" s="158">
        <v>70.7</v>
      </c>
      <c r="K110" s="158"/>
      <c r="L110" s="158"/>
      <c r="M110" s="193">
        <f>N110+O110+P110</f>
        <v>70.7</v>
      </c>
      <c r="N110" s="158">
        <v>70.7</v>
      </c>
      <c r="O110" s="158"/>
      <c r="P110" s="158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</row>
    <row r="111" spans="1:50" s="8" customFormat="1" ht="56.25" customHeight="1">
      <c r="A111" s="221" t="s">
        <v>461</v>
      </c>
      <c r="B111" s="17" t="s">
        <v>462</v>
      </c>
      <c r="C111" s="153"/>
      <c r="D111" s="193">
        <f>D112</f>
        <v>0</v>
      </c>
      <c r="E111" s="158">
        <f t="shared" ref="E111:P111" si="67">E112</f>
        <v>0</v>
      </c>
      <c r="F111" s="158">
        <f t="shared" si="67"/>
        <v>0</v>
      </c>
      <c r="G111" s="158">
        <f t="shared" si="67"/>
        <v>0</v>
      </c>
      <c r="H111" s="158" t="e">
        <f t="shared" si="67"/>
        <v>#REF!</v>
      </c>
      <c r="I111" s="193">
        <f t="shared" si="67"/>
        <v>7000</v>
      </c>
      <c r="J111" s="158">
        <f t="shared" si="67"/>
        <v>0</v>
      </c>
      <c r="K111" s="158">
        <f t="shared" si="67"/>
        <v>7000</v>
      </c>
      <c r="L111" s="158">
        <f t="shared" si="67"/>
        <v>0</v>
      </c>
      <c r="M111" s="193">
        <f t="shared" si="67"/>
        <v>7000</v>
      </c>
      <c r="N111" s="158">
        <f t="shared" si="67"/>
        <v>0</v>
      </c>
      <c r="O111" s="158">
        <f t="shared" si="67"/>
        <v>7000</v>
      </c>
      <c r="P111" s="158">
        <f t="shared" si="67"/>
        <v>0</v>
      </c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</row>
    <row r="112" spans="1:50" s="8" customFormat="1" ht="45">
      <c r="A112" s="121" t="s">
        <v>22</v>
      </c>
      <c r="B112" s="17" t="s">
        <v>462</v>
      </c>
      <c r="C112" s="153" t="s">
        <v>16</v>
      </c>
      <c r="D112" s="193">
        <f>E112+F112+G112</f>
        <v>0</v>
      </c>
      <c r="E112" s="158"/>
      <c r="F112" s="158"/>
      <c r="G112" s="158"/>
      <c r="H112" s="158" t="e">
        <f>#REF!</f>
        <v>#REF!</v>
      </c>
      <c r="I112" s="193">
        <f>J112+K112+L112</f>
        <v>7000</v>
      </c>
      <c r="J112" s="158"/>
      <c r="K112" s="158">
        <v>7000</v>
      </c>
      <c r="L112" s="158"/>
      <c r="M112" s="193">
        <f>N112+O112+P112</f>
        <v>7000</v>
      </c>
      <c r="N112" s="158"/>
      <c r="O112" s="158">
        <v>7000</v>
      </c>
      <c r="P112" s="158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</row>
    <row r="113" spans="1:50" s="8" customFormat="1" ht="45">
      <c r="A113" s="101" t="s">
        <v>463</v>
      </c>
      <c r="B113" s="17" t="s">
        <v>464</v>
      </c>
      <c r="C113" s="153"/>
      <c r="D113" s="193">
        <f>D114</f>
        <v>0</v>
      </c>
      <c r="E113" s="158">
        <f t="shared" ref="E113:P113" si="68">E114</f>
        <v>0</v>
      </c>
      <c r="F113" s="158">
        <f t="shared" si="68"/>
        <v>0</v>
      </c>
      <c r="G113" s="158">
        <f t="shared" si="68"/>
        <v>0</v>
      </c>
      <c r="H113" s="158" t="e">
        <f t="shared" si="68"/>
        <v>#REF!</v>
      </c>
      <c r="I113" s="193">
        <f t="shared" si="68"/>
        <v>41</v>
      </c>
      <c r="J113" s="158">
        <f t="shared" si="68"/>
        <v>41</v>
      </c>
      <c r="K113" s="158">
        <f t="shared" si="68"/>
        <v>0</v>
      </c>
      <c r="L113" s="158">
        <f t="shared" si="68"/>
        <v>0</v>
      </c>
      <c r="M113" s="193">
        <f t="shared" si="68"/>
        <v>41</v>
      </c>
      <c r="N113" s="158">
        <f t="shared" si="68"/>
        <v>41</v>
      </c>
      <c r="O113" s="158">
        <f t="shared" si="68"/>
        <v>0</v>
      </c>
      <c r="P113" s="158">
        <f t="shared" si="68"/>
        <v>0</v>
      </c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</row>
    <row r="114" spans="1:50" s="8" customFormat="1" ht="45">
      <c r="A114" s="121" t="s">
        <v>22</v>
      </c>
      <c r="B114" s="17" t="s">
        <v>464</v>
      </c>
      <c r="C114" s="153" t="s">
        <v>16</v>
      </c>
      <c r="D114" s="193">
        <f>E114+F114+G114</f>
        <v>0</v>
      </c>
      <c r="E114" s="158"/>
      <c r="F114" s="158"/>
      <c r="G114" s="158"/>
      <c r="H114" s="158" t="e">
        <f>#REF!</f>
        <v>#REF!</v>
      </c>
      <c r="I114" s="193">
        <f>J114+K114+L114</f>
        <v>41</v>
      </c>
      <c r="J114" s="158">
        <v>41</v>
      </c>
      <c r="K114" s="158"/>
      <c r="L114" s="158"/>
      <c r="M114" s="193">
        <f>N114+O114+P114</f>
        <v>41</v>
      </c>
      <c r="N114" s="158">
        <v>41</v>
      </c>
      <c r="O114" s="158"/>
      <c r="P114" s="158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</row>
    <row r="115" spans="1:50" s="107" customFormat="1" ht="24.75" customHeight="1">
      <c r="A115" s="221" t="s">
        <v>312</v>
      </c>
      <c r="B115" s="231" t="s">
        <v>313</v>
      </c>
      <c r="C115" s="19"/>
      <c r="D115" s="193">
        <f>D116</f>
        <v>300</v>
      </c>
      <c r="E115" s="158">
        <f t="shared" ref="E115:P115" si="69">E116</f>
        <v>300</v>
      </c>
      <c r="F115" s="158">
        <f t="shared" si="69"/>
        <v>0</v>
      </c>
      <c r="G115" s="158">
        <f t="shared" si="69"/>
        <v>0</v>
      </c>
      <c r="H115" s="158" t="e">
        <f t="shared" si="69"/>
        <v>#REF!</v>
      </c>
      <c r="I115" s="193">
        <f t="shared" si="69"/>
        <v>300</v>
      </c>
      <c r="J115" s="158">
        <f t="shared" si="69"/>
        <v>300</v>
      </c>
      <c r="K115" s="158">
        <f t="shared" si="69"/>
        <v>0</v>
      </c>
      <c r="L115" s="158">
        <f t="shared" si="69"/>
        <v>0</v>
      </c>
      <c r="M115" s="193">
        <f t="shared" si="69"/>
        <v>300</v>
      </c>
      <c r="N115" s="158">
        <f t="shared" si="69"/>
        <v>300</v>
      </c>
      <c r="O115" s="158">
        <f t="shared" si="69"/>
        <v>0</v>
      </c>
      <c r="P115" s="158">
        <f t="shared" si="69"/>
        <v>0</v>
      </c>
      <c r="Q115" s="106"/>
      <c r="R115" s="106"/>
      <c r="S115" s="106"/>
      <c r="T115" s="106"/>
      <c r="U115" s="106"/>
      <c r="V115" s="106"/>
      <c r="W115" s="106"/>
      <c r="X115" s="106"/>
      <c r="Y115" s="106"/>
      <c r="Z115" s="106"/>
      <c r="AA115" s="106"/>
      <c r="AB115" s="106"/>
      <c r="AC115" s="106"/>
      <c r="AD115" s="106"/>
      <c r="AE115" s="106"/>
      <c r="AF115" s="106"/>
      <c r="AG115" s="106"/>
      <c r="AH115" s="106"/>
      <c r="AI115" s="106"/>
      <c r="AJ115" s="106"/>
      <c r="AK115" s="106"/>
      <c r="AL115" s="106"/>
      <c r="AM115" s="106"/>
      <c r="AN115" s="106"/>
      <c r="AO115" s="106"/>
      <c r="AP115" s="106"/>
      <c r="AQ115" s="106"/>
      <c r="AR115" s="106"/>
      <c r="AS115" s="106"/>
      <c r="AT115" s="106"/>
      <c r="AU115" s="106"/>
      <c r="AV115" s="106"/>
      <c r="AW115" s="106"/>
      <c r="AX115" s="106"/>
    </row>
    <row r="116" spans="1:50" s="96" customFormat="1" ht="45">
      <c r="A116" s="121" t="s">
        <v>22</v>
      </c>
      <c r="B116" s="231" t="s">
        <v>313</v>
      </c>
      <c r="C116" s="153" t="s">
        <v>16</v>
      </c>
      <c r="D116" s="193">
        <f>E116+F116+G116</f>
        <v>300</v>
      </c>
      <c r="E116" s="158">
        <v>300</v>
      </c>
      <c r="F116" s="158"/>
      <c r="G116" s="158"/>
      <c r="H116" s="158" t="e">
        <f>#REF!</f>
        <v>#REF!</v>
      </c>
      <c r="I116" s="193">
        <f>J116+K116+L116</f>
        <v>300</v>
      </c>
      <c r="J116" s="158">
        <v>300</v>
      </c>
      <c r="K116" s="158"/>
      <c r="L116" s="158"/>
      <c r="M116" s="193">
        <f>N116+O116+P116</f>
        <v>300</v>
      </c>
      <c r="N116" s="158">
        <v>300</v>
      </c>
      <c r="O116" s="158"/>
      <c r="P116" s="158"/>
      <c r="Q116" s="95"/>
      <c r="R116" s="95"/>
      <c r="S116" s="95"/>
      <c r="T116" s="95"/>
      <c r="U116" s="95"/>
      <c r="V116" s="95"/>
      <c r="W116" s="95"/>
      <c r="X116" s="95"/>
      <c r="Y116" s="95"/>
      <c r="Z116" s="95"/>
      <c r="AA116" s="95"/>
      <c r="AB116" s="95"/>
      <c r="AC116" s="95"/>
      <c r="AD116" s="95"/>
      <c r="AE116" s="95"/>
      <c r="AF116" s="95"/>
      <c r="AG116" s="95"/>
      <c r="AH116" s="95"/>
      <c r="AI116" s="95"/>
      <c r="AJ116" s="95"/>
      <c r="AK116" s="95"/>
      <c r="AL116" s="95"/>
      <c r="AM116" s="95"/>
      <c r="AN116" s="95"/>
      <c r="AO116" s="95"/>
      <c r="AP116" s="95"/>
      <c r="AQ116" s="95"/>
      <c r="AR116" s="95"/>
      <c r="AS116" s="95"/>
      <c r="AT116" s="95"/>
      <c r="AU116" s="95"/>
      <c r="AV116" s="95"/>
      <c r="AW116" s="95"/>
      <c r="AX116" s="95"/>
    </row>
    <row r="117" spans="1:50" s="95" customFormat="1" ht="27" customHeight="1">
      <c r="A117" s="24" t="s">
        <v>46</v>
      </c>
      <c r="B117" s="17" t="s">
        <v>186</v>
      </c>
      <c r="C117" s="19"/>
      <c r="D117" s="193">
        <f t="shared" si="53"/>
        <v>205</v>
      </c>
      <c r="E117" s="155">
        <f t="shared" ref="E117:H117" si="70">E118</f>
        <v>205</v>
      </c>
      <c r="F117" s="155">
        <f t="shared" si="70"/>
        <v>0</v>
      </c>
      <c r="G117" s="155">
        <f t="shared" si="70"/>
        <v>0</v>
      </c>
      <c r="H117" s="155" t="e">
        <f t="shared" si="70"/>
        <v>#REF!</v>
      </c>
      <c r="I117" s="193">
        <f t="shared" si="42"/>
        <v>105</v>
      </c>
      <c r="J117" s="155">
        <f t="shared" ref="J117:L117" si="71">J118</f>
        <v>105</v>
      </c>
      <c r="K117" s="155">
        <f t="shared" si="71"/>
        <v>0</v>
      </c>
      <c r="L117" s="155">
        <f t="shared" si="71"/>
        <v>0</v>
      </c>
      <c r="M117" s="247">
        <f t="shared" ref="M117:M123" si="72">N117+O117</f>
        <v>105</v>
      </c>
      <c r="N117" s="160">
        <f t="shared" ref="N117:P117" si="73">N118</f>
        <v>105</v>
      </c>
      <c r="O117" s="160">
        <f t="shared" si="73"/>
        <v>0</v>
      </c>
      <c r="P117" s="160">
        <f t="shared" si="73"/>
        <v>0</v>
      </c>
    </row>
    <row r="118" spans="1:50" s="96" customFormat="1" ht="42" customHeight="1">
      <c r="A118" s="32" t="s">
        <v>42</v>
      </c>
      <c r="B118" s="17" t="s">
        <v>186</v>
      </c>
      <c r="C118" s="153" t="s">
        <v>16</v>
      </c>
      <c r="D118" s="193">
        <f t="shared" si="53"/>
        <v>205</v>
      </c>
      <c r="E118" s="155">
        <f>105+100</f>
        <v>205</v>
      </c>
      <c r="F118" s="155"/>
      <c r="G118" s="155"/>
      <c r="H118" s="155" t="e">
        <f>#REF!</f>
        <v>#REF!</v>
      </c>
      <c r="I118" s="193">
        <f t="shared" si="42"/>
        <v>105</v>
      </c>
      <c r="J118" s="155">
        <v>105</v>
      </c>
      <c r="K118" s="155"/>
      <c r="L118" s="155"/>
      <c r="M118" s="247">
        <f t="shared" si="72"/>
        <v>105</v>
      </c>
      <c r="N118" s="160">
        <v>105</v>
      </c>
      <c r="O118" s="160"/>
      <c r="P118" s="160"/>
      <c r="Q118" s="95"/>
      <c r="R118" s="95"/>
      <c r="S118" s="95"/>
      <c r="T118" s="95"/>
      <c r="U118" s="95"/>
      <c r="V118" s="95"/>
      <c r="W118" s="95"/>
      <c r="X118" s="95"/>
      <c r="Y118" s="95"/>
      <c r="Z118" s="95"/>
      <c r="AA118" s="95"/>
      <c r="AB118" s="95"/>
      <c r="AC118" s="95"/>
      <c r="AD118" s="95"/>
      <c r="AE118" s="95"/>
      <c r="AF118" s="95"/>
      <c r="AG118" s="95"/>
      <c r="AH118" s="95"/>
      <c r="AI118" s="95"/>
      <c r="AJ118" s="95"/>
      <c r="AK118" s="95"/>
      <c r="AL118" s="95"/>
      <c r="AM118" s="95"/>
      <c r="AN118" s="95"/>
      <c r="AO118" s="95"/>
      <c r="AP118" s="95"/>
      <c r="AQ118" s="95"/>
      <c r="AR118" s="95"/>
      <c r="AS118" s="95"/>
      <c r="AT118" s="95"/>
      <c r="AU118" s="95"/>
      <c r="AV118" s="95"/>
      <c r="AW118" s="95"/>
      <c r="AX118" s="95"/>
    </row>
    <row r="119" spans="1:50" s="10" customFormat="1" ht="63.75" customHeight="1">
      <c r="A119" s="43" t="s">
        <v>542</v>
      </c>
      <c r="B119" s="39" t="s">
        <v>543</v>
      </c>
      <c r="C119" s="19"/>
      <c r="D119" s="187">
        <f t="shared" ref="D119:G120" si="74">D120</f>
        <v>1250</v>
      </c>
      <c r="E119" s="154">
        <f t="shared" si="74"/>
        <v>0</v>
      </c>
      <c r="F119" s="154">
        <f t="shared" si="74"/>
        <v>1250</v>
      </c>
      <c r="G119" s="154">
        <f t="shared" si="74"/>
        <v>0</v>
      </c>
      <c r="H119" s="154"/>
      <c r="I119" s="187">
        <f t="shared" ref="I119:P120" si="75">I120</f>
        <v>0</v>
      </c>
      <c r="J119" s="154">
        <f t="shared" si="75"/>
        <v>0</v>
      </c>
      <c r="K119" s="154">
        <f t="shared" si="75"/>
        <v>0</v>
      </c>
      <c r="L119" s="154">
        <f t="shared" si="75"/>
        <v>0</v>
      </c>
      <c r="M119" s="187">
        <f t="shared" si="75"/>
        <v>0</v>
      </c>
      <c r="N119" s="154">
        <f t="shared" si="75"/>
        <v>0</v>
      </c>
      <c r="O119" s="154">
        <f t="shared" si="75"/>
        <v>0</v>
      </c>
      <c r="P119" s="154">
        <f t="shared" si="75"/>
        <v>0</v>
      </c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</row>
    <row r="120" spans="1:50" s="8" customFormat="1" ht="32.25" customHeight="1">
      <c r="A120" s="16" t="s">
        <v>544</v>
      </c>
      <c r="B120" s="17" t="s">
        <v>543</v>
      </c>
      <c r="C120" s="153" t="s">
        <v>52</v>
      </c>
      <c r="D120" s="193">
        <f t="shared" si="74"/>
        <v>1250</v>
      </c>
      <c r="E120" s="158">
        <f t="shared" si="74"/>
        <v>0</v>
      </c>
      <c r="F120" s="158">
        <f t="shared" si="74"/>
        <v>1250</v>
      </c>
      <c r="G120" s="154">
        <f t="shared" si="74"/>
        <v>0</v>
      </c>
      <c r="H120" s="154"/>
      <c r="I120" s="187">
        <f t="shared" si="75"/>
        <v>0</v>
      </c>
      <c r="J120" s="154">
        <f t="shared" si="75"/>
        <v>0</v>
      </c>
      <c r="K120" s="154">
        <f t="shared" si="75"/>
        <v>0</v>
      </c>
      <c r="L120" s="154">
        <f t="shared" si="75"/>
        <v>0</v>
      </c>
      <c r="M120" s="187">
        <f t="shared" si="75"/>
        <v>0</v>
      </c>
      <c r="N120" s="154">
        <f t="shared" si="75"/>
        <v>0</v>
      </c>
      <c r="O120" s="154">
        <f t="shared" si="75"/>
        <v>0</v>
      </c>
      <c r="P120" s="154">
        <f t="shared" si="75"/>
        <v>0</v>
      </c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</row>
    <row r="121" spans="1:50" s="8" customFormat="1" ht="21" customHeight="1">
      <c r="A121" s="16" t="s">
        <v>47</v>
      </c>
      <c r="B121" s="17" t="s">
        <v>543</v>
      </c>
      <c r="C121" s="153" t="s">
        <v>52</v>
      </c>
      <c r="D121" s="193">
        <f>E121+F121+G121</f>
        <v>1250</v>
      </c>
      <c r="E121" s="155"/>
      <c r="F121" s="155">
        <v>1250</v>
      </c>
      <c r="G121" s="157"/>
      <c r="H121" s="157"/>
      <c r="I121" s="187"/>
      <c r="J121" s="155"/>
      <c r="K121" s="156"/>
      <c r="L121" s="156"/>
      <c r="M121" s="247"/>
      <c r="N121" s="160"/>
      <c r="O121" s="160"/>
      <c r="P121" s="160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</row>
    <row r="122" spans="1:50" s="7" customFormat="1" ht="60" customHeight="1">
      <c r="A122" s="55" t="s">
        <v>136</v>
      </c>
      <c r="B122" s="22" t="s">
        <v>308</v>
      </c>
      <c r="C122" s="153"/>
      <c r="D122" s="193">
        <f t="shared" si="53"/>
        <v>658.5</v>
      </c>
      <c r="E122" s="155">
        <f t="shared" ref="E122:H122" si="76">E123</f>
        <v>658.5</v>
      </c>
      <c r="F122" s="155">
        <f t="shared" si="76"/>
        <v>0</v>
      </c>
      <c r="G122" s="155">
        <f t="shared" si="76"/>
        <v>0</v>
      </c>
      <c r="H122" s="155" t="e">
        <f t="shared" si="76"/>
        <v>#REF!</v>
      </c>
      <c r="I122" s="193">
        <f t="shared" si="42"/>
        <v>181.1</v>
      </c>
      <c r="J122" s="155">
        <f t="shared" ref="J122:L122" si="77">J123</f>
        <v>181.1</v>
      </c>
      <c r="K122" s="155">
        <f t="shared" si="77"/>
        <v>0</v>
      </c>
      <c r="L122" s="155">
        <f t="shared" si="77"/>
        <v>0</v>
      </c>
      <c r="M122" s="247">
        <f t="shared" si="72"/>
        <v>181.1</v>
      </c>
      <c r="N122" s="160">
        <f t="shared" ref="N122:P122" si="78">N123</f>
        <v>181.1</v>
      </c>
      <c r="O122" s="160">
        <f t="shared" si="78"/>
        <v>0</v>
      </c>
      <c r="P122" s="160">
        <f t="shared" si="78"/>
        <v>0</v>
      </c>
    </row>
    <row r="123" spans="1:50" s="8" customFormat="1" ht="43.5" customHeight="1">
      <c r="A123" s="32" t="s">
        <v>42</v>
      </c>
      <c r="B123" s="22" t="s">
        <v>308</v>
      </c>
      <c r="C123" s="153" t="s">
        <v>16</v>
      </c>
      <c r="D123" s="193">
        <f t="shared" si="53"/>
        <v>658.5</v>
      </c>
      <c r="E123" s="155">
        <f>429.5+229</f>
        <v>658.5</v>
      </c>
      <c r="F123" s="155"/>
      <c r="G123" s="155"/>
      <c r="H123" s="155" t="e">
        <f>#REF!</f>
        <v>#REF!</v>
      </c>
      <c r="I123" s="193">
        <f t="shared" si="42"/>
        <v>181.1</v>
      </c>
      <c r="J123" s="155">
        <v>181.1</v>
      </c>
      <c r="K123" s="155"/>
      <c r="L123" s="155"/>
      <c r="M123" s="247">
        <f t="shared" si="72"/>
        <v>181.1</v>
      </c>
      <c r="N123" s="160">
        <v>181.1</v>
      </c>
      <c r="O123" s="160"/>
      <c r="P123" s="160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</row>
    <row r="124" spans="1:50" s="7" customFormat="1" ht="44.25" hidden="1" customHeight="1">
      <c r="A124" s="55" t="s">
        <v>96</v>
      </c>
      <c r="B124" s="22" t="s">
        <v>187</v>
      </c>
      <c r="C124" s="153"/>
      <c r="D124" s="193">
        <f>D125</f>
        <v>0</v>
      </c>
      <c r="E124" s="158">
        <f>E125</f>
        <v>0</v>
      </c>
      <c r="F124" s="158">
        <f t="shared" ref="F124:P125" si="79">F125</f>
        <v>0</v>
      </c>
      <c r="G124" s="158">
        <f t="shared" si="79"/>
        <v>0</v>
      </c>
      <c r="H124" s="158" t="e">
        <f t="shared" si="79"/>
        <v>#REF!</v>
      </c>
      <c r="I124" s="193">
        <f t="shared" si="79"/>
        <v>0</v>
      </c>
      <c r="J124" s="158">
        <f t="shared" si="79"/>
        <v>0</v>
      </c>
      <c r="K124" s="158">
        <f t="shared" si="79"/>
        <v>0</v>
      </c>
      <c r="L124" s="158">
        <f t="shared" si="79"/>
        <v>0</v>
      </c>
      <c r="M124" s="193">
        <f t="shared" si="79"/>
        <v>0</v>
      </c>
      <c r="N124" s="158">
        <f t="shared" si="79"/>
        <v>0</v>
      </c>
      <c r="O124" s="158">
        <f t="shared" si="79"/>
        <v>0</v>
      </c>
      <c r="P124" s="158">
        <f t="shared" si="79"/>
        <v>0</v>
      </c>
    </row>
    <row r="125" spans="1:50" s="7" customFormat="1" ht="44.25" hidden="1" customHeight="1">
      <c r="A125" s="55" t="s">
        <v>357</v>
      </c>
      <c r="B125" s="22" t="s">
        <v>187</v>
      </c>
      <c r="C125" s="153" t="s">
        <v>16</v>
      </c>
      <c r="D125" s="193">
        <f t="shared" si="53"/>
        <v>0</v>
      </c>
      <c r="E125" s="155"/>
      <c r="F125" s="155"/>
      <c r="G125" s="155"/>
      <c r="H125" s="155" t="e">
        <f t="shared" si="79"/>
        <v>#REF!</v>
      </c>
      <c r="I125" s="190">
        <f>J125+K125+L125</f>
        <v>0</v>
      </c>
      <c r="J125" s="155"/>
      <c r="K125" s="155"/>
      <c r="L125" s="155"/>
      <c r="M125" s="190">
        <f>N125+O125+P125</f>
        <v>0</v>
      </c>
      <c r="N125" s="155"/>
      <c r="O125" s="155"/>
      <c r="P125" s="155"/>
    </row>
    <row r="126" spans="1:50" s="8" customFormat="1" ht="15.75" hidden="1" customHeight="1">
      <c r="A126" s="27" t="s">
        <v>35</v>
      </c>
      <c r="B126" s="22" t="s">
        <v>187</v>
      </c>
      <c r="C126" s="153" t="s">
        <v>36</v>
      </c>
      <c r="D126" s="187" t="e">
        <f t="shared" si="53"/>
        <v>#REF!</v>
      </c>
      <c r="E126" s="155" t="e">
        <f>#REF!</f>
        <v>#REF!</v>
      </c>
      <c r="F126" s="155" t="e">
        <f>#REF!</f>
        <v>#REF!</v>
      </c>
      <c r="G126" s="155" t="e">
        <f>#REF!</f>
        <v>#REF!</v>
      </c>
      <c r="H126" s="155" t="e">
        <f>#REF!</f>
        <v>#REF!</v>
      </c>
      <c r="I126" s="187" t="e">
        <f t="shared" si="42"/>
        <v>#REF!</v>
      </c>
      <c r="J126" s="155" t="e">
        <f>#REF!</f>
        <v>#REF!</v>
      </c>
      <c r="K126" s="155" t="e">
        <f>#REF!</f>
        <v>#REF!</v>
      </c>
      <c r="L126" s="155" t="e">
        <f>#REF!</f>
        <v>#REF!</v>
      </c>
      <c r="M126" s="246" t="e">
        <f>N126+O126</f>
        <v>#REF!</v>
      </c>
      <c r="N126" s="160" t="e">
        <f>#REF!</f>
        <v>#REF!</v>
      </c>
      <c r="O126" s="160" t="e">
        <f>#REF!</f>
        <v>#REF!</v>
      </c>
      <c r="P126" s="160" t="e">
        <f>#REF!</f>
        <v>#REF!</v>
      </c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</row>
    <row r="127" spans="1:50" s="8" customFormat="1" ht="30" hidden="1" customHeight="1">
      <c r="A127" s="43" t="s">
        <v>275</v>
      </c>
      <c r="B127" s="20" t="s">
        <v>276</v>
      </c>
      <c r="C127" s="153"/>
      <c r="D127" s="187">
        <f t="shared" si="53"/>
        <v>0</v>
      </c>
      <c r="E127" s="157">
        <f>E128</f>
        <v>0</v>
      </c>
      <c r="F127" s="18"/>
      <c r="G127" s="157">
        <f>G128</f>
        <v>0</v>
      </c>
      <c r="H127" s="157"/>
      <c r="I127" s="187">
        <f t="shared" si="42"/>
        <v>0</v>
      </c>
      <c r="J127" s="157">
        <f>J128</f>
        <v>0</v>
      </c>
      <c r="K127" s="18"/>
      <c r="L127" s="156"/>
      <c r="M127" s="247">
        <f>N127+O127+P127</f>
        <v>0</v>
      </c>
      <c r="N127" s="159">
        <f t="shared" ref="N127:P128" si="80">N128</f>
        <v>0</v>
      </c>
      <c r="O127" s="159">
        <f t="shared" si="80"/>
        <v>0</v>
      </c>
      <c r="P127" s="159">
        <f t="shared" si="80"/>
        <v>0</v>
      </c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</row>
    <row r="128" spans="1:50" s="8" customFormat="1" ht="45" hidden="1">
      <c r="A128" s="32" t="s">
        <v>42</v>
      </c>
      <c r="B128" s="20" t="s">
        <v>276</v>
      </c>
      <c r="C128" s="153" t="s">
        <v>16</v>
      </c>
      <c r="D128" s="187">
        <f t="shared" si="53"/>
        <v>0</v>
      </c>
      <c r="E128" s="155">
        <f>E129</f>
        <v>0</v>
      </c>
      <c r="F128" s="156"/>
      <c r="G128" s="157">
        <f>G129</f>
        <v>0</v>
      </c>
      <c r="H128" s="157"/>
      <c r="I128" s="187">
        <f t="shared" si="42"/>
        <v>0</v>
      </c>
      <c r="J128" s="155">
        <f>J129</f>
        <v>0</v>
      </c>
      <c r="K128" s="156"/>
      <c r="L128" s="156"/>
      <c r="M128" s="247">
        <f>N128+O128</f>
        <v>0</v>
      </c>
      <c r="N128" s="160">
        <f t="shared" si="80"/>
        <v>0</v>
      </c>
      <c r="O128" s="160">
        <f t="shared" si="80"/>
        <v>0</v>
      </c>
      <c r="P128" s="160">
        <f t="shared" si="80"/>
        <v>0</v>
      </c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</row>
    <row r="129" spans="1:50" s="8" customFormat="1" ht="17.25" hidden="1" customHeight="1">
      <c r="A129" s="55" t="s">
        <v>49</v>
      </c>
      <c r="B129" s="20" t="s">
        <v>276</v>
      </c>
      <c r="C129" s="153" t="s">
        <v>16</v>
      </c>
      <c r="D129" s="187">
        <f t="shared" si="53"/>
        <v>0</v>
      </c>
      <c r="E129" s="155">
        <v>0</v>
      </c>
      <c r="F129" s="156"/>
      <c r="G129" s="157"/>
      <c r="H129" s="157"/>
      <c r="I129" s="187">
        <f t="shared" si="42"/>
        <v>0</v>
      </c>
      <c r="J129" s="155"/>
      <c r="K129" s="156"/>
      <c r="L129" s="156"/>
      <c r="M129" s="247">
        <f>N129+O129</f>
        <v>0</v>
      </c>
      <c r="N129" s="160"/>
      <c r="O129" s="160"/>
      <c r="P129" s="160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</row>
    <row r="130" spans="1:50" s="8" customFormat="1" hidden="1">
      <c r="A130" s="58" t="s">
        <v>287</v>
      </c>
      <c r="B130" s="75" t="s">
        <v>288</v>
      </c>
      <c r="C130" s="153"/>
      <c r="D130" s="187">
        <f t="shared" ref="D130:G131" si="81">D131</f>
        <v>0</v>
      </c>
      <c r="E130" s="154">
        <f t="shared" si="81"/>
        <v>0</v>
      </c>
      <c r="F130" s="154">
        <f t="shared" si="81"/>
        <v>0</v>
      </c>
      <c r="G130" s="154">
        <f t="shared" si="81"/>
        <v>0</v>
      </c>
      <c r="H130" s="154"/>
      <c r="I130" s="187">
        <f t="shared" ref="I130:P131" si="82">I131</f>
        <v>0</v>
      </c>
      <c r="J130" s="154">
        <f t="shared" si="82"/>
        <v>0</v>
      </c>
      <c r="K130" s="154">
        <f t="shared" si="82"/>
        <v>0</v>
      </c>
      <c r="L130" s="154">
        <f t="shared" si="82"/>
        <v>0</v>
      </c>
      <c r="M130" s="187">
        <f t="shared" si="82"/>
        <v>0</v>
      </c>
      <c r="N130" s="154">
        <f t="shared" si="82"/>
        <v>0</v>
      </c>
      <c r="O130" s="154">
        <f t="shared" si="82"/>
        <v>0</v>
      </c>
      <c r="P130" s="154">
        <f t="shared" si="82"/>
        <v>0</v>
      </c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</row>
    <row r="131" spans="1:50" s="8" customFormat="1" ht="26.25" hidden="1">
      <c r="A131" s="122" t="s">
        <v>42</v>
      </c>
      <c r="B131" s="75" t="s">
        <v>288</v>
      </c>
      <c r="C131" s="153" t="s">
        <v>16</v>
      </c>
      <c r="D131" s="187">
        <f t="shared" si="81"/>
        <v>0</v>
      </c>
      <c r="E131" s="154">
        <f t="shared" si="81"/>
        <v>0</v>
      </c>
      <c r="F131" s="154">
        <f t="shared" si="81"/>
        <v>0</v>
      </c>
      <c r="G131" s="154">
        <f t="shared" si="81"/>
        <v>0</v>
      </c>
      <c r="H131" s="154"/>
      <c r="I131" s="187">
        <f t="shared" si="82"/>
        <v>0</v>
      </c>
      <c r="J131" s="154">
        <f t="shared" si="82"/>
        <v>0</v>
      </c>
      <c r="K131" s="154">
        <f t="shared" si="82"/>
        <v>0</v>
      </c>
      <c r="L131" s="154">
        <f t="shared" si="82"/>
        <v>0</v>
      </c>
      <c r="M131" s="187">
        <f t="shared" si="82"/>
        <v>0</v>
      </c>
      <c r="N131" s="154">
        <f t="shared" si="82"/>
        <v>0</v>
      </c>
      <c r="O131" s="154">
        <f t="shared" si="82"/>
        <v>0</v>
      </c>
      <c r="P131" s="154">
        <f t="shared" si="82"/>
        <v>0</v>
      </c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</row>
    <row r="132" spans="1:50" s="8" customFormat="1" ht="17.25" hidden="1" customHeight="1">
      <c r="A132" s="27" t="s">
        <v>94</v>
      </c>
      <c r="B132" s="75" t="s">
        <v>288</v>
      </c>
      <c r="C132" s="153" t="s">
        <v>16</v>
      </c>
      <c r="D132" s="187">
        <f>E132+F132+G132</f>
        <v>0</v>
      </c>
      <c r="E132" s="155"/>
      <c r="F132" s="156">
        <v>0</v>
      </c>
      <c r="G132" s="157"/>
      <c r="H132" s="157"/>
      <c r="I132" s="187">
        <f>J132+K132+L132</f>
        <v>0</v>
      </c>
      <c r="J132" s="155"/>
      <c r="K132" s="156"/>
      <c r="L132" s="156"/>
      <c r="M132" s="247">
        <f>N132+O132+P132</f>
        <v>0</v>
      </c>
      <c r="N132" s="160"/>
      <c r="O132" s="160"/>
      <c r="P132" s="160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</row>
    <row r="133" spans="1:50" s="7" customFormat="1" ht="107.25" customHeight="1">
      <c r="A133" s="16" t="s">
        <v>367</v>
      </c>
      <c r="B133" s="22" t="s">
        <v>188</v>
      </c>
      <c r="C133" s="153"/>
      <c r="D133" s="193">
        <f t="shared" si="53"/>
        <v>199.5</v>
      </c>
      <c r="E133" s="155">
        <f>E134+E135</f>
        <v>199.5</v>
      </c>
      <c r="F133" s="155">
        <f>F134+F135</f>
        <v>0</v>
      </c>
      <c r="G133" s="155">
        <f>G134+G135</f>
        <v>0</v>
      </c>
      <c r="H133" s="155" t="e">
        <f>H134+H135</f>
        <v>#REF!</v>
      </c>
      <c r="I133" s="193">
        <f t="shared" si="42"/>
        <v>162.5</v>
      </c>
      <c r="J133" s="155">
        <f>J134+J135</f>
        <v>162.5</v>
      </c>
      <c r="K133" s="155">
        <f>K134+K135</f>
        <v>0</v>
      </c>
      <c r="L133" s="155">
        <f>L134+L135</f>
        <v>0</v>
      </c>
      <c r="M133" s="247">
        <f t="shared" ref="M133:M142" si="83">N133+O133</f>
        <v>162.4</v>
      </c>
      <c r="N133" s="160">
        <f>N134+N135</f>
        <v>162.4</v>
      </c>
      <c r="O133" s="160">
        <f>O134+O135</f>
        <v>0</v>
      </c>
      <c r="P133" s="160">
        <f>P134+P135</f>
        <v>0</v>
      </c>
    </row>
    <row r="134" spans="1:50" s="7" customFormat="1" ht="48" customHeight="1">
      <c r="A134" s="55" t="s">
        <v>357</v>
      </c>
      <c r="B134" s="22" t="s">
        <v>188</v>
      </c>
      <c r="C134" s="153" t="s">
        <v>16</v>
      </c>
      <c r="D134" s="193">
        <f t="shared" si="53"/>
        <v>87</v>
      </c>
      <c r="E134" s="155">
        <f>50+37</f>
        <v>87</v>
      </c>
      <c r="F134" s="156"/>
      <c r="G134" s="157"/>
      <c r="H134" s="157"/>
      <c r="I134" s="193">
        <f t="shared" si="42"/>
        <v>50</v>
      </c>
      <c r="J134" s="155">
        <v>50</v>
      </c>
      <c r="K134" s="156"/>
      <c r="L134" s="156"/>
      <c r="M134" s="247">
        <f t="shared" si="83"/>
        <v>50</v>
      </c>
      <c r="N134" s="160">
        <v>50</v>
      </c>
      <c r="O134" s="160"/>
      <c r="P134" s="160"/>
    </row>
    <row r="135" spans="1:50" s="8" customFormat="1">
      <c r="A135" s="27" t="s">
        <v>35</v>
      </c>
      <c r="B135" s="22" t="s">
        <v>188</v>
      </c>
      <c r="C135" s="153" t="s">
        <v>36</v>
      </c>
      <c r="D135" s="193">
        <f t="shared" si="53"/>
        <v>112.5</v>
      </c>
      <c r="E135" s="155">
        <v>112.5</v>
      </c>
      <c r="F135" s="155"/>
      <c r="G135" s="155"/>
      <c r="H135" s="155" t="e">
        <f>#REF!</f>
        <v>#REF!</v>
      </c>
      <c r="I135" s="193">
        <f t="shared" si="42"/>
        <v>112.5</v>
      </c>
      <c r="J135" s="155">
        <v>112.5</v>
      </c>
      <c r="K135" s="155"/>
      <c r="L135" s="155"/>
      <c r="M135" s="247">
        <f t="shared" si="83"/>
        <v>112.4</v>
      </c>
      <c r="N135" s="160">
        <v>112.4</v>
      </c>
      <c r="O135" s="160"/>
      <c r="P135" s="160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</row>
    <row r="136" spans="1:50" s="7" customFormat="1" ht="45">
      <c r="A136" s="16" t="s">
        <v>368</v>
      </c>
      <c r="B136" s="139" t="s">
        <v>189</v>
      </c>
      <c r="C136" s="153"/>
      <c r="D136" s="193">
        <f t="shared" si="53"/>
        <v>294.10000000000002</v>
      </c>
      <c r="E136" s="155">
        <f t="shared" ref="E136:P136" si="84">E138+E137</f>
        <v>294.10000000000002</v>
      </c>
      <c r="F136" s="155">
        <f t="shared" si="84"/>
        <v>0</v>
      </c>
      <c r="G136" s="155">
        <f t="shared" si="84"/>
        <v>0</v>
      </c>
      <c r="H136" s="155" t="e">
        <f t="shared" si="84"/>
        <v>#REF!</v>
      </c>
      <c r="I136" s="190">
        <f t="shared" si="84"/>
        <v>230</v>
      </c>
      <c r="J136" s="155">
        <f t="shared" si="84"/>
        <v>230</v>
      </c>
      <c r="K136" s="155">
        <f t="shared" si="84"/>
        <v>0</v>
      </c>
      <c r="L136" s="155">
        <f t="shared" si="84"/>
        <v>0</v>
      </c>
      <c r="M136" s="190">
        <f t="shared" si="84"/>
        <v>230</v>
      </c>
      <c r="N136" s="155">
        <f t="shared" si="84"/>
        <v>230</v>
      </c>
      <c r="O136" s="155">
        <f t="shared" si="84"/>
        <v>0</v>
      </c>
      <c r="P136" s="155">
        <f t="shared" si="84"/>
        <v>0</v>
      </c>
    </row>
    <row r="137" spans="1:50" s="7" customFormat="1" ht="45">
      <c r="A137" s="55" t="s">
        <v>357</v>
      </c>
      <c r="B137" s="140" t="s">
        <v>189</v>
      </c>
      <c r="C137" s="153" t="s">
        <v>16</v>
      </c>
      <c r="D137" s="193">
        <f>E137+F137+G137</f>
        <v>104.1</v>
      </c>
      <c r="E137" s="158">
        <v>104.1</v>
      </c>
      <c r="F137" s="154"/>
      <c r="G137" s="154"/>
      <c r="H137" s="154" t="e">
        <f>#REF!</f>
        <v>#REF!</v>
      </c>
      <c r="I137" s="193">
        <f>J137+K137+L137</f>
        <v>40</v>
      </c>
      <c r="J137" s="158">
        <v>40</v>
      </c>
      <c r="K137" s="158"/>
      <c r="L137" s="158"/>
      <c r="M137" s="193">
        <f>N137+O137+P137</f>
        <v>40</v>
      </c>
      <c r="N137" s="158">
        <v>40</v>
      </c>
      <c r="O137" s="154"/>
      <c r="P137" s="154"/>
    </row>
    <row r="138" spans="1:50" s="8" customFormat="1" ht="15.75" customHeight="1">
      <c r="A138" s="27" t="s">
        <v>35</v>
      </c>
      <c r="B138" s="90" t="s">
        <v>189</v>
      </c>
      <c r="C138" s="153" t="s">
        <v>36</v>
      </c>
      <c r="D138" s="193">
        <f t="shared" si="53"/>
        <v>190</v>
      </c>
      <c r="E138" s="155">
        <v>190</v>
      </c>
      <c r="F138" s="155"/>
      <c r="G138" s="155"/>
      <c r="H138" s="155" t="e">
        <f>#REF!</f>
        <v>#REF!</v>
      </c>
      <c r="I138" s="190">
        <f>J138+K138+L138</f>
        <v>190</v>
      </c>
      <c r="J138" s="155">
        <v>190</v>
      </c>
      <c r="K138" s="155"/>
      <c r="L138" s="155"/>
      <c r="M138" s="190">
        <f>N138+O138+P138</f>
        <v>190</v>
      </c>
      <c r="N138" s="155">
        <v>190</v>
      </c>
      <c r="O138" s="155"/>
      <c r="P138" s="155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</row>
    <row r="139" spans="1:50" s="7" customFormat="1" ht="111" customHeight="1">
      <c r="A139" s="16" t="s">
        <v>369</v>
      </c>
      <c r="B139" s="22" t="s">
        <v>190</v>
      </c>
      <c r="C139" s="153"/>
      <c r="D139" s="193">
        <f t="shared" si="53"/>
        <v>90</v>
      </c>
      <c r="E139" s="155">
        <f t="shared" ref="E139:P139" si="85">E140+E141</f>
        <v>90</v>
      </c>
      <c r="F139" s="155">
        <f t="shared" si="85"/>
        <v>0</v>
      </c>
      <c r="G139" s="155">
        <f t="shared" si="85"/>
        <v>0</v>
      </c>
      <c r="H139" s="155" t="e">
        <f t="shared" si="85"/>
        <v>#REF!</v>
      </c>
      <c r="I139" s="190">
        <f t="shared" si="85"/>
        <v>40</v>
      </c>
      <c r="J139" s="155">
        <f t="shared" si="85"/>
        <v>40</v>
      </c>
      <c r="K139" s="155">
        <f t="shared" si="85"/>
        <v>0</v>
      </c>
      <c r="L139" s="155">
        <f t="shared" si="85"/>
        <v>0</v>
      </c>
      <c r="M139" s="190">
        <f t="shared" si="85"/>
        <v>40</v>
      </c>
      <c r="N139" s="155">
        <f t="shared" si="85"/>
        <v>40</v>
      </c>
      <c r="O139" s="155">
        <f t="shared" si="85"/>
        <v>0</v>
      </c>
      <c r="P139" s="155">
        <f t="shared" si="85"/>
        <v>0</v>
      </c>
    </row>
    <row r="140" spans="1:50" s="7" customFormat="1" ht="45">
      <c r="A140" s="16" t="s">
        <v>357</v>
      </c>
      <c r="B140" s="22" t="s">
        <v>190</v>
      </c>
      <c r="C140" s="153" t="s">
        <v>16</v>
      </c>
      <c r="D140" s="193">
        <f t="shared" si="53"/>
        <v>30</v>
      </c>
      <c r="E140" s="155">
        <v>30</v>
      </c>
      <c r="F140" s="155"/>
      <c r="G140" s="155"/>
      <c r="H140" s="155" t="e">
        <f>#REF!</f>
        <v>#REF!</v>
      </c>
      <c r="I140" s="190">
        <f>J140+K140+L140</f>
        <v>40</v>
      </c>
      <c r="J140" s="155">
        <v>40</v>
      </c>
      <c r="K140" s="155"/>
      <c r="L140" s="155"/>
      <c r="M140" s="190">
        <f>N140+O140+P140</f>
        <v>40</v>
      </c>
      <c r="N140" s="155">
        <v>40</v>
      </c>
      <c r="O140" s="155"/>
      <c r="P140" s="155"/>
    </row>
    <row r="141" spans="1:50" s="8" customFormat="1" ht="17.25" hidden="1" customHeight="1">
      <c r="A141" s="27" t="s">
        <v>35</v>
      </c>
      <c r="B141" s="22" t="s">
        <v>190</v>
      </c>
      <c r="C141" s="153" t="s">
        <v>36</v>
      </c>
      <c r="D141" s="193">
        <f t="shared" si="53"/>
        <v>60</v>
      </c>
      <c r="E141" s="155">
        <v>60</v>
      </c>
      <c r="F141" s="155"/>
      <c r="G141" s="155"/>
      <c r="H141" s="155" t="e">
        <f>#REF!</f>
        <v>#REF!</v>
      </c>
      <c r="I141" s="193">
        <f t="shared" si="42"/>
        <v>0</v>
      </c>
      <c r="J141" s="155"/>
      <c r="K141" s="155"/>
      <c r="L141" s="155"/>
      <c r="M141" s="247">
        <f t="shared" si="83"/>
        <v>0</v>
      </c>
      <c r="N141" s="160"/>
      <c r="O141" s="160"/>
      <c r="P141" s="160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</row>
    <row r="142" spans="1:50" s="7" customFormat="1" ht="39" hidden="1" customHeight="1">
      <c r="A142" s="88" t="s">
        <v>163</v>
      </c>
      <c r="B142" s="40" t="s">
        <v>191</v>
      </c>
      <c r="C142" s="51"/>
      <c r="D142" s="193">
        <f t="shared" si="53"/>
        <v>0</v>
      </c>
      <c r="E142" s="168">
        <f t="shared" ref="E142:G143" si="86">E143</f>
        <v>0</v>
      </c>
      <c r="F142" s="168">
        <f t="shared" si="86"/>
        <v>0</v>
      </c>
      <c r="G142" s="168">
        <f t="shared" si="86"/>
        <v>0</v>
      </c>
      <c r="H142" s="168"/>
      <c r="I142" s="193">
        <f t="shared" si="42"/>
        <v>0</v>
      </c>
      <c r="J142" s="168">
        <f t="shared" ref="J142:L143" si="87">J143</f>
        <v>0</v>
      </c>
      <c r="K142" s="168">
        <f t="shared" si="87"/>
        <v>0</v>
      </c>
      <c r="L142" s="168">
        <f t="shared" si="87"/>
        <v>0</v>
      </c>
      <c r="M142" s="249">
        <f t="shared" si="83"/>
        <v>0</v>
      </c>
      <c r="N142" s="35">
        <f t="shared" ref="N142:P143" si="88">N143</f>
        <v>0</v>
      </c>
      <c r="O142" s="35">
        <f t="shared" si="88"/>
        <v>0</v>
      </c>
      <c r="P142" s="35">
        <f t="shared" si="88"/>
        <v>0</v>
      </c>
    </row>
    <row r="143" spans="1:50" s="7" customFormat="1" ht="42" hidden="1" customHeight="1">
      <c r="A143" s="32" t="s">
        <v>42</v>
      </c>
      <c r="B143" s="22" t="s">
        <v>191</v>
      </c>
      <c r="C143" s="153" t="s">
        <v>16</v>
      </c>
      <c r="D143" s="193">
        <f t="shared" si="53"/>
        <v>0</v>
      </c>
      <c r="E143" s="168">
        <f t="shared" si="86"/>
        <v>0</v>
      </c>
      <c r="F143" s="168">
        <f t="shared" si="86"/>
        <v>0</v>
      </c>
      <c r="G143" s="168">
        <f t="shared" si="86"/>
        <v>0</v>
      </c>
      <c r="H143" s="168"/>
      <c r="I143" s="193">
        <f t="shared" ref="I143:I147" si="89">J143+K143+L143</f>
        <v>0</v>
      </c>
      <c r="J143" s="168">
        <f t="shared" si="87"/>
        <v>0</v>
      </c>
      <c r="K143" s="168">
        <f t="shared" si="87"/>
        <v>0</v>
      </c>
      <c r="L143" s="168">
        <f t="shared" si="87"/>
        <v>0</v>
      </c>
      <c r="M143" s="249">
        <f>N143+O143+P143</f>
        <v>0</v>
      </c>
      <c r="N143" s="35">
        <f t="shared" si="88"/>
        <v>0</v>
      </c>
      <c r="O143" s="35">
        <f t="shared" si="88"/>
        <v>0</v>
      </c>
      <c r="P143" s="35">
        <f t="shared" si="88"/>
        <v>0</v>
      </c>
    </row>
    <row r="144" spans="1:50" s="7" customFormat="1" ht="18.75" hidden="1" customHeight="1">
      <c r="A144" s="27" t="s">
        <v>94</v>
      </c>
      <c r="B144" s="22" t="s">
        <v>191</v>
      </c>
      <c r="C144" s="153" t="s">
        <v>16</v>
      </c>
      <c r="D144" s="193">
        <f t="shared" si="53"/>
        <v>0</v>
      </c>
      <c r="E144" s="168"/>
      <c r="F144" s="28"/>
      <c r="G144" s="155"/>
      <c r="H144" s="155"/>
      <c r="I144" s="193">
        <f t="shared" si="89"/>
        <v>0</v>
      </c>
      <c r="J144" s="168"/>
      <c r="K144" s="28"/>
      <c r="L144" s="156"/>
      <c r="M144" s="249">
        <f>N144+O144+P144</f>
        <v>0</v>
      </c>
      <c r="N144" s="35"/>
      <c r="O144" s="35"/>
      <c r="P144" s="35"/>
    </row>
    <row r="145" spans="1:50" s="7" customFormat="1" ht="30.75" customHeight="1">
      <c r="A145" s="50" t="s">
        <v>370</v>
      </c>
      <c r="B145" s="40" t="s">
        <v>277</v>
      </c>
      <c r="C145" s="51"/>
      <c r="D145" s="193">
        <f t="shared" si="53"/>
        <v>137</v>
      </c>
      <c r="E145" s="168">
        <f>E146+E147</f>
        <v>137</v>
      </c>
      <c r="F145" s="168">
        <f t="shared" ref="F145:H145" si="90">F146+F147</f>
        <v>0</v>
      </c>
      <c r="G145" s="168">
        <f t="shared" si="90"/>
        <v>0</v>
      </c>
      <c r="H145" s="168" t="e">
        <f t="shared" si="90"/>
        <v>#REF!</v>
      </c>
      <c r="I145" s="193">
        <f>J145+K145+L145</f>
        <v>137</v>
      </c>
      <c r="J145" s="168">
        <f>J146+J147</f>
        <v>137</v>
      </c>
      <c r="K145" s="168">
        <f>K146+K147</f>
        <v>0</v>
      </c>
      <c r="L145" s="168">
        <f>L146+L147</f>
        <v>0</v>
      </c>
      <c r="M145" s="249">
        <f>N145+O145</f>
        <v>137</v>
      </c>
      <c r="N145" s="35">
        <f>N146+N147</f>
        <v>137</v>
      </c>
      <c r="O145" s="35">
        <f t="shared" ref="O145:P145" si="91">O146+O147</f>
        <v>0</v>
      </c>
      <c r="P145" s="35">
        <f t="shared" si="91"/>
        <v>0</v>
      </c>
    </row>
    <row r="146" spans="1:50" s="7" customFormat="1" ht="50.25" customHeight="1">
      <c r="A146" s="16" t="s">
        <v>357</v>
      </c>
      <c r="B146" s="22" t="s">
        <v>277</v>
      </c>
      <c r="C146" s="153" t="s">
        <v>16</v>
      </c>
      <c r="D146" s="193">
        <f t="shared" si="53"/>
        <v>50</v>
      </c>
      <c r="E146" s="155">
        <v>50</v>
      </c>
      <c r="F146" s="156"/>
      <c r="G146" s="155"/>
      <c r="H146" s="155"/>
      <c r="I146" s="193">
        <f t="shared" si="89"/>
        <v>50</v>
      </c>
      <c r="J146" s="155">
        <v>50</v>
      </c>
      <c r="K146" s="155"/>
      <c r="L146" s="156"/>
      <c r="M146" s="247">
        <f>N146+O146+P146</f>
        <v>50</v>
      </c>
      <c r="N146" s="160">
        <v>50</v>
      </c>
      <c r="O146" s="160"/>
      <c r="P146" s="160"/>
    </row>
    <row r="147" spans="1:50" s="8" customFormat="1" ht="15" customHeight="1">
      <c r="A147" s="27" t="s">
        <v>35</v>
      </c>
      <c r="B147" s="22" t="s">
        <v>277</v>
      </c>
      <c r="C147" s="153" t="s">
        <v>36</v>
      </c>
      <c r="D147" s="193">
        <f t="shared" si="53"/>
        <v>87</v>
      </c>
      <c r="E147" s="155">
        <v>87</v>
      </c>
      <c r="F147" s="155"/>
      <c r="G147" s="155"/>
      <c r="H147" s="155" t="e">
        <f>#REF!</f>
        <v>#REF!</v>
      </c>
      <c r="I147" s="193">
        <f t="shared" si="89"/>
        <v>87</v>
      </c>
      <c r="J147" s="155">
        <v>87</v>
      </c>
      <c r="K147" s="155"/>
      <c r="L147" s="155"/>
      <c r="M147" s="247">
        <f>N147+O147</f>
        <v>87</v>
      </c>
      <c r="N147" s="160">
        <v>87</v>
      </c>
      <c r="O147" s="160"/>
      <c r="P147" s="160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</row>
    <row r="148" spans="1:50" s="8" customFormat="1" ht="39" hidden="1">
      <c r="A148" s="150" t="s">
        <v>396</v>
      </c>
      <c r="B148" s="75" t="s">
        <v>397</v>
      </c>
      <c r="C148" s="153"/>
      <c r="D148" s="193">
        <f>D149</f>
        <v>0</v>
      </c>
      <c r="E148" s="158">
        <f t="shared" ref="E148:P149" si="92">E149</f>
        <v>0</v>
      </c>
      <c r="F148" s="158">
        <f t="shared" si="92"/>
        <v>0</v>
      </c>
      <c r="G148" s="158">
        <f t="shared" si="92"/>
        <v>0</v>
      </c>
      <c r="H148" s="158">
        <f t="shared" si="92"/>
        <v>0</v>
      </c>
      <c r="I148" s="193">
        <f t="shared" si="92"/>
        <v>0</v>
      </c>
      <c r="J148" s="158">
        <f t="shared" si="92"/>
        <v>0</v>
      </c>
      <c r="K148" s="158">
        <f t="shared" si="92"/>
        <v>0</v>
      </c>
      <c r="L148" s="158">
        <f t="shared" si="92"/>
        <v>0</v>
      </c>
      <c r="M148" s="193">
        <f t="shared" si="92"/>
        <v>0</v>
      </c>
      <c r="N148" s="158">
        <f t="shared" si="92"/>
        <v>0</v>
      </c>
      <c r="O148" s="158">
        <f t="shared" si="92"/>
        <v>0</v>
      </c>
      <c r="P148" s="158">
        <f t="shared" si="92"/>
        <v>0</v>
      </c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</row>
    <row r="149" spans="1:50" s="8" customFormat="1" ht="36.75" hidden="1">
      <c r="A149" s="145" t="s">
        <v>242</v>
      </c>
      <c r="B149" s="75" t="s">
        <v>397</v>
      </c>
      <c r="C149" s="153" t="s">
        <v>155</v>
      </c>
      <c r="D149" s="193">
        <f>D150</f>
        <v>0</v>
      </c>
      <c r="E149" s="158">
        <f t="shared" si="92"/>
        <v>0</v>
      </c>
      <c r="F149" s="158">
        <f t="shared" si="92"/>
        <v>0</v>
      </c>
      <c r="G149" s="158">
        <f t="shared" si="92"/>
        <v>0</v>
      </c>
      <c r="H149" s="158">
        <f t="shared" si="92"/>
        <v>0</v>
      </c>
      <c r="I149" s="193">
        <f t="shared" si="92"/>
        <v>0</v>
      </c>
      <c r="J149" s="158">
        <f t="shared" si="92"/>
        <v>0</v>
      </c>
      <c r="K149" s="158">
        <f t="shared" si="92"/>
        <v>0</v>
      </c>
      <c r="L149" s="158">
        <f t="shared" si="92"/>
        <v>0</v>
      </c>
      <c r="M149" s="193">
        <f t="shared" si="92"/>
        <v>0</v>
      </c>
      <c r="N149" s="158">
        <f t="shared" si="92"/>
        <v>0</v>
      </c>
      <c r="O149" s="158">
        <f t="shared" si="92"/>
        <v>0</v>
      </c>
      <c r="P149" s="158">
        <f t="shared" si="92"/>
        <v>0</v>
      </c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</row>
    <row r="150" spans="1:50" s="8" customFormat="1" ht="14.25" hidden="1" customHeight="1">
      <c r="A150" s="27" t="s">
        <v>58</v>
      </c>
      <c r="B150" s="75" t="s">
        <v>397</v>
      </c>
      <c r="C150" s="153" t="s">
        <v>155</v>
      </c>
      <c r="D150" s="193">
        <f>E150+F150+G150+H150</f>
        <v>0</v>
      </c>
      <c r="E150" s="155"/>
      <c r="F150" s="156"/>
      <c r="G150" s="155"/>
      <c r="H150" s="155"/>
      <c r="I150" s="193"/>
      <c r="J150" s="155"/>
      <c r="K150" s="156"/>
      <c r="L150" s="156"/>
      <c r="M150" s="247"/>
      <c r="N150" s="160"/>
      <c r="O150" s="160"/>
      <c r="P150" s="160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</row>
    <row r="151" spans="1:50" s="8" customFormat="1" ht="66" customHeight="1">
      <c r="A151" s="81" t="s">
        <v>526</v>
      </c>
      <c r="B151" s="72" t="s">
        <v>527</v>
      </c>
      <c r="C151" s="153"/>
      <c r="D151" s="193">
        <f>D152</f>
        <v>0</v>
      </c>
      <c r="E151" s="158">
        <f t="shared" ref="E151:P151" si="93">E152</f>
        <v>0</v>
      </c>
      <c r="F151" s="158">
        <f t="shared" si="93"/>
        <v>0</v>
      </c>
      <c r="G151" s="158">
        <f t="shared" si="93"/>
        <v>0</v>
      </c>
      <c r="H151" s="158">
        <f t="shared" si="93"/>
        <v>0</v>
      </c>
      <c r="I151" s="193">
        <f t="shared" si="93"/>
        <v>1486.8</v>
      </c>
      <c r="J151" s="158">
        <f t="shared" si="93"/>
        <v>0</v>
      </c>
      <c r="K151" s="158">
        <f t="shared" si="93"/>
        <v>14.9</v>
      </c>
      <c r="L151" s="158">
        <f t="shared" si="93"/>
        <v>1471.8999999999999</v>
      </c>
      <c r="M151" s="193">
        <f t="shared" si="93"/>
        <v>1797.1</v>
      </c>
      <c r="N151" s="158">
        <f t="shared" si="93"/>
        <v>0</v>
      </c>
      <c r="O151" s="158">
        <f t="shared" si="93"/>
        <v>152.6</v>
      </c>
      <c r="P151" s="158">
        <f t="shared" si="93"/>
        <v>1644.5</v>
      </c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</row>
    <row r="152" spans="1:50" s="8" customFormat="1" ht="39">
      <c r="A152" s="74" t="s">
        <v>242</v>
      </c>
      <c r="B152" s="72" t="s">
        <v>527</v>
      </c>
      <c r="C152" s="153" t="s">
        <v>56</v>
      </c>
      <c r="D152" s="193">
        <f>E152+F152+G152</f>
        <v>0</v>
      </c>
      <c r="E152" s="155"/>
      <c r="F152" s="156"/>
      <c r="G152" s="155"/>
      <c r="H152" s="155"/>
      <c r="I152" s="193">
        <f>J152+K152+L152</f>
        <v>1486.8</v>
      </c>
      <c r="J152" s="155"/>
      <c r="K152" s="156">
        <f>2.5+12.4</f>
        <v>14.9</v>
      </c>
      <c r="L152" s="156">
        <f>245.3+1226.6</f>
        <v>1471.8999999999999</v>
      </c>
      <c r="M152" s="247">
        <f>N152+O152+P152</f>
        <v>1797.1</v>
      </c>
      <c r="N152" s="160"/>
      <c r="O152" s="160">
        <f>2.9+149.7</f>
        <v>152.6</v>
      </c>
      <c r="P152" s="160">
        <f>296.6+1347.9</f>
        <v>1644.5</v>
      </c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</row>
    <row r="153" spans="1:50" s="8" customFormat="1" ht="65.25" customHeight="1">
      <c r="A153" s="58" t="s">
        <v>115</v>
      </c>
      <c r="B153" s="140" t="s">
        <v>435</v>
      </c>
      <c r="C153" s="153"/>
      <c r="D153" s="193">
        <f>D154</f>
        <v>0</v>
      </c>
      <c r="E153" s="158">
        <f t="shared" ref="E153:P153" si="94">E154</f>
        <v>0</v>
      </c>
      <c r="F153" s="158">
        <f t="shared" si="94"/>
        <v>0</v>
      </c>
      <c r="G153" s="158">
        <f t="shared" si="94"/>
        <v>0</v>
      </c>
      <c r="H153" s="158" t="e">
        <f t="shared" si="94"/>
        <v>#REF!</v>
      </c>
      <c r="I153" s="193">
        <f t="shared" si="94"/>
        <v>69756.600000000006</v>
      </c>
      <c r="J153" s="158">
        <f t="shared" si="94"/>
        <v>0</v>
      </c>
      <c r="K153" s="158">
        <f t="shared" si="94"/>
        <v>69756.600000000006</v>
      </c>
      <c r="L153" s="158">
        <f t="shared" si="94"/>
        <v>0</v>
      </c>
      <c r="M153" s="193">
        <f t="shared" si="94"/>
        <v>65496.7</v>
      </c>
      <c r="N153" s="158">
        <f t="shared" si="94"/>
        <v>0</v>
      </c>
      <c r="O153" s="158">
        <f t="shared" si="94"/>
        <v>65496.7</v>
      </c>
      <c r="P153" s="158">
        <f t="shared" si="94"/>
        <v>0</v>
      </c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</row>
    <row r="154" spans="1:50" s="8" customFormat="1" ht="14.25" customHeight="1">
      <c r="A154" s="24" t="s">
        <v>475</v>
      </c>
      <c r="B154" s="140" t="s">
        <v>435</v>
      </c>
      <c r="C154" s="153" t="s">
        <v>56</v>
      </c>
      <c r="D154" s="193">
        <f>E154+F154+G154</f>
        <v>0</v>
      </c>
      <c r="E154" s="158"/>
      <c r="F154" s="158"/>
      <c r="G154" s="158"/>
      <c r="H154" s="158" t="e">
        <f>#REF!</f>
        <v>#REF!</v>
      </c>
      <c r="I154" s="193">
        <f>J154+K154+L154</f>
        <v>69756.600000000006</v>
      </c>
      <c r="J154" s="158"/>
      <c r="K154" s="158">
        <v>69756.600000000006</v>
      </c>
      <c r="L154" s="158"/>
      <c r="M154" s="193">
        <f>N154+O154+P154</f>
        <v>65496.7</v>
      </c>
      <c r="N154" s="158"/>
      <c r="O154" s="158">
        <v>65496.7</v>
      </c>
      <c r="P154" s="158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</row>
    <row r="155" spans="1:50" s="8" customFormat="1" ht="92.25" customHeight="1">
      <c r="A155" s="203" t="s">
        <v>496</v>
      </c>
      <c r="B155" s="72" t="s">
        <v>513</v>
      </c>
      <c r="C155" s="60"/>
      <c r="D155" s="193">
        <f>D156</f>
        <v>3.4</v>
      </c>
      <c r="E155" s="158">
        <f t="shared" ref="E155:P155" si="95">E156</f>
        <v>0</v>
      </c>
      <c r="F155" s="158">
        <f t="shared" si="95"/>
        <v>3.4</v>
      </c>
      <c r="G155" s="158">
        <f t="shared" si="95"/>
        <v>0</v>
      </c>
      <c r="H155" s="158">
        <f t="shared" si="95"/>
        <v>0</v>
      </c>
      <c r="I155" s="193">
        <f t="shared" si="95"/>
        <v>154</v>
      </c>
      <c r="J155" s="158">
        <f t="shared" si="95"/>
        <v>0</v>
      </c>
      <c r="K155" s="158">
        <f t="shared" si="95"/>
        <v>154</v>
      </c>
      <c r="L155" s="158">
        <f t="shared" si="95"/>
        <v>0</v>
      </c>
      <c r="M155" s="193">
        <f t="shared" si="95"/>
        <v>154</v>
      </c>
      <c r="N155" s="158">
        <f t="shared" si="95"/>
        <v>0</v>
      </c>
      <c r="O155" s="158">
        <f t="shared" si="95"/>
        <v>154</v>
      </c>
      <c r="P155" s="158">
        <f t="shared" si="95"/>
        <v>0</v>
      </c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</row>
    <row r="156" spans="1:50" s="8" customFormat="1" ht="39">
      <c r="A156" s="74" t="s">
        <v>242</v>
      </c>
      <c r="B156" s="72" t="s">
        <v>513</v>
      </c>
      <c r="C156" s="60" t="s">
        <v>56</v>
      </c>
      <c r="D156" s="193">
        <f>E156+F156+G156</f>
        <v>3.4</v>
      </c>
      <c r="E156" s="158"/>
      <c r="F156" s="158">
        <v>3.4</v>
      </c>
      <c r="G156" s="158"/>
      <c r="H156" s="158"/>
      <c r="I156" s="193">
        <f>J156+K156+L156</f>
        <v>154</v>
      </c>
      <c r="J156" s="158"/>
      <c r="K156" s="158">
        <v>154</v>
      </c>
      <c r="L156" s="158"/>
      <c r="M156" s="193">
        <f>N156+O156+P156</f>
        <v>154</v>
      </c>
      <c r="N156" s="158"/>
      <c r="O156" s="158">
        <v>154</v>
      </c>
      <c r="P156" s="158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</row>
    <row r="157" spans="1:50" s="8" customFormat="1" ht="28.5" customHeight="1">
      <c r="A157" s="24" t="s">
        <v>438</v>
      </c>
      <c r="B157" s="17" t="s">
        <v>442</v>
      </c>
      <c r="C157" s="153"/>
      <c r="D157" s="193">
        <f>D158</f>
        <v>0</v>
      </c>
      <c r="E157" s="158">
        <f t="shared" ref="E157:P157" si="96">E158</f>
        <v>0</v>
      </c>
      <c r="F157" s="158">
        <f t="shared" si="96"/>
        <v>0</v>
      </c>
      <c r="G157" s="158">
        <f t="shared" si="96"/>
        <v>0</v>
      </c>
      <c r="H157" s="158" t="e">
        <f t="shared" si="96"/>
        <v>#REF!</v>
      </c>
      <c r="I157" s="193">
        <f t="shared" si="96"/>
        <v>34159.9</v>
      </c>
      <c r="J157" s="158">
        <f t="shared" si="96"/>
        <v>34159.9</v>
      </c>
      <c r="K157" s="158">
        <f t="shared" si="96"/>
        <v>0</v>
      </c>
      <c r="L157" s="158">
        <f t="shared" si="96"/>
        <v>0</v>
      </c>
      <c r="M157" s="193">
        <f t="shared" si="96"/>
        <v>36658.300000000003</v>
      </c>
      <c r="N157" s="158">
        <f t="shared" si="96"/>
        <v>36658.300000000003</v>
      </c>
      <c r="O157" s="158">
        <f t="shared" si="96"/>
        <v>0</v>
      </c>
      <c r="P157" s="158">
        <f t="shared" si="96"/>
        <v>0</v>
      </c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</row>
    <row r="158" spans="1:50" s="8" customFormat="1" ht="14.25" customHeight="1">
      <c r="A158" s="24" t="s">
        <v>242</v>
      </c>
      <c r="B158" s="17" t="s">
        <v>442</v>
      </c>
      <c r="C158" s="153" t="s">
        <v>57</v>
      </c>
      <c r="D158" s="193">
        <f>E158+F158+G158</f>
        <v>0</v>
      </c>
      <c r="E158" s="158"/>
      <c r="F158" s="158"/>
      <c r="G158" s="158"/>
      <c r="H158" s="158" t="e">
        <f>#REF!</f>
        <v>#REF!</v>
      </c>
      <c r="I158" s="193">
        <f>J158+K158+L158</f>
        <v>34159.9</v>
      </c>
      <c r="J158" s="158">
        <v>34159.9</v>
      </c>
      <c r="K158" s="158"/>
      <c r="L158" s="158"/>
      <c r="M158" s="193">
        <f>N158+O158+P158</f>
        <v>36658.300000000003</v>
      </c>
      <c r="N158" s="158">
        <v>36658.300000000003</v>
      </c>
      <c r="O158" s="158"/>
      <c r="P158" s="158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</row>
    <row r="159" spans="1:50" s="8" customFormat="1" ht="30">
      <c r="A159" s="24" t="s">
        <v>159</v>
      </c>
      <c r="B159" s="17" t="s">
        <v>436</v>
      </c>
      <c r="C159" s="153" t="s">
        <v>24</v>
      </c>
      <c r="D159" s="193">
        <f>D160</f>
        <v>0</v>
      </c>
      <c r="E159" s="158">
        <f t="shared" ref="E159:P159" si="97">E160</f>
        <v>0</v>
      </c>
      <c r="F159" s="158">
        <f t="shared" si="97"/>
        <v>0</v>
      </c>
      <c r="G159" s="158">
        <f t="shared" si="97"/>
        <v>0</v>
      </c>
      <c r="H159" s="158" t="e">
        <f t="shared" si="97"/>
        <v>#REF!</v>
      </c>
      <c r="I159" s="193">
        <f t="shared" si="97"/>
        <v>10986.1</v>
      </c>
      <c r="J159" s="158">
        <f t="shared" si="97"/>
        <v>10986.1</v>
      </c>
      <c r="K159" s="158">
        <f t="shared" si="97"/>
        <v>0</v>
      </c>
      <c r="L159" s="158">
        <f t="shared" si="97"/>
        <v>0</v>
      </c>
      <c r="M159" s="193">
        <f t="shared" si="97"/>
        <v>12760.2</v>
      </c>
      <c r="N159" s="158">
        <f t="shared" si="97"/>
        <v>12760.2</v>
      </c>
      <c r="O159" s="158">
        <f t="shared" si="97"/>
        <v>0</v>
      </c>
      <c r="P159" s="158">
        <f t="shared" si="97"/>
        <v>0</v>
      </c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</row>
    <row r="160" spans="1:50" s="8" customFormat="1" ht="60">
      <c r="A160" s="24" t="s">
        <v>242</v>
      </c>
      <c r="B160" s="17" t="s">
        <v>436</v>
      </c>
      <c r="C160" s="153" t="s">
        <v>57</v>
      </c>
      <c r="D160" s="193">
        <f>E160+F160+G160</f>
        <v>0</v>
      </c>
      <c r="E160" s="158"/>
      <c r="F160" s="158"/>
      <c r="G160" s="158"/>
      <c r="H160" s="158" t="e">
        <f>#REF!</f>
        <v>#REF!</v>
      </c>
      <c r="I160" s="193">
        <f>J160+K160+L160</f>
        <v>10986.1</v>
      </c>
      <c r="J160" s="158">
        <v>10986.1</v>
      </c>
      <c r="K160" s="158"/>
      <c r="L160" s="158"/>
      <c r="M160" s="193">
        <f>N160+O160+P160</f>
        <v>12760.2</v>
      </c>
      <c r="N160" s="158">
        <v>12760.2</v>
      </c>
      <c r="O160" s="158"/>
      <c r="P160" s="158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</row>
    <row r="161" spans="1:50" s="8" customFormat="1" ht="29.25" customHeight="1">
      <c r="A161" s="16" t="s">
        <v>309</v>
      </c>
      <c r="B161" s="17" t="s">
        <v>278</v>
      </c>
      <c r="C161" s="153"/>
      <c r="D161" s="193">
        <f>D162</f>
        <v>2264</v>
      </c>
      <c r="E161" s="158">
        <f t="shared" ref="E161:P161" si="98">E162</f>
        <v>2264</v>
      </c>
      <c r="F161" s="158">
        <f t="shared" si="98"/>
        <v>0</v>
      </c>
      <c r="G161" s="158">
        <f t="shared" si="98"/>
        <v>0</v>
      </c>
      <c r="H161" s="158" t="e">
        <f t="shared" si="98"/>
        <v>#REF!</v>
      </c>
      <c r="I161" s="193">
        <f t="shared" si="98"/>
        <v>19292.400000000001</v>
      </c>
      <c r="J161" s="158">
        <f t="shared" si="98"/>
        <v>19292.400000000001</v>
      </c>
      <c r="K161" s="158">
        <f t="shared" si="98"/>
        <v>0</v>
      </c>
      <c r="L161" s="158">
        <f t="shared" si="98"/>
        <v>0</v>
      </c>
      <c r="M161" s="193">
        <f t="shared" si="98"/>
        <v>19292.400000000001</v>
      </c>
      <c r="N161" s="158">
        <f t="shared" si="98"/>
        <v>19292.400000000001</v>
      </c>
      <c r="O161" s="158">
        <f t="shared" si="98"/>
        <v>0</v>
      </c>
      <c r="P161" s="158">
        <f t="shared" si="98"/>
        <v>0</v>
      </c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</row>
    <row r="162" spans="1:50" s="8" customFormat="1" ht="14.25" customHeight="1">
      <c r="A162" s="24" t="s">
        <v>242</v>
      </c>
      <c r="B162" s="17" t="s">
        <v>278</v>
      </c>
      <c r="C162" s="153" t="s">
        <v>57</v>
      </c>
      <c r="D162" s="193">
        <f>E162+F162+G162</f>
        <v>2264</v>
      </c>
      <c r="E162" s="158">
        <f>'[2]Поправки октябрь 2024 (2)'!$I$986</f>
        <v>2264</v>
      </c>
      <c r="F162" s="158"/>
      <c r="G162" s="158"/>
      <c r="H162" s="158" t="e">
        <f>#REF!</f>
        <v>#REF!</v>
      </c>
      <c r="I162" s="193">
        <f>J162+K162+L162</f>
        <v>19292.400000000001</v>
      </c>
      <c r="J162" s="158">
        <v>19292.400000000001</v>
      </c>
      <c r="K162" s="158"/>
      <c r="L162" s="158"/>
      <c r="M162" s="250">
        <f>N162+O162+P162</f>
        <v>19292.400000000001</v>
      </c>
      <c r="N162" s="207">
        <v>19292.400000000001</v>
      </c>
      <c r="O162" s="158"/>
      <c r="P162" s="158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</row>
    <row r="163" spans="1:50" s="8" customFormat="1" ht="15" customHeight="1">
      <c r="A163" s="65" t="s">
        <v>494</v>
      </c>
      <c r="B163" s="17" t="s">
        <v>437</v>
      </c>
      <c r="C163" s="153"/>
      <c r="D163" s="193">
        <f>D164</f>
        <v>0</v>
      </c>
      <c r="E163" s="158">
        <f t="shared" ref="E163:P163" si="99">E164</f>
        <v>0</v>
      </c>
      <c r="F163" s="158">
        <f t="shared" si="99"/>
        <v>0</v>
      </c>
      <c r="G163" s="158">
        <f t="shared" si="99"/>
        <v>0</v>
      </c>
      <c r="H163" s="158" t="e">
        <f t="shared" si="99"/>
        <v>#REF!</v>
      </c>
      <c r="I163" s="193">
        <f t="shared" si="99"/>
        <v>321</v>
      </c>
      <c r="J163" s="158">
        <f t="shared" si="99"/>
        <v>321</v>
      </c>
      <c r="K163" s="158">
        <f t="shared" si="99"/>
        <v>0</v>
      </c>
      <c r="L163" s="158">
        <f t="shared" si="99"/>
        <v>0</v>
      </c>
      <c r="M163" s="193">
        <f t="shared" si="99"/>
        <v>321</v>
      </c>
      <c r="N163" s="158">
        <f t="shared" si="99"/>
        <v>321</v>
      </c>
      <c r="O163" s="158">
        <f t="shared" si="99"/>
        <v>0</v>
      </c>
      <c r="P163" s="158">
        <f t="shared" si="99"/>
        <v>0</v>
      </c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</row>
    <row r="164" spans="1:50" s="8" customFormat="1" ht="60">
      <c r="A164" s="24" t="s">
        <v>242</v>
      </c>
      <c r="B164" s="17" t="s">
        <v>437</v>
      </c>
      <c r="C164" s="153" t="s">
        <v>56</v>
      </c>
      <c r="D164" s="193">
        <f>E164+F164+G164</f>
        <v>0</v>
      </c>
      <c r="E164" s="158"/>
      <c r="F164" s="158"/>
      <c r="G164" s="158"/>
      <c r="H164" s="158" t="e">
        <f>#REF!</f>
        <v>#REF!</v>
      </c>
      <c r="I164" s="193">
        <f>J164+K164+L164</f>
        <v>321</v>
      </c>
      <c r="J164" s="158">
        <v>321</v>
      </c>
      <c r="K164" s="158"/>
      <c r="L164" s="158"/>
      <c r="M164" s="193">
        <f>N164+O164+P164</f>
        <v>321</v>
      </c>
      <c r="N164" s="158">
        <v>321</v>
      </c>
      <c r="O164" s="158"/>
      <c r="P164" s="158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</row>
    <row r="165" spans="1:50" s="8" customFormat="1" ht="48" customHeight="1">
      <c r="A165" s="50" t="s">
        <v>232</v>
      </c>
      <c r="B165" s="17" t="s">
        <v>441</v>
      </c>
      <c r="C165" s="153"/>
      <c r="D165" s="193">
        <f>D166</f>
        <v>0</v>
      </c>
      <c r="E165" s="158">
        <f t="shared" ref="E165:P165" si="100">E166</f>
        <v>0</v>
      </c>
      <c r="F165" s="158">
        <f t="shared" si="100"/>
        <v>0</v>
      </c>
      <c r="G165" s="158">
        <f t="shared" si="100"/>
        <v>0</v>
      </c>
      <c r="H165" s="158" t="e">
        <f t="shared" si="100"/>
        <v>#REF!</v>
      </c>
      <c r="I165" s="193">
        <f t="shared" si="100"/>
        <v>100</v>
      </c>
      <c r="J165" s="158">
        <f t="shared" si="100"/>
        <v>100</v>
      </c>
      <c r="K165" s="158">
        <f t="shared" si="100"/>
        <v>0</v>
      </c>
      <c r="L165" s="158">
        <f t="shared" si="100"/>
        <v>0</v>
      </c>
      <c r="M165" s="193">
        <f t="shared" si="100"/>
        <v>100</v>
      </c>
      <c r="N165" s="158">
        <f t="shared" si="100"/>
        <v>100</v>
      </c>
      <c r="O165" s="158">
        <f t="shared" si="100"/>
        <v>0</v>
      </c>
      <c r="P165" s="158">
        <f t="shared" si="100"/>
        <v>0</v>
      </c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</row>
    <row r="166" spans="1:50" s="8" customFormat="1" ht="45">
      <c r="A166" s="16" t="s">
        <v>22</v>
      </c>
      <c r="B166" s="17" t="s">
        <v>441</v>
      </c>
      <c r="C166" s="153" t="s">
        <v>16</v>
      </c>
      <c r="D166" s="193">
        <f>E166+F166+G166</f>
        <v>0</v>
      </c>
      <c r="E166" s="158"/>
      <c r="F166" s="158"/>
      <c r="G166" s="158"/>
      <c r="H166" s="158" t="e">
        <f>#REF!</f>
        <v>#REF!</v>
      </c>
      <c r="I166" s="193">
        <f>J166+K166+L166</f>
        <v>100</v>
      </c>
      <c r="J166" s="158">
        <v>100</v>
      </c>
      <c r="K166" s="158"/>
      <c r="L166" s="158"/>
      <c r="M166" s="193">
        <f>N166+O166+P166</f>
        <v>100</v>
      </c>
      <c r="N166" s="158">
        <v>100</v>
      </c>
      <c r="O166" s="158"/>
      <c r="P166" s="158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</row>
    <row r="167" spans="1:50" s="8" customFormat="1" ht="45.75" hidden="1" customHeight="1">
      <c r="A167" s="16" t="s">
        <v>476</v>
      </c>
      <c r="B167" s="17" t="s">
        <v>278</v>
      </c>
      <c r="C167" s="153"/>
      <c r="D167" s="193">
        <f>D168</f>
        <v>0</v>
      </c>
      <c r="E167" s="158">
        <f t="shared" ref="E167:P167" si="101">E168</f>
        <v>0</v>
      </c>
      <c r="F167" s="158">
        <f t="shared" si="101"/>
        <v>0</v>
      </c>
      <c r="G167" s="158">
        <f t="shared" si="101"/>
        <v>0</v>
      </c>
      <c r="H167" s="158" t="e">
        <f t="shared" si="101"/>
        <v>#REF!</v>
      </c>
      <c r="I167" s="193">
        <f t="shared" si="101"/>
        <v>0</v>
      </c>
      <c r="J167" s="158">
        <f t="shared" si="101"/>
        <v>0</v>
      </c>
      <c r="K167" s="158">
        <f t="shared" si="101"/>
        <v>0</v>
      </c>
      <c r="L167" s="158">
        <f t="shared" si="101"/>
        <v>0</v>
      </c>
      <c r="M167" s="193">
        <f t="shared" si="101"/>
        <v>0</v>
      </c>
      <c r="N167" s="158">
        <f t="shared" si="101"/>
        <v>0</v>
      </c>
      <c r="O167" s="158">
        <f t="shared" si="101"/>
        <v>0</v>
      </c>
      <c r="P167" s="158">
        <f t="shared" si="101"/>
        <v>0</v>
      </c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</row>
    <row r="168" spans="1:50" s="8" customFormat="1" ht="56.25" hidden="1" customHeight="1">
      <c r="A168" s="24" t="s">
        <v>60</v>
      </c>
      <c r="B168" s="17" t="s">
        <v>278</v>
      </c>
      <c r="C168" s="153" t="s">
        <v>56</v>
      </c>
      <c r="D168" s="193">
        <f>E168+F168+G168</f>
        <v>0</v>
      </c>
      <c r="E168" s="158"/>
      <c r="F168" s="158"/>
      <c r="G168" s="158"/>
      <c r="H168" s="158" t="e">
        <f>#REF!</f>
        <v>#REF!</v>
      </c>
      <c r="I168" s="193">
        <f>J168+K168+L168</f>
        <v>0</v>
      </c>
      <c r="J168" s="158"/>
      <c r="K168" s="158"/>
      <c r="L168" s="158"/>
      <c r="M168" s="193">
        <f>N168+O168+P168</f>
        <v>0</v>
      </c>
      <c r="N168" s="158"/>
      <c r="O168" s="158"/>
      <c r="P168" s="158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</row>
    <row r="169" spans="1:50" s="8" customFormat="1" ht="30" hidden="1">
      <c r="A169" s="24" t="s">
        <v>158</v>
      </c>
      <c r="B169" s="17" t="s">
        <v>442</v>
      </c>
      <c r="C169" s="153"/>
      <c r="D169" s="193">
        <f>D170</f>
        <v>0</v>
      </c>
      <c r="E169" s="158">
        <f t="shared" ref="E169:P169" si="102">E170</f>
        <v>0</v>
      </c>
      <c r="F169" s="158">
        <f t="shared" si="102"/>
        <v>0</v>
      </c>
      <c r="G169" s="158">
        <f t="shared" si="102"/>
        <v>0</v>
      </c>
      <c r="H169" s="158" t="e">
        <f t="shared" si="102"/>
        <v>#REF!</v>
      </c>
      <c r="I169" s="193">
        <f t="shared" si="102"/>
        <v>0</v>
      </c>
      <c r="J169" s="158">
        <f t="shared" si="102"/>
        <v>0</v>
      </c>
      <c r="K169" s="158">
        <f t="shared" si="102"/>
        <v>0</v>
      </c>
      <c r="L169" s="158">
        <f t="shared" si="102"/>
        <v>0</v>
      </c>
      <c r="M169" s="193">
        <f t="shared" si="102"/>
        <v>0</v>
      </c>
      <c r="N169" s="158">
        <f t="shared" si="102"/>
        <v>0</v>
      </c>
      <c r="O169" s="158">
        <f t="shared" si="102"/>
        <v>0</v>
      </c>
      <c r="P169" s="158">
        <f t="shared" si="102"/>
        <v>0</v>
      </c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</row>
    <row r="170" spans="1:50" s="8" customFormat="1" ht="60" hidden="1">
      <c r="A170" s="24" t="s">
        <v>242</v>
      </c>
      <c r="B170" s="17" t="s">
        <v>442</v>
      </c>
      <c r="C170" s="153" t="s">
        <v>56</v>
      </c>
      <c r="D170" s="193">
        <f>E170+F170+G170</f>
        <v>0</v>
      </c>
      <c r="E170" s="158"/>
      <c r="F170" s="158"/>
      <c r="G170" s="158"/>
      <c r="H170" s="158" t="e">
        <f>#REF!</f>
        <v>#REF!</v>
      </c>
      <c r="I170" s="193">
        <f>J170+K170+L170</f>
        <v>0</v>
      </c>
      <c r="J170" s="158"/>
      <c r="K170" s="158"/>
      <c r="L170" s="158"/>
      <c r="M170" s="193">
        <f>N170+O170+P170</f>
        <v>0</v>
      </c>
      <c r="N170" s="158"/>
      <c r="O170" s="158"/>
      <c r="P170" s="158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</row>
    <row r="171" spans="1:50" s="8" customFormat="1" ht="26.25" hidden="1">
      <c r="A171" s="56" t="s">
        <v>159</v>
      </c>
      <c r="B171" s="17" t="s">
        <v>436</v>
      </c>
      <c r="C171" s="153"/>
      <c r="D171" s="193">
        <f>D172</f>
        <v>0</v>
      </c>
      <c r="E171" s="158">
        <f t="shared" ref="E171:P171" si="103">E172</f>
        <v>0</v>
      </c>
      <c r="F171" s="158">
        <f t="shared" si="103"/>
        <v>0</v>
      </c>
      <c r="G171" s="158">
        <f t="shared" si="103"/>
        <v>0</v>
      </c>
      <c r="H171" s="158" t="e">
        <f t="shared" si="103"/>
        <v>#REF!</v>
      </c>
      <c r="I171" s="193">
        <f t="shared" si="103"/>
        <v>0</v>
      </c>
      <c r="J171" s="158">
        <f t="shared" si="103"/>
        <v>0</v>
      </c>
      <c r="K171" s="158">
        <f t="shared" si="103"/>
        <v>0</v>
      </c>
      <c r="L171" s="158">
        <f t="shared" si="103"/>
        <v>0</v>
      </c>
      <c r="M171" s="193">
        <f t="shared" si="103"/>
        <v>0</v>
      </c>
      <c r="N171" s="158">
        <f t="shared" si="103"/>
        <v>0</v>
      </c>
      <c r="O171" s="158">
        <f t="shared" si="103"/>
        <v>0</v>
      </c>
      <c r="P171" s="158">
        <f t="shared" si="103"/>
        <v>0</v>
      </c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</row>
    <row r="172" spans="1:50" s="8" customFormat="1" ht="39.75" hidden="1" customHeight="1">
      <c r="A172" s="56" t="s">
        <v>242</v>
      </c>
      <c r="B172" s="17" t="s">
        <v>436</v>
      </c>
      <c r="C172" s="153" t="s">
        <v>56</v>
      </c>
      <c r="D172" s="193">
        <f>E172+F172+G172</f>
        <v>0</v>
      </c>
      <c r="E172" s="158"/>
      <c r="F172" s="158"/>
      <c r="G172" s="158"/>
      <c r="H172" s="158" t="e">
        <f>#REF!</f>
        <v>#REF!</v>
      </c>
      <c r="I172" s="193">
        <f>J172+K172+L172</f>
        <v>0</v>
      </c>
      <c r="J172" s="158"/>
      <c r="K172" s="158"/>
      <c r="L172" s="158"/>
      <c r="M172" s="193">
        <f>N172+O172+P172</f>
        <v>0</v>
      </c>
      <c r="N172" s="158"/>
      <c r="O172" s="158"/>
      <c r="P172" s="158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</row>
    <row r="173" spans="1:50" s="8" customFormat="1" ht="119.25" hidden="1" customHeight="1">
      <c r="A173" s="16" t="s">
        <v>117</v>
      </c>
      <c r="B173" s="17" t="s">
        <v>435</v>
      </c>
      <c r="C173" s="153"/>
      <c r="D173" s="193">
        <f>D174</f>
        <v>0</v>
      </c>
      <c r="E173" s="158">
        <f t="shared" ref="E173:P173" si="104">E174</f>
        <v>0</v>
      </c>
      <c r="F173" s="158">
        <f t="shared" si="104"/>
        <v>0</v>
      </c>
      <c r="G173" s="158">
        <f t="shared" si="104"/>
        <v>0</v>
      </c>
      <c r="H173" s="158" t="e">
        <f t="shared" si="104"/>
        <v>#REF!</v>
      </c>
      <c r="I173" s="193">
        <f t="shared" si="104"/>
        <v>0</v>
      </c>
      <c r="J173" s="158">
        <f t="shared" si="104"/>
        <v>0</v>
      </c>
      <c r="K173" s="158">
        <f t="shared" si="104"/>
        <v>0</v>
      </c>
      <c r="L173" s="158">
        <f t="shared" si="104"/>
        <v>0</v>
      </c>
      <c r="M173" s="193">
        <f t="shared" si="104"/>
        <v>0</v>
      </c>
      <c r="N173" s="158">
        <f t="shared" si="104"/>
        <v>0</v>
      </c>
      <c r="O173" s="158">
        <f t="shared" si="104"/>
        <v>0</v>
      </c>
      <c r="P173" s="158">
        <f t="shared" si="104"/>
        <v>0</v>
      </c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</row>
    <row r="174" spans="1:50" s="8" customFormat="1" ht="60" hidden="1">
      <c r="A174" s="24" t="s">
        <v>242</v>
      </c>
      <c r="B174" s="17" t="s">
        <v>435</v>
      </c>
      <c r="C174" s="153" t="s">
        <v>56</v>
      </c>
      <c r="D174" s="193">
        <f>E174+F174+G174</f>
        <v>0</v>
      </c>
      <c r="E174" s="158"/>
      <c r="F174" s="158"/>
      <c r="G174" s="158"/>
      <c r="H174" s="158" t="e">
        <f>#REF!</f>
        <v>#REF!</v>
      </c>
      <c r="I174" s="193">
        <f>J174+K174+L174</f>
        <v>0</v>
      </c>
      <c r="J174" s="158"/>
      <c r="K174" s="158"/>
      <c r="L174" s="158"/>
      <c r="M174" s="193">
        <f>N174+O174+P174</f>
        <v>0</v>
      </c>
      <c r="N174" s="158"/>
      <c r="O174" s="158"/>
      <c r="P174" s="158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</row>
    <row r="175" spans="1:50" s="8" customFormat="1" ht="60" hidden="1">
      <c r="A175" s="27" t="s">
        <v>239</v>
      </c>
      <c r="B175" s="17" t="s">
        <v>437</v>
      </c>
      <c r="C175" s="153"/>
      <c r="D175" s="193">
        <f>D176</f>
        <v>0</v>
      </c>
      <c r="E175" s="158">
        <f t="shared" ref="E175:P176" si="105">E176</f>
        <v>0</v>
      </c>
      <c r="F175" s="158">
        <f t="shared" si="105"/>
        <v>0</v>
      </c>
      <c r="G175" s="158">
        <f t="shared" si="105"/>
        <v>0</v>
      </c>
      <c r="H175" s="158">
        <f t="shared" si="105"/>
        <v>0</v>
      </c>
      <c r="I175" s="193">
        <f t="shared" si="105"/>
        <v>0</v>
      </c>
      <c r="J175" s="158">
        <f t="shared" si="105"/>
        <v>0</v>
      </c>
      <c r="K175" s="158">
        <f t="shared" si="105"/>
        <v>0</v>
      </c>
      <c r="L175" s="158">
        <f t="shared" si="105"/>
        <v>0</v>
      </c>
      <c r="M175" s="193">
        <f t="shared" si="105"/>
        <v>0</v>
      </c>
      <c r="N175" s="158">
        <f t="shared" si="105"/>
        <v>0</v>
      </c>
      <c r="O175" s="158">
        <f t="shared" si="105"/>
        <v>0</v>
      </c>
      <c r="P175" s="158">
        <f t="shared" si="105"/>
        <v>0</v>
      </c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</row>
    <row r="176" spans="1:50" s="8" customFormat="1" ht="60" hidden="1">
      <c r="A176" s="24" t="s">
        <v>242</v>
      </c>
      <c r="B176" s="17" t="s">
        <v>437</v>
      </c>
      <c r="C176" s="153" t="s">
        <v>56</v>
      </c>
      <c r="D176" s="193">
        <f>D177</f>
        <v>0</v>
      </c>
      <c r="E176" s="158">
        <f t="shared" si="105"/>
        <v>0</v>
      </c>
      <c r="F176" s="158">
        <f t="shared" si="105"/>
        <v>0</v>
      </c>
      <c r="G176" s="158">
        <f t="shared" si="105"/>
        <v>0</v>
      </c>
      <c r="H176" s="158">
        <f t="shared" si="105"/>
        <v>0</v>
      </c>
      <c r="I176" s="193">
        <f t="shared" si="105"/>
        <v>0</v>
      </c>
      <c r="J176" s="158">
        <f t="shared" si="105"/>
        <v>0</v>
      </c>
      <c r="K176" s="158">
        <f t="shared" si="105"/>
        <v>0</v>
      </c>
      <c r="L176" s="158">
        <f t="shared" si="105"/>
        <v>0</v>
      </c>
      <c r="M176" s="193">
        <f t="shared" si="105"/>
        <v>0</v>
      </c>
      <c r="N176" s="158">
        <f t="shared" si="105"/>
        <v>0</v>
      </c>
      <c r="O176" s="158">
        <f t="shared" si="105"/>
        <v>0</v>
      </c>
      <c r="P176" s="158">
        <f t="shared" si="105"/>
        <v>0</v>
      </c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</row>
    <row r="177" spans="1:50" s="8" customFormat="1" ht="14.25" hidden="1" customHeight="1">
      <c r="A177" s="16" t="s">
        <v>58</v>
      </c>
      <c r="B177" s="17" t="s">
        <v>437</v>
      </c>
      <c r="C177" s="153" t="s">
        <v>56</v>
      </c>
      <c r="D177" s="193">
        <f>E177+F177+G177+H177</f>
        <v>0</v>
      </c>
      <c r="E177" s="155"/>
      <c r="F177" s="156"/>
      <c r="G177" s="155"/>
      <c r="H177" s="155"/>
      <c r="I177" s="193">
        <f>J177+K177+L177</f>
        <v>0</v>
      </c>
      <c r="J177" s="155"/>
      <c r="K177" s="156"/>
      <c r="L177" s="156"/>
      <c r="M177" s="250">
        <f>N177+O177+P177</f>
        <v>0</v>
      </c>
      <c r="N177" s="207"/>
      <c r="O177" s="160"/>
      <c r="P177" s="160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</row>
    <row r="178" spans="1:50" s="8" customFormat="1" ht="51.75">
      <c r="A178" s="81" t="s">
        <v>477</v>
      </c>
      <c r="B178" s="17" t="s">
        <v>443</v>
      </c>
      <c r="C178" s="153"/>
      <c r="D178" s="193">
        <f>D179</f>
        <v>0</v>
      </c>
      <c r="E178" s="158">
        <f t="shared" ref="E178:P178" si="106">E179</f>
        <v>0</v>
      </c>
      <c r="F178" s="158">
        <f t="shared" si="106"/>
        <v>0</v>
      </c>
      <c r="G178" s="158">
        <f t="shared" si="106"/>
        <v>0</v>
      </c>
      <c r="H178" s="158" t="e">
        <f t="shared" si="106"/>
        <v>#REF!</v>
      </c>
      <c r="I178" s="193">
        <f t="shared" si="106"/>
        <v>270</v>
      </c>
      <c r="J178" s="158">
        <f t="shared" si="106"/>
        <v>270</v>
      </c>
      <c r="K178" s="158">
        <f t="shared" si="106"/>
        <v>0</v>
      </c>
      <c r="L178" s="158">
        <f t="shared" si="106"/>
        <v>0</v>
      </c>
      <c r="M178" s="193">
        <f t="shared" si="106"/>
        <v>270</v>
      </c>
      <c r="N178" s="158">
        <f t="shared" si="106"/>
        <v>270</v>
      </c>
      <c r="O178" s="158">
        <f t="shared" si="106"/>
        <v>0</v>
      </c>
      <c r="P178" s="158">
        <f t="shared" si="106"/>
        <v>0</v>
      </c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</row>
    <row r="179" spans="1:50" s="8" customFormat="1" ht="60">
      <c r="A179" s="24" t="s">
        <v>242</v>
      </c>
      <c r="B179" s="17" t="s">
        <v>443</v>
      </c>
      <c r="C179" s="153" t="s">
        <v>56</v>
      </c>
      <c r="D179" s="193">
        <f>E179+F179+G179</f>
        <v>0</v>
      </c>
      <c r="E179" s="158"/>
      <c r="F179" s="158"/>
      <c r="G179" s="158"/>
      <c r="H179" s="158" t="e">
        <f>#REF!</f>
        <v>#REF!</v>
      </c>
      <c r="I179" s="193">
        <f>J179+K179+L179</f>
        <v>270</v>
      </c>
      <c r="J179" s="158">
        <v>270</v>
      </c>
      <c r="K179" s="158"/>
      <c r="L179" s="158"/>
      <c r="M179" s="193">
        <f>N179+O179+P179</f>
        <v>270</v>
      </c>
      <c r="N179" s="158">
        <v>270</v>
      </c>
      <c r="O179" s="158"/>
      <c r="P179" s="158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</row>
    <row r="180" spans="1:50" s="8" customFormat="1" ht="75">
      <c r="A180" s="133" t="s">
        <v>329</v>
      </c>
      <c r="B180" s="17" t="s">
        <v>444</v>
      </c>
      <c r="C180" s="153"/>
      <c r="D180" s="193">
        <f>D181</f>
        <v>0</v>
      </c>
      <c r="E180" s="158">
        <f t="shared" ref="E180:P180" si="107">E181</f>
        <v>0</v>
      </c>
      <c r="F180" s="158">
        <f t="shared" si="107"/>
        <v>0</v>
      </c>
      <c r="G180" s="158">
        <f t="shared" si="107"/>
        <v>0</v>
      </c>
      <c r="H180" s="158" t="e">
        <f t="shared" si="107"/>
        <v>#REF!</v>
      </c>
      <c r="I180" s="193">
        <f t="shared" si="107"/>
        <v>2362.5</v>
      </c>
      <c r="J180" s="158">
        <f t="shared" si="107"/>
        <v>23.6</v>
      </c>
      <c r="K180" s="158">
        <f t="shared" si="107"/>
        <v>187.1</v>
      </c>
      <c r="L180" s="158">
        <f t="shared" si="107"/>
        <v>2151.8000000000002</v>
      </c>
      <c r="M180" s="193">
        <f t="shared" si="107"/>
        <v>2320</v>
      </c>
      <c r="N180" s="158">
        <f t="shared" si="107"/>
        <v>23.2</v>
      </c>
      <c r="O180" s="158">
        <f t="shared" si="107"/>
        <v>229.6</v>
      </c>
      <c r="P180" s="158">
        <f t="shared" si="107"/>
        <v>2067.1999999999998</v>
      </c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</row>
    <row r="181" spans="1:50" s="8" customFormat="1" ht="40.5" customHeight="1">
      <c r="A181" s="81" t="s">
        <v>60</v>
      </c>
      <c r="B181" s="17" t="s">
        <v>444</v>
      </c>
      <c r="C181" s="153" t="s">
        <v>56</v>
      </c>
      <c r="D181" s="193">
        <f>E181+F181+G181</f>
        <v>0</v>
      </c>
      <c r="E181" s="158"/>
      <c r="F181" s="158"/>
      <c r="G181" s="158"/>
      <c r="H181" s="158" t="e">
        <f>#REF!</f>
        <v>#REF!</v>
      </c>
      <c r="I181" s="193">
        <f>J181+K181+L181</f>
        <v>2362.5</v>
      </c>
      <c r="J181" s="158">
        <v>23.6</v>
      </c>
      <c r="K181" s="158">
        <v>187.1</v>
      </c>
      <c r="L181" s="158">
        <v>2151.8000000000002</v>
      </c>
      <c r="M181" s="193">
        <f>N181+O181+P181</f>
        <v>2320</v>
      </c>
      <c r="N181" s="158">
        <v>23.2</v>
      </c>
      <c r="O181" s="158">
        <v>229.6</v>
      </c>
      <c r="P181" s="158">
        <v>2067.1999999999998</v>
      </c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</row>
    <row r="182" spans="1:50" s="8" customFormat="1" ht="48" customHeight="1">
      <c r="A182" s="144" t="s">
        <v>118</v>
      </c>
      <c r="B182" s="17" t="s">
        <v>445</v>
      </c>
      <c r="C182" s="153"/>
      <c r="D182" s="193">
        <f>D183</f>
        <v>0</v>
      </c>
      <c r="E182" s="158">
        <f t="shared" ref="E182:P182" si="108">E183</f>
        <v>0</v>
      </c>
      <c r="F182" s="158">
        <f t="shared" si="108"/>
        <v>0</v>
      </c>
      <c r="G182" s="158">
        <f t="shared" si="108"/>
        <v>0</v>
      </c>
      <c r="H182" s="158" t="e">
        <f t="shared" si="108"/>
        <v>#REF!</v>
      </c>
      <c r="I182" s="193">
        <f t="shared" si="108"/>
        <v>1741.7</v>
      </c>
      <c r="J182" s="158">
        <f t="shared" si="108"/>
        <v>0</v>
      </c>
      <c r="K182" s="158">
        <f t="shared" si="108"/>
        <v>1741.7</v>
      </c>
      <c r="L182" s="158">
        <f t="shared" si="108"/>
        <v>0</v>
      </c>
      <c r="M182" s="193">
        <f t="shared" si="108"/>
        <v>1741.7</v>
      </c>
      <c r="N182" s="158">
        <f t="shared" si="108"/>
        <v>0</v>
      </c>
      <c r="O182" s="158">
        <f t="shared" si="108"/>
        <v>1741.7</v>
      </c>
      <c r="P182" s="158">
        <f t="shared" si="108"/>
        <v>0</v>
      </c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</row>
    <row r="183" spans="1:50" s="8" customFormat="1" ht="42" customHeight="1">
      <c r="A183" s="81" t="s">
        <v>60</v>
      </c>
      <c r="B183" s="17" t="s">
        <v>445</v>
      </c>
      <c r="C183" s="153" t="s">
        <v>56</v>
      </c>
      <c r="D183" s="193">
        <f>E183+F183+G183</f>
        <v>0</v>
      </c>
      <c r="E183" s="158"/>
      <c r="F183" s="158"/>
      <c r="G183" s="158"/>
      <c r="H183" s="158" t="e">
        <f>#REF!</f>
        <v>#REF!</v>
      </c>
      <c r="I183" s="193">
        <f>J183+K183+L183</f>
        <v>1741.7</v>
      </c>
      <c r="J183" s="158"/>
      <c r="K183" s="158">
        <v>1741.7</v>
      </c>
      <c r="L183" s="158"/>
      <c r="M183" s="193">
        <f>N183+O183+P183</f>
        <v>1741.7</v>
      </c>
      <c r="N183" s="158"/>
      <c r="O183" s="158">
        <v>1741.7</v>
      </c>
      <c r="P183" s="158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</row>
    <row r="184" spans="1:50" s="8" customFormat="1" ht="45.75" customHeight="1">
      <c r="A184" s="66" t="s">
        <v>147</v>
      </c>
      <c r="B184" s="17" t="s">
        <v>446</v>
      </c>
      <c r="C184" s="153"/>
      <c r="D184" s="193">
        <f>D185</f>
        <v>0</v>
      </c>
      <c r="E184" s="158">
        <f t="shared" ref="E184:P184" si="109">E185</f>
        <v>0</v>
      </c>
      <c r="F184" s="158">
        <f t="shared" si="109"/>
        <v>0</v>
      </c>
      <c r="G184" s="158">
        <f t="shared" si="109"/>
        <v>0</v>
      </c>
      <c r="H184" s="158" t="e">
        <f t="shared" si="109"/>
        <v>#REF!</v>
      </c>
      <c r="I184" s="193">
        <f t="shared" si="109"/>
        <v>1741.7</v>
      </c>
      <c r="J184" s="158">
        <f t="shared" si="109"/>
        <v>1741.7</v>
      </c>
      <c r="K184" s="158">
        <f t="shared" si="109"/>
        <v>0</v>
      </c>
      <c r="L184" s="158">
        <f t="shared" si="109"/>
        <v>0</v>
      </c>
      <c r="M184" s="193">
        <f t="shared" si="109"/>
        <v>1741.7</v>
      </c>
      <c r="N184" s="158">
        <f t="shared" si="109"/>
        <v>1741.7</v>
      </c>
      <c r="O184" s="158">
        <f t="shared" si="109"/>
        <v>0</v>
      </c>
      <c r="P184" s="158">
        <f t="shared" si="109"/>
        <v>0</v>
      </c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</row>
    <row r="185" spans="1:50" s="8" customFormat="1" ht="60.75" customHeight="1">
      <c r="A185" s="27" t="s">
        <v>60</v>
      </c>
      <c r="B185" s="17" t="s">
        <v>446</v>
      </c>
      <c r="C185" s="153" t="s">
        <v>56</v>
      </c>
      <c r="D185" s="193">
        <f>E185+F185+G185</f>
        <v>0</v>
      </c>
      <c r="E185" s="158"/>
      <c r="F185" s="158"/>
      <c r="G185" s="158"/>
      <c r="H185" s="158" t="e">
        <f>#REF!</f>
        <v>#REF!</v>
      </c>
      <c r="I185" s="193">
        <f>J185+K185+L185</f>
        <v>1741.7</v>
      </c>
      <c r="J185" s="158">
        <v>1741.7</v>
      </c>
      <c r="K185" s="158"/>
      <c r="L185" s="158"/>
      <c r="M185" s="193">
        <f>N185+O185+P185</f>
        <v>1741.7</v>
      </c>
      <c r="N185" s="158">
        <v>1741.7</v>
      </c>
      <c r="O185" s="158"/>
      <c r="P185" s="158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</row>
    <row r="186" spans="1:50" s="8" customFormat="1" ht="45">
      <c r="A186" s="27" t="s">
        <v>141</v>
      </c>
      <c r="B186" s="17" t="s">
        <v>447</v>
      </c>
      <c r="C186" s="153"/>
      <c r="D186" s="193">
        <f>D187</f>
        <v>0</v>
      </c>
      <c r="E186" s="158">
        <f t="shared" ref="E186:P186" si="110">E187</f>
        <v>0</v>
      </c>
      <c r="F186" s="158">
        <f t="shared" si="110"/>
        <v>0</v>
      </c>
      <c r="G186" s="158">
        <f t="shared" si="110"/>
        <v>0</v>
      </c>
      <c r="H186" s="158" t="e">
        <f t="shared" si="110"/>
        <v>#REF!</v>
      </c>
      <c r="I186" s="193">
        <f t="shared" si="110"/>
        <v>1370</v>
      </c>
      <c r="J186" s="158">
        <f t="shared" si="110"/>
        <v>1370</v>
      </c>
      <c r="K186" s="158">
        <f t="shared" si="110"/>
        <v>0</v>
      </c>
      <c r="L186" s="158">
        <f t="shared" si="110"/>
        <v>0</v>
      </c>
      <c r="M186" s="193">
        <f t="shared" si="110"/>
        <v>1370</v>
      </c>
      <c r="N186" s="158">
        <f t="shared" si="110"/>
        <v>1370</v>
      </c>
      <c r="O186" s="158">
        <f t="shared" si="110"/>
        <v>0</v>
      </c>
      <c r="P186" s="158">
        <f t="shared" si="110"/>
        <v>0</v>
      </c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</row>
    <row r="187" spans="1:50" s="8" customFormat="1" ht="60">
      <c r="A187" s="24" t="s">
        <v>242</v>
      </c>
      <c r="B187" s="17" t="s">
        <v>447</v>
      </c>
      <c r="C187" s="153" t="s">
        <v>56</v>
      </c>
      <c r="D187" s="193">
        <f>E187+F187+G187</f>
        <v>0</v>
      </c>
      <c r="E187" s="158"/>
      <c r="F187" s="158"/>
      <c r="G187" s="158"/>
      <c r="H187" s="158" t="e">
        <f>#REF!</f>
        <v>#REF!</v>
      </c>
      <c r="I187" s="193">
        <f>J187+K187+L187</f>
        <v>1370</v>
      </c>
      <c r="J187" s="158">
        <v>1370</v>
      </c>
      <c r="K187" s="158"/>
      <c r="L187" s="158"/>
      <c r="M187" s="193">
        <f>N187+O187+P187</f>
        <v>1370</v>
      </c>
      <c r="N187" s="158">
        <v>1370</v>
      </c>
      <c r="O187" s="158"/>
      <c r="P187" s="158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</row>
    <row r="188" spans="1:50" s="8" customFormat="1" ht="45">
      <c r="A188" s="32" t="s">
        <v>119</v>
      </c>
      <c r="B188" s="17" t="s">
        <v>448</v>
      </c>
      <c r="C188" s="153"/>
      <c r="D188" s="193">
        <f>D189</f>
        <v>0</v>
      </c>
      <c r="E188" s="158">
        <f t="shared" ref="E188:P188" si="111">E189</f>
        <v>0</v>
      </c>
      <c r="F188" s="158">
        <f t="shared" si="111"/>
        <v>0</v>
      </c>
      <c r="G188" s="158">
        <f t="shared" si="111"/>
        <v>0</v>
      </c>
      <c r="H188" s="158" t="e">
        <f t="shared" si="111"/>
        <v>#REF!</v>
      </c>
      <c r="I188" s="193">
        <f t="shared" si="111"/>
        <v>1499.9</v>
      </c>
      <c r="J188" s="158">
        <f t="shared" si="111"/>
        <v>0</v>
      </c>
      <c r="K188" s="158">
        <f t="shared" si="111"/>
        <v>1499.9</v>
      </c>
      <c r="L188" s="158">
        <f t="shared" si="111"/>
        <v>0</v>
      </c>
      <c r="M188" s="193">
        <f t="shared" si="111"/>
        <v>1526.7</v>
      </c>
      <c r="N188" s="158">
        <f t="shared" si="111"/>
        <v>0</v>
      </c>
      <c r="O188" s="158">
        <f t="shared" si="111"/>
        <v>1526.7</v>
      </c>
      <c r="P188" s="158">
        <f t="shared" si="111"/>
        <v>0</v>
      </c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</row>
    <row r="189" spans="1:50" s="8" customFormat="1" ht="60">
      <c r="A189" s="24" t="s">
        <v>242</v>
      </c>
      <c r="B189" s="17" t="s">
        <v>448</v>
      </c>
      <c r="C189" s="153" t="s">
        <v>56</v>
      </c>
      <c r="D189" s="193">
        <f>E189+F189+G189</f>
        <v>0</v>
      </c>
      <c r="E189" s="158"/>
      <c r="F189" s="158"/>
      <c r="G189" s="158"/>
      <c r="H189" s="158" t="e">
        <f>#REF!</f>
        <v>#REF!</v>
      </c>
      <c r="I189" s="193">
        <f>J189+K189+L189</f>
        <v>1499.9</v>
      </c>
      <c r="J189" s="158"/>
      <c r="K189" s="222">
        <v>1499.9</v>
      </c>
      <c r="L189" s="158"/>
      <c r="M189" s="193">
        <f>N189+O189+P189</f>
        <v>1526.7</v>
      </c>
      <c r="N189" s="158"/>
      <c r="O189" s="158">
        <v>1526.7</v>
      </c>
      <c r="P189" s="158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</row>
    <row r="190" spans="1:50" s="8" customFormat="1" ht="93" customHeight="1">
      <c r="A190" s="134" t="s">
        <v>518</v>
      </c>
      <c r="B190" s="17" t="s">
        <v>449</v>
      </c>
      <c r="C190" s="153"/>
      <c r="D190" s="193">
        <f>D191</f>
        <v>0</v>
      </c>
      <c r="E190" s="158">
        <f t="shared" ref="E190:P190" si="112">E191</f>
        <v>0</v>
      </c>
      <c r="F190" s="158">
        <f t="shared" si="112"/>
        <v>0</v>
      </c>
      <c r="G190" s="158">
        <f t="shared" si="112"/>
        <v>0</v>
      </c>
      <c r="H190" s="158" t="e">
        <f t="shared" si="112"/>
        <v>#REF!</v>
      </c>
      <c r="I190" s="193">
        <f t="shared" si="112"/>
        <v>7108.9</v>
      </c>
      <c r="J190" s="158">
        <f t="shared" si="112"/>
        <v>0</v>
      </c>
      <c r="K190" s="158">
        <f t="shared" si="112"/>
        <v>0</v>
      </c>
      <c r="L190" s="158">
        <f t="shared" si="112"/>
        <v>7108.9</v>
      </c>
      <c r="M190" s="193">
        <f t="shared" si="112"/>
        <v>7108.9</v>
      </c>
      <c r="N190" s="158">
        <f t="shared" si="112"/>
        <v>0</v>
      </c>
      <c r="O190" s="158">
        <f t="shared" si="112"/>
        <v>0</v>
      </c>
      <c r="P190" s="158">
        <f t="shared" si="112"/>
        <v>7108.9</v>
      </c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</row>
    <row r="191" spans="1:50" s="8" customFormat="1" ht="60">
      <c r="A191" s="24" t="s">
        <v>242</v>
      </c>
      <c r="B191" s="17" t="s">
        <v>449</v>
      </c>
      <c r="C191" s="153" t="s">
        <v>56</v>
      </c>
      <c r="D191" s="193">
        <f>E191+F191+G191</f>
        <v>0</v>
      </c>
      <c r="E191" s="158"/>
      <c r="F191" s="158"/>
      <c r="G191" s="158"/>
      <c r="H191" s="158" t="e">
        <f>#REF!</f>
        <v>#REF!</v>
      </c>
      <c r="I191" s="193">
        <f>J191+K191+L191</f>
        <v>7108.9</v>
      </c>
      <c r="J191" s="158"/>
      <c r="K191" s="158"/>
      <c r="L191" s="222">
        <v>7108.9</v>
      </c>
      <c r="M191" s="193">
        <f>N191+O191+P191</f>
        <v>7108.9</v>
      </c>
      <c r="N191" s="158"/>
      <c r="O191" s="158"/>
      <c r="P191" s="158">
        <v>7108.9</v>
      </c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</row>
    <row r="192" spans="1:50" s="8" customFormat="1" ht="47.25" hidden="1" customHeight="1">
      <c r="A192" s="24" t="s">
        <v>120</v>
      </c>
      <c r="B192" s="17" t="s">
        <v>278</v>
      </c>
      <c r="C192" s="153"/>
      <c r="D192" s="193">
        <f>D193</f>
        <v>0</v>
      </c>
      <c r="E192" s="158">
        <f t="shared" ref="E192:P192" si="113">E193</f>
        <v>0</v>
      </c>
      <c r="F192" s="158">
        <f t="shared" si="113"/>
        <v>0</v>
      </c>
      <c r="G192" s="158">
        <f t="shared" si="113"/>
        <v>0</v>
      </c>
      <c r="H192" s="158" t="e">
        <f t="shared" si="113"/>
        <v>#REF!</v>
      </c>
      <c r="I192" s="193">
        <f t="shared" si="113"/>
        <v>0</v>
      </c>
      <c r="J192" s="158">
        <f t="shared" si="113"/>
        <v>0</v>
      </c>
      <c r="K192" s="158">
        <f t="shared" si="113"/>
        <v>0</v>
      </c>
      <c r="L192" s="158">
        <f t="shared" si="113"/>
        <v>0</v>
      </c>
      <c r="M192" s="193">
        <f t="shared" si="113"/>
        <v>0</v>
      </c>
      <c r="N192" s="158">
        <f t="shared" si="113"/>
        <v>0</v>
      </c>
      <c r="O192" s="158">
        <f t="shared" si="113"/>
        <v>0</v>
      </c>
      <c r="P192" s="158">
        <f t="shared" si="113"/>
        <v>0</v>
      </c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</row>
    <row r="193" spans="1:50" s="8" customFormat="1" ht="60" hidden="1">
      <c r="A193" s="24" t="s">
        <v>242</v>
      </c>
      <c r="B193" s="17" t="s">
        <v>278</v>
      </c>
      <c r="C193" s="153" t="s">
        <v>56</v>
      </c>
      <c r="D193" s="193">
        <f>E193+F193+G193</f>
        <v>0</v>
      </c>
      <c r="E193" s="158"/>
      <c r="F193" s="158"/>
      <c r="G193" s="158"/>
      <c r="H193" s="158" t="e">
        <f>#REF!</f>
        <v>#REF!</v>
      </c>
      <c r="I193" s="193">
        <f>J193+K193+L193</f>
        <v>0</v>
      </c>
      <c r="J193" s="158"/>
      <c r="K193" s="158"/>
      <c r="L193" s="158"/>
      <c r="M193" s="193">
        <f>N193+O193+P193</f>
        <v>0</v>
      </c>
      <c r="N193" s="158"/>
      <c r="O193" s="158"/>
      <c r="P193" s="158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</row>
    <row r="194" spans="1:50" s="8" customFormat="1" ht="30" hidden="1">
      <c r="A194" s="208" t="s">
        <v>158</v>
      </c>
      <c r="B194" s="75" t="s">
        <v>442</v>
      </c>
      <c r="C194" s="153"/>
      <c r="D194" s="193">
        <f>D195</f>
        <v>0</v>
      </c>
      <c r="E194" s="158">
        <f t="shared" ref="E194:P195" si="114">E195</f>
        <v>0</v>
      </c>
      <c r="F194" s="158">
        <f t="shared" si="114"/>
        <v>0</v>
      </c>
      <c r="G194" s="158">
        <f t="shared" si="114"/>
        <v>0</v>
      </c>
      <c r="H194" s="158">
        <f t="shared" si="114"/>
        <v>0</v>
      </c>
      <c r="I194" s="193">
        <f t="shared" si="114"/>
        <v>0</v>
      </c>
      <c r="J194" s="158">
        <f t="shared" si="114"/>
        <v>0</v>
      </c>
      <c r="K194" s="158">
        <f t="shared" si="114"/>
        <v>0</v>
      </c>
      <c r="L194" s="158">
        <f t="shared" si="114"/>
        <v>0</v>
      </c>
      <c r="M194" s="193">
        <f t="shared" si="114"/>
        <v>0</v>
      </c>
      <c r="N194" s="158">
        <f t="shared" si="114"/>
        <v>0</v>
      </c>
      <c r="O194" s="158">
        <f t="shared" si="114"/>
        <v>0</v>
      </c>
      <c r="P194" s="158">
        <f t="shared" si="114"/>
        <v>0</v>
      </c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</row>
    <row r="195" spans="1:50" s="8" customFormat="1" ht="60" hidden="1">
      <c r="A195" s="24" t="s">
        <v>242</v>
      </c>
      <c r="B195" s="75" t="s">
        <v>442</v>
      </c>
      <c r="C195" s="153" t="s">
        <v>56</v>
      </c>
      <c r="D195" s="193">
        <f>D196</f>
        <v>0</v>
      </c>
      <c r="E195" s="158">
        <f t="shared" si="114"/>
        <v>0</v>
      </c>
      <c r="F195" s="158">
        <f t="shared" si="114"/>
        <v>0</v>
      </c>
      <c r="G195" s="158">
        <f t="shared" si="114"/>
        <v>0</v>
      </c>
      <c r="H195" s="158">
        <f t="shared" si="114"/>
        <v>0</v>
      </c>
      <c r="I195" s="193">
        <f t="shared" si="114"/>
        <v>0</v>
      </c>
      <c r="J195" s="158">
        <f t="shared" si="114"/>
        <v>0</v>
      </c>
      <c r="K195" s="158">
        <f t="shared" si="114"/>
        <v>0</v>
      </c>
      <c r="L195" s="158">
        <f t="shared" si="114"/>
        <v>0</v>
      </c>
      <c r="M195" s="193">
        <f t="shared" si="114"/>
        <v>0</v>
      </c>
      <c r="N195" s="158">
        <f t="shared" si="114"/>
        <v>0</v>
      </c>
      <c r="O195" s="158">
        <f t="shared" si="114"/>
        <v>0</v>
      </c>
      <c r="P195" s="158">
        <f t="shared" si="114"/>
        <v>0</v>
      </c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</row>
    <row r="196" spans="1:50" s="8" customFormat="1" ht="14.25" hidden="1" customHeight="1">
      <c r="A196" s="16" t="s">
        <v>148</v>
      </c>
      <c r="B196" s="75" t="s">
        <v>442</v>
      </c>
      <c r="C196" s="153" t="s">
        <v>56</v>
      </c>
      <c r="D196" s="193">
        <f>E196+F196+G196+H196</f>
        <v>0</v>
      </c>
      <c r="E196" s="155"/>
      <c r="F196" s="156"/>
      <c r="G196" s="155"/>
      <c r="H196" s="155"/>
      <c r="I196" s="193">
        <f>J196+K196+L196</f>
        <v>0</v>
      </c>
      <c r="J196" s="155"/>
      <c r="K196" s="156"/>
      <c r="L196" s="156"/>
      <c r="M196" s="247">
        <f>N196+O196+P196</f>
        <v>0</v>
      </c>
      <c r="N196" s="160"/>
      <c r="O196" s="160"/>
      <c r="P196" s="160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</row>
    <row r="197" spans="1:50" s="8" customFormat="1" ht="30" hidden="1">
      <c r="A197" s="208" t="s">
        <v>159</v>
      </c>
      <c r="B197" s="75" t="s">
        <v>436</v>
      </c>
      <c r="C197" s="153"/>
      <c r="D197" s="193">
        <f>D198</f>
        <v>0</v>
      </c>
      <c r="E197" s="158">
        <f t="shared" ref="E197:P197" si="115">E198</f>
        <v>0</v>
      </c>
      <c r="F197" s="158">
        <f t="shared" si="115"/>
        <v>0</v>
      </c>
      <c r="G197" s="158">
        <f t="shared" si="115"/>
        <v>0</v>
      </c>
      <c r="H197" s="158" t="e">
        <f t="shared" si="115"/>
        <v>#REF!</v>
      </c>
      <c r="I197" s="193">
        <f t="shared" si="115"/>
        <v>0</v>
      </c>
      <c r="J197" s="158">
        <f t="shared" si="115"/>
        <v>0</v>
      </c>
      <c r="K197" s="158">
        <f t="shared" si="115"/>
        <v>0</v>
      </c>
      <c r="L197" s="158">
        <f t="shared" si="115"/>
        <v>0</v>
      </c>
      <c r="M197" s="193">
        <f t="shared" si="115"/>
        <v>0</v>
      </c>
      <c r="N197" s="158">
        <f t="shared" si="115"/>
        <v>0</v>
      </c>
      <c r="O197" s="158">
        <f t="shared" si="115"/>
        <v>0</v>
      </c>
      <c r="P197" s="158">
        <f t="shared" si="115"/>
        <v>0</v>
      </c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</row>
    <row r="198" spans="1:50" s="8" customFormat="1" ht="60" hidden="1">
      <c r="A198" s="24" t="s">
        <v>242</v>
      </c>
      <c r="B198" s="75" t="s">
        <v>436</v>
      </c>
      <c r="C198" s="153" t="s">
        <v>56</v>
      </c>
      <c r="D198" s="193">
        <f>E198+F198+G198</f>
        <v>0</v>
      </c>
      <c r="E198" s="158"/>
      <c r="F198" s="158"/>
      <c r="G198" s="158"/>
      <c r="H198" s="158" t="e">
        <f>#REF!</f>
        <v>#REF!</v>
      </c>
      <c r="I198" s="193">
        <f>J198+K198+L198</f>
        <v>0</v>
      </c>
      <c r="J198" s="158"/>
      <c r="K198" s="158"/>
      <c r="L198" s="158"/>
      <c r="M198" s="193">
        <f>N198+O198+P198</f>
        <v>0</v>
      </c>
      <c r="N198" s="158"/>
      <c r="O198" s="158"/>
      <c r="P198" s="158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</row>
    <row r="199" spans="1:50" s="8" customFormat="1" ht="15" customHeight="1">
      <c r="A199" s="27" t="s">
        <v>402</v>
      </c>
      <c r="B199" s="140" t="s">
        <v>450</v>
      </c>
      <c r="C199" s="153"/>
      <c r="D199" s="193">
        <f>D200</f>
        <v>0</v>
      </c>
      <c r="E199" s="158">
        <f t="shared" ref="E199:P199" si="116">E200</f>
        <v>0</v>
      </c>
      <c r="F199" s="158">
        <f t="shared" si="116"/>
        <v>0</v>
      </c>
      <c r="G199" s="158">
        <f t="shared" si="116"/>
        <v>0</v>
      </c>
      <c r="H199" s="158" t="e">
        <f t="shared" si="116"/>
        <v>#REF!</v>
      </c>
      <c r="I199" s="193">
        <f t="shared" si="116"/>
        <v>150</v>
      </c>
      <c r="J199" s="158">
        <f t="shared" si="116"/>
        <v>150</v>
      </c>
      <c r="K199" s="158">
        <f t="shared" si="116"/>
        <v>0</v>
      </c>
      <c r="L199" s="158">
        <f t="shared" si="116"/>
        <v>0</v>
      </c>
      <c r="M199" s="193">
        <f t="shared" si="116"/>
        <v>150</v>
      </c>
      <c r="N199" s="158">
        <f t="shared" si="116"/>
        <v>150</v>
      </c>
      <c r="O199" s="158">
        <f t="shared" si="116"/>
        <v>0</v>
      </c>
      <c r="P199" s="158">
        <f t="shared" si="116"/>
        <v>0</v>
      </c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</row>
    <row r="200" spans="1:50" s="8" customFormat="1" ht="27.75" customHeight="1">
      <c r="A200" s="27" t="s">
        <v>63</v>
      </c>
      <c r="B200" s="140" t="s">
        <v>450</v>
      </c>
      <c r="C200" s="153" t="s">
        <v>64</v>
      </c>
      <c r="D200" s="193">
        <f>E200+F200+G200</f>
        <v>0</v>
      </c>
      <c r="E200" s="158"/>
      <c r="F200" s="158"/>
      <c r="G200" s="158"/>
      <c r="H200" s="158" t="e">
        <f>#REF!</f>
        <v>#REF!</v>
      </c>
      <c r="I200" s="193">
        <f>J200+K200+L200</f>
        <v>150</v>
      </c>
      <c r="J200" s="158">
        <v>150</v>
      </c>
      <c r="K200" s="158"/>
      <c r="L200" s="158"/>
      <c r="M200" s="193">
        <f>N200+O200+P200</f>
        <v>150</v>
      </c>
      <c r="N200" s="158">
        <v>150</v>
      </c>
      <c r="O200" s="158"/>
      <c r="P200" s="158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</row>
    <row r="201" spans="1:50" s="8" customFormat="1" ht="26.25" hidden="1" customHeight="1">
      <c r="A201" s="27" t="s">
        <v>249</v>
      </c>
      <c r="B201" s="140" t="s">
        <v>278</v>
      </c>
      <c r="C201" s="153"/>
      <c r="D201" s="193">
        <f>D202</f>
        <v>0</v>
      </c>
      <c r="E201" s="158">
        <f t="shared" ref="E201:P201" si="117">E202</f>
        <v>0</v>
      </c>
      <c r="F201" s="158">
        <f t="shared" si="117"/>
        <v>0</v>
      </c>
      <c r="G201" s="158">
        <f t="shared" si="117"/>
        <v>0</v>
      </c>
      <c r="H201" s="158" t="e">
        <f t="shared" si="117"/>
        <v>#REF!</v>
      </c>
      <c r="I201" s="193">
        <f t="shared" si="117"/>
        <v>0</v>
      </c>
      <c r="J201" s="158">
        <f t="shared" si="117"/>
        <v>0</v>
      </c>
      <c r="K201" s="158">
        <f t="shared" si="117"/>
        <v>0</v>
      </c>
      <c r="L201" s="158">
        <f t="shared" si="117"/>
        <v>0</v>
      </c>
      <c r="M201" s="193">
        <f t="shared" si="117"/>
        <v>0</v>
      </c>
      <c r="N201" s="158">
        <f t="shared" si="117"/>
        <v>0</v>
      </c>
      <c r="O201" s="158">
        <f t="shared" si="117"/>
        <v>0</v>
      </c>
      <c r="P201" s="158">
        <f t="shared" si="117"/>
        <v>0</v>
      </c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  <c r="AW201" s="7"/>
      <c r="AX201" s="7"/>
    </row>
    <row r="202" spans="1:50" s="8" customFormat="1" ht="60" hidden="1">
      <c r="A202" s="24" t="s">
        <v>242</v>
      </c>
      <c r="B202" s="140" t="s">
        <v>278</v>
      </c>
      <c r="C202" s="153" t="s">
        <v>56</v>
      </c>
      <c r="D202" s="193">
        <f>E202+F202+G202</f>
        <v>0</v>
      </c>
      <c r="E202" s="158"/>
      <c r="F202" s="158"/>
      <c r="G202" s="158"/>
      <c r="H202" s="158" t="e">
        <f>#REF!</f>
        <v>#REF!</v>
      </c>
      <c r="I202" s="193">
        <f>J202+K202+L202</f>
        <v>0</v>
      </c>
      <c r="J202" s="158"/>
      <c r="K202" s="158"/>
      <c r="L202" s="158"/>
      <c r="M202" s="193">
        <f>N202+O202+P202</f>
        <v>0</v>
      </c>
      <c r="N202" s="158"/>
      <c r="O202" s="158"/>
      <c r="P202" s="158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</row>
    <row r="203" spans="1:50" s="7" customFormat="1" ht="45.75" hidden="1" customHeight="1">
      <c r="A203" s="49" t="s">
        <v>120</v>
      </c>
      <c r="B203" s="233" t="s">
        <v>278</v>
      </c>
      <c r="C203" s="29"/>
      <c r="D203" s="193">
        <f>D204</f>
        <v>0</v>
      </c>
      <c r="E203" s="155">
        <f>E204</f>
        <v>0</v>
      </c>
      <c r="F203" s="155">
        <f t="shared" ref="F203:P203" si="118">F204</f>
        <v>0</v>
      </c>
      <c r="G203" s="155">
        <f t="shared" si="118"/>
        <v>0</v>
      </c>
      <c r="H203" s="155" t="e">
        <f t="shared" si="118"/>
        <v>#REF!</v>
      </c>
      <c r="I203" s="190">
        <f t="shared" si="118"/>
        <v>0</v>
      </c>
      <c r="J203" s="155">
        <f t="shared" si="118"/>
        <v>0</v>
      </c>
      <c r="K203" s="155">
        <f t="shared" si="118"/>
        <v>0</v>
      </c>
      <c r="L203" s="155">
        <f t="shared" si="118"/>
        <v>0</v>
      </c>
      <c r="M203" s="190">
        <f t="shared" si="118"/>
        <v>0</v>
      </c>
      <c r="N203" s="155">
        <f t="shared" si="118"/>
        <v>0</v>
      </c>
      <c r="O203" s="155">
        <f t="shared" si="118"/>
        <v>0</v>
      </c>
      <c r="P203" s="155">
        <f t="shared" si="118"/>
        <v>0</v>
      </c>
    </row>
    <row r="204" spans="1:50" s="8" customFormat="1" ht="43.5" hidden="1" customHeight="1">
      <c r="A204" s="24" t="s">
        <v>242</v>
      </c>
      <c r="B204" s="232" t="s">
        <v>278</v>
      </c>
      <c r="C204" s="153" t="s">
        <v>56</v>
      </c>
      <c r="D204" s="193">
        <f>E204+F204+G204</f>
        <v>0</v>
      </c>
      <c r="E204" s="155"/>
      <c r="F204" s="155"/>
      <c r="G204" s="155"/>
      <c r="H204" s="155" t="e">
        <f>#REF!</f>
        <v>#REF!</v>
      </c>
      <c r="I204" s="190">
        <f>J204+K204+L204</f>
        <v>0</v>
      </c>
      <c r="J204" s="155"/>
      <c r="K204" s="155"/>
      <c r="L204" s="155"/>
      <c r="M204" s="190">
        <f>N204+O204+P204</f>
        <v>0</v>
      </c>
      <c r="N204" s="155"/>
      <c r="O204" s="155"/>
      <c r="P204" s="155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</row>
    <row r="205" spans="1:50" s="8" customFormat="1" ht="45" hidden="1">
      <c r="A205" s="24" t="s">
        <v>120</v>
      </c>
      <c r="B205" s="232" t="s">
        <v>278</v>
      </c>
      <c r="C205" s="153"/>
      <c r="D205" s="193">
        <f>D206</f>
        <v>0</v>
      </c>
      <c r="E205" s="158">
        <f t="shared" ref="E205:P205" si="119">E206</f>
        <v>0</v>
      </c>
      <c r="F205" s="158">
        <f t="shared" si="119"/>
        <v>0</v>
      </c>
      <c r="G205" s="158">
        <f t="shared" si="119"/>
        <v>0</v>
      </c>
      <c r="H205" s="158" t="e">
        <f t="shared" si="119"/>
        <v>#REF!</v>
      </c>
      <c r="I205" s="193">
        <f t="shared" si="119"/>
        <v>0</v>
      </c>
      <c r="J205" s="158">
        <f t="shared" si="119"/>
        <v>0</v>
      </c>
      <c r="K205" s="158">
        <f t="shared" si="119"/>
        <v>0</v>
      </c>
      <c r="L205" s="158">
        <f t="shared" si="119"/>
        <v>0</v>
      </c>
      <c r="M205" s="193">
        <f t="shared" si="119"/>
        <v>0</v>
      </c>
      <c r="N205" s="158">
        <f t="shared" si="119"/>
        <v>0</v>
      </c>
      <c r="O205" s="158">
        <f t="shared" si="119"/>
        <v>0</v>
      </c>
      <c r="P205" s="158">
        <f t="shared" si="119"/>
        <v>0</v>
      </c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</row>
    <row r="206" spans="1:50" s="8" customFormat="1" ht="60" hidden="1">
      <c r="A206" s="24" t="s">
        <v>242</v>
      </c>
      <c r="B206" s="232" t="s">
        <v>278</v>
      </c>
      <c r="C206" s="153" t="s">
        <v>56</v>
      </c>
      <c r="D206" s="193">
        <f>E206+F206+G206</f>
        <v>0</v>
      </c>
      <c r="E206" s="158"/>
      <c r="F206" s="158"/>
      <c r="G206" s="158"/>
      <c r="H206" s="158" t="e">
        <f>#REF!</f>
        <v>#REF!</v>
      </c>
      <c r="I206" s="193">
        <f>J206+K206+L206</f>
        <v>0</v>
      </c>
      <c r="J206" s="158"/>
      <c r="K206" s="158"/>
      <c r="L206" s="158"/>
      <c r="M206" s="193">
        <f>N206+O206+P206</f>
        <v>0</v>
      </c>
      <c r="N206" s="158"/>
      <c r="O206" s="158"/>
      <c r="P206" s="158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</row>
    <row r="207" spans="1:50" s="8" customFormat="1" ht="32.25" customHeight="1">
      <c r="A207" s="226" t="s">
        <v>258</v>
      </c>
      <c r="B207" s="89" t="s">
        <v>528</v>
      </c>
      <c r="C207" s="60"/>
      <c r="D207" s="193">
        <f>D208</f>
        <v>0</v>
      </c>
      <c r="E207" s="158">
        <f t="shared" ref="E207:P207" si="120">E208</f>
        <v>0</v>
      </c>
      <c r="F207" s="158">
        <f t="shared" si="120"/>
        <v>0</v>
      </c>
      <c r="G207" s="158">
        <f t="shared" si="120"/>
        <v>0</v>
      </c>
      <c r="H207" s="158">
        <f t="shared" si="120"/>
        <v>0</v>
      </c>
      <c r="I207" s="193">
        <f t="shared" si="120"/>
        <v>1015.1</v>
      </c>
      <c r="J207" s="158">
        <f t="shared" si="120"/>
        <v>0</v>
      </c>
      <c r="K207" s="158">
        <f t="shared" si="120"/>
        <v>1015.1</v>
      </c>
      <c r="L207" s="158">
        <f t="shared" si="120"/>
        <v>0</v>
      </c>
      <c r="M207" s="193">
        <f t="shared" si="120"/>
        <v>1037.7</v>
      </c>
      <c r="N207" s="158">
        <f t="shared" si="120"/>
        <v>0</v>
      </c>
      <c r="O207" s="158">
        <f t="shared" si="120"/>
        <v>1037.7</v>
      </c>
      <c r="P207" s="158">
        <f t="shared" si="120"/>
        <v>0</v>
      </c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</row>
    <row r="208" spans="1:50" s="8" customFormat="1" ht="39">
      <c r="A208" s="74" t="s">
        <v>475</v>
      </c>
      <c r="B208" s="89" t="s">
        <v>528</v>
      </c>
      <c r="C208" s="60" t="s">
        <v>56</v>
      </c>
      <c r="D208" s="193">
        <f>E208+F208+G208</f>
        <v>0</v>
      </c>
      <c r="E208" s="158"/>
      <c r="F208" s="158"/>
      <c r="G208" s="158"/>
      <c r="H208" s="158"/>
      <c r="I208" s="193">
        <f>J208+K208+L208</f>
        <v>1015.1</v>
      </c>
      <c r="J208" s="158"/>
      <c r="K208" s="158">
        <v>1015.1</v>
      </c>
      <c r="L208" s="158"/>
      <c r="M208" s="193">
        <f>N208+O208+P208</f>
        <v>1037.7</v>
      </c>
      <c r="N208" s="158"/>
      <c r="O208" s="158">
        <v>1037.7</v>
      </c>
      <c r="P208" s="158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</row>
    <row r="209" spans="1:50" s="8" customFormat="1" ht="63.75" customHeight="1">
      <c r="A209" s="16" t="s">
        <v>467</v>
      </c>
      <c r="B209" s="17" t="s">
        <v>546</v>
      </c>
      <c r="C209" s="153"/>
      <c r="D209" s="193">
        <f t="shared" ref="D209:P209" si="121">D210+D211</f>
        <v>0</v>
      </c>
      <c r="E209" s="158">
        <f t="shared" si="121"/>
        <v>0</v>
      </c>
      <c r="F209" s="158">
        <f t="shared" si="121"/>
        <v>0</v>
      </c>
      <c r="G209" s="158">
        <f t="shared" si="121"/>
        <v>0</v>
      </c>
      <c r="H209" s="158" t="e">
        <f t="shared" si="121"/>
        <v>#REF!</v>
      </c>
      <c r="I209" s="193">
        <f t="shared" si="121"/>
        <v>345.2</v>
      </c>
      <c r="J209" s="158">
        <f t="shared" si="121"/>
        <v>345.2</v>
      </c>
      <c r="K209" s="158">
        <f t="shared" si="121"/>
        <v>0</v>
      </c>
      <c r="L209" s="158">
        <f t="shared" si="121"/>
        <v>0</v>
      </c>
      <c r="M209" s="193">
        <f t="shared" si="121"/>
        <v>318.2</v>
      </c>
      <c r="N209" s="158">
        <f t="shared" si="121"/>
        <v>318.2</v>
      </c>
      <c r="O209" s="158">
        <f t="shared" si="121"/>
        <v>0</v>
      </c>
      <c r="P209" s="158">
        <f t="shared" si="121"/>
        <v>0</v>
      </c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</row>
    <row r="210" spans="1:50" s="8" customFormat="1" ht="49.5" customHeight="1">
      <c r="A210" s="16" t="s">
        <v>468</v>
      </c>
      <c r="B210" s="17" t="s">
        <v>546</v>
      </c>
      <c r="C210" s="153" t="s">
        <v>16</v>
      </c>
      <c r="D210" s="193">
        <f>E210+F210+G210</f>
        <v>0</v>
      </c>
      <c r="E210" s="158"/>
      <c r="F210" s="158"/>
      <c r="G210" s="158"/>
      <c r="H210" s="158" t="e">
        <f>#REF!</f>
        <v>#REF!</v>
      </c>
      <c r="I210" s="193">
        <f>J210+K210+L210</f>
        <v>180</v>
      </c>
      <c r="J210" s="158">
        <v>180</v>
      </c>
      <c r="K210" s="158"/>
      <c r="L210" s="158"/>
      <c r="M210" s="193">
        <f>N210+O210+P210</f>
        <v>153</v>
      </c>
      <c r="N210" s="158">
        <v>153</v>
      </c>
      <c r="O210" s="158"/>
      <c r="P210" s="158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  <c r="AV210" s="7"/>
      <c r="AW210" s="7"/>
      <c r="AX210" s="7"/>
    </row>
    <row r="211" spans="1:50" s="8" customFormat="1" ht="18" customHeight="1">
      <c r="A211" s="16" t="s">
        <v>35</v>
      </c>
      <c r="B211" s="17" t="s">
        <v>546</v>
      </c>
      <c r="C211" s="153" t="s">
        <v>36</v>
      </c>
      <c r="D211" s="193">
        <f>E211+F211+G211</f>
        <v>0</v>
      </c>
      <c r="E211" s="158"/>
      <c r="F211" s="158"/>
      <c r="G211" s="158"/>
      <c r="H211" s="158" t="e">
        <f>#REF!</f>
        <v>#REF!</v>
      </c>
      <c r="I211" s="193">
        <f>J211+K211+L211</f>
        <v>165.2</v>
      </c>
      <c r="J211" s="158">
        <v>165.2</v>
      </c>
      <c r="K211" s="158"/>
      <c r="L211" s="158"/>
      <c r="M211" s="193">
        <f>N211+O211+P211</f>
        <v>165.2</v>
      </c>
      <c r="N211" s="158">
        <v>165.2</v>
      </c>
      <c r="O211" s="158"/>
      <c r="P211" s="158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</row>
    <row r="212" spans="1:50" s="7" customFormat="1" ht="42.75" customHeight="1">
      <c r="A212" s="24" t="s">
        <v>72</v>
      </c>
      <c r="B212" s="17" t="s">
        <v>192</v>
      </c>
      <c r="C212" s="19"/>
      <c r="D212" s="193">
        <f t="shared" ref="D212:D271" si="122">E212+F212+G212</f>
        <v>1435.6</v>
      </c>
      <c r="E212" s="155">
        <f>E213</f>
        <v>1435.6</v>
      </c>
      <c r="F212" s="155">
        <f t="shared" ref="F212:H212" si="123">F213</f>
        <v>0</v>
      </c>
      <c r="G212" s="155">
        <f t="shared" si="123"/>
        <v>0</v>
      </c>
      <c r="H212" s="155" t="e">
        <f t="shared" si="123"/>
        <v>#REF!</v>
      </c>
      <c r="I212" s="193">
        <f t="shared" ref="I212:I258" si="124">J212+K212+L212</f>
        <v>733.5</v>
      </c>
      <c r="J212" s="155">
        <f>J213</f>
        <v>733.5</v>
      </c>
      <c r="K212" s="155">
        <f t="shared" ref="K212:L212" si="125">K213</f>
        <v>0</v>
      </c>
      <c r="L212" s="155">
        <f t="shared" si="125"/>
        <v>0</v>
      </c>
      <c r="M212" s="247">
        <f>N212+O212</f>
        <v>633.20000000000005</v>
      </c>
      <c r="N212" s="160">
        <f>N213</f>
        <v>633.20000000000005</v>
      </c>
      <c r="O212" s="160">
        <f t="shared" ref="O212:P212" si="126">O213</f>
        <v>0</v>
      </c>
      <c r="P212" s="160">
        <f t="shared" si="126"/>
        <v>0</v>
      </c>
    </row>
    <row r="213" spans="1:50" s="8" customFormat="1" ht="31.5" customHeight="1">
      <c r="A213" s="16" t="s">
        <v>63</v>
      </c>
      <c r="B213" s="17" t="s">
        <v>192</v>
      </c>
      <c r="C213" s="153" t="s">
        <v>64</v>
      </c>
      <c r="D213" s="193">
        <f t="shared" si="122"/>
        <v>1435.6</v>
      </c>
      <c r="E213" s="155">
        <f>'[1]Поправки ноябрь 2024 (3)'!$I$1133</f>
        <v>1435.6</v>
      </c>
      <c r="F213" s="155"/>
      <c r="G213" s="155"/>
      <c r="H213" s="155" t="e">
        <f>#REF!</f>
        <v>#REF!</v>
      </c>
      <c r="I213" s="193">
        <f t="shared" si="124"/>
        <v>733.5</v>
      </c>
      <c r="J213" s="155">
        <v>733.5</v>
      </c>
      <c r="K213" s="155"/>
      <c r="L213" s="155"/>
      <c r="M213" s="247">
        <f>N213+O213</f>
        <v>633.20000000000005</v>
      </c>
      <c r="N213" s="160">
        <v>633.20000000000005</v>
      </c>
      <c r="O213" s="160"/>
      <c r="P213" s="160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</row>
    <row r="214" spans="1:50" s="7" customFormat="1" ht="85.5" hidden="1" customHeight="1">
      <c r="A214" s="16" t="s">
        <v>157</v>
      </c>
      <c r="B214" s="44" t="s">
        <v>193</v>
      </c>
      <c r="C214" s="153" t="s">
        <v>24</v>
      </c>
      <c r="D214" s="193">
        <f t="shared" si="122"/>
        <v>0</v>
      </c>
      <c r="E214" s="156">
        <f t="shared" ref="E214:H214" si="127">E215</f>
        <v>0</v>
      </c>
      <c r="F214" s="156">
        <f t="shared" si="127"/>
        <v>0</v>
      </c>
      <c r="G214" s="155">
        <f t="shared" si="127"/>
        <v>0</v>
      </c>
      <c r="H214" s="155" t="e">
        <f t="shared" si="127"/>
        <v>#REF!</v>
      </c>
      <c r="I214" s="193">
        <f t="shared" si="124"/>
        <v>0</v>
      </c>
      <c r="J214" s="156">
        <f t="shared" ref="J214:L214" si="128">J215</f>
        <v>0</v>
      </c>
      <c r="K214" s="156">
        <f t="shared" si="128"/>
        <v>0</v>
      </c>
      <c r="L214" s="155">
        <f t="shared" si="128"/>
        <v>0</v>
      </c>
      <c r="M214" s="247">
        <f>N214+O214+P214</f>
        <v>0</v>
      </c>
      <c r="N214" s="160">
        <f t="shared" ref="N214:P214" si="129">N215</f>
        <v>0</v>
      </c>
      <c r="O214" s="160">
        <f t="shared" si="129"/>
        <v>0</v>
      </c>
      <c r="P214" s="160">
        <f t="shared" si="129"/>
        <v>0</v>
      </c>
    </row>
    <row r="215" spans="1:50" s="8" customFormat="1" ht="31.5" hidden="1" customHeight="1">
      <c r="A215" s="48" t="s">
        <v>63</v>
      </c>
      <c r="B215" s="44" t="s">
        <v>193</v>
      </c>
      <c r="C215" s="153" t="s">
        <v>64</v>
      </c>
      <c r="D215" s="193">
        <f t="shared" si="122"/>
        <v>0</v>
      </c>
      <c r="E215" s="156"/>
      <c r="F215" s="156"/>
      <c r="G215" s="155"/>
      <c r="H215" s="155" t="e">
        <f>#REF!</f>
        <v>#REF!</v>
      </c>
      <c r="I215" s="193">
        <f t="shared" si="124"/>
        <v>0</v>
      </c>
      <c r="J215" s="156"/>
      <c r="K215" s="156"/>
      <c r="L215" s="155"/>
      <c r="M215" s="247">
        <f>N215+O215+P215</f>
        <v>0</v>
      </c>
      <c r="N215" s="160"/>
      <c r="O215" s="160"/>
      <c r="P215" s="160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</row>
    <row r="216" spans="1:50" s="8" customFormat="1" ht="48.75" hidden="1">
      <c r="A216" s="118" t="s">
        <v>359</v>
      </c>
      <c r="B216" s="119">
        <v>6500051350</v>
      </c>
      <c r="C216" s="153"/>
      <c r="D216" s="193">
        <f t="shared" ref="D216:P217" si="130">D217</f>
        <v>0</v>
      </c>
      <c r="E216" s="158">
        <f t="shared" si="130"/>
        <v>0</v>
      </c>
      <c r="F216" s="158">
        <f t="shared" si="130"/>
        <v>0</v>
      </c>
      <c r="G216" s="158">
        <f t="shared" si="130"/>
        <v>0</v>
      </c>
      <c r="H216" s="158">
        <f t="shared" si="130"/>
        <v>0</v>
      </c>
      <c r="I216" s="193">
        <f t="shared" si="130"/>
        <v>0</v>
      </c>
      <c r="J216" s="158">
        <f t="shared" si="130"/>
        <v>0</v>
      </c>
      <c r="K216" s="158">
        <f t="shared" si="130"/>
        <v>0</v>
      </c>
      <c r="L216" s="158">
        <f t="shared" si="130"/>
        <v>0</v>
      </c>
      <c r="M216" s="193">
        <f t="shared" si="130"/>
        <v>0</v>
      </c>
      <c r="N216" s="158">
        <f t="shared" si="130"/>
        <v>0</v>
      </c>
      <c r="O216" s="158">
        <f t="shared" si="130"/>
        <v>0</v>
      </c>
      <c r="P216" s="158">
        <f t="shared" si="130"/>
        <v>0</v>
      </c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</row>
    <row r="217" spans="1:50" s="8" customFormat="1" ht="18" hidden="1" customHeight="1">
      <c r="A217" s="48" t="s">
        <v>63</v>
      </c>
      <c r="B217" s="119">
        <v>6500051350</v>
      </c>
      <c r="C217" s="153" t="s">
        <v>64</v>
      </c>
      <c r="D217" s="193">
        <f t="shared" si="130"/>
        <v>0</v>
      </c>
      <c r="E217" s="158">
        <f t="shared" si="130"/>
        <v>0</v>
      </c>
      <c r="F217" s="158">
        <f t="shared" si="130"/>
        <v>0</v>
      </c>
      <c r="G217" s="158">
        <f t="shared" si="130"/>
        <v>0</v>
      </c>
      <c r="H217" s="158">
        <f t="shared" si="130"/>
        <v>0</v>
      </c>
      <c r="I217" s="193">
        <f t="shared" si="130"/>
        <v>0</v>
      </c>
      <c r="J217" s="158">
        <f t="shared" si="130"/>
        <v>0</v>
      </c>
      <c r="K217" s="158">
        <f t="shared" si="130"/>
        <v>0</v>
      </c>
      <c r="L217" s="158">
        <f t="shared" si="130"/>
        <v>0</v>
      </c>
      <c r="M217" s="193">
        <f t="shared" si="130"/>
        <v>0</v>
      </c>
      <c r="N217" s="158">
        <f t="shared" si="130"/>
        <v>0</v>
      </c>
      <c r="O217" s="158">
        <f t="shared" si="130"/>
        <v>0</v>
      </c>
      <c r="P217" s="158">
        <f t="shared" si="130"/>
        <v>0</v>
      </c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</row>
    <row r="218" spans="1:50" s="8" customFormat="1" ht="18" hidden="1" customHeight="1">
      <c r="A218" s="48" t="s">
        <v>73</v>
      </c>
      <c r="B218" s="119">
        <v>6500051350</v>
      </c>
      <c r="C218" s="153" t="s">
        <v>64</v>
      </c>
      <c r="D218" s="193">
        <f>E218+F218+G218</f>
        <v>0</v>
      </c>
      <c r="E218" s="156"/>
      <c r="F218" s="156"/>
      <c r="G218" s="155"/>
      <c r="H218" s="155"/>
      <c r="I218" s="193">
        <f>J218+K218+L218</f>
        <v>0</v>
      </c>
      <c r="J218" s="156"/>
      <c r="K218" s="156"/>
      <c r="L218" s="155"/>
      <c r="M218" s="247">
        <f>N218+O218+P218</f>
        <v>0</v>
      </c>
      <c r="N218" s="160"/>
      <c r="O218" s="160"/>
      <c r="P218" s="160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</row>
    <row r="219" spans="1:50" s="8" customFormat="1" ht="168.75" hidden="1" customHeight="1">
      <c r="A219" s="48" t="s">
        <v>316</v>
      </c>
      <c r="B219" s="60" t="s">
        <v>371</v>
      </c>
      <c r="C219" s="153"/>
      <c r="D219" s="193">
        <f>D220</f>
        <v>0</v>
      </c>
      <c r="E219" s="158">
        <f t="shared" ref="E219:P220" si="131">E220</f>
        <v>0</v>
      </c>
      <c r="F219" s="158">
        <f t="shared" si="131"/>
        <v>0</v>
      </c>
      <c r="G219" s="158">
        <f t="shared" si="131"/>
        <v>0</v>
      </c>
      <c r="H219" s="158">
        <f t="shared" si="131"/>
        <v>0</v>
      </c>
      <c r="I219" s="193">
        <f t="shared" si="131"/>
        <v>0</v>
      </c>
      <c r="J219" s="158">
        <f t="shared" si="131"/>
        <v>0</v>
      </c>
      <c r="K219" s="158">
        <f t="shared" si="131"/>
        <v>0</v>
      </c>
      <c r="L219" s="158">
        <f t="shared" si="131"/>
        <v>0</v>
      </c>
      <c r="M219" s="193">
        <f t="shared" si="131"/>
        <v>0</v>
      </c>
      <c r="N219" s="158">
        <f t="shared" si="131"/>
        <v>0</v>
      </c>
      <c r="O219" s="158">
        <f t="shared" si="131"/>
        <v>0</v>
      </c>
      <c r="P219" s="158">
        <f t="shared" si="131"/>
        <v>0</v>
      </c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</row>
    <row r="220" spans="1:50" s="8" customFormat="1" ht="30" hidden="1">
      <c r="A220" s="48" t="s">
        <v>63</v>
      </c>
      <c r="B220" s="60" t="s">
        <v>371</v>
      </c>
      <c r="C220" s="153" t="s">
        <v>64</v>
      </c>
      <c r="D220" s="193">
        <f>D221</f>
        <v>0</v>
      </c>
      <c r="E220" s="158">
        <f t="shared" si="131"/>
        <v>0</v>
      </c>
      <c r="F220" s="158">
        <f t="shared" si="131"/>
        <v>0</v>
      </c>
      <c r="G220" s="158">
        <f t="shared" si="131"/>
        <v>0</v>
      </c>
      <c r="H220" s="158">
        <f t="shared" si="131"/>
        <v>0</v>
      </c>
      <c r="I220" s="193">
        <f t="shared" si="131"/>
        <v>0</v>
      </c>
      <c r="J220" s="158">
        <f t="shared" si="131"/>
        <v>0</v>
      </c>
      <c r="K220" s="158">
        <f t="shared" si="131"/>
        <v>0</v>
      </c>
      <c r="L220" s="158">
        <f t="shared" si="131"/>
        <v>0</v>
      </c>
      <c r="M220" s="193">
        <f t="shared" si="131"/>
        <v>0</v>
      </c>
      <c r="N220" s="158">
        <f t="shared" si="131"/>
        <v>0</v>
      </c>
      <c r="O220" s="158">
        <f t="shared" si="131"/>
        <v>0</v>
      </c>
      <c r="P220" s="158">
        <f t="shared" si="131"/>
        <v>0</v>
      </c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</row>
    <row r="221" spans="1:50" s="8" customFormat="1" ht="18" hidden="1" customHeight="1">
      <c r="A221" s="48" t="s">
        <v>73</v>
      </c>
      <c r="B221" s="60" t="s">
        <v>371</v>
      </c>
      <c r="C221" s="153" t="s">
        <v>64</v>
      </c>
      <c r="D221" s="193">
        <f>E221+F221+G221+H221</f>
        <v>0</v>
      </c>
      <c r="E221" s="156"/>
      <c r="F221" s="156"/>
      <c r="G221" s="155"/>
      <c r="H221" s="155"/>
      <c r="I221" s="193">
        <f>J221+K221+L221</f>
        <v>0</v>
      </c>
      <c r="J221" s="156"/>
      <c r="K221" s="156"/>
      <c r="L221" s="156"/>
      <c r="M221" s="247">
        <f>N221+O221+P221</f>
        <v>0</v>
      </c>
      <c r="N221" s="160"/>
      <c r="O221" s="160"/>
      <c r="P221" s="160">
        <v>0</v>
      </c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</row>
    <row r="222" spans="1:50" s="8" customFormat="1" ht="38.25" hidden="1">
      <c r="A222" s="58" t="s">
        <v>419</v>
      </c>
      <c r="B222" s="60" t="s">
        <v>169</v>
      </c>
      <c r="C222" s="153"/>
      <c r="D222" s="193">
        <f>D223</f>
        <v>0</v>
      </c>
      <c r="E222" s="158">
        <f t="shared" ref="E222:P223" si="132">E223</f>
        <v>0</v>
      </c>
      <c r="F222" s="158">
        <f t="shared" si="132"/>
        <v>0</v>
      </c>
      <c r="G222" s="158">
        <f t="shared" si="132"/>
        <v>0</v>
      </c>
      <c r="H222" s="158">
        <f t="shared" si="132"/>
        <v>0</v>
      </c>
      <c r="I222" s="193">
        <f t="shared" si="132"/>
        <v>0</v>
      </c>
      <c r="J222" s="158">
        <f t="shared" si="132"/>
        <v>0</v>
      </c>
      <c r="K222" s="158">
        <f t="shared" si="132"/>
        <v>0</v>
      </c>
      <c r="L222" s="158">
        <f t="shared" si="132"/>
        <v>0</v>
      </c>
      <c r="M222" s="193">
        <f t="shared" si="132"/>
        <v>0</v>
      </c>
      <c r="N222" s="158">
        <f t="shared" si="132"/>
        <v>0</v>
      </c>
      <c r="O222" s="158">
        <f t="shared" si="132"/>
        <v>0</v>
      </c>
      <c r="P222" s="158">
        <f t="shared" si="132"/>
        <v>0</v>
      </c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</row>
    <row r="223" spans="1:50" s="8" customFormat="1" ht="30" hidden="1">
      <c r="A223" s="48" t="s">
        <v>63</v>
      </c>
      <c r="B223" s="60" t="s">
        <v>169</v>
      </c>
      <c r="C223" s="153" t="s">
        <v>64</v>
      </c>
      <c r="D223" s="193">
        <f>D224</f>
        <v>0</v>
      </c>
      <c r="E223" s="158">
        <f t="shared" si="132"/>
        <v>0</v>
      </c>
      <c r="F223" s="158">
        <f t="shared" si="132"/>
        <v>0</v>
      </c>
      <c r="G223" s="158">
        <f t="shared" si="132"/>
        <v>0</v>
      </c>
      <c r="H223" s="158">
        <f t="shared" si="132"/>
        <v>0</v>
      </c>
      <c r="I223" s="193">
        <f t="shared" si="132"/>
        <v>0</v>
      </c>
      <c r="J223" s="158">
        <f t="shared" si="132"/>
        <v>0</v>
      </c>
      <c r="K223" s="158">
        <f t="shared" si="132"/>
        <v>0</v>
      </c>
      <c r="L223" s="158">
        <f t="shared" si="132"/>
        <v>0</v>
      </c>
      <c r="M223" s="193">
        <f t="shared" si="132"/>
        <v>0</v>
      </c>
      <c r="N223" s="158">
        <f t="shared" si="132"/>
        <v>0</v>
      </c>
      <c r="O223" s="158">
        <f t="shared" si="132"/>
        <v>0</v>
      </c>
      <c r="P223" s="158">
        <f t="shared" si="132"/>
        <v>0</v>
      </c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P223" s="7"/>
      <c r="AQ223" s="7"/>
      <c r="AR223" s="7"/>
      <c r="AS223" s="7"/>
      <c r="AT223" s="7"/>
      <c r="AU223" s="7"/>
      <c r="AV223" s="7"/>
      <c r="AW223" s="7"/>
      <c r="AX223" s="7"/>
    </row>
    <row r="224" spans="1:50" s="8" customFormat="1" ht="18" hidden="1" customHeight="1">
      <c r="A224" s="48" t="s">
        <v>73</v>
      </c>
      <c r="B224" s="60" t="s">
        <v>169</v>
      </c>
      <c r="C224" s="153" t="s">
        <v>64</v>
      </c>
      <c r="D224" s="193">
        <f>E224+F224+G224+H224</f>
        <v>0</v>
      </c>
      <c r="E224" s="156"/>
      <c r="F224" s="156"/>
      <c r="G224" s="155"/>
      <c r="H224" s="155"/>
      <c r="I224" s="193">
        <f>J224+K224+L224</f>
        <v>0</v>
      </c>
      <c r="J224" s="156"/>
      <c r="K224" s="156"/>
      <c r="L224" s="156"/>
      <c r="M224" s="247">
        <f>N224+O224+P224</f>
        <v>0</v>
      </c>
      <c r="N224" s="160"/>
      <c r="O224" s="160"/>
      <c r="P224" s="160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</row>
    <row r="225" spans="1:50" s="7" customFormat="1" ht="60" hidden="1" customHeight="1">
      <c r="A225" s="59" t="s">
        <v>128</v>
      </c>
      <c r="B225" s="21" t="s">
        <v>194</v>
      </c>
      <c r="C225" s="19"/>
      <c r="D225" s="193">
        <f t="shared" si="122"/>
        <v>0</v>
      </c>
      <c r="E225" s="156">
        <f t="shared" ref="E225:G226" si="133">E226</f>
        <v>0</v>
      </c>
      <c r="F225" s="156">
        <f t="shared" si="133"/>
        <v>0</v>
      </c>
      <c r="G225" s="155">
        <f t="shared" si="133"/>
        <v>0</v>
      </c>
      <c r="H225" s="155"/>
      <c r="I225" s="193">
        <f t="shared" si="124"/>
        <v>0</v>
      </c>
      <c r="J225" s="156">
        <f t="shared" ref="J225:L226" si="134">J226</f>
        <v>0</v>
      </c>
      <c r="K225" s="155">
        <f t="shared" si="134"/>
        <v>0</v>
      </c>
      <c r="L225" s="155">
        <f t="shared" si="134"/>
        <v>0</v>
      </c>
      <c r="M225" s="247">
        <f>M226</f>
        <v>0</v>
      </c>
      <c r="N225" s="160">
        <f t="shared" ref="N225:P226" si="135">N226</f>
        <v>0</v>
      </c>
      <c r="O225" s="160">
        <f t="shared" si="135"/>
        <v>0</v>
      </c>
      <c r="P225" s="160">
        <f t="shared" si="135"/>
        <v>0</v>
      </c>
    </row>
    <row r="226" spans="1:50" s="8" customFormat="1" ht="30.75" hidden="1" customHeight="1">
      <c r="A226" s="32" t="s">
        <v>63</v>
      </c>
      <c r="B226" s="22" t="s">
        <v>194</v>
      </c>
      <c r="C226" s="153" t="s">
        <v>64</v>
      </c>
      <c r="D226" s="193">
        <f t="shared" si="122"/>
        <v>0</v>
      </c>
      <c r="E226" s="156">
        <f t="shared" si="133"/>
        <v>0</v>
      </c>
      <c r="F226" s="156">
        <f t="shared" si="133"/>
        <v>0</v>
      </c>
      <c r="G226" s="155">
        <f t="shared" si="133"/>
        <v>0</v>
      </c>
      <c r="H226" s="155"/>
      <c r="I226" s="193">
        <f t="shared" si="124"/>
        <v>0</v>
      </c>
      <c r="J226" s="156">
        <f t="shared" si="134"/>
        <v>0</v>
      </c>
      <c r="K226" s="155">
        <f t="shared" si="134"/>
        <v>0</v>
      </c>
      <c r="L226" s="155">
        <f t="shared" si="134"/>
        <v>0</v>
      </c>
      <c r="M226" s="247">
        <f>M227</f>
        <v>0</v>
      </c>
      <c r="N226" s="160">
        <f t="shared" si="135"/>
        <v>0</v>
      </c>
      <c r="O226" s="160">
        <f t="shared" si="135"/>
        <v>0</v>
      </c>
      <c r="P226" s="160">
        <f t="shared" si="135"/>
        <v>0</v>
      </c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K226" s="7"/>
      <c r="AL226" s="7"/>
      <c r="AM226" s="7"/>
      <c r="AN226" s="7"/>
      <c r="AO226" s="7"/>
      <c r="AP226" s="7"/>
      <c r="AQ226" s="7"/>
      <c r="AR226" s="7"/>
      <c r="AS226" s="7"/>
      <c r="AT226" s="7"/>
      <c r="AU226" s="7"/>
      <c r="AV226" s="7"/>
      <c r="AW226" s="7"/>
      <c r="AX226" s="7"/>
    </row>
    <row r="227" spans="1:50" s="8" customFormat="1" ht="17.25" hidden="1" customHeight="1">
      <c r="A227" s="123" t="s">
        <v>75</v>
      </c>
      <c r="B227" s="22" t="s">
        <v>194</v>
      </c>
      <c r="C227" s="153" t="s">
        <v>64</v>
      </c>
      <c r="D227" s="193">
        <f t="shared" si="122"/>
        <v>0</v>
      </c>
      <c r="E227" s="156"/>
      <c r="F227" s="156"/>
      <c r="G227" s="155"/>
      <c r="H227" s="155"/>
      <c r="I227" s="193">
        <f t="shared" si="124"/>
        <v>0</v>
      </c>
      <c r="J227" s="156"/>
      <c r="K227" s="155"/>
      <c r="L227" s="156"/>
      <c r="M227" s="247">
        <f>P227</f>
        <v>0</v>
      </c>
      <c r="N227" s="160"/>
      <c r="O227" s="160"/>
      <c r="P227" s="160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</row>
    <row r="228" spans="1:50" s="7" customFormat="1" ht="65.25" customHeight="1">
      <c r="A228" s="16" t="s">
        <v>129</v>
      </c>
      <c r="B228" s="22" t="s">
        <v>195</v>
      </c>
      <c r="C228" s="19"/>
      <c r="D228" s="193">
        <f t="shared" si="122"/>
        <v>1822.5</v>
      </c>
      <c r="E228" s="156">
        <f t="shared" ref="E228:P228" si="136">E229</f>
        <v>0</v>
      </c>
      <c r="F228" s="155">
        <f t="shared" si="136"/>
        <v>1822.5</v>
      </c>
      <c r="G228" s="155">
        <f t="shared" si="136"/>
        <v>0</v>
      </c>
      <c r="H228" s="155" t="e">
        <f t="shared" si="136"/>
        <v>#REF!</v>
      </c>
      <c r="I228" s="190">
        <f t="shared" si="136"/>
        <v>1620.9</v>
      </c>
      <c r="J228" s="155">
        <f t="shared" si="136"/>
        <v>0</v>
      </c>
      <c r="K228" s="155">
        <f t="shared" si="136"/>
        <v>1620.9</v>
      </c>
      <c r="L228" s="155">
        <f t="shared" si="136"/>
        <v>0</v>
      </c>
      <c r="M228" s="190">
        <f t="shared" si="136"/>
        <v>1620.9</v>
      </c>
      <c r="N228" s="155">
        <f t="shared" si="136"/>
        <v>0</v>
      </c>
      <c r="O228" s="155">
        <f t="shared" si="136"/>
        <v>1620.9</v>
      </c>
      <c r="P228" s="155">
        <f t="shared" si="136"/>
        <v>0</v>
      </c>
    </row>
    <row r="229" spans="1:50" s="8" customFormat="1" ht="30.75" customHeight="1">
      <c r="A229" s="16" t="s">
        <v>63</v>
      </c>
      <c r="B229" s="22" t="s">
        <v>195</v>
      </c>
      <c r="C229" s="153" t="s">
        <v>64</v>
      </c>
      <c r="D229" s="193">
        <f t="shared" si="122"/>
        <v>1822.5</v>
      </c>
      <c r="E229" s="156"/>
      <c r="F229" s="155">
        <f>'[2]Поправки октябрь 2024 (2)'!$I$1198</f>
        <v>1822.5</v>
      </c>
      <c r="G229" s="155"/>
      <c r="H229" s="155" t="e">
        <f>#REF!</f>
        <v>#REF!</v>
      </c>
      <c r="I229" s="193">
        <f t="shared" si="124"/>
        <v>1620.9</v>
      </c>
      <c r="J229" s="156"/>
      <c r="K229" s="156">
        <v>1620.9</v>
      </c>
      <c r="L229" s="156"/>
      <c r="M229" s="247">
        <f t="shared" ref="M229:M245" si="137">N229+O229</f>
        <v>1620.9</v>
      </c>
      <c r="N229" s="160"/>
      <c r="O229" s="160">
        <v>1620.9</v>
      </c>
      <c r="P229" s="160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</row>
    <row r="230" spans="1:50" s="8" customFormat="1" ht="39.75" customHeight="1">
      <c r="A230" s="143" t="s">
        <v>451</v>
      </c>
      <c r="B230" s="142" t="s">
        <v>452</v>
      </c>
      <c r="C230" s="153"/>
      <c r="D230" s="193">
        <f>D231</f>
        <v>50</v>
      </c>
      <c r="E230" s="158">
        <f t="shared" ref="E230:P230" si="138">E231</f>
        <v>0</v>
      </c>
      <c r="F230" s="158">
        <f t="shared" si="138"/>
        <v>50</v>
      </c>
      <c r="G230" s="158">
        <f t="shared" si="138"/>
        <v>0</v>
      </c>
      <c r="H230" s="158" t="e">
        <f t="shared" si="138"/>
        <v>#REF!</v>
      </c>
      <c r="I230" s="193">
        <f t="shared" si="138"/>
        <v>50</v>
      </c>
      <c r="J230" s="158">
        <f t="shared" si="138"/>
        <v>0</v>
      </c>
      <c r="K230" s="158">
        <f t="shared" si="138"/>
        <v>50</v>
      </c>
      <c r="L230" s="158">
        <f t="shared" si="138"/>
        <v>0</v>
      </c>
      <c r="M230" s="193">
        <f t="shared" si="138"/>
        <v>50</v>
      </c>
      <c r="N230" s="158">
        <f t="shared" si="138"/>
        <v>0</v>
      </c>
      <c r="O230" s="158">
        <f t="shared" si="138"/>
        <v>50</v>
      </c>
      <c r="P230" s="158">
        <f t="shared" si="138"/>
        <v>0</v>
      </c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P230" s="7"/>
      <c r="AQ230" s="7"/>
      <c r="AR230" s="7"/>
      <c r="AS230" s="7"/>
      <c r="AT230" s="7"/>
      <c r="AU230" s="7"/>
      <c r="AV230" s="7"/>
      <c r="AW230" s="7"/>
      <c r="AX230" s="7"/>
    </row>
    <row r="231" spans="1:50" s="8" customFormat="1" ht="26.25">
      <c r="A231" s="143" t="s">
        <v>63</v>
      </c>
      <c r="B231" s="142" t="s">
        <v>452</v>
      </c>
      <c r="C231" s="153" t="s">
        <v>64</v>
      </c>
      <c r="D231" s="193">
        <f>E231+F231+G231</f>
        <v>50</v>
      </c>
      <c r="E231" s="158"/>
      <c r="F231" s="158">
        <v>50</v>
      </c>
      <c r="G231" s="158"/>
      <c r="H231" s="158" t="e">
        <f>#REF!</f>
        <v>#REF!</v>
      </c>
      <c r="I231" s="193">
        <f>J231+K231+L231</f>
        <v>50</v>
      </c>
      <c r="J231" s="158"/>
      <c r="K231" s="158">
        <v>50</v>
      </c>
      <c r="L231" s="158"/>
      <c r="M231" s="193">
        <f>N231+O231+P231</f>
        <v>50</v>
      </c>
      <c r="N231" s="158"/>
      <c r="O231" s="158">
        <v>50</v>
      </c>
      <c r="P231" s="158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</row>
    <row r="232" spans="1:50" s="7" customFormat="1" ht="87.75" customHeight="1">
      <c r="A232" s="16" t="s">
        <v>130</v>
      </c>
      <c r="B232" s="22" t="s">
        <v>196</v>
      </c>
      <c r="C232" s="29"/>
      <c r="D232" s="193">
        <f t="shared" si="122"/>
        <v>470.5</v>
      </c>
      <c r="E232" s="155">
        <f t="shared" ref="E232:J232" si="139">E233</f>
        <v>0</v>
      </c>
      <c r="F232" s="155">
        <f t="shared" si="139"/>
        <v>470.5</v>
      </c>
      <c r="G232" s="155">
        <f t="shared" si="139"/>
        <v>0</v>
      </c>
      <c r="H232" s="155" t="e">
        <f t="shared" si="139"/>
        <v>#REF!</v>
      </c>
      <c r="I232" s="190">
        <f t="shared" si="139"/>
        <v>470.5</v>
      </c>
      <c r="J232" s="155">
        <f t="shared" si="139"/>
        <v>0</v>
      </c>
      <c r="K232" s="155">
        <f>K233</f>
        <v>470.5</v>
      </c>
      <c r="L232" s="155">
        <f>L233</f>
        <v>0</v>
      </c>
      <c r="M232" s="190">
        <f t="shared" ref="M232:P232" si="140">M233</f>
        <v>470.5</v>
      </c>
      <c r="N232" s="155">
        <f t="shared" si="140"/>
        <v>0</v>
      </c>
      <c r="O232" s="155">
        <f t="shared" si="140"/>
        <v>470.5</v>
      </c>
      <c r="P232" s="155">
        <f t="shared" si="140"/>
        <v>0</v>
      </c>
    </row>
    <row r="233" spans="1:50" s="8" customFormat="1" ht="32.25" customHeight="1">
      <c r="A233" s="16" t="s">
        <v>63</v>
      </c>
      <c r="B233" s="22" t="s">
        <v>196</v>
      </c>
      <c r="C233" s="153" t="s">
        <v>64</v>
      </c>
      <c r="D233" s="193">
        <f t="shared" si="122"/>
        <v>470.5</v>
      </c>
      <c r="E233" s="155"/>
      <c r="F233" s="155">
        <v>470.5</v>
      </c>
      <c r="G233" s="155"/>
      <c r="H233" s="155" t="e">
        <f>#REF!</f>
        <v>#REF!</v>
      </c>
      <c r="I233" s="190">
        <f>J233+K233+L233</f>
        <v>470.5</v>
      </c>
      <c r="J233" s="155"/>
      <c r="K233" s="155">
        <v>470.5</v>
      </c>
      <c r="L233" s="155"/>
      <c r="M233" s="190">
        <f>N233+O233+P233</f>
        <v>470.5</v>
      </c>
      <c r="N233" s="155"/>
      <c r="O233" s="155">
        <v>470.5</v>
      </c>
      <c r="P233" s="155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</row>
    <row r="234" spans="1:50" s="8" customFormat="1" ht="80.25" customHeight="1">
      <c r="A234" s="228" t="s">
        <v>537</v>
      </c>
      <c r="B234" s="229" t="s">
        <v>538</v>
      </c>
      <c r="C234" s="153"/>
      <c r="D234" s="193">
        <f>D235</f>
        <v>50</v>
      </c>
      <c r="E234" s="158">
        <f t="shared" ref="E234:P234" si="141">E235</f>
        <v>0</v>
      </c>
      <c r="F234" s="158">
        <f t="shared" si="141"/>
        <v>50</v>
      </c>
      <c r="G234" s="158">
        <f t="shared" si="141"/>
        <v>0</v>
      </c>
      <c r="H234" s="158">
        <f t="shared" si="141"/>
        <v>0</v>
      </c>
      <c r="I234" s="193">
        <f t="shared" si="141"/>
        <v>50</v>
      </c>
      <c r="J234" s="158">
        <f t="shared" si="141"/>
        <v>0</v>
      </c>
      <c r="K234" s="158">
        <f t="shared" si="141"/>
        <v>50</v>
      </c>
      <c r="L234" s="158">
        <f t="shared" si="141"/>
        <v>0</v>
      </c>
      <c r="M234" s="193">
        <f t="shared" si="141"/>
        <v>50</v>
      </c>
      <c r="N234" s="158">
        <f t="shared" si="141"/>
        <v>0</v>
      </c>
      <c r="O234" s="158">
        <f t="shared" si="141"/>
        <v>50</v>
      </c>
      <c r="P234" s="158">
        <f t="shared" si="141"/>
        <v>0</v>
      </c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  <c r="AO234" s="7"/>
      <c r="AP234" s="7"/>
      <c r="AQ234" s="7"/>
      <c r="AR234" s="7"/>
      <c r="AS234" s="7"/>
      <c r="AT234" s="7"/>
      <c r="AU234" s="7"/>
      <c r="AV234" s="7"/>
      <c r="AW234" s="7"/>
      <c r="AX234" s="7"/>
    </row>
    <row r="235" spans="1:50" s="8" customFormat="1" ht="24.75">
      <c r="A235" s="144" t="s">
        <v>63</v>
      </c>
      <c r="B235" s="229" t="s">
        <v>538</v>
      </c>
      <c r="C235" s="153" t="s">
        <v>64</v>
      </c>
      <c r="D235" s="193">
        <f>E235+F235+G235</f>
        <v>50</v>
      </c>
      <c r="E235" s="155"/>
      <c r="F235" s="155">
        <v>50</v>
      </c>
      <c r="G235" s="155"/>
      <c r="H235" s="155"/>
      <c r="I235" s="190">
        <f>J235+K235+L235</f>
        <v>50</v>
      </c>
      <c r="J235" s="155"/>
      <c r="K235" s="155">
        <v>50</v>
      </c>
      <c r="L235" s="155"/>
      <c r="M235" s="190">
        <f>N235+O235+P235</f>
        <v>50</v>
      </c>
      <c r="N235" s="155"/>
      <c r="O235" s="155">
        <v>50</v>
      </c>
      <c r="P235" s="155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  <c r="AW235" s="7"/>
      <c r="AX235" s="7"/>
    </row>
    <row r="236" spans="1:50" s="7" customFormat="1" ht="72" customHeight="1">
      <c r="A236" s="16" t="s">
        <v>131</v>
      </c>
      <c r="B236" s="23" t="s">
        <v>197</v>
      </c>
      <c r="C236" s="153"/>
      <c r="D236" s="193">
        <f t="shared" si="122"/>
        <v>4369.7</v>
      </c>
      <c r="E236" s="156">
        <f t="shared" ref="E236:H236" si="142">E237</f>
        <v>0</v>
      </c>
      <c r="F236" s="155">
        <f t="shared" si="142"/>
        <v>4369.7</v>
      </c>
      <c r="G236" s="155">
        <f t="shared" si="142"/>
        <v>0</v>
      </c>
      <c r="H236" s="155" t="e">
        <f t="shared" si="142"/>
        <v>#REF!</v>
      </c>
      <c r="I236" s="193">
        <f t="shared" si="124"/>
        <v>10100.6</v>
      </c>
      <c r="J236" s="156"/>
      <c r="K236" s="155">
        <f>K237</f>
        <v>10100.6</v>
      </c>
      <c r="L236" s="155">
        <f t="shared" ref="L236" si="143">L237</f>
        <v>0</v>
      </c>
      <c r="M236" s="247">
        <f t="shared" si="137"/>
        <v>8739.2999999999993</v>
      </c>
      <c r="N236" s="160">
        <f>N237</f>
        <v>0</v>
      </c>
      <c r="O236" s="160">
        <f>O237</f>
        <v>8739.2999999999993</v>
      </c>
      <c r="P236" s="160">
        <f t="shared" ref="P236" si="144">P237</f>
        <v>0</v>
      </c>
    </row>
    <row r="237" spans="1:50" s="8" customFormat="1" ht="61.5" customHeight="1">
      <c r="A237" s="32" t="s">
        <v>77</v>
      </c>
      <c r="B237" s="23" t="s">
        <v>197</v>
      </c>
      <c r="C237" s="153" t="s">
        <v>52</v>
      </c>
      <c r="D237" s="193">
        <f t="shared" si="122"/>
        <v>4369.7</v>
      </c>
      <c r="E237" s="156"/>
      <c r="F237" s="218">
        <v>4369.7</v>
      </c>
      <c r="G237" s="155"/>
      <c r="H237" s="155" t="e">
        <f>#REF!</f>
        <v>#REF!</v>
      </c>
      <c r="I237" s="193">
        <f t="shared" si="124"/>
        <v>10100.6</v>
      </c>
      <c r="J237" s="156"/>
      <c r="K237" s="218">
        <v>10100.6</v>
      </c>
      <c r="L237" s="155"/>
      <c r="M237" s="247">
        <f t="shared" si="137"/>
        <v>8739.2999999999993</v>
      </c>
      <c r="N237" s="160"/>
      <c r="O237" s="160">
        <v>8739.2999999999993</v>
      </c>
      <c r="P237" s="160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  <c r="AV237" s="7"/>
      <c r="AW237" s="7"/>
      <c r="AX237" s="7"/>
    </row>
    <row r="238" spans="1:50" s="8" customFormat="1" ht="76.5">
      <c r="A238" s="141" t="s">
        <v>372</v>
      </c>
      <c r="B238" s="142" t="s">
        <v>373</v>
      </c>
      <c r="C238" s="153"/>
      <c r="D238" s="193">
        <f>D239</f>
        <v>0</v>
      </c>
      <c r="E238" s="158">
        <f t="shared" ref="E238:P238" si="145">E239</f>
        <v>0</v>
      </c>
      <c r="F238" s="158">
        <f t="shared" si="145"/>
        <v>0</v>
      </c>
      <c r="G238" s="158">
        <f t="shared" si="145"/>
        <v>0</v>
      </c>
      <c r="H238" s="158" t="e">
        <f t="shared" si="145"/>
        <v>#REF!</v>
      </c>
      <c r="I238" s="193">
        <f t="shared" si="145"/>
        <v>0</v>
      </c>
      <c r="J238" s="158">
        <f t="shared" si="145"/>
        <v>0</v>
      </c>
      <c r="K238" s="158">
        <f t="shared" si="145"/>
        <v>0</v>
      </c>
      <c r="L238" s="158">
        <f t="shared" si="145"/>
        <v>0</v>
      </c>
      <c r="M238" s="193">
        <f t="shared" si="145"/>
        <v>0</v>
      </c>
      <c r="N238" s="158">
        <f t="shared" si="145"/>
        <v>0</v>
      </c>
      <c r="O238" s="158">
        <f t="shared" si="145"/>
        <v>0</v>
      </c>
      <c r="P238" s="158">
        <f t="shared" si="145"/>
        <v>0</v>
      </c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  <c r="AV238" s="7"/>
      <c r="AW238" s="7"/>
      <c r="AX238" s="7"/>
    </row>
    <row r="239" spans="1:50" s="8" customFormat="1" ht="42.75" customHeight="1">
      <c r="A239" s="143" t="s">
        <v>77</v>
      </c>
      <c r="B239" s="142" t="s">
        <v>373</v>
      </c>
      <c r="C239" s="153" t="s">
        <v>52</v>
      </c>
      <c r="D239" s="193">
        <f>E239+F239+G239</f>
        <v>0</v>
      </c>
      <c r="E239" s="158"/>
      <c r="F239" s="158">
        <v>0</v>
      </c>
      <c r="G239" s="158"/>
      <c r="H239" s="158" t="e">
        <f>#REF!</f>
        <v>#REF!</v>
      </c>
      <c r="I239" s="193">
        <f>J239+K239+L239</f>
        <v>0</v>
      </c>
      <c r="J239" s="158"/>
      <c r="K239" s="158"/>
      <c r="L239" s="158"/>
      <c r="M239" s="193">
        <f>N239+O239+P239</f>
        <v>0</v>
      </c>
      <c r="N239" s="158"/>
      <c r="O239" s="158"/>
      <c r="P239" s="158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  <c r="AW239" s="7"/>
      <c r="AX239" s="7"/>
    </row>
    <row r="240" spans="1:50" s="8" customFormat="1" ht="63.75" hidden="1">
      <c r="A240" s="124" t="s">
        <v>358</v>
      </c>
      <c r="B240" s="117" t="s">
        <v>196</v>
      </c>
      <c r="C240" s="153"/>
      <c r="D240" s="193">
        <f t="shared" ref="D240:P241" si="146">D241</f>
        <v>0</v>
      </c>
      <c r="E240" s="158">
        <f t="shared" si="146"/>
        <v>0</v>
      </c>
      <c r="F240" s="158">
        <f t="shared" si="146"/>
        <v>0</v>
      </c>
      <c r="G240" s="158">
        <f t="shared" si="146"/>
        <v>0</v>
      </c>
      <c r="H240" s="158">
        <f t="shared" si="146"/>
        <v>0</v>
      </c>
      <c r="I240" s="193">
        <f t="shared" si="146"/>
        <v>0</v>
      </c>
      <c r="J240" s="158">
        <f t="shared" si="146"/>
        <v>0</v>
      </c>
      <c r="K240" s="158">
        <f t="shared" si="146"/>
        <v>0</v>
      </c>
      <c r="L240" s="158">
        <f t="shared" si="146"/>
        <v>0</v>
      </c>
      <c r="M240" s="193">
        <f t="shared" si="146"/>
        <v>0</v>
      </c>
      <c r="N240" s="158">
        <f t="shared" si="146"/>
        <v>0</v>
      </c>
      <c r="O240" s="158">
        <f t="shared" si="146"/>
        <v>0</v>
      </c>
      <c r="P240" s="158">
        <f t="shared" si="146"/>
        <v>0</v>
      </c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  <c r="AW240" s="7"/>
      <c r="AX240" s="7"/>
    </row>
    <row r="241" spans="1:50" s="8" customFormat="1" ht="47.25" hidden="1" customHeight="1">
      <c r="A241" s="122" t="s">
        <v>77</v>
      </c>
      <c r="B241" s="117" t="s">
        <v>196</v>
      </c>
      <c r="C241" s="153" t="s">
        <v>52</v>
      </c>
      <c r="D241" s="193">
        <f t="shared" si="146"/>
        <v>0</v>
      </c>
      <c r="E241" s="158">
        <f t="shared" si="146"/>
        <v>0</v>
      </c>
      <c r="F241" s="158">
        <f t="shared" si="146"/>
        <v>0</v>
      </c>
      <c r="G241" s="158">
        <f t="shared" si="146"/>
        <v>0</v>
      </c>
      <c r="H241" s="158">
        <f t="shared" si="146"/>
        <v>0</v>
      </c>
      <c r="I241" s="193">
        <f t="shared" si="146"/>
        <v>0</v>
      </c>
      <c r="J241" s="158">
        <f t="shared" si="146"/>
        <v>0</v>
      </c>
      <c r="K241" s="158">
        <f t="shared" si="146"/>
        <v>0</v>
      </c>
      <c r="L241" s="158">
        <f t="shared" si="146"/>
        <v>0</v>
      </c>
      <c r="M241" s="193">
        <f t="shared" si="146"/>
        <v>0</v>
      </c>
      <c r="N241" s="158">
        <f t="shared" si="146"/>
        <v>0</v>
      </c>
      <c r="O241" s="158">
        <f t="shared" si="146"/>
        <v>0</v>
      </c>
      <c r="P241" s="158">
        <f t="shared" si="146"/>
        <v>0</v>
      </c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  <c r="AO241" s="7"/>
      <c r="AP241" s="7"/>
      <c r="AQ241" s="7"/>
      <c r="AR241" s="7"/>
      <c r="AS241" s="7"/>
      <c r="AT241" s="7"/>
      <c r="AU241" s="7"/>
      <c r="AV241" s="7"/>
      <c r="AW241" s="7"/>
      <c r="AX241" s="7"/>
    </row>
    <row r="242" spans="1:50" s="8" customFormat="1" ht="17.25" hidden="1" customHeight="1">
      <c r="A242" s="16" t="s">
        <v>75</v>
      </c>
      <c r="B242" s="117" t="s">
        <v>196</v>
      </c>
      <c r="C242" s="153" t="s">
        <v>52</v>
      </c>
      <c r="D242" s="193">
        <f>E242+F242+G242</f>
        <v>0</v>
      </c>
      <c r="E242" s="156"/>
      <c r="F242" s="155"/>
      <c r="G242" s="155"/>
      <c r="H242" s="155">
        <f>I242+J242+K242</f>
        <v>0</v>
      </c>
      <c r="I242" s="193">
        <f>J242+K242+L242</f>
        <v>0</v>
      </c>
      <c r="J242" s="156"/>
      <c r="K242" s="155"/>
      <c r="L242" s="156"/>
      <c r="M242" s="247">
        <f>N242+O242+P242</f>
        <v>0</v>
      </c>
      <c r="N242" s="160"/>
      <c r="O242" s="160"/>
      <c r="P242" s="160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  <c r="AW242" s="7"/>
      <c r="AX242" s="7"/>
    </row>
    <row r="243" spans="1:50" s="7" customFormat="1" ht="55.5" customHeight="1">
      <c r="A243" s="59" t="s">
        <v>80</v>
      </c>
      <c r="B243" s="21" t="s">
        <v>198</v>
      </c>
      <c r="C243" s="19"/>
      <c r="D243" s="193">
        <f>E243+F243+G243</f>
        <v>1076.7</v>
      </c>
      <c r="E243" s="156">
        <f>E244+E245</f>
        <v>0</v>
      </c>
      <c r="F243" s="156">
        <f>F244+F245</f>
        <v>1076.7</v>
      </c>
      <c r="G243" s="156">
        <f>G244+G245</f>
        <v>0</v>
      </c>
      <c r="H243" s="156" t="e">
        <f>H244+H245</f>
        <v>#REF!</v>
      </c>
      <c r="I243" s="193">
        <f>I244+I245</f>
        <v>1076.7</v>
      </c>
      <c r="J243" s="158">
        <f t="shared" ref="J243:P243" si="147">J244+J245</f>
        <v>0</v>
      </c>
      <c r="K243" s="158">
        <f t="shared" si="147"/>
        <v>1076.7</v>
      </c>
      <c r="L243" s="158">
        <f t="shared" si="147"/>
        <v>0</v>
      </c>
      <c r="M243" s="193">
        <f t="shared" si="147"/>
        <v>1076.7</v>
      </c>
      <c r="N243" s="158">
        <f t="shared" si="147"/>
        <v>0</v>
      </c>
      <c r="O243" s="158">
        <f t="shared" si="147"/>
        <v>1076.7</v>
      </c>
      <c r="P243" s="158">
        <f t="shared" si="147"/>
        <v>0</v>
      </c>
    </row>
    <row r="244" spans="1:50" s="8" customFormat="1" ht="109.5" customHeight="1">
      <c r="A244" s="16" t="s">
        <v>11</v>
      </c>
      <c r="B244" s="22" t="s">
        <v>198</v>
      </c>
      <c r="C244" s="153" t="s">
        <v>12</v>
      </c>
      <c r="D244" s="193">
        <f t="shared" si="122"/>
        <v>991.7</v>
      </c>
      <c r="E244" s="156"/>
      <c r="F244" s="156">
        <v>991.7</v>
      </c>
      <c r="G244" s="156"/>
      <c r="H244" s="156" t="e">
        <f>#REF!</f>
        <v>#REF!</v>
      </c>
      <c r="I244" s="193">
        <f t="shared" si="124"/>
        <v>991.7</v>
      </c>
      <c r="J244" s="156"/>
      <c r="K244" s="156">
        <v>991.7</v>
      </c>
      <c r="L244" s="156"/>
      <c r="M244" s="247">
        <f t="shared" si="137"/>
        <v>991.7</v>
      </c>
      <c r="N244" s="160"/>
      <c r="O244" s="160">
        <v>991.7</v>
      </c>
      <c r="P244" s="160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  <c r="AD244" s="7"/>
      <c r="AE244" s="7"/>
      <c r="AF244" s="7"/>
      <c r="AG244" s="7"/>
      <c r="AH244" s="7"/>
      <c r="AI244" s="7"/>
      <c r="AJ244" s="7"/>
      <c r="AK244" s="7"/>
      <c r="AL244" s="7"/>
      <c r="AM244" s="7"/>
      <c r="AN244" s="7"/>
      <c r="AO244" s="7"/>
      <c r="AP244" s="7"/>
      <c r="AQ244" s="7"/>
      <c r="AR244" s="7"/>
      <c r="AS244" s="7"/>
      <c r="AT244" s="7"/>
      <c r="AU244" s="7"/>
      <c r="AV244" s="7"/>
      <c r="AW244" s="7"/>
      <c r="AX244" s="7"/>
    </row>
    <row r="245" spans="1:50" s="8" customFormat="1" ht="45.75" customHeight="1">
      <c r="A245" s="16" t="s">
        <v>22</v>
      </c>
      <c r="B245" s="22" t="s">
        <v>198</v>
      </c>
      <c r="C245" s="153" t="s">
        <v>16</v>
      </c>
      <c r="D245" s="193">
        <f t="shared" si="122"/>
        <v>85</v>
      </c>
      <c r="E245" s="156"/>
      <c r="F245" s="155">
        <v>85</v>
      </c>
      <c r="G245" s="155"/>
      <c r="H245" s="155" t="e">
        <f>#REF!</f>
        <v>#REF!</v>
      </c>
      <c r="I245" s="193">
        <f t="shared" si="124"/>
        <v>85</v>
      </c>
      <c r="J245" s="156"/>
      <c r="K245" s="155">
        <v>85</v>
      </c>
      <c r="L245" s="155"/>
      <c r="M245" s="247">
        <f t="shared" si="137"/>
        <v>85</v>
      </c>
      <c r="N245" s="160"/>
      <c r="O245" s="160">
        <v>85</v>
      </c>
      <c r="P245" s="160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7"/>
      <c r="AE245" s="7"/>
      <c r="AF245" s="7"/>
      <c r="AG245" s="7"/>
      <c r="AH245" s="7"/>
      <c r="AI245" s="7"/>
      <c r="AJ245" s="7"/>
      <c r="AK245" s="7"/>
      <c r="AL245" s="7"/>
      <c r="AM245" s="7"/>
      <c r="AN245" s="7"/>
      <c r="AO245" s="7"/>
      <c r="AP245" s="7"/>
      <c r="AQ245" s="7"/>
      <c r="AR245" s="7"/>
      <c r="AS245" s="7"/>
      <c r="AT245" s="7"/>
      <c r="AU245" s="7"/>
      <c r="AV245" s="7"/>
      <c r="AW245" s="7"/>
      <c r="AX245" s="7"/>
    </row>
    <row r="246" spans="1:50" s="7" customFormat="1" ht="39" hidden="1">
      <c r="A246" s="143" t="s">
        <v>465</v>
      </c>
      <c r="B246" s="23" t="s">
        <v>282</v>
      </c>
      <c r="C246" s="153" t="s">
        <v>142</v>
      </c>
      <c r="D246" s="187">
        <f>D247</f>
        <v>0</v>
      </c>
      <c r="E246" s="154">
        <f t="shared" ref="E246:P246" si="148">E247</f>
        <v>0</v>
      </c>
      <c r="F246" s="154">
        <f t="shared" si="148"/>
        <v>0</v>
      </c>
      <c r="G246" s="154">
        <f t="shared" si="148"/>
        <v>0</v>
      </c>
      <c r="H246" s="154">
        <f t="shared" si="148"/>
        <v>0</v>
      </c>
      <c r="I246" s="187">
        <f t="shared" si="148"/>
        <v>0</v>
      </c>
      <c r="J246" s="154">
        <f t="shared" si="148"/>
        <v>0</v>
      </c>
      <c r="K246" s="154">
        <f t="shared" si="148"/>
        <v>0</v>
      </c>
      <c r="L246" s="154">
        <f t="shared" si="148"/>
        <v>0</v>
      </c>
      <c r="M246" s="187">
        <f t="shared" si="148"/>
        <v>0</v>
      </c>
      <c r="N246" s="154">
        <f t="shared" si="148"/>
        <v>0</v>
      </c>
      <c r="O246" s="154">
        <f t="shared" si="148"/>
        <v>0</v>
      </c>
      <c r="P246" s="154">
        <f t="shared" si="148"/>
        <v>0</v>
      </c>
    </row>
    <row r="247" spans="1:50" s="7" customFormat="1" ht="43.5" hidden="1" customHeight="1">
      <c r="A247" s="214" t="s">
        <v>22</v>
      </c>
      <c r="B247" s="23" t="s">
        <v>282</v>
      </c>
      <c r="C247" s="153" t="s">
        <v>16</v>
      </c>
      <c r="D247" s="187">
        <f t="shared" si="122"/>
        <v>0</v>
      </c>
      <c r="E247" s="154"/>
      <c r="F247" s="154"/>
      <c r="G247" s="154"/>
      <c r="H247" s="154"/>
      <c r="I247" s="187">
        <f t="shared" si="124"/>
        <v>0</v>
      </c>
      <c r="J247" s="155"/>
      <c r="K247" s="155"/>
      <c r="L247" s="155"/>
      <c r="M247" s="246">
        <f>N247+O247+P247</f>
        <v>0</v>
      </c>
      <c r="N247" s="160"/>
      <c r="O247" s="160"/>
      <c r="P247" s="160"/>
    </row>
    <row r="248" spans="1:50" s="8" customFormat="1" ht="98.25" hidden="1" customHeight="1">
      <c r="A248" s="175" t="s">
        <v>478</v>
      </c>
      <c r="B248" s="23" t="s">
        <v>422</v>
      </c>
      <c r="C248" s="153"/>
      <c r="D248" s="187">
        <f t="shared" si="122"/>
        <v>0</v>
      </c>
      <c r="E248" s="155"/>
      <c r="F248" s="155">
        <f>F249</f>
        <v>0</v>
      </c>
      <c r="G248" s="157"/>
      <c r="H248" s="157"/>
      <c r="I248" s="187"/>
      <c r="J248" s="155"/>
      <c r="K248" s="156"/>
      <c r="L248" s="156"/>
      <c r="M248" s="246"/>
      <c r="N248" s="160"/>
      <c r="O248" s="160"/>
      <c r="P248" s="160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  <c r="AU248" s="7"/>
      <c r="AV248" s="7"/>
      <c r="AW248" s="7"/>
      <c r="AX248" s="7"/>
    </row>
    <row r="249" spans="1:50" s="8" customFormat="1" ht="31.5" hidden="1" customHeight="1">
      <c r="A249" s="58" t="s">
        <v>22</v>
      </c>
      <c r="B249" s="23" t="s">
        <v>422</v>
      </c>
      <c r="C249" s="153" t="s">
        <v>12</v>
      </c>
      <c r="D249" s="187">
        <f t="shared" si="122"/>
        <v>0</v>
      </c>
      <c r="E249" s="155"/>
      <c r="F249" s="155">
        <f>F250</f>
        <v>0</v>
      </c>
      <c r="G249" s="157"/>
      <c r="H249" s="157"/>
      <c r="I249" s="187"/>
      <c r="J249" s="155"/>
      <c r="K249" s="156"/>
      <c r="L249" s="156"/>
      <c r="M249" s="246"/>
      <c r="N249" s="160"/>
      <c r="O249" s="160"/>
      <c r="P249" s="160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  <c r="AE249" s="7"/>
      <c r="AF249" s="7"/>
      <c r="AG249" s="7"/>
      <c r="AH249" s="7"/>
      <c r="AI249" s="7"/>
      <c r="AJ249" s="7"/>
      <c r="AK249" s="7"/>
      <c r="AL249" s="7"/>
      <c r="AM249" s="7"/>
      <c r="AN249" s="7"/>
      <c r="AO249" s="7"/>
      <c r="AP249" s="7"/>
      <c r="AQ249" s="7"/>
      <c r="AR249" s="7"/>
      <c r="AS249" s="7"/>
      <c r="AT249" s="7"/>
      <c r="AU249" s="7"/>
      <c r="AV249" s="7"/>
      <c r="AW249" s="7"/>
      <c r="AX249" s="7"/>
    </row>
    <row r="250" spans="1:50" s="8" customFormat="1" ht="46.5" hidden="1" customHeight="1">
      <c r="A250" s="58" t="s">
        <v>421</v>
      </c>
      <c r="B250" s="23" t="s">
        <v>422</v>
      </c>
      <c r="C250" s="153" t="s">
        <v>12</v>
      </c>
      <c r="D250" s="187">
        <f t="shared" si="122"/>
        <v>0</v>
      </c>
      <c r="E250" s="155"/>
      <c r="F250" s="155"/>
      <c r="G250" s="157"/>
      <c r="H250" s="157"/>
      <c r="I250" s="187"/>
      <c r="J250" s="155"/>
      <c r="K250" s="156"/>
      <c r="L250" s="156"/>
      <c r="M250" s="246"/>
      <c r="N250" s="160"/>
      <c r="O250" s="160"/>
      <c r="P250" s="160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  <c r="AV250" s="7"/>
      <c r="AW250" s="7"/>
      <c r="AX250" s="7"/>
    </row>
    <row r="251" spans="1:50" s="7" customFormat="1" ht="33" customHeight="1">
      <c r="A251" s="16" t="s">
        <v>85</v>
      </c>
      <c r="B251" s="17" t="s">
        <v>199</v>
      </c>
      <c r="C251" s="153"/>
      <c r="D251" s="193">
        <f t="shared" si="122"/>
        <v>3907.2</v>
      </c>
      <c r="E251" s="156">
        <f t="shared" ref="E251:H251" si="149">E252</f>
        <v>0</v>
      </c>
      <c r="F251" s="155">
        <f t="shared" si="149"/>
        <v>3907.2</v>
      </c>
      <c r="G251" s="155">
        <f t="shared" si="149"/>
        <v>0</v>
      </c>
      <c r="H251" s="155" t="e">
        <f t="shared" si="149"/>
        <v>#REF!</v>
      </c>
      <c r="I251" s="193">
        <f t="shared" si="124"/>
        <v>3907.2</v>
      </c>
      <c r="J251" s="156">
        <f t="shared" ref="J251:L251" si="150">J252</f>
        <v>0</v>
      </c>
      <c r="K251" s="155">
        <f t="shared" si="150"/>
        <v>3907.2</v>
      </c>
      <c r="L251" s="156">
        <f t="shared" si="150"/>
        <v>0</v>
      </c>
      <c r="M251" s="247">
        <f>N251+O251</f>
        <v>3907.2</v>
      </c>
      <c r="N251" s="160">
        <f>N252</f>
        <v>0</v>
      </c>
      <c r="O251" s="160">
        <f>O252</f>
        <v>3907.2</v>
      </c>
      <c r="P251" s="160">
        <f t="shared" ref="P251" si="151">P252</f>
        <v>0</v>
      </c>
    </row>
    <row r="252" spans="1:50" s="8" customFormat="1" ht="16.5" customHeight="1">
      <c r="A252" s="156" t="s">
        <v>35</v>
      </c>
      <c r="B252" s="17" t="s">
        <v>199</v>
      </c>
      <c r="C252" s="153" t="s">
        <v>36</v>
      </c>
      <c r="D252" s="193">
        <f t="shared" si="122"/>
        <v>3907.2</v>
      </c>
      <c r="E252" s="156"/>
      <c r="F252" s="155">
        <v>3907.2</v>
      </c>
      <c r="G252" s="156"/>
      <c r="H252" s="156" t="e">
        <f>#REF!</f>
        <v>#REF!</v>
      </c>
      <c r="I252" s="193">
        <f t="shared" si="124"/>
        <v>3907.2</v>
      </c>
      <c r="J252" s="156"/>
      <c r="K252" s="155">
        <v>3907.2</v>
      </c>
      <c r="L252" s="156"/>
      <c r="M252" s="247">
        <f>N252+O252</f>
        <v>3907.2</v>
      </c>
      <c r="N252" s="160"/>
      <c r="O252" s="160">
        <v>3907.2</v>
      </c>
      <c r="P252" s="160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  <c r="AP252" s="7"/>
      <c r="AQ252" s="7"/>
      <c r="AR252" s="7"/>
      <c r="AS252" s="7"/>
      <c r="AT252" s="7"/>
      <c r="AU252" s="7"/>
      <c r="AV252" s="7"/>
      <c r="AW252" s="7"/>
      <c r="AX252" s="7"/>
    </row>
    <row r="253" spans="1:50" s="7" customFormat="1" ht="17.25" hidden="1" customHeight="1">
      <c r="A253" s="48" t="s">
        <v>86</v>
      </c>
      <c r="B253" s="25" t="s">
        <v>200</v>
      </c>
      <c r="C253" s="153"/>
      <c r="D253" s="193">
        <f t="shared" si="122"/>
        <v>0</v>
      </c>
      <c r="E253" s="155">
        <f>E254</f>
        <v>0</v>
      </c>
      <c r="F253" s="156"/>
      <c r="G253" s="155">
        <f>G254</f>
        <v>0</v>
      </c>
      <c r="H253" s="155"/>
      <c r="I253" s="193">
        <f t="shared" si="124"/>
        <v>0</v>
      </c>
      <c r="J253" s="155">
        <f>J254</f>
        <v>0</v>
      </c>
      <c r="K253" s="156"/>
      <c r="L253" s="156"/>
      <c r="M253" s="247"/>
      <c r="N253" s="160"/>
      <c r="O253" s="160">
        <f>O254</f>
        <v>0</v>
      </c>
      <c r="P253" s="160"/>
    </row>
    <row r="254" spans="1:50" s="8" customFormat="1" ht="16.5" hidden="1" customHeight="1">
      <c r="A254" s="156" t="s">
        <v>35</v>
      </c>
      <c r="B254" s="25" t="s">
        <v>200</v>
      </c>
      <c r="C254" s="153" t="s">
        <v>36</v>
      </c>
      <c r="D254" s="193">
        <f t="shared" si="122"/>
        <v>0</v>
      </c>
      <c r="E254" s="155">
        <f>E255</f>
        <v>0</v>
      </c>
      <c r="F254" s="156"/>
      <c r="G254" s="155">
        <f>G255</f>
        <v>0</v>
      </c>
      <c r="H254" s="155"/>
      <c r="I254" s="193">
        <f t="shared" si="124"/>
        <v>0</v>
      </c>
      <c r="J254" s="155">
        <f>J255</f>
        <v>0</v>
      </c>
      <c r="K254" s="156"/>
      <c r="L254" s="156"/>
      <c r="M254" s="247"/>
      <c r="N254" s="160"/>
      <c r="O254" s="160">
        <f>O255</f>
        <v>0</v>
      </c>
      <c r="P254" s="160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7"/>
      <c r="AD254" s="7"/>
      <c r="AE254" s="7"/>
      <c r="AF254" s="7"/>
      <c r="AG254" s="7"/>
      <c r="AH254" s="7"/>
      <c r="AI254" s="7"/>
      <c r="AJ254" s="7"/>
      <c r="AK254" s="7"/>
      <c r="AL254" s="7"/>
      <c r="AM254" s="7"/>
      <c r="AN254" s="7"/>
      <c r="AO254" s="7"/>
      <c r="AP254" s="7"/>
      <c r="AQ254" s="7"/>
      <c r="AR254" s="7"/>
      <c r="AS254" s="7"/>
      <c r="AT254" s="7"/>
      <c r="AU254" s="7"/>
      <c r="AV254" s="7"/>
      <c r="AW254" s="7"/>
      <c r="AX254" s="7"/>
    </row>
    <row r="255" spans="1:50" s="8" customFormat="1" ht="30" hidden="1" customHeight="1">
      <c r="A255" s="48" t="s">
        <v>88</v>
      </c>
      <c r="B255" s="25" t="s">
        <v>200</v>
      </c>
      <c r="C255" s="153" t="s">
        <v>36</v>
      </c>
      <c r="D255" s="193">
        <f t="shared" si="122"/>
        <v>0</v>
      </c>
      <c r="E255" s="155"/>
      <c r="F255" s="156"/>
      <c r="G255" s="155">
        <f>G256</f>
        <v>0</v>
      </c>
      <c r="H255" s="155"/>
      <c r="I255" s="193">
        <f t="shared" si="124"/>
        <v>0</v>
      </c>
      <c r="J255" s="155"/>
      <c r="K255" s="156"/>
      <c r="L255" s="156"/>
      <c r="M255" s="247"/>
      <c r="N255" s="160"/>
      <c r="O255" s="160"/>
      <c r="P255" s="160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  <c r="AV255" s="7"/>
      <c r="AW255" s="7"/>
      <c r="AX255" s="7"/>
    </row>
    <row r="256" spans="1:50" s="7" customFormat="1" ht="42.75" customHeight="1">
      <c r="A256" s="24" t="s">
        <v>32</v>
      </c>
      <c r="B256" s="25" t="s">
        <v>171</v>
      </c>
      <c r="C256" s="153"/>
      <c r="D256" s="193">
        <f t="shared" ref="D256:F257" si="152">D257</f>
        <v>40</v>
      </c>
      <c r="E256" s="158">
        <f t="shared" si="152"/>
        <v>40</v>
      </c>
      <c r="F256" s="158">
        <f t="shared" si="152"/>
        <v>0</v>
      </c>
      <c r="G256" s="158">
        <f>G257</f>
        <v>0</v>
      </c>
      <c r="H256" s="158">
        <f>H257</f>
        <v>0</v>
      </c>
      <c r="I256" s="193">
        <f t="shared" ref="I256:P257" si="153">I257</f>
        <v>0</v>
      </c>
      <c r="J256" s="158">
        <f t="shared" si="153"/>
        <v>0</v>
      </c>
      <c r="K256" s="158">
        <f t="shared" si="153"/>
        <v>0</v>
      </c>
      <c r="L256" s="158">
        <f t="shared" si="153"/>
        <v>0</v>
      </c>
      <c r="M256" s="193">
        <f t="shared" si="153"/>
        <v>0</v>
      </c>
      <c r="N256" s="158">
        <f t="shared" si="153"/>
        <v>0</v>
      </c>
      <c r="O256" s="158">
        <f t="shared" si="153"/>
        <v>0</v>
      </c>
      <c r="P256" s="158">
        <f t="shared" si="153"/>
        <v>0</v>
      </c>
    </row>
    <row r="257" spans="1:50" s="8" customFormat="1" ht="17.25" customHeight="1">
      <c r="A257" s="127" t="s">
        <v>35</v>
      </c>
      <c r="B257" s="25" t="s">
        <v>171</v>
      </c>
      <c r="C257" s="153" t="s">
        <v>36</v>
      </c>
      <c r="D257" s="193">
        <f t="shared" si="152"/>
        <v>40</v>
      </c>
      <c r="E257" s="158">
        <f t="shared" si="152"/>
        <v>40</v>
      </c>
      <c r="F257" s="158">
        <f t="shared" si="152"/>
        <v>0</v>
      </c>
      <c r="G257" s="158">
        <f>G258</f>
        <v>0</v>
      </c>
      <c r="H257" s="158">
        <f>H258</f>
        <v>0</v>
      </c>
      <c r="I257" s="193">
        <f t="shared" si="153"/>
        <v>0</v>
      </c>
      <c r="J257" s="158">
        <f t="shared" si="153"/>
        <v>0</v>
      </c>
      <c r="K257" s="158">
        <f t="shared" si="153"/>
        <v>0</v>
      </c>
      <c r="L257" s="158">
        <f t="shared" si="153"/>
        <v>0</v>
      </c>
      <c r="M257" s="193">
        <f t="shared" si="153"/>
        <v>0</v>
      </c>
      <c r="N257" s="158">
        <f t="shared" si="153"/>
        <v>0</v>
      </c>
      <c r="O257" s="158">
        <f t="shared" si="153"/>
        <v>0</v>
      </c>
      <c r="P257" s="158">
        <f t="shared" si="153"/>
        <v>0</v>
      </c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  <c r="AT257" s="7"/>
      <c r="AU257" s="7"/>
      <c r="AV257" s="7"/>
      <c r="AW257" s="7"/>
      <c r="AX257" s="7"/>
    </row>
    <row r="258" spans="1:50" s="8" customFormat="1" ht="15" customHeight="1">
      <c r="A258" s="16" t="s">
        <v>89</v>
      </c>
      <c r="B258" s="223" t="s">
        <v>171</v>
      </c>
      <c r="C258" s="153" t="s">
        <v>36</v>
      </c>
      <c r="D258" s="193">
        <f t="shared" si="122"/>
        <v>40</v>
      </c>
      <c r="E258" s="155">
        <v>40</v>
      </c>
      <c r="F258" s="156">
        <v>0</v>
      </c>
      <c r="G258" s="155"/>
      <c r="H258" s="155"/>
      <c r="I258" s="193">
        <f t="shared" si="124"/>
        <v>0</v>
      </c>
      <c r="J258" s="155"/>
      <c r="K258" s="156"/>
      <c r="L258" s="156"/>
      <c r="M258" s="247">
        <f>N258+O258</f>
        <v>0</v>
      </c>
      <c r="N258" s="160"/>
      <c r="O258" s="160"/>
      <c r="P258" s="160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  <c r="AV258" s="7"/>
      <c r="AW258" s="7"/>
      <c r="AX258" s="7"/>
    </row>
    <row r="259" spans="1:50" s="8" customFormat="1" ht="15.75" customHeight="1">
      <c r="A259" s="16" t="s">
        <v>327</v>
      </c>
      <c r="B259" s="234" t="s">
        <v>328</v>
      </c>
      <c r="C259" s="153"/>
      <c r="D259" s="193">
        <f t="shared" ref="D259:P259" si="154">D260</f>
        <v>520</v>
      </c>
      <c r="E259" s="158">
        <f t="shared" si="154"/>
        <v>520</v>
      </c>
      <c r="F259" s="158">
        <f t="shared" si="154"/>
        <v>0</v>
      </c>
      <c r="G259" s="158">
        <f t="shared" si="154"/>
        <v>0</v>
      </c>
      <c r="H259" s="158" t="e">
        <f t="shared" si="154"/>
        <v>#REF!</v>
      </c>
      <c r="I259" s="193">
        <f t="shared" si="154"/>
        <v>0</v>
      </c>
      <c r="J259" s="158">
        <f t="shared" si="154"/>
        <v>0</v>
      </c>
      <c r="K259" s="158">
        <f t="shared" si="154"/>
        <v>0</v>
      </c>
      <c r="L259" s="158">
        <f t="shared" si="154"/>
        <v>0</v>
      </c>
      <c r="M259" s="193">
        <f t="shared" si="154"/>
        <v>0</v>
      </c>
      <c r="N259" s="158">
        <f t="shared" si="154"/>
        <v>0</v>
      </c>
      <c r="O259" s="158">
        <f t="shared" si="154"/>
        <v>0</v>
      </c>
      <c r="P259" s="158">
        <f t="shared" si="154"/>
        <v>0</v>
      </c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  <c r="AV259" s="7"/>
      <c r="AW259" s="7"/>
      <c r="AX259" s="7"/>
    </row>
    <row r="260" spans="1:50" s="8" customFormat="1" ht="21" customHeight="1">
      <c r="A260" s="16" t="s">
        <v>35</v>
      </c>
      <c r="B260" s="234" t="s">
        <v>328</v>
      </c>
      <c r="C260" s="153" t="s">
        <v>36</v>
      </c>
      <c r="D260" s="193">
        <f>E260+F260+G260</f>
        <v>520</v>
      </c>
      <c r="E260" s="158">
        <v>520</v>
      </c>
      <c r="F260" s="158"/>
      <c r="G260" s="158"/>
      <c r="H260" s="158" t="e">
        <f>#REF!</f>
        <v>#REF!</v>
      </c>
      <c r="I260" s="193">
        <f>J260+K260+L260</f>
        <v>0</v>
      </c>
      <c r="J260" s="158"/>
      <c r="K260" s="158"/>
      <c r="L260" s="158"/>
      <c r="M260" s="193">
        <f>N260+O260+P260</f>
        <v>0</v>
      </c>
      <c r="N260" s="158"/>
      <c r="O260" s="158"/>
      <c r="P260" s="158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  <c r="AV260" s="7"/>
      <c r="AW260" s="7"/>
      <c r="AX260" s="7"/>
    </row>
    <row r="261" spans="1:50" s="8" customFormat="1">
      <c r="A261" s="93" t="s">
        <v>291</v>
      </c>
      <c r="B261" s="91">
        <v>6500099990</v>
      </c>
      <c r="C261" s="153"/>
      <c r="D261" s="193">
        <f t="shared" ref="D261:P261" si="155">D262</f>
        <v>0</v>
      </c>
      <c r="E261" s="158">
        <f t="shared" si="155"/>
        <v>0</v>
      </c>
      <c r="F261" s="158">
        <f t="shared" si="155"/>
        <v>0</v>
      </c>
      <c r="G261" s="158">
        <f t="shared" si="155"/>
        <v>0</v>
      </c>
      <c r="H261" s="158" t="e">
        <f t="shared" si="155"/>
        <v>#REF!</v>
      </c>
      <c r="I261" s="193">
        <f t="shared" si="155"/>
        <v>2946.6</v>
      </c>
      <c r="J261" s="158">
        <f t="shared" si="155"/>
        <v>2946.6</v>
      </c>
      <c r="K261" s="158">
        <f t="shared" si="155"/>
        <v>0</v>
      </c>
      <c r="L261" s="158">
        <f t="shared" si="155"/>
        <v>0</v>
      </c>
      <c r="M261" s="193">
        <f t="shared" si="155"/>
        <v>6104.7</v>
      </c>
      <c r="N261" s="158">
        <f t="shared" si="155"/>
        <v>6104.7</v>
      </c>
      <c r="O261" s="158">
        <f t="shared" si="155"/>
        <v>0</v>
      </c>
      <c r="P261" s="158">
        <f t="shared" si="155"/>
        <v>0</v>
      </c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7"/>
      <c r="AI261" s="7"/>
      <c r="AJ261" s="7"/>
      <c r="AK261" s="7"/>
      <c r="AL261" s="7"/>
      <c r="AM261" s="7"/>
      <c r="AN261" s="7"/>
      <c r="AO261" s="7"/>
      <c r="AP261" s="7"/>
      <c r="AQ261" s="7"/>
      <c r="AR261" s="7"/>
      <c r="AS261" s="7"/>
      <c r="AT261" s="7"/>
      <c r="AU261" s="7"/>
      <c r="AV261" s="7"/>
      <c r="AW261" s="7"/>
      <c r="AX261" s="7"/>
    </row>
    <row r="262" spans="1:50" s="8" customFormat="1">
      <c r="A262" s="93" t="s">
        <v>18</v>
      </c>
      <c r="B262" s="91">
        <v>6500099990</v>
      </c>
      <c r="C262" s="153" t="s">
        <v>19</v>
      </c>
      <c r="D262" s="193">
        <f>E262+F262+G262</f>
        <v>0</v>
      </c>
      <c r="E262" s="155"/>
      <c r="F262" s="155"/>
      <c r="G262" s="155"/>
      <c r="H262" s="155" t="e">
        <f>#REF!</f>
        <v>#REF!</v>
      </c>
      <c r="I262" s="190">
        <f>J262+K262+L262</f>
        <v>2946.6</v>
      </c>
      <c r="J262" s="155">
        <v>2946.6</v>
      </c>
      <c r="K262" s="155"/>
      <c r="L262" s="155"/>
      <c r="M262" s="190">
        <f>N262+O262+P262</f>
        <v>6104.7</v>
      </c>
      <c r="N262" s="155">
        <v>6104.7</v>
      </c>
      <c r="O262" s="155"/>
      <c r="P262" s="155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7"/>
      <c r="AD262" s="7"/>
      <c r="AE262" s="7"/>
      <c r="AF262" s="7"/>
      <c r="AG262" s="7"/>
      <c r="AH262" s="7"/>
      <c r="AI262" s="7"/>
      <c r="AJ262" s="7"/>
      <c r="AK262" s="7"/>
      <c r="AL262" s="7"/>
      <c r="AM262" s="7"/>
      <c r="AN262" s="7"/>
      <c r="AO262" s="7"/>
      <c r="AP262" s="7"/>
      <c r="AQ262" s="7"/>
      <c r="AR262" s="7"/>
      <c r="AS262" s="7"/>
      <c r="AT262" s="7"/>
      <c r="AU262" s="7"/>
      <c r="AV262" s="7"/>
      <c r="AW262" s="7"/>
      <c r="AX262" s="7"/>
    </row>
    <row r="263" spans="1:50" s="7" customFormat="1" ht="19.5" customHeight="1">
      <c r="A263" s="176" t="s">
        <v>135</v>
      </c>
      <c r="B263" s="177"/>
      <c r="C263" s="178"/>
      <c r="D263" s="187">
        <f>E263+F263+G263</f>
        <v>270530.8</v>
      </c>
      <c r="E263" s="179">
        <f t="shared" ref="E263:P263" si="156">E264+E303+E322+E420+E431+E476+E479+E484+E487+E491+E494+E509+E514</f>
        <v>111793.19999999997</v>
      </c>
      <c r="F263" s="179">
        <f t="shared" si="156"/>
        <v>124562.6</v>
      </c>
      <c r="G263" s="179">
        <f>G264+G303+G322+G420+G431+G476+G479+G484+G487+G491+G494+G509+G514</f>
        <v>34175</v>
      </c>
      <c r="H263" s="179" t="e">
        <f t="shared" si="156"/>
        <v>#REF!</v>
      </c>
      <c r="I263" s="187">
        <f>I264+I303+I322+I420+I431+I476+I479+I484+I487+I491+I494+I509+I514</f>
        <v>453</v>
      </c>
      <c r="J263" s="179">
        <f t="shared" si="156"/>
        <v>453</v>
      </c>
      <c r="K263" s="179">
        <f t="shared" si="156"/>
        <v>0</v>
      </c>
      <c r="L263" s="179">
        <f t="shared" si="156"/>
        <v>0</v>
      </c>
      <c r="M263" s="187">
        <f t="shared" si="156"/>
        <v>226</v>
      </c>
      <c r="N263" s="179">
        <f t="shared" si="156"/>
        <v>226</v>
      </c>
      <c r="O263" s="179">
        <f t="shared" si="156"/>
        <v>0</v>
      </c>
      <c r="P263" s="179">
        <f t="shared" si="156"/>
        <v>0</v>
      </c>
    </row>
    <row r="264" spans="1:50" s="7" customFormat="1" ht="48" customHeight="1">
      <c r="A264" s="50" t="s">
        <v>326</v>
      </c>
      <c r="B264" s="235" t="s">
        <v>201</v>
      </c>
      <c r="C264" s="51"/>
      <c r="D264" s="187">
        <f t="shared" ref="D264:P264" si="157">D265+D272+D277+D298</f>
        <v>20812.900000000001</v>
      </c>
      <c r="E264" s="154">
        <f t="shared" si="157"/>
        <v>3468.9</v>
      </c>
      <c r="F264" s="154">
        <f t="shared" si="157"/>
        <v>1561</v>
      </c>
      <c r="G264" s="154">
        <f t="shared" si="157"/>
        <v>15783</v>
      </c>
      <c r="H264" s="154" t="e">
        <f t="shared" si="157"/>
        <v>#REF!</v>
      </c>
      <c r="I264" s="187">
        <f t="shared" si="157"/>
        <v>0</v>
      </c>
      <c r="J264" s="154">
        <f t="shared" si="157"/>
        <v>0</v>
      </c>
      <c r="K264" s="154">
        <f t="shared" si="157"/>
        <v>0</v>
      </c>
      <c r="L264" s="154">
        <f t="shared" si="157"/>
        <v>0</v>
      </c>
      <c r="M264" s="187">
        <f t="shared" si="157"/>
        <v>0</v>
      </c>
      <c r="N264" s="154">
        <f t="shared" si="157"/>
        <v>0</v>
      </c>
      <c r="O264" s="154">
        <f t="shared" si="157"/>
        <v>0</v>
      </c>
      <c r="P264" s="154">
        <f t="shared" si="157"/>
        <v>0</v>
      </c>
    </row>
    <row r="265" spans="1:50" s="8" customFormat="1" ht="60" hidden="1" customHeight="1">
      <c r="A265" s="16" t="s">
        <v>202</v>
      </c>
      <c r="B265" s="232" t="s">
        <v>203</v>
      </c>
      <c r="C265" s="51"/>
      <c r="D265" s="187">
        <f>D266</f>
        <v>0</v>
      </c>
      <c r="E265" s="154">
        <f>E266</f>
        <v>0</v>
      </c>
      <c r="F265" s="154">
        <f>F266</f>
        <v>0</v>
      </c>
      <c r="G265" s="154">
        <f>G266</f>
        <v>0</v>
      </c>
      <c r="H265" s="154" t="e">
        <f>H266</f>
        <v>#REF!</v>
      </c>
      <c r="I265" s="187">
        <f t="shared" ref="I265:P266" si="158">I266</f>
        <v>0</v>
      </c>
      <c r="J265" s="154">
        <f t="shared" si="158"/>
        <v>0</v>
      </c>
      <c r="K265" s="154">
        <f t="shared" si="158"/>
        <v>0</v>
      </c>
      <c r="L265" s="154">
        <f t="shared" si="158"/>
        <v>0</v>
      </c>
      <c r="M265" s="187">
        <f t="shared" si="158"/>
        <v>0</v>
      </c>
      <c r="N265" s="154">
        <f t="shared" si="158"/>
        <v>0</v>
      </c>
      <c r="O265" s="154">
        <f t="shared" si="158"/>
        <v>0</v>
      </c>
      <c r="P265" s="154">
        <f t="shared" si="158"/>
        <v>0</v>
      </c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  <c r="AT265" s="7"/>
      <c r="AU265" s="7"/>
      <c r="AV265" s="7"/>
      <c r="AW265" s="7"/>
      <c r="AX265" s="7"/>
    </row>
    <row r="266" spans="1:50" s="8" customFormat="1" ht="126" hidden="1" customHeight="1">
      <c r="A266" s="16" t="s">
        <v>479</v>
      </c>
      <c r="B266" s="232" t="s">
        <v>205</v>
      </c>
      <c r="C266" s="153"/>
      <c r="D266" s="187">
        <f>D270</f>
        <v>0</v>
      </c>
      <c r="E266" s="154">
        <f>E267</f>
        <v>0</v>
      </c>
      <c r="F266" s="154">
        <f t="shared" ref="F266:H266" si="159">F267</f>
        <v>0</v>
      </c>
      <c r="G266" s="154">
        <f t="shared" si="159"/>
        <v>0</v>
      </c>
      <c r="H266" s="154" t="e">
        <f t="shared" si="159"/>
        <v>#REF!</v>
      </c>
      <c r="I266" s="187">
        <f t="shared" si="158"/>
        <v>0</v>
      </c>
      <c r="J266" s="154">
        <f t="shared" si="158"/>
        <v>0</v>
      </c>
      <c r="K266" s="154">
        <f t="shared" si="158"/>
        <v>0</v>
      </c>
      <c r="L266" s="154">
        <f t="shared" si="158"/>
        <v>0</v>
      </c>
      <c r="M266" s="187">
        <f t="shared" si="158"/>
        <v>0</v>
      </c>
      <c r="N266" s="154">
        <f t="shared" si="158"/>
        <v>0</v>
      </c>
      <c r="O266" s="154">
        <f t="shared" si="158"/>
        <v>0</v>
      </c>
      <c r="P266" s="154">
        <f t="shared" si="158"/>
        <v>0</v>
      </c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  <c r="AV266" s="7"/>
      <c r="AW266" s="7"/>
      <c r="AX266" s="7"/>
    </row>
    <row r="267" spans="1:50" s="8" customFormat="1" ht="40.5" hidden="1" customHeight="1">
      <c r="A267" s="213" t="s">
        <v>469</v>
      </c>
      <c r="B267" s="89" t="s">
        <v>470</v>
      </c>
      <c r="C267" s="153"/>
      <c r="D267" s="187">
        <f>D268</f>
        <v>0</v>
      </c>
      <c r="E267" s="154">
        <f t="shared" ref="E267:P270" si="160">E268</f>
        <v>0</v>
      </c>
      <c r="F267" s="154">
        <f t="shared" si="160"/>
        <v>0</v>
      </c>
      <c r="G267" s="154">
        <f t="shared" si="160"/>
        <v>0</v>
      </c>
      <c r="H267" s="154" t="e">
        <f t="shared" si="160"/>
        <v>#REF!</v>
      </c>
      <c r="I267" s="187">
        <f t="shared" si="160"/>
        <v>0</v>
      </c>
      <c r="J267" s="154">
        <f t="shared" si="160"/>
        <v>0</v>
      </c>
      <c r="K267" s="154">
        <f t="shared" si="160"/>
        <v>0</v>
      </c>
      <c r="L267" s="154">
        <f t="shared" si="160"/>
        <v>0</v>
      </c>
      <c r="M267" s="187">
        <f t="shared" si="160"/>
        <v>0</v>
      </c>
      <c r="N267" s="154">
        <f t="shared" si="160"/>
        <v>0</v>
      </c>
      <c r="O267" s="154">
        <f t="shared" si="160"/>
        <v>0</v>
      </c>
      <c r="P267" s="154">
        <f t="shared" si="160"/>
        <v>0</v>
      </c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  <c r="AV267" s="7"/>
      <c r="AW267" s="7"/>
      <c r="AX267" s="7"/>
    </row>
    <row r="268" spans="1:50" s="8" customFormat="1" ht="27" hidden="1" customHeight="1">
      <c r="A268" s="214" t="s">
        <v>63</v>
      </c>
      <c r="B268" s="89" t="s">
        <v>470</v>
      </c>
      <c r="C268" s="153" t="s">
        <v>64</v>
      </c>
      <c r="D268" s="187">
        <f>D269</f>
        <v>0</v>
      </c>
      <c r="E268" s="154">
        <f t="shared" si="160"/>
        <v>0</v>
      </c>
      <c r="F268" s="154">
        <f t="shared" si="160"/>
        <v>0</v>
      </c>
      <c r="G268" s="154">
        <f t="shared" si="160"/>
        <v>0</v>
      </c>
      <c r="H268" s="154" t="e">
        <f t="shared" si="160"/>
        <v>#REF!</v>
      </c>
      <c r="I268" s="187">
        <f t="shared" si="160"/>
        <v>0</v>
      </c>
      <c r="J268" s="154">
        <f t="shared" si="160"/>
        <v>0</v>
      </c>
      <c r="K268" s="154">
        <f t="shared" si="160"/>
        <v>0</v>
      </c>
      <c r="L268" s="154">
        <f t="shared" si="160"/>
        <v>0</v>
      </c>
      <c r="M268" s="187">
        <f t="shared" si="160"/>
        <v>0</v>
      </c>
      <c r="N268" s="154">
        <f t="shared" si="160"/>
        <v>0</v>
      </c>
      <c r="O268" s="154">
        <f t="shared" si="160"/>
        <v>0</v>
      </c>
      <c r="P268" s="154">
        <f t="shared" si="160"/>
        <v>0</v>
      </c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  <c r="AV268" s="7"/>
      <c r="AW268" s="7"/>
      <c r="AX268" s="7"/>
    </row>
    <row r="269" spans="1:50" s="8" customFormat="1" ht="21.75" hidden="1" customHeight="1">
      <c r="A269" s="16" t="s">
        <v>73</v>
      </c>
      <c r="B269" s="89" t="s">
        <v>470</v>
      </c>
      <c r="C269" s="153" t="s">
        <v>64</v>
      </c>
      <c r="D269" s="187">
        <f>E269+F269+G269</f>
        <v>0</v>
      </c>
      <c r="E269" s="158">
        <f>E270</f>
        <v>0</v>
      </c>
      <c r="F269" s="158">
        <f t="shared" si="160"/>
        <v>0</v>
      </c>
      <c r="G269" s="158">
        <f t="shared" si="160"/>
        <v>0</v>
      </c>
      <c r="H269" s="158" t="e">
        <f t="shared" si="160"/>
        <v>#REF!</v>
      </c>
      <c r="I269" s="193">
        <f t="shared" si="160"/>
        <v>0</v>
      </c>
      <c r="J269" s="158">
        <f t="shared" si="160"/>
        <v>0</v>
      </c>
      <c r="K269" s="158">
        <f t="shared" si="160"/>
        <v>0</v>
      </c>
      <c r="L269" s="158">
        <f t="shared" si="160"/>
        <v>0</v>
      </c>
      <c r="M269" s="193">
        <f t="shared" si="160"/>
        <v>0</v>
      </c>
      <c r="N269" s="158">
        <f t="shared" si="160"/>
        <v>0</v>
      </c>
      <c r="O269" s="158">
        <f t="shared" si="160"/>
        <v>0</v>
      </c>
      <c r="P269" s="158">
        <f t="shared" si="160"/>
        <v>0</v>
      </c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  <c r="AV269" s="7"/>
      <c r="AW269" s="7"/>
      <c r="AX269" s="7"/>
    </row>
    <row r="270" spans="1:50" s="8" customFormat="1" ht="14.25" hidden="1" customHeight="1">
      <c r="A270" s="58" t="s">
        <v>104</v>
      </c>
      <c r="B270" s="89" t="s">
        <v>470</v>
      </c>
      <c r="C270" s="153" t="s">
        <v>64</v>
      </c>
      <c r="D270" s="187">
        <f t="shared" ref="D270" si="161">D271</f>
        <v>0</v>
      </c>
      <c r="E270" s="158">
        <f>E271</f>
        <v>0</v>
      </c>
      <c r="F270" s="158">
        <f t="shared" si="160"/>
        <v>0</v>
      </c>
      <c r="G270" s="158">
        <f t="shared" si="160"/>
        <v>0</v>
      </c>
      <c r="H270" s="158" t="e">
        <f t="shared" si="160"/>
        <v>#REF!</v>
      </c>
      <c r="I270" s="193">
        <f t="shared" si="160"/>
        <v>0</v>
      </c>
      <c r="J270" s="158">
        <f t="shared" si="160"/>
        <v>0</v>
      </c>
      <c r="K270" s="158">
        <f t="shared" si="160"/>
        <v>0</v>
      </c>
      <c r="L270" s="158">
        <f t="shared" si="160"/>
        <v>0</v>
      </c>
      <c r="M270" s="193">
        <f t="shared" si="160"/>
        <v>0</v>
      </c>
      <c r="N270" s="158">
        <f t="shared" si="160"/>
        <v>0</v>
      </c>
      <c r="O270" s="158">
        <f t="shared" si="160"/>
        <v>0</v>
      </c>
      <c r="P270" s="158">
        <f t="shared" si="160"/>
        <v>0</v>
      </c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  <c r="AV270" s="7"/>
      <c r="AW270" s="7"/>
      <c r="AX270" s="7"/>
    </row>
    <row r="271" spans="1:50" s="8" customFormat="1" ht="24.75" hidden="1" customHeight="1">
      <c r="A271" s="58" t="s">
        <v>63</v>
      </c>
      <c r="B271" s="89" t="s">
        <v>470</v>
      </c>
      <c r="C271" s="153" t="s">
        <v>64</v>
      </c>
      <c r="D271" s="187">
        <f t="shared" si="122"/>
        <v>0</v>
      </c>
      <c r="E271" s="156"/>
      <c r="F271" s="156"/>
      <c r="G271" s="156"/>
      <c r="H271" s="156" t="e">
        <f>#REF!</f>
        <v>#REF!</v>
      </c>
      <c r="I271" s="190">
        <f>J271+K271+L271</f>
        <v>0</v>
      </c>
      <c r="J271" s="156"/>
      <c r="K271" s="156"/>
      <c r="L271" s="156"/>
      <c r="M271" s="190">
        <f>N271+O271+P271</f>
        <v>0</v>
      </c>
      <c r="N271" s="156"/>
      <c r="O271" s="156"/>
      <c r="P271" s="156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  <c r="AV271" s="7"/>
      <c r="AW271" s="7"/>
      <c r="AX271" s="7"/>
    </row>
    <row r="272" spans="1:50" s="8" customFormat="1" ht="30.75" customHeight="1">
      <c r="A272" s="56" t="s">
        <v>207</v>
      </c>
      <c r="B272" s="89" t="s">
        <v>297</v>
      </c>
      <c r="C272" s="153"/>
      <c r="D272" s="187">
        <f>D278</f>
        <v>20812.900000000001</v>
      </c>
      <c r="E272" s="154">
        <f t="shared" ref="E272:P272" si="162">E278</f>
        <v>3468.9</v>
      </c>
      <c r="F272" s="154">
        <f t="shared" si="162"/>
        <v>1561</v>
      </c>
      <c r="G272" s="154">
        <f t="shared" si="162"/>
        <v>15783</v>
      </c>
      <c r="H272" s="154">
        <f t="shared" si="162"/>
        <v>0</v>
      </c>
      <c r="I272" s="187">
        <f t="shared" si="162"/>
        <v>0</v>
      </c>
      <c r="J272" s="154">
        <f t="shared" si="162"/>
        <v>0</v>
      </c>
      <c r="K272" s="154">
        <f t="shared" si="162"/>
        <v>0</v>
      </c>
      <c r="L272" s="154">
        <f t="shared" si="162"/>
        <v>0</v>
      </c>
      <c r="M272" s="187">
        <f t="shared" si="162"/>
        <v>0</v>
      </c>
      <c r="N272" s="154">
        <f t="shared" si="162"/>
        <v>0</v>
      </c>
      <c r="O272" s="154">
        <f>O278</f>
        <v>0</v>
      </c>
      <c r="P272" s="154">
        <f t="shared" si="162"/>
        <v>0</v>
      </c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  <c r="AV272" s="7"/>
      <c r="AW272" s="7"/>
      <c r="AX272" s="7"/>
    </row>
    <row r="273" spans="1:50" s="8" customFormat="1" ht="41.25" hidden="1" customHeight="1">
      <c r="A273" s="56" t="s">
        <v>208</v>
      </c>
      <c r="B273" s="89" t="s">
        <v>209</v>
      </c>
      <c r="C273" s="153"/>
      <c r="D273" s="187">
        <f t="shared" ref="D273:P275" si="163">D274</f>
        <v>0</v>
      </c>
      <c r="E273" s="154">
        <f t="shared" si="163"/>
        <v>0</v>
      </c>
      <c r="F273" s="154">
        <f t="shared" si="163"/>
        <v>0</v>
      </c>
      <c r="G273" s="154">
        <f t="shared" si="163"/>
        <v>0</v>
      </c>
      <c r="H273" s="154"/>
      <c r="I273" s="187">
        <f t="shared" si="163"/>
        <v>0</v>
      </c>
      <c r="J273" s="154">
        <f t="shared" si="163"/>
        <v>0</v>
      </c>
      <c r="K273" s="154">
        <f t="shared" si="163"/>
        <v>0</v>
      </c>
      <c r="L273" s="154">
        <f t="shared" si="163"/>
        <v>0</v>
      </c>
      <c r="M273" s="187">
        <f t="shared" si="163"/>
        <v>0</v>
      </c>
      <c r="N273" s="154">
        <f t="shared" si="163"/>
        <v>0</v>
      </c>
      <c r="O273" s="154">
        <f t="shared" si="163"/>
        <v>0</v>
      </c>
      <c r="P273" s="154">
        <f t="shared" si="163"/>
        <v>0</v>
      </c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/>
      <c r="AW273" s="7"/>
      <c r="AX273" s="7"/>
    </row>
    <row r="274" spans="1:50" s="8" customFormat="1" ht="16.5" hidden="1" customHeight="1">
      <c r="A274" s="56" t="s">
        <v>104</v>
      </c>
      <c r="B274" s="89" t="s">
        <v>210</v>
      </c>
      <c r="C274" s="153"/>
      <c r="D274" s="187">
        <f t="shared" si="163"/>
        <v>0</v>
      </c>
      <c r="E274" s="156">
        <f t="shared" si="163"/>
        <v>0</v>
      </c>
      <c r="F274" s="156">
        <f t="shared" si="163"/>
        <v>0</v>
      </c>
      <c r="G274" s="156">
        <f t="shared" si="163"/>
        <v>0</v>
      </c>
      <c r="H274" s="156"/>
      <c r="I274" s="192">
        <f t="shared" si="163"/>
        <v>0</v>
      </c>
      <c r="J274" s="156">
        <f t="shared" si="163"/>
        <v>0</v>
      </c>
      <c r="K274" s="156">
        <f t="shared" si="163"/>
        <v>0</v>
      </c>
      <c r="L274" s="156">
        <f t="shared" si="163"/>
        <v>0</v>
      </c>
      <c r="M274" s="192">
        <f t="shared" si="163"/>
        <v>0</v>
      </c>
      <c r="N274" s="156">
        <f t="shared" si="163"/>
        <v>0</v>
      </c>
      <c r="O274" s="156">
        <f t="shared" si="163"/>
        <v>0</v>
      </c>
      <c r="P274" s="156">
        <f t="shared" si="163"/>
        <v>0</v>
      </c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  <c r="AV274" s="7"/>
      <c r="AW274" s="7"/>
      <c r="AX274" s="7"/>
    </row>
    <row r="275" spans="1:50" s="8" customFormat="1" ht="43.5" hidden="1" customHeight="1">
      <c r="A275" s="57" t="s">
        <v>51</v>
      </c>
      <c r="B275" s="89"/>
      <c r="C275" s="153" t="s">
        <v>52</v>
      </c>
      <c r="D275" s="187">
        <f t="shared" si="163"/>
        <v>0</v>
      </c>
      <c r="E275" s="156">
        <f t="shared" si="163"/>
        <v>0</v>
      </c>
      <c r="F275" s="156">
        <f t="shared" si="163"/>
        <v>0</v>
      </c>
      <c r="G275" s="156">
        <f t="shared" si="163"/>
        <v>0</v>
      </c>
      <c r="H275" s="156"/>
      <c r="I275" s="192">
        <f t="shared" si="163"/>
        <v>0</v>
      </c>
      <c r="J275" s="156">
        <f t="shared" si="163"/>
        <v>0</v>
      </c>
      <c r="K275" s="156">
        <f t="shared" si="163"/>
        <v>0</v>
      </c>
      <c r="L275" s="156">
        <f t="shared" si="163"/>
        <v>0</v>
      </c>
      <c r="M275" s="192">
        <f t="shared" si="163"/>
        <v>0</v>
      </c>
      <c r="N275" s="156">
        <f t="shared" si="163"/>
        <v>0</v>
      </c>
      <c r="O275" s="156">
        <f t="shared" si="163"/>
        <v>0</v>
      </c>
      <c r="P275" s="156">
        <f t="shared" si="163"/>
        <v>0</v>
      </c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  <c r="AV275" s="7"/>
      <c r="AW275" s="7"/>
      <c r="AX275" s="7"/>
    </row>
    <row r="276" spans="1:50" s="8" customFormat="1" ht="13.5" hidden="1" customHeight="1">
      <c r="A276" s="46" t="s">
        <v>153</v>
      </c>
      <c r="B276" s="89" t="s">
        <v>210</v>
      </c>
      <c r="C276" s="153" t="s">
        <v>52</v>
      </c>
      <c r="D276" s="193">
        <f>E276+F276+G276</f>
        <v>0</v>
      </c>
      <c r="E276" s="156">
        <v>0</v>
      </c>
      <c r="F276" s="156"/>
      <c r="G276" s="155"/>
      <c r="H276" s="155"/>
      <c r="I276" s="193">
        <f>J276+K276+L276</f>
        <v>0</v>
      </c>
      <c r="J276" s="155"/>
      <c r="K276" s="156"/>
      <c r="L276" s="156"/>
      <c r="M276" s="247">
        <f>N276+O276</f>
        <v>0</v>
      </c>
      <c r="N276" s="160"/>
      <c r="O276" s="160"/>
      <c r="P276" s="160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  <c r="AV276" s="7"/>
      <c r="AW276" s="7"/>
      <c r="AX276" s="7"/>
    </row>
    <row r="277" spans="1:50" s="8" customFormat="1" ht="38.25" hidden="1">
      <c r="A277" s="73" t="s">
        <v>294</v>
      </c>
      <c r="B277" s="89" t="s">
        <v>297</v>
      </c>
      <c r="C277" s="153"/>
      <c r="D277" s="187">
        <f>D285+D291</f>
        <v>0</v>
      </c>
      <c r="E277" s="158">
        <f>E285+E291</f>
        <v>0</v>
      </c>
      <c r="F277" s="158">
        <f t="shared" ref="F277:P277" si="164">F285+F291</f>
        <v>0</v>
      </c>
      <c r="G277" s="158">
        <f t="shared" si="164"/>
        <v>0</v>
      </c>
      <c r="H277" s="158">
        <f t="shared" si="164"/>
        <v>0</v>
      </c>
      <c r="I277" s="187">
        <f t="shared" si="164"/>
        <v>0</v>
      </c>
      <c r="J277" s="158">
        <f t="shared" si="164"/>
        <v>0</v>
      </c>
      <c r="K277" s="158">
        <f t="shared" si="164"/>
        <v>0</v>
      </c>
      <c r="L277" s="158">
        <f t="shared" si="164"/>
        <v>0</v>
      </c>
      <c r="M277" s="187">
        <f t="shared" si="164"/>
        <v>0</v>
      </c>
      <c r="N277" s="158">
        <f t="shared" si="164"/>
        <v>0</v>
      </c>
      <c r="O277" s="158">
        <f t="shared" si="164"/>
        <v>0</v>
      </c>
      <c r="P277" s="158">
        <f t="shared" si="164"/>
        <v>0</v>
      </c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  <c r="AV277" s="7"/>
      <c r="AW277" s="7"/>
      <c r="AX277" s="7"/>
    </row>
    <row r="278" spans="1:50" s="8" customFormat="1" ht="39" customHeight="1">
      <c r="A278" s="214" t="s">
        <v>529</v>
      </c>
      <c r="B278" s="236" t="s">
        <v>298</v>
      </c>
      <c r="C278" s="153"/>
      <c r="D278" s="187">
        <f>D279+D281+D283</f>
        <v>20812.900000000001</v>
      </c>
      <c r="E278" s="154">
        <f t="shared" ref="E278:P278" si="165">E279+E281+E283</f>
        <v>3468.9</v>
      </c>
      <c r="F278" s="154">
        <f t="shared" si="165"/>
        <v>1561</v>
      </c>
      <c r="G278" s="154">
        <f t="shared" si="165"/>
        <v>15783</v>
      </c>
      <c r="H278" s="154">
        <f t="shared" si="165"/>
        <v>0</v>
      </c>
      <c r="I278" s="187">
        <f t="shared" si="165"/>
        <v>0</v>
      </c>
      <c r="J278" s="154">
        <f t="shared" si="165"/>
        <v>0</v>
      </c>
      <c r="K278" s="154">
        <f t="shared" si="165"/>
        <v>0</v>
      </c>
      <c r="L278" s="154">
        <f t="shared" si="165"/>
        <v>0</v>
      </c>
      <c r="M278" s="187">
        <f t="shared" si="165"/>
        <v>0</v>
      </c>
      <c r="N278" s="154">
        <f t="shared" si="165"/>
        <v>0</v>
      </c>
      <c r="O278" s="154">
        <f t="shared" si="165"/>
        <v>0</v>
      </c>
      <c r="P278" s="154">
        <f t="shared" si="165"/>
        <v>0</v>
      </c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  <c r="AV278" s="7"/>
      <c r="AW278" s="7"/>
      <c r="AX278" s="7"/>
    </row>
    <row r="279" spans="1:50" s="8" customFormat="1" ht="51">
      <c r="A279" s="214" t="s">
        <v>530</v>
      </c>
      <c r="B279" s="236" t="s">
        <v>531</v>
      </c>
      <c r="C279" s="153"/>
      <c r="D279" s="187">
        <f>D280</f>
        <v>3468.9</v>
      </c>
      <c r="E279" s="154">
        <f t="shared" ref="E279:P279" si="166">E280</f>
        <v>3468.9</v>
      </c>
      <c r="F279" s="154">
        <f t="shared" si="166"/>
        <v>0</v>
      </c>
      <c r="G279" s="154">
        <f t="shared" si="166"/>
        <v>0</v>
      </c>
      <c r="H279" s="154">
        <f t="shared" si="166"/>
        <v>0</v>
      </c>
      <c r="I279" s="187">
        <f t="shared" si="166"/>
        <v>0</v>
      </c>
      <c r="J279" s="154">
        <f t="shared" si="166"/>
        <v>0</v>
      </c>
      <c r="K279" s="154">
        <f t="shared" si="166"/>
        <v>0</v>
      </c>
      <c r="L279" s="154">
        <f t="shared" si="166"/>
        <v>0</v>
      </c>
      <c r="M279" s="187">
        <f t="shared" si="166"/>
        <v>0</v>
      </c>
      <c r="N279" s="154">
        <f t="shared" si="166"/>
        <v>0</v>
      </c>
      <c r="O279" s="154">
        <f t="shared" si="166"/>
        <v>0</v>
      </c>
      <c r="P279" s="154">
        <f t="shared" si="166"/>
        <v>0</v>
      </c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  <c r="AV279" s="7"/>
      <c r="AW279" s="7"/>
      <c r="AX279" s="7"/>
    </row>
    <row r="280" spans="1:50" s="8" customFormat="1" ht="36.75">
      <c r="A280" s="144" t="s">
        <v>77</v>
      </c>
      <c r="B280" s="236" t="s">
        <v>531</v>
      </c>
      <c r="C280" s="153" t="s">
        <v>52</v>
      </c>
      <c r="D280" s="187">
        <f>E280+F280+G280</f>
        <v>3468.9</v>
      </c>
      <c r="E280" s="158">
        <v>3468.9</v>
      </c>
      <c r="F280" s="158"/>
      <c r="G280" s="158"/>
      <c r="H280" s="158"/>
      <c r="I280" s="187">
        <f>J280+K280+L280</f>
        <v>0</v>
      </c>
      <c r="J280" s="158"/>
      <c r="K280" s="158"/>
      <c r="L280" s="158"/>
      <c r="M280" s="187">
        <f>N280+O280+P280</f>
        <v>0</v>
      </c>
      <c r="N280" s="158"/>
      <c r="O280" s="158"/>
      <c r="P280" s="158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  <c r="AV280" s="7"/>
      <c r="AW280" s="7"/>
      <c r="AX280" s="7"/>
    </row>
    <row r="281" spans="1:50" s="8" customFormat="1" ht="45" customHeight="1">
      <c r="A281" s="214" t="s">
        <v>532</v>
      </c>
      <c r="B281" s="236" t="s">
        <v>534</v>
      </c>
      <c r="C281" s="153"/>
      <c r="D281" s="187">
        <f>D282</f>
        <v>1561</v>
      </c>
      <c r="E281" s="154">
        <f t="shared" ref="E281:P281" si="167">E282</f>
        <v>0</v>
      </c>
      <c r="F281" s="154">
        <f t="shared" si="167"/>
        <v>1561</v>
      </c>
      <c r="G281" s="154">
        <f t="shared" si="167"/>
        <v>0</v>
      </c>
      <c r="H281" s="154">
        <f t="shared" si="167"/>
        <v>0</v>
      </c>
      <c r="I281" s="187">
        <f t="shared" si="167"/>
        <v>0</v>
      </c>
      <c r="J281" s="154">
        <f t="shared" si="167"/>
        <v>0</v>
      </c>
      <c r="K281" s="154">
        <f t="shared" si="167"/>
        <v>0</v>
      </c>
      <c r="L281" s="154">
        <f t="shared" si="167"/>
        <v>0</v>
      </c>
      <c r="M281" s="187">
        <f t="shared" si="167"/>
        <v>0</v>
      </c>
      <c r="N281" s="154">
        <f t="shared" si="167"/>
        <v>0</v>
      </c>
      <c r="O281" s="154">
        <f t="shared" si="167"/>
        <v>0</v>
      </c>
      <c r="P281" s="154">
        <f t="shared" si="167"/>
        <v>0</v>
      </c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  <c r="AW281" s="7"/>
      <c r="AX281" s="7"/>
    </row>
    <row r="282" spans="1:50" s="8" customFormat="1" ht="36.75">
      <c r="A282" s="144" t="s">
        <v>77</v>
      </c>
      <c r="B282" s="227" t="s">
        <v>534</v>
      </c>
      <c r="C282" s="153" t="s">
        <v>52</v>
      </c>
      <c r="D282" s="187">
        <f>E282+F282+G282</f>
        <v>1561</v>
      </c>
      <c r="E282" s="158"/>
      <c r="F282" s="158">
        <v>1561</v>
      </c>
      <c r="G282" s="158"/>
      <c r="H282" s="158"/>
      <c r="I282" s="187">
        <f>J282+K282+L282</f>
        <v>0</v>
      </c>
      <c r="J282" s="158"/>
      <c r="K282" s="158"/>
      <c r="L282" s="158"/>
      <c r="M282" s="187">
        <f>N282+O282+P282</f>
        <v>0</v>
      </c>
      <c r="N282" s="158"/>
      <c r="O282" s="158"/>
      <c r="P282" s="158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  <c r="AW282" s="7"/>
      <c r="AX282" s="7"/>
    </row>
    <row r="283" spans="1:50" s="8" customFormat="1" ht="63.75">
      <c r="A283" s="214" t="s">
        <v>533</v>
      </c>
      <c r="B283" s="227" t="s">
        <v>535</v>
      </c>
      <c r="C283" s="153"/>
      <c r="D283" s="187">
        <f>D284</f>
        <v>15783</v>
      </c>
      <c r="E283" s="154">
        <f t="shared" ref="E283:P283" si="168">E284</f>
        <v>0</v>
      </c>
      <c r="F283" s="154">
        <f t="shared" si="168"/>
        <v>0</v>
      </c>
      <c r="G283" s="154">
        <f t="shared" si="168"/>
        <v>15783</v>
      </c>
      <c r="H283" s="154">
        <f t="shared" si="168"/>
        <v>0</v>
      </c>
      <c r="I283" s="187">
        <f t="shared" si="168"/>
        <v>0</v>
      </c>
      <c r="J283" s="154">
        <f t="shared" si="168"/>
        <v>0</v>
      </c>
      <c r="K283" s="154">
        <f t="shared" si="168"/>
        <v>0</v>
      </c>
      <c r="L283" s="154">
        <f t="shared" si="168"/>
        <v>0</v>
      </c>
      <c r="M283" s="187">
        <f t="shared" si="168"/>
        <v>0</v>
      </c>
      <c r="N283" s="154">
        <f t="shared" si="168"/>
        <v>0</v>
      </c>
      <c r="O283" s="154">
        <f t="shared" si="168"/>
        <v>0</v>
      </c>
      <c r="P283" s="154">
        <f t="shared" si="168"/>
        <v>0</v>
      </c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  <c r="AW283" s="7"/>
      <c r="AX283" s="7"/>
    </row>
    <row r="284" spans="1:50" s="8" customFormat="1" ht="36.75">
      <c r="A284" s="144" t="s">
        <v>77</v>
      </c>
      <c r="B284" s="227" t="s">
        <v>535</v>
      </c>
      <c r="C284" s="153" t="s">
        <v>52</v>
      </c>
      <c r="D284" s="187">
        <f>E284+F284+G284</f>
        <v>15783</v>
      </c>
      <c r="E284" s="158"/>
      <c r="F284" s="158"/>
      <c r="G284" s="158">
        <v>15783</v>
      </c>
      <c r="H284" s="158"/>
      <c r="I284" s="187">
        <f>J284+K284+L284</f>
        <v>0</v>
      </c>
      <c r="J284" s="158"/>
      <c r="K284" s="158"/>
      <c r="L284" s="158"/>
      <c r="M284" s="187">
        <f>N284+O284+P284</f>
        <v>0</v>
      </c>
      <c r="N284" s="158"/>
      <c r="O284" s="158"/>
      <c r="P284" s="158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/>
      <c r="AX284" s="7"/>
    </row>
    <row r="285" spans="1:50" s="8" customFormat="1" ht="88.5" hidden="1" customHeight="1">
      <c r="A285" s="58" t="s">
        <v>295</v>
      </c>
      <c r="B285" s="79" t="s">
        <v>298</v>
      </c>
      <c r="C285" s="153"/>
      <c r="D285" s="187">
        <f t="shared" ref="D285:P285" si="169">D286</f>
        <v>0</v>
      </c>
      <c r="E285" s="158">
        <f t="shared" si="169"/>
        <v>0</v>
      </c>
      <c r="F285" s="158">
        <f t="shared" si="169"/>
        <v>0</v>
      </c>
      <c r="G285" s="158">
        <f t="shared" si="169"/>
        <v>0</v>
      </c>
      <c r="H285" s="158">
        <f t="shared" si="169"/>
        <v>0</v>
      </c>
      <c r="I285" s="193">
        <f t="shared" si="169"/>
        <v>0</v>
      </c>
      <c r="J285" s="158">
        <f t="shared" si="169"/>
        <v>0</v>
      </c>
      <c r="K285" s="158">
        <f t="shared" si="169"/>
        <v>0</v>
      </c>
      <c r="L285" s="158">
        <f t="shared" si="169"/>
        <v>0</v>
      </c>
      <c r="M285" s="193">
        <f t="shared" si="169"/>
        <v>0</v>
      </c>
      <c r="N285" s="158">
        <f t="shared" si="169"/>
        <v>0</v>
      </c>
      <c r="O285" s="158">
        <f t="shared" si="169"/>
        <v>0</v>
      </c>
      <c r="P285" s="158">
        <f t="shared" si="169"/>
        <v>0</v>
      </c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  <c r="AX285" s="7"/>
    </row>
    <row r="286" spans="1:50" s="8" customFormat="1" hidden="1">
      <c r="A286" s="58" t="s">
        <v>296</v>
      </c>
      <c r="B286" s="79" t="s">
        <v>299</v>
      </c>
      <c r="C286" s="153"/>
      <c r="D286" s="187">
        <f>D287+D289</f>
        <v>0</v>
      </c>
      <c r="E286" s="158">
        <f>E287+E289</f>
        <v>0</v>
      </c>
      <c r="F286" s="158">
        <f>F287</f>
        <v>0</v>
      </c>
      <c r="G286" s="158">
        <f>G287</f>
        <v>0</v>
      </c>
      <c r="H286" s="158">
        <f>H287</f>
        <v>0</v>
      </c>
      <c r="I286" s="193">
        <f t="shared" ref="I286:P286" si="170">I287+I289</f>
        <v>0</v>
      </c>
      <c r="J286" s="158">
        <f t="shared" si="170"/>
        <v>0</v>
      </c>
      <c r="K286" s="158">
        <f t="shared" si="170"/>
        <v>0</v>
      </c>
      <c r="L286" s="158">
        <f t="shared" si="170"/>
        <v>0</v>
      </c>
      <c r="M286" s="193">
        <f t="shared" si="170"/>
        <v>0</v>
      </c>
      <c r="N286" s="158">
        <f t="shared" si="170"/>
        <v>0</v>
      </c>
      <c r="O286" s="158">
        <f t="shared" si="170"/>
        <v>0</v>
      </c>
      <c r="P286" s="158">
        <f t="shared" si="170"/>
        <v>0</v>
      </c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  <c r="AV286" s="7"/>
      <c r="AW286" s="7"/>
      <c r="AX286" s="7"/>
    </row>
    <row r="287" spans="1:50" s="8" customFormat="1" ht="26.25" hidden="1" customHeight="1">
      <c r="A287" s="122" t="s">
        <v>42</v>
      </c>
      <c r="B287" s="79" t="s">
        <v>299</v>
      </c>
      <c r="C287" s="153" t="s">
        <v>16</v>
      </c>
      <c r="D287" s="187">
        <f>D288</f>
        <v>0</v>
      </c>
      <c r="E287" s="158">
        <f>E288</f>
        <v>0</v>
      </c>
      <c r="F287" s="158">
        <f>F288</f>
        <v>0</v>
      </c>
      <c r="G287" s="158">
        <f>G288</f>
        <v>0</v>
      </c>
      <c r="H287" s="158"/>
      <c r="I287" s="187">
        <f t="shared" ref="I287:P287" si="171">I288</f>
        <v>0</v>
      </c>
      <c r="J287" s="158">
        <f t="shared" si="171"/>
        <v>0</v>
      </c>
      <c r="K287" s="158">
        <f t="shared" si="171"/>
        <v>0</v>
      </c>
      <c r="L287" s="158">
        <f t="shared" si="171"/>
        <v>0</v>
      </c>
      <c r="M287" s="187">
        <f t="shared" si="171"/>
        <v>0</v>
      </c>
      <c r="N287" s="158">
        <f t="shared" si="171"/>
        <v>0</v>
      </c>
      <c r="O287" s="158">
        <f t="shared" si="171"/>
        <v>0</v>
      </c>
      <c r="P287" s="158">
        <f t="shared" si="171"/>
        <v>0</v>
      </c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7"/>
    </row>
    <row r="288" spans="1:50" s="8" customFormat="1" ht="13.5" hidden="1" customHeight="1">
      <c r="A288" s="80" t="s">
        <v>49</v>
      </c>
      <c r="B288" s="79" t="s">
        <v>299</v>
      </c>
      <c r="C288" s="153" t="s">
        <v>16</v>
      </c>
      <c r="D288" s="187">
        <f>E288+F288+G288</f>
        <v>0</v>
      </c>
      <c r="E288" s="37"/>
      <c r="F288" s="155"/>
      <c r="G288" s="155"/>
      <c r="H288" s="155"/>
      <c r="I288" s="187">
        <f>J288+K288+L288</f>
        <v>0</v>
      </c>
      <c r="J288" s="156"/>
      <c r="K288" s="156"/>
      <c r="L288" s="156"/>
      <c r="M288" s="246">
        <f>N288+O288+P288</f>
        <v>0</v>
      </c>
      <c r="N288" s="160"/>
      <c r="O288" s="160"/>
      <c r="P288" s="160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  <c r="AX288" s="7"/>
    </row>
    <row r="289" spans="1:50" s="8" customFormat="1" ht="36.75" hidden="1" customHeight="1">
      <c r="A289" s="81" t="s">
        <v>51</v>
      </c>
      <c r="B289" s="79" t="s">
        <v>299</v>
      </c>
      <c r="C289" s="153" t="s">
        <v>52</v>
      </c>
      <c r="D289" s="187">
        <f>D290</f>
        <v>0</v>
      </c>
      <c r="E289" s="158">
        <f t="shared" ref="E289:P289" si="172">E290</f>
        <v>0</v>
      </c>
      <c r="F289" s="158">
        <f t="shared" si="172"/>
        <v>0</v>
      </c>
      <c r="G289" s="158">
        <f t="shared" si="172"/>
        <v>0</v>
      </c>
      <c r="H289" s="158">
        <f t="shared" si="172"/>
        <v>0</v>
      </c>
      <c r="I289" s="193">
        <f t="shared" si="172"/>
        <v>0</v>
      </c>
      <c r="J289" s="158">
        <f t="shared" si="172"/>
        <v>0</v>
      </c>
      <c r="K289" s="158">
        <f t="shared" si="172"/>
        <v>0</v>
      </c>
      <c r="L289" s="158">
        <f t="shared" si="172"/>
        <v>0</v>
      </c>
      <c r="M289" s="193">
        <f t="shared" si="172"/>
        <v>0</v>
      </c>
      <c r="N289" s="158">
        <f t="shared" si="172"/>
        <v>0</v>
      </c>
      <c r="O289" s="158">
        <f t="shared" si="172"/>
        <v>0</v>
      </c>
      <c r="P289" s="158">
        <f t="shared" si="172"/>
        <v>0</v>
      </c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  <c r="AX289" s="7"/>
    </row>
    <row r="290" spans="1:50" s="8" customFormat="1" ht="13.5" hidden="1" customHeight="1">
      <c r="A290" s="80" t="s">
        <v>49</v>
      </c>
      <c r="B290" s="79" t="s">
        <v>299</v>
      </c>
      <c r="C290" s="153" t="s">
        <v>52</v>
      </c>
      <c r="D290" s="187">
        <f>E290+F290+G290</f>
        <v>0</v>
      </c>
      <c r="E290" s="37">
        <v>0</v>
      </c>
      <c r="F290" s="155"/>
      <c r="G290" s="155"/>
      <c r="H290" s="155"/>
      <c r="I290" s="187"/>
      <c r="J290" s="156"/>
      <c r="K290" s="156"/>
      <c r="L290" s="156"/>
      <c r="M290" s="246"/>
      <c r="N290" s="160"/>
      <c r="O290" s="160"/>
      <c r="P290" s="160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  <c r="AW290" s="7"/>
      <c r="AX290" s="7"/>
    </row>
    <row r="291" spans="1:50" s="8" customFormat="1" ht="38.25" hidden="1">
      <c r="A291" s="73" t="s">
        <v>300</v>
      </c>
      <c r="B291" s="60" t="s">
        <v>301</v>
      </c>
      <c r="C291" s="153"/>
      <c r="D291" s="187">
        <f>D292+D295</f>
        <v>0</v>
      </c>
      <c r="E291" s="158">
        <f>E292+E295</f>
        <v>0</v>
      </c>
      <c r="F291" s="158">
        <f t="shared" ref="F291:P291" si="173">F292+F295</f>
        <v>0</v>
      </c>
      <c r="G291" s="158">
        <f t="shared" si="173"/>
        <v>0</v>
      </c>
      <c r="H291" s="158">
        <f t="shared" si="173"/>
        <v>0</v>
      </c>
      <c r="I291" s="193">
        <f t="shared" si="173"/>
        <v>0</v>
      </c>
      <c r="J291" s="158">
        <f t="shared" si="173"/>
        <v>0</v>
      </c>
      <c r="K291" s="158">
        <f t="shared" si="173"/>
        <v>0</v>
      </c>
      <c r="L291" s="158">
        <f t="shared" si="173"/>
        <v>0</v>
      </c>
      <c r="M291" s="193">
        <f t="shared" si="173"/>
        <v>0</v>
      </c>
      <c r="N291" s="158">
        <f t="shared" si="173"/>
        <v>0</v>
      </c>
      <c r="O291" s="158">
        <f t="shared" si="173"/>
        <v>0</v>
      </c>
      <c r="P291" s="158">
        <f t="shared" si="173"/>
        <v>0</v>
      </c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  <c r="AV291" s="7"/>
      <c r="AW291" s="7"/>
      <c r="AX291" s="7"/>
    </row>
    <row r="292" spans="1:50" s="8" customFormat="1" hidden="1">
      <c r="A292" s="73" t="s">
        <v>104</v>
      </c>
      <c r="B292" s="60" t="s">
        <v>302</v>
      </c>
      <c r="C292" s="153"/>
      <c r="D292" s="187">
        <f t="shared" ref="D292:I293" si="174">D293</f>
        <v>0</v>
      </c>
      <c r="E292" s="158">
        <f>E293</f>
        <v>0</v>
      </c>
      <c r="F292" s="158">
        <f t="shared" ref="F292:P293" si="175">F293</f>
        <v>0</v>
      </c>
      <c r="G292" s="158">
        <f t="shared" si="175"/>
        <v>0</v>
      </c>
      <c r="H292" s="158">
        <f t="shared" si="175"/>
        <v>0</v>
      </c>
      <c r="I292" s="193">
        <f t="shared" si="175"/>
        <v>0</v>
      </c>
      <c r="J292" s="158">
        <f t="shared" si="175"/>
        <v>0</v>
      </c>
      <c r="K292" s="158">
        <f t="shared" si="175"/>
        <v>0</v>
      </c>
      <c r="L292" s="158">
        <f t="shared" si="175"/>
        <v>0</v>
      </c>
      <c r="M292" s="193">
        <f t="shared" si="175"/>
        <v>0</v>
      </c>
      <c r="N292" s="158">
        <f t="shared" si="175"/>
        <v>0</v>
      </c>
      <c r="O292" s="158">
        <f t="shared" si="175"/>
        <v>0</v>
      </c>
      <c r="P292" s="158">
        <f t="shared" si="175"/>
        <v>0</v>
      </c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  <c r="AV292" s="7"/>
      <c r="AW292" s="7"/>
      <c r="AX292" s="7"/>
    </row>
    <row r="293" spans="1:50" s="8" customFormat="1" ht="26.25" hidden="1">
      <c r="A293" s="122" t="s">
        <v>42</v>
      </c>
      <c r="B293" s="60" t="s">
        <v>302</v>
      </c>
      <c r="C293" s="153" t="s">
        <v>16</v>
      </c>
      <c r="D293" s="187">
        <f t="shared" si="174"/>
        <v>0</v>
      </c>
      <c r="E293" s="158">
        <f t="shared" si="174"/>
        <v>0</v>
      </c>
      <c r="F293" s="158">
        <f t="shared" si="174"/>
        <v>0</v>
      </c>
      <c r="G293" s="158">
        <f t="shared" si="174"/>
        <v>0</v>
      </c>
      <c r="H293" s="158">
        <f t="shared" si="174"/>
        <v>0</v>
      </c>
      <c r="I293" s="193">
        <f t="shared" si="174"/>
        <v>0</v>
      </c>
      <c r="J293" s="158">
        <f t="shared" si="175"/>
        <v>0</v>
      </c>
      <c r="K293" s="158">
        <f t="shared" si="175"/>
        <v>0</v>
      </c>
      <c r="L293" s="158">
        <f t="shared" si="175"/>
        <v>0</v>
      </c>
      <c r="M293" s="193">
        <f t="shared" si="175"/>
        <v>0</v>
      </c>
      <c r="N293" s="158">
        <f t="shared" si="175"/>
        <v>0</v>
      </c>
      <c r="O293" s="158">
        <f t="shared" si="175"/>
        <v>0</v>
      </c>
      <c r="P293" s="158">
        <f t="shared" si="175"/>
        <v>0</v>
      </c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  <c r="AU293" s="7"/>
      <c r="AV293" s="7"/>
      <c r="AW293" s="7"/>
      <c r="AX293" s="7"/>
    </row>
    <row r="294" spans="1:50" s="8" customFormat="1" ht="13.5" hidden="1" customHeight="1">
      <c r="A294" s="80" t="s">
        <v>49</v>
      </c>
      <c r="B294" s="60" t="s">
        <v>302</v>
      </c>
      <c r="C294" s="153" t="s">
        <v>16</v>
      </c>
      <c r="D294" s="187">
        <f>E294+F294+G294+H294</f>
        <v>0</v>
      </c>
      <c r="E294" s="37"/>
      <c r="F294" s="155"/>
      <c r="G294" s="155"/>
      <c r="H294" s="155"/>
      <c r="I294" s="187">
        <f>J294+K294+L294</f>
        <v>0</v>
      </c>
      <c r="J294" s="156"/>
      <c r="K294" s="156"/>
      <c r="L294" s="156"/>
      <c r="M294" s="246"/>
      <c r="N294" s="160"/>
      <c r="O294" s="160"/>
      <c r="P294" s="160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  <c r="AV294" s="7"/>
      <c r="AW294" s="7"/>
      <c r="AX294" s="7"/>
    </row>
    <row r="295" spans="1:50" s="8" customFormat="1" hidden="1">
      <c r="A295" s="58" t="s">
        <v>287</v>
      </c>
      <c r="B295" s="60" t="s">
        <v>303</v>
      </c>
      <c r="C295" s="153"/>
      <c r="D295" s="187">
        <f t="shared" ref="D295:P296" si="176">D296</f>
        <v>0</v>
      </c>
      <c r="E295" s="158">
        <f t="shared" si="176"/>
        <v>0</v>
      </c>
      <c r="F295" s="158">
        <f t="shared" si="176"/>
        <v>0</v>
      </c>
      <c r="G295" s="158">
        <f t="shared" si="176"/>
        <v>0</v>
      </c>
      <c r="H295" s="158">
        <f t="shared" si="176"/>
        <v>0</v>
      </c>
      <c r="I295" s="187">
        <f t="shared" si="176"/>
        <v>0</v>
      </c>
      <c r="J295" s="158">
        <f t="shared" si="176"/>
        <v>0</v>
      </c>
      <c r="K295" s="158">
        <f t="shared" si="176"/>
        <v>0</v>
      </c>
      <c r="L295" s="158">
        <f t="shared" si="176"/>
        <v>0</v>
      </c>
      <c r="M295" s="187">
        <f t="shared" si="176"/>
        <v>0</v>
      </c>
      <c r="N295" s="158">
        <f t="shared" si="176"/>
        <v>0</v>
      </c>
      <c r="O295" s="158">
        <f t="shared" si="176"/>
        <v>0</v>
      </c>
      <c r="P295" s="158">
        <f t="shared" si="176"/>
        <v>0</v>
      </c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  <c r="AV295" s="7"/>
      <c r="AW295" s="7"/>
      <c r="AX295" s="7"/>
    </row>
    <row r="296" spans="1:50" s="8" customFormat="1" ht="26.25" hidden="1">
      <c r="A296" s="122" t="s">
        <v>42</v>
      </c>
      <c r="B296" s="60" t="s">
        <v>303</v>
      </c>
      <c r="C296" s="153" t="s">
        <v>16</v>
      </c>
      <c r="D296" s="187">
        <f t="shared" si="176"/>
        <v>0</v>
      </c>
      <c r="E296" s="158">
        <f t="shared" si="176"/>
        <v>0</v>
      </c>
      <c r="F296" s="158">
        <f t="shared" si="176"/>
        <v>0</v>
      </c>
      <c r="G296" s="158">
        <f t="shared" si="176"/>
        <v>0</v>
      </c>
      <c r="H296" s="158">
        <f t="shared" si="176"/>
        <v>0</v>
      </c>
      <c r="I296" s="187">
        <f t="shared" si="176"/>
        <v>0</v>
      </c>
      <c r="J296" s="158">
        <f t="shared" si="176"/>
        <v>0</v>
      </c>
      <c r="K296" s="158">
        <f t="shared" si="176"/>
        <v>0</v>
      </c>
      <c r="L296" s="158">
        <f t="shared" si="176"/>
        <v>0</v>
      </c>
      <c r="M296" s="187">
        <f t="shared" si="176"/>
        <v>0</v>
      </c>
      <c r="N296" s="158">
        <f t="shared" si="176"/>
        <v>0</v>
      </c>
      <c r="O296" s="158">
        <f t="shared" si="176"/>
        <v>0</v>
      </c>
      <c r="P296" s="158">
        <f t="shared" si="176"/>
        <v>0</v>
      </c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  <c r="AV296" s="7"/>
      <c r="AW296" s="7"/>
      <c r="AX296" s="7"/>
    </row>
    <row r="297" spans="1:50" s="8" customFormat="1" ht="13.5" hidden="1" customHeight="1">
      <c r="A297" s="80" t="s">
        <v>49</v>
      </c>
      <c r="B297" s="60" t="s">
        <v>303</v>
      </c>
      <c r="C297" s="153" t="s">
        <v>16</v>
      </c>
      <c r="D297" s="187">
        <f>E297+F297+G297+H297</f>
        <v>0</v>
      </c>
      <c r="E297" s="37"/>
      <c r="F297" s="155"/>
      <c r="G297" s="155"/>
      <c r="H297" s="155"/>
      <c r="I297" s="187">
        <f>J297+K297+L297</f>
        <v>0</v>
      </c>
      <c r="J297" s="156"/>
      <c r="K297" s="156"/>
      <c r="L297" s="156"/>
      <c r="M297" s="247"/>
      <c r="N297" s="160"/>
      <c r="O297" s="160"/>
      <c r="P297" s="160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  <c r="AW297" s="7"/>
      <c r="AX297" s="7"/>
    </row>
    <row r="298" spans="1:50" s="8" customFormat="1" ht="38.25" hidden="1">
      <c r="A298" s="58" t="s">
        <v>374</v>
      </c>
      <c r="B298" s="60" t="s">
        <v>375</v>
      </c>
      <c r="C298" s="153"/>
      <c r="D298" s="187">
        <f>D299</f>
        <v>0</v>
      </c>
      <c r="E298" s="154">
        <f t="shared" ref="E298:P301" si="177">E299</f>
        <v>0</v>
      </c>
      <c r="F298" s="154">
        <f t="shared" si="177"/>
        <v>0</v>
      </c>
      <c r="G298" s="154">
        <f t="shared" si="177"/>
        <v>0</v>
      </c>
      <c r="H298" s="154">
        <f t="shared" si="177"/>
        <v>0</v>
      </c>
      <c r="I298" s="187">
        <f t="shared" si="177"/>
        <v>0</v>
      </c>
      <c r="J298" s="154">
        <f t="shared" si="177"/>
        <v>0</v>
      </c>
      <c r="K298" s="154">
        <f t="shared" si="177"/>
        <v>0</v>
      </c>
      <c r="L298" s="154">
        <f t="shared" si="177"/>
        <v>0</v>
      </c>
      <c r="M298" s="187">
        <f t="shared" si="177"/>
        <v>0</v>
      </c>
      <c r="N298" s="154">
        <f t="shared" si="177"/>
        <v>0</v>
      </c>
      <c r="O298" s="154">
        <f t="shared" si="177"/>
        <v>0</v>
      </c>
      <c r="P298" s="154">
        <f t="shared" si="177"/>
        <v>0</v>
      </c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  <c r="AV298" s="7"/>
      <c r="AW298" s="7"/>
      <c r="AX298" s="7"/>
    </row>
    <row r="299" spans="1:50" s="8" customFormat="1" ht="25.5" hidden="1">
      <c r="A299" s="58" t="s">
        <v>376</v>
      </c>
      <c r="B299" s="60" t="s">
        <v>379</v>
      </c>
      <c r="C299" s="153"/>
      <c r="D299" s="187">
        <f>D300</f>
        <v>0</v>
      </c>
      <c r="E299" s="154">
        <f t="shared" si="177"/>
        <v>0</v>
      </c>
      <c r="F299" s="154">
        <f t="shared" si="177"/>
        <v>0</v>
      </c>
      <c r="G299" s="154">
        <f t="shared" si="177"/>
        <v>0</v>
      </c>
      <c r="H299" s="154">
        <f t="shared" si="177"/>
        <v>0</v>
      </c>
      <c r="I299" s="187">
        <f t="shared" si="177"/>
        <v>0</v>
      </c>
      <c r="J299" s="154">
        <f t="shared" si="177"/>
        <v>0</v>
      </c>
      <c r="K299" s="154">
        <f t="shared" si="177"/>
        <v>0</v>
      </c>
      <c r="L299" s="154">
        <f t="shared" si="177"/>
        <v>0</v>
      </c>
      <c r="M299" s="187">
        <f t="shared" si="177"/>
        <v>0</v>
      </c>
      <c r="N299" s="154">
        <f t="shared" si="177"/>
        <v>0</v>
      </c>
      <c r="O299" s="154">
        <f t="shared" si="177"/>
        <v>0</v>
      </c>
      <c r="P299" s="154">
        <f t="shared" si="177"/>
        <v>0</v>
      </c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  <c r="AV299" s="7"/>
      <c r="AW299" s="7"/>
      <c r="AX299" s="7"/>
    </row>
    <row r="300" spans="1:50" s="8" customFormat="1" ht="83.25" hidden="1" customHeight="1">
      <c r="A300" s="58" t="s">
        <v>377</v>
      </c>
      <c r="B300" s="60" t="s">
        <v>380</v>
      </c>
      <c r="C300" s="153"/>
      <c r="D300" s="187">
        <f>D301</f>
        <v>0</v>
      </c>
      <c r="E300" s="154">
        <f t="shared" si="177"/>
        <v>0</v>
      </c>
      <c r="F300" s="154">
        <f t="shared" si="177"/>
        <v>0</v>
      </c>
      <c r="G300" s="154">
        <f t="shared" si="177"/>
        <v>0</v>
      </c>
      <c r="H300" s="154">
        <f t="shared" si="177"/>
        <v>0</v>
      </c>
      <c r="I300" s="187">
        <f t="shared" si="177"/>
        <v>0</v>
      </c>
      <c r="J300" s="154">
        <f t="shared" si="177"/>
        <v>0</v>
      </c>
      <c r="K300" s="154">
        <f t="shared" si="177"/>
        <v>0</v>
      </c>
      <c r="L300" s="154">
        <f t="shared" si="177"/>
        <v>0</v>
      </c>
      <c r="M300" s="187">
        <f t="shared" si="177"/>
        <v>0</v>
      </c>
      <c r="N300" s="154">
        <f t="shared" si="177"/>
        <v>0</v>
      </c>
      <c r="O300" s="154">
        <f t="shared" si="177"/>
        <v>0</v>
      </c>
      <c r="P300" s="154">
        <f t="shared" si="177"/>
        <v>0</v>
      </c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  <c r="AV300" s="7"/>
      <c r="AW300" s="7"/>
      <c r="AX300" s="7"/>
    </row>
    <row r="301" spans="1:50" s="8" customFormat="1" ht="25.5" hidden="1">
      <c r="A301" s="58" t="s">
        <v>22</v>
      </c>
      <c r="B301" s="60" t="s">
        <v>380</v>
      </c>
      <c r="C301" s="153" t="s">
        <v>16</v>
      </c>
      <c r="D301" s="187">
        <f>D302</f>
        <v>0</v>
      </c>
      <c r="E301" s="154">
        <f t="shared" si="177"/>
        <v>0</v>
      </c>
      <c r="F301" s="154">
        <f t="shared" si="177"/>
        <v>0</v>
      </c>
      <c r="G301" s="154">
        <f t="shared" si="177"/>
        <v>0</v>
      </c>
      <c r="H301" s="154">
        <f t="shared" si="177"/>
        <v>0</v>
      </c>
      <c r="I301" s="187">
        <f t="shared" si="177"/>
        <v>0</v>
      </c>
      <c r="J301" s="154">
        <f t="shared" si="177"/>
        <v>0</v>
      </c>
      <c r="K301" s="154">
        <f t="shared" si="177"/>
        <v>0</v>
      </c>
      <c r="L301" s="154">
        <f t="shared" si="177"/>
        <v>0</v>
      </c>
      <c r="M301" s="187">
        <f t="shared" si="177"/>
        <v>0</v>
      </c>
      <c r="N301" s="154">
        <f t="shared" si="177"/>
        <v>0</v>
      </c>
      <c r="O301" s="154">
        <f t="shared" si="177"/>
        <v>0</v>
      </c>
      <c r="P301" s="154">
        <f t="shared" si="177"/>
        <v>0</v>
      </c>
      <c r="Q301" s="7"/>
      <c r="R301" s="7"/>
      <c r="S301" s="7"/>
      <c r="T301" s="7"/>
      <c r="U301" s="7"/>
      <c r="V301" s="7"/>
      <c r="W301" s="7"/>
      <c r="X301" s="7"/>
      <c r="Y301" s="7"/>
      <c r="Z301" s="7"/>
      <c r="AA301" s="7"/>
      <c r="AB301" s="7"/>
      <c r="AC301" s="7"/>
      <c r="AD301" s="7"/>
      <c r="AE301" s="7"/>
      <c r="AF301" s="7"/>
      <c r="AG301" s="7"/>
      <c r="AH301" s="7"/>
      <c r="AI301" s="7"/>
      <c r="AJ301" s="7"/>
      <c r="AK301" s="7"/>
      <c r="AL301" s="7"/>
      <c r="AM301" s="7"/>
      <c r="AN301" s="7"/>
      <c r="AO301" s="7"/>
      <c r="AP301" s="7"/>
      <c r="AQ301" s="7"/>
      <c r="AR301" s="7"/>
      <c r="AS301" s="7"/>
      <c r="AT301" s="7"/>
      <c r="AU301" s="7"/>
      <c r="AV301" s="7"/>
      <c r="AW301" s="7"/>
      <c r="AX301" s="7"/>
    </row>
    <row r="302" spans="1:50" s="8" customFormat="1" ht="13.5" hidden="1" customHeight="1">
      <c r="A302" s="58" t="s">
        <v>378</v>
      </c>
      <c r="B302" s="60" t="s">
        <v>380</v>
      </c>
      <c r="C302" s="153" t="s">
        <v>16</v>
      </c>
      <c r="D302" s="187">
        <f>E302+F302+G302</f>
        <v>0</v>
      </c>
      <c r="E302" s="37"/>
      <c r="F302" s="155">
        <v>0</v>
      </c>
      <c r="G302" s="155"/>
      <c r="H302" s="155"/>
      <c r="I302" s="187">
        <f>J302+K302+L302</f>
        <v>0</v>
      </c>
      <c r="J302" s="156"/>
      <c r="K302" s="156"/>
      <c r="L302" s="156"/>
      <c r="M302" s="247">
        <f>N302+O302+P302</f>
        <v>0</v>
      </c>
      <c r="N302" s="160"/>
      <c r="O302" s="160"/>
      <c r="P302" s="160"/>
      <c r="Q302" s="7"/>
      <c r="R302" s="7"/>
      <c r="S302" s="7"/>
      <c r="T302" s="7"/>
      <c r="U302" s="7"/>
      <c r="V302" s="7"/>
      <c r="W302" s="7"/>
      <c r="X302" s="7"/>
      <c r="Y302" s="7"/>
      <c r="Z302" s="7"/>
      <c r="AA302" s="7"/>
      <c r="AB302" s="7"/>
      <c r="AC302" s="7"/>
      <c r="AD302" s="7"/>
      <c r="AE302" s="7"/>
      <c r="AF302" s="7"/>
      <c r="AG302" s="7"/>
      <c r="AH302" s="7"/>
      <c r="AI302" s="7"/>
      <c r="AJ302" s="7"/>
      <c r="AK302" s="7"/>
      <c r="AL302" s="7"/>
      <c r="AM302" s="7"/>
      <c r="AN302" s="7"/>
      <c r="AO302" s="7"/>
      <c r="AP302" s="7"/>
      <c r="AQ302" s="7"/>
      <c r="AR302" s="7"/>
      <c r="AS302" s="7"/>
      <c r="AT302" s="7"/>
      <c r="AU302" s="7"/>
      <c r="AV302" s="7"/>
      <c r="AW302" s="7"/>
      <c r="AX302" s="7"/>
    </row>
    <row r="303" spans="1:50" s="95" customFormat="1" ht="89.25" customHeight="1">
      <c r="A303" s="43" t="s">
        <v>211</v>
      </c>
      <c r="B303" s="156">
        <v>6100000000</v>
      </c>
      <c r="C303" s="36"/>
      <c r="D303" s="187">
        <f>D304+D308+D319+D315</f>
        <v>22813.8</v>
      </c>
      <c r="E303" s="154">
        <f>E304+E308+E319+E315</f>
        <v>16435</v>
      </c>
      <c r="F303" s="154">
        <f>F304+F308+F319+F315</f>
        <v>6378.8</v>
      </c>
      <c r="G303" s="154">
        <f>G304+G308+G319+G315</f>
        <v>0</v>
      </c>
      <c r="H303" s="154" t="e">
        <f>H304+H308+H319+H315</f>
        <v>#REF!</v>
      </c>
      <c r="I303" s="187">
        <f t="shared" ref="I303:P303" si="178">I304+I308+I319</f>
        <v>0</v>
      </c>
      <c r="J303" s="154">
        <f t="shared" si="178"/>
        <v>0</v>
      </c>
      <c r="K303" s="154">
        <f t="shared" si="178"/>
        <v>0</v>
      </c>
      <c r="L303" s="154">
        <f t="shared" si="178"/>
        <v>0</v>
      </c>
      <c r="M303" s="187">
        <f t="shared" si="178"/>
        <v>0</v>
      </c>
      <c r="N303" s="154">
        <f t="shared" si="178"/>
        <v>0</v>
      </c>
      <c r="O303" s="154">
        <f t="shared" si="178"/>
        <v>0</v>
      </c>
      <c r="P303" s="154">
        <f t="shared" si="178"/>
        <v>0</v>
      </c>
    </row>
    <row r="304" spans="1:50" s="96" customFormat="1" ht="41.25" customHeight="1">
      <c r="A304" s="110" t="s">
        <v>212</v>
      </c>
      <c r="B304" s="111" t="s">
        <v>213</v>
      </c>
      <c r="C304" s="25"/>
      <c r="D304" s="187">
        <f t="shared" ref="D304:P304" si="179">D305</f>
        <v>9986.7999999999993</v>
      </c>
      <c r="E304" s="155">
        <f t="shared" si="179"/>
        <v>9986.7999999999993</v>
      </c>
      <c r="F304" s="155">
        <f t="shared" si="179"/>
        <v>0</v>
      </c>
      <c r="G304" s="155">
        <f t="shared" si="179"/>
        <v>0</v>
      </c>
      <c r="H304" s="155" t="e">
        <f t="shared" si="179"/>
        <v>#REF!</v>
      </c>
      <c r="I304" s="190">
        <f t="shared" si="179"/>
        <v>0</v>
      </c>
      <c r="J304" s="155">
        <f t="shared" si="179"/>
        <v>0</v>
      </c>
      <c r="K304" s="155">
        <f t="shared" si="179"/>
        <v>0</v>
      </c>
      <c r="L304" s="155">
        <f t="shared" si="179"/>
        <v>0</v>
      </c>
      <c r="M304" s="190">
        <f t="shared" si="179"/>
        <v>0</v>
      </c>
      <c r="N304" s="155">
        <f t="shared" si="179"/>
        <v>0</v>
      </c>
      <c r="O304" s="155">
        <f t="shared" si="179"/>
        <v>0</v>
      </c>
      <c r="P304" s="155">
        <f t="shared" si="179"/>
        <v>0</v>
      </c>
      <c r="Q304" s="95"/>
      <c r="R304" s="95"/>
      <c r="S304" s="95"/>
      <c r="T304" s="95"/>
      <c r="U304" s="95"/>
      <c r="V304" s="95"/>
      <c r="W304" s="95"/>
      <c r="X304" s="95"/>
      <c r="Y304" s="95"/>
      <c r="Z304" s="95"/>
      <c r="AA304" s="95"/>
      <c r="AB304" s="95"/>
      <c r="AC304" s="95"/>
      <c r="AD304" s="95"/>
      <c r="AE304" s="95"/>
      <c r="AF304" s="95"/>
      <c r="AG304" s="95"/>
      <c r="AH304" s="95"/>
      <c r="AI304" s="95"/>
      <c r="AJ304" s="95"/>
      <c r="AK304" s="95"/>
      <c r="AL304" s="95"/>
      <c r="AM304" s="95"/>
      <c r="AN304" s="95"/>
      <c r="AO304" s="95"/>
      <c r="AP304" s="95"/>
      <c r="AQ304" s="95"/>
      <c r="AR304" s="95"/>
      <c r="AS304" s="95"/>
      <c r="AT304" s="95"/>
      <c r="AU304" s="95"/>
      <c r="AV304" s="95"/>
      <c r="AW304" s="95"/>
      <c r="AX304" s="95"/>
    </row>
    <row r="305" spans="1:50" s="96" customFormat="1" ht="14.25" customHeight="1">
      <c r="A305" s="132" t="s">
        <v>104</v>
      </c>
      <c r="B305" s="156">
        <v>6100182130</v>
      </c>
      <c r="C305" s="25"/>
      <c r="D305" s="187">
        <f t="shared" ref="D305:P305" si="180">D306+D307</f>
        <v>9986.7999999999993</v>
      </c>
      <c r="E305" s="158">
        <f t="shared" si="180"/>
        <v>9986.7999999999993</v>
      </c>
      <c r="F305" s="158">
        <f t="shared" si="180"/>
        <v>0</v>
      </c>
      <c r="G305" s="158">
        <f t="shared" si="180"/>
        <v>0</v>
      </c>
      <c r="H305" s="158" t="e">
        <f t="shared" si="180"/>
        <v>#REF!</v>
      </c>
      <c r="I305" s="193">
        <f t="shared" si="180"/>
        <v>0</v>
      </c>
      <c r="J305" s="158">
        <f t="shared" si="180"/>
        <v>0</v>
      </c>
      <c r="K305" s="158">
        <f t="shared" si="180"/>
        <v>0</v>
      </c>
      <c r="L305" s="158">
        <f t="shared" si="180"/>
        <v>0</v>
      </c>
      <c r="M305" s="193">
        <f t="shared" si="180"/>
        <v>0</v>
      </c>
      <c r="N305" s="158">
        <f t="shared" si="180"/>
        <v>0</v>
      </c>
      <c r="O305" s="158">
        <f t="shared" si="180"/>
        <v>0</v>
      </c>
      <c r="P305" s="158">
        <f t="shared" si="180"/>
        <v>0</v>
      </c>
      <c r="Q305" s="95"/>
      <c r="R305" s="95"/>
      <c r="S305" s="95"/>
      <c r="T305" s="95"/>
      <c r="U305" s="95"/>
      <c r="V305" s="95"/>
      <c r="W305" s="95"/>
      <c r="X305" s="95"/>
      <c r="Y305" s="95"/>
      <c r="Z305" s="95"/>
      <c r="AA305" s="95"/>
      <c r="AB305" s="95"/>
      <c r="AC305" s="95"/>
      <c r="AD305" s="95"/>
      <c r="AE305" s="95"/>
      <c r="AF305" s="95"/>
      <c r="AG305" s="95"/>
      <c r="AH305" s="95"/>
      <c r="AI305" s="95"/>
      <c r="AJ305" s="95"/>
      <c r="AK305" s="95"/>
      <c r="AL305" s="95"/>
      <c r="AM305" s="95"/>
      <c r="AN305" s="95"/>
      <c r="AO305" s="95"/>
      <c r="AP305" s="95"/>
      <c r="AQ305" s="95"/>
      <c r="AR305" s="95"/>
      <c r="AS305" s="95"/>
      <c r="AT305" s="95"/>
      <c r="AU305" s="95"/>
      <c r="AV305" s="95"/>
      <c r="AW305" s="95"/>
      <c r="AX305" s="95"/>
    </row>
    <row r="306" spans="1:50" s="96" customFormat="1" ht="45.75" customHeight="1">
      <c r="A306" s="32" t="s">
        <v>42</v>
      </c>
      <c r="B306" s="156">
        <v>6100182130</v>
      </c>
      <c r="C306" s="25" t="s">
        <v>16</v>
      </c>
      <c r="D306" s="187">
        <f>E306+F306+G306</f>
        <v>3750</v>
      </c>
      <c r="E306" s="158">
        <f>'[2]Поправки октябрь 2024 (2)'!$I$371</f>
        <v>3750</v>
      </c>
      <c r="F306" s="158"/>
      <c r="G306" s="158"/>
      <c r="H306" s="158" t="e">
        <f>#REF!</f>
        <v>#REF!</v>
      </c>
      <c r="I306" s="187">
        <f>J306+K306+L306</f>
        <v>0</v>
      </c>
      <c r="J306" s="158"/>
      <c r="K306" s="158"/>
      <c r="L306" s="158"/>
      <c r="M306" s="187">
        <f>N306+O306+P306</f>
        <v>0</v>
      </c>
      <c r="N306" s="158"/>
      <c r="O306" s="158"/>
      <c r="P306" s="154"/>
      <c r="Q306" s="95"/>
      <c r="R306" s="95"/>
      <c r="S306" s="95"/>
      <c r="T306" s="95"/>
      <c r="U306" s="95"/>
      <c r="V306" s="95"/>
      <c r="W306" s="95"/>
      <c r="X306" s="95"/>
      <c r="Y306" s="95"/>
      <c r="Z306" s="95"/>
      <c r="AA306" s="95"/>
      <c r="AB306" s="95"/>
      <c r="AC306" s="95"/>
      <c r="AD306" s="95"/>
      <c r="AE306" s="95"/>
      <c r="AF306" s="95"/>
      <c r="AG306" s="95"/>
      <c r="AH306" s="95"/>
      <c r="AI306" s="95"/>
      <c r="AJ306" s="95"/>
      <c r="AK306" s="95"/>
      <c r="AL306" s="95"/>
      <c r="AM306" s="95"/>
      <c r="AN306" s="95"/>
      <c r="AO306" s="95"/>
      <c r="AP306" s="95"/>
      <c r="AQ306" s="95"/>
      <c r="AR306" s="95"/>
      <c r="AS306" s="95"/>
      <c r="AT306" s="95"/>
      <c r="AU306" s="95"/>
      <c r="AV306" s="95"/>
      <c r="AW306" s="95"/>
      <c r="AX306" s="95"/>
    </row>
    <row r="307" spans="1:50" s="96" customFormat="1" ht="18" customHeight="1">
      <c r="A307" s="24" t="s">
        <v>35</v>
      </c>
      <c r="B307" s="156">
        <v>6100182130</v>
      </c>
      <c r="C307" s="25" t="s">
        <v>36</v>
      </c>
      <c r="D307" s="187">
        <f>E307+F307+G307</f>
        <v>6236.8</v>
      </c>
      <c r="E307" s="158">
        <f>4836.8+1100+300</f>
        <v>6236.8</v>
      </c>
      <c r="F307" s="158"/>
      <c r="G307" s="158"/>
      <c r="H307" s="158" t="e">
        <f>#REF!</f>
        <v>#REF!</v>
      </c>
      <c r="I307" s="187">
        <f>J307+K307+L307</f>
        <v>0</v>
      </c>
      <c r="J307" s="158"/>
      <c r="K307" s="158"/>
      <c r="L307" s="158"/>
      <c r="M307" s="187">
        <f>N307+O307+P307</f>
        <v>0</v>
      </c>
      <c r="N307" s="158"/>
      <c r="O307" s="158"/>
      <c r="P307" s="158"/>
      <c r="Q307" s="95"/>
      <c r="R307" s="95"/>
      <c r="S307" s="95"/>
      <c r="T307" s="95"/>
      <c r="U307" s="95"/>
      <c r="V307" s="95"/>
      <c r="W307" s="95"/>
      <c r="X307" s="95"/>
      <c r="Y307" s="95"/>
      <c r="Z307" s="95"/>
      <c r="AA307" s="95"/>
      <c r="AB307" s="95"/>
      <c r="AC307" s="95"/>
      <c r="AD307" s="95"/>
      <c r="AE307" s="95"/>
      <c r="AF307" s="95"/>
      <c r="AG307" s="95"/>
      <c r="AH307" s="95"/>
      <c r="AI307" s="95"/>
      <c r="AJ307" s="95"/>
      <c r="AK307" s="95"/>
      <c r="AL307" s="95"/>
      <c r="AM307" s="95"/>
      <c r="AN307" s="95"/>
      <c r="AO307" s="95"/>
      <c r="AP307" s="95"/>
      <c r="AQ307" s="95"/>
      <c r="AR307" s="95"/>
      <c r="AS307" s="95"/>
      <c r="AT307" s="95"/>
      <c r="AU307" s="95"/>
      <c r="AV307" s="95"/>
      <c r="AW307" s="95"/>
      <c r="AX307" s="95"/>
    </row>
    <row r="308" spans="1:50" s="96" customFormat="1" ht="45" customHeight="1">
      <c r="A308" s="24" t="s">
        <v>214</v>
      </c>
      <c r="B308" s="156">
        <v>6100200000</v>
      </c>
      <c r="C308" s="25"/>
      <c r="D308" s="187">
        <f t="shared" ref="D308:P308" si="181">D309+D311+D313</f>
        <v>12786</v>
      </c>
      <c r="E308" s="158">
        <f t="shared" si="181"/>
        <v>6407.2</v>
      </c>
      <c r="F308" s="158">
        <f t="shared" si="181"/>
        <v>6378.8</v>
      </c>
      <c r="G308" s="158">
        <f t="shared" si="181"/>
        <v>0</v>
      </c>
      <c r="H308" s="158" t="e">
        <f t="shared" si="181"/>
        <v>#REF!</v>
      </c>
      <c r="I308" s="187">
        <f t="shared" si="181"/>
        <v>0</v>
      </c>
      <c r="J308" s="154">
        <f t="shared" si="181"/>
        <v>0</v>
      </c>
      <c r="K308" s="154">
        <f t="shared" si="181"/>
        <v>0</v>
      </c>
      <c r="L308" s="154">
        <f t="shared" si="181"/>
        <v>0</v>
      </c>
      <c r="M308" s="187">
        <f t="shared" si="181"/>
        <v>0</v>
      </c>
      <c r="N308" s="158">
        <f t="shared" si="181"/>
        <v>0</v>
      </c>
      <c r="O308" s="158">
        <f t="shared" si="181"/>
        <v>0</v>
      </c>
      <c r="P308" s="158">
        <f t="shared" si="181"/>
        <v>0</v>
      </c>
      <c r="Q308" s="95"/>
      <c r="R308" s="95"/>
      <c r="S308" s="95"/>
      <c r="T308" s="95"/>
      <c r="U308" s="95"/>
      <c r="V308" s="95"/>
      <c r="W308" s="95"/>
      <c r="X308" s="95"/>
      <c r="Y308" s="95"/>
      <c r="Z308" s="95"/>
      <c r="AA308" s="95"/>
      <c r="AB308" s="95"/>
      <c r="AC308" s="95"/>
      <c r="AD308" s="95"/>
      <c r="AE308" s="95"/>
      <c r="AF308" s="95"/>
      <c r="AG308" s="95"/>
      <c r="AH308" s="95"/>
      <c r="AI308" s="95"/>
      <c r="AJ308" s="95"/>
      <c r="AK308" s="95"/>
      <c r="AL308" s="95"/>
      <c r="AM308" s="95"/>
      <c r="AN308" s="95"/>
      <c r="AO308" s="95"/>
      <c r="AP308" s="95"/>
      <c r="AQ308" s="95"/>
      <c r="AR308" s="95"/>
      <c r="AS308" s="95"/>
      <c r="AT308" s="95"/>
      <c r="AU308" s="95"/>
      <c r="AV308" s="95"/>
      <c r="AW308" s="95"/>
      <c r="AX308" s="95"/>
    </row>
    <row r="309" spans="1:50" s="96" customFormat="1" ht="18" customHeight="1">
      <c r="A309" s="24" t="s">
        <v>104</v>
      </c>
      <c r="B309" s="156">
        <v>6100282130</v>
      </c>
      <c r="C309" s="25"/>
      <c r="D309" s="187">
        <f t="shared" ref="D309:P309" si="182">D310</f>
        <v>6336.5</v>
      </c>
      <c r="E309" s="158">
        <f t="shared" si="182"/>
        <v>6336.5</v>
      </c>
      <c r="F309" s="158">
        <f t="shared" si="182"/>
        <v>0</v>
      </c>
      <c r="G309" s="158">
        <f t="shared" si="182"/>
        <v>0</v>
      </c>
      <c r="H309" s="158" t="e">
        <f t="shared" si="182"/>
        <v>#REF!</v>
      </c>
      <c r="I309" s="193">
        <f t="shared" si="182"/>
        <v>0</v>
      </c>
      <c r="J309" s="158">
        <f t="shared" si="182"/>
        <v>0</v>
      </c>
      <c r="K309" s="158">
        <f t="shared" si="182"/>
        <v>0</v>
      </c>
      <c r="L309" s="158">
        <f t="shared" si="182"/>
        <v>0</v>
      </c>
      <c r="M309" s="193">
        <f t="shared" si="182"/>
        <v>0</v>
      </c>
      <c r="N309" s="158">
        <f t="shared" si="182"/>
        <v>0</v>
      </c>
      <c r="O309" s="158">
        <f t="shared" si="182"/>
        <v>0</v>
      </c>
      <c r="P309" s="158">
        <f t="shared" si="182"/>
        <v>0</v>
      </c>
      <c r="Q309" s="95"/>
      <c r="R309" s="95"/>
      <c r="S309" s="95"/>
      <c r="T309" s="95"/>
      <c r="U309" s="95"/>
      <c r="V309" s="95"/>
      <c r="W309" s="95"/>
      <c r="X309" s="95"/>
      <c r="Y309" s="95"/>
      <c r="Z309" s="95"/>
      <c r="AA309" s="95"/>
      <c r="AB309" s="95"/>
      <c r="AC309" s="95"/>
      <c r="AD309" s="95"/>
      <c r="AE309" s="95"/>
      <c r="AF309" s="95"/>
      <c r="AG309" s="95"/>
      <c r="AH309" s="95"/>
      <c r="AI309" s="95"/>
      <c r="AJ309" s="95"/>
      <c r="AK309" s="95"/>
      <c r="AL309" s="95"/>
      <c r="AM309" s="95"/>
      <c r="AN309" s="95"/>
      <c r="AO309" s="95"/>
      <c r="AP309" s="95"/>
      <c r="AQ309" s="95"/>
      <c r="AR309" s="95"/>
      <c r="AS309" s="95"/>
      <c r="AT309" s="95"/>
      <c r="AU309" s="95"/>
      <c r="AV309" s="95"/>
      <c r="AW309" s="95"/>
      <c r="AX309" s="95"/>
    </row>
    <row r="310" spans="1:50" s="96" customFormat="1" ht="45">
      <c r="A310" s="32" t="s">
        <v>42</v>
      </c>
      <c r="B310" s="156">
        <v>6100282130</v>
      </c>
      <c r="C310" s="25" t="s">
        <v>16</v>
      </c>
      <c r="D310" s="187">
        <f>E310+F310+G310</f>
        <v>6336.5</v>
      </c>
      <c r="E310" s="158">
        <f>'[2]Поправки октябрь 2024 (2)'!$I$379</f>
        <v>6336.5</v>
      </c>
      <c r="F310" s="158"/>
      <c r="G310" s="158"/>
      <c r="H310" s="158" t="e">
        <f>#REF!</f>
        <v>#REF!</v>
      </c>
      <c r="I310" s="193">
        <f>J310+K310+L310</f>
        <v>0</v>
      </c>
      <c r="J310" s="158"/>
      <c r="K310" s="158"/>
      <c r="L310" s="158"/>
      <c r="M310" s="193">
        <f>N310+O310+P310</f>
        <v>0</v>
      </c>
      <c r="N310" s="158"/>
      <c r="O310" s="158"/>
      <c r="P310" s="158"/>
      <c r="Q310" s="95"/>
      <c r="R310" s="95"/>
      <c r="S310" s="95"/>
      <c r="T310" s="95"/>
      <c r="U310" s="95"/>
      <c r="V310" s="95"/>
      <c r="W310" s="95"/>
      <c r="X310" s="95"/>
      <c r="Y310" s="95"/>
      <c r="Z310" s="95"/>
      <c r="AA310" s="95"/>
      <c r="AB310" s="95"/>
      <c r="AC310" s="95"/>
      <c r="AD310" s="95"/>
      <c r="AE310" s="95"/>
      <c r="AF310" s="95"/>
      <c r="AG310" s="95"/>
      <c r="AH310" s="95"/>
      <c r="AI310" s="95"/>
      <c r="AJ310" s="95"/>
      <c r="AK310" s="95"/>
      <c r="AL310" s="95"/>
      <c r="AM310" s="95"/>
      <c r="AN310" s="95"/>
      <c r="AO310" s="95"/>
      <c r="AP310" s="95"/>
      <c r="AQ310" s="95"/>
      <c r="AR310" s="95"/>
      <c r="AS310" s="95"/>
      <c r="AT310" s="95"/>
      <c r="AU310" s="95"/>
      <c r="AV310" s="95"/>
      <c r="AW310" s="95"/>
      <c r="AX310" s="95"/>
    </row>
    <row r="311" spans="1:50" s="96" customFormat="1" ht="26.25" customHeight="1">
      <c r="A311" s="24" t="s">
        <v>216</v>
      </c>
      <c r="B311" s="25" t="s">
        <v>545</v>
      </c>
      <c r="C311" s="25"/>
      <c r="D311" s="187">
        <f t="shared" ref="D311:D314" si="183">E311+F311+G311</f>
        <v>70.7</v>
      </c>
      <c r="E311" s="155">
        <f>E312</f>
        <v>70.7</v>
      </c>
      <c r="F311" s="155">
        <f t="shared" ref="F311:P311" si="184">F312</f>
        <v>0</v>
      </c>
      <c r="G311" s="155">
        <f t="shared" si="184"/>
        <v>0</v>
      </c>
      <c r="H311" s="155" t="e">
        <f t="shared" si="184"/>
        <v>#REF!</v>
      </c>
      <c r="I311" s="188">
        <f t="shared" si="184"/>
        <v>0</v>
      </c>
      <c r="J311" s="155">
        <f t="shared" si="184"/>
        <v>0</v>
      </c>
      <c r="K311" s="155">
        <f t="shared" si="184"/>
        <v>0</v>
      </c>
      <c r="L311" s="155">
        <f t="shared" si="184"/>
        <v>0</v>
      </c>
      <c r="M311" s="188">
        <f t="shared" si="184"/>
        <v>0</v>
      </c>
      <c r="N311" s="155">
        <f t="shared" si="184"/>
        <v>0</v>
      </c>
      <c r="O311" s="155">
        <f t="shared" si="184"/>
        <v>0</v>
      </c>
      <c r="P311" s="155">
        <f t="shared" si="184"/>
        <v>0</v>
      </c>
      <c r="Q311" s="95"/>
      <c r="R311" s="95"/>
      <c r="S311" s="95"/>
      <c r="T311" s="95"/>
      <c r="U311" s="95"/>
      <c r="V311" s="95"/>
      <c r="W311" s="95"/>
      <c r="X311" s="95"/>
      <c r="Y311" s="95"/>
      <c r="Z311" s="95"/>
      <c r="AA311" s="95"/>
      <c r="AB311" s="95"/>
      <c r="AC311" s="95"/>
      <c r="AD311" s="95"/>
      <c r="AE311" s="95"/>
      <c r="AF311" s="95"/>
      <c r="AG311" s="95"/>
      <c r="AH311" s="95"/>
      <c r="AI311" s="95"/>
      <c r="AJ311" s="95"/>
      <c r="AK311" s="95"/>
      <c r="AL311" s="95"/>
      <c r="AM311" s="95"/>
      <c r="AN311" s="95"/>
      <c r="AO311" s="95"/>
      <c r="AP311" s="95"/>
      <c r="AQ311" s="95"/>
      <c r="AR311" s="95"/>
      <c r="AS311" s="95"/>
      <c r="AT311" s="95"/>
      <c r="AU311" s="95"/>
      <c r="AV311" s="95"/>
      <c r="AW311" s="95"/>
      <c r="AX311" s="95"/>
    </row>
    <row r="312" spans="1:50" s="96" customFormat="1" ht="44.25" customHeight="1">
      <c r="A312" s="32" t="s">
        <v>42</v>
      </c>
      <c r="B312" s="25" t="s">
        <v>545</v>
      </c>
      <c r="C312" s="25" t="s">
        <v>16</v>
      </c>
      <c r="D312" s="187">
        <f t="shared" si="183"/>
        <v>70.7</v>
      </c>
      <c r="E312" s="155">
        <v>70.7</v>
      </c>
      <c r="F312" s="155"/>
      <c r="G312" s="155"/>
      <c r="H312" s="155" t="e">
        <f>#REF!</f>
        <v>#REF!</v>
      </c>
      <c r="I312" s="188">
        <f>J312+K312+L312</f>
        <v>0</v>
      </c>
      <c r="J312" s="155"/>
      <c r="K312" s="155"/>
      <c r="L312" s="155"/>
      <c r="M312" s="188">
        <f>N312+O312+P312</f>
        <v>0</v>
      </c>
      <c r="N312" s="155"/>
      <c r="O312" s="155"/>
      <c r="P312" s="155"/>
      <c r="Q312" s="95"/>
      <c r="R312" s="95"/>
      <c r="S312" s="95"/>
      <c r="T312" s="95"/>
      <c r="U312" s="95"/>
      <c r="V312" s="95"/>
      <c r="W312" s="95"/>
      <c r="X312" s="95"/>
      <c r="Y312" s="95"/>
      <c r="Z312" s="95"/>
      <c r="AA312" s="95"/>
      <c r="AB312" s="95"/>
      <c r="AC312" s="95"/>
      <c r="AD312" s="95"/>
      <c r="AE312" s="95"/>
      <c r="AF312" s="95"/>
      <c r="AG312" s="95"/>
      <c r="AH312" s="95"/>
      <c r="AI312" s="95"/>
      <c r="AJ312" s="95"/>
      <c r="AK312" s="95"/>
      <c r="AL312" s="95"/>
      <c r="AM312" s="95"/>
      <c r="AN312" s="95"/>
      <c r="AO312" s="95"/>
      <c r="AP312" s="95"/>
      <c r="AQ312" s="95"/>
      <c r="AR312" s="95"/>
      <c r="AS312" s="95"/>
      <c r="AT312" s="95"/>
      <c r="AU312" s="95"/>
      <c r="AV312" s="95"/>
      <c r="AW312" s="95"/>
      <c r="AX312" s="95"/>
    </row>
    <row r="313" spans="1:50" s="96" customFormat="1" ht="60">
      <c r="A313" s="24" t="s">
        <v>480</v>
      </c>
      <c r="B313" s="25" t="s">
        <v>545</v>
      </c>
      <c r="C313" s="25"/>
      <c r="D313" s="187">
        <f t="shared" si="183"/>
        <v>6378.8</v>
      </c>
      <c r="E313" s="155">
        <f t="shared" ref="E313:J313" si="185">E314</f>
        <v>0</v>
      </c>
      <c r="F313" s="155">
        <f t="shared" si="185"/>
        <v>6378.8</v>
      </c>
      <c r="G313" s="155">
        <f t="shared" si="185"/>
        <v>0</v>
      </c>
      <c r="H313" s="155" t="e">
        <f t="shared" si="185"/>
        <v>#REF!</v>
      </c>
      <c r="I313" s="190">
        <f t="shared" si="185"/>
        <v>0</v>
      </c>
      <c r="J313" s="155">
        <f t="shared" si="185"/>
        <v>0</v>
      </c>
      <c r="K313" s="155">
        <f>K314</f>
        <v>0</v>
      </c>
      <c r="L313" s="155">
        <f>L314</f>
        <v>0</v>
      </c>
      <c r="M313" s="190">
        <f t="shared" ref="M313:P313" si="186">M314</f>
        <v>0</v>
      </c>
      <c r="N313" s="155">
        <f t="shared" si="186"/>
        <v>0</v>
      </c>
      <c r="O313" s="155">
        <f t="shared" si="186"/>
        <v>0</v>
      </c>
      <c r="P313" s="155">
        <f t="shared" si="186"/>
        <v>0</v>
      </c>
      <c r="Q313" s="95"/>
      <c r="R313" s="95"/>
      <c r="S313" s="95"/>
      <c r="T313" s="95"/>
      <c r="U313" s="95"/>
      <c r="V313" s="95"/>
      <c r="W313" s="95"/>
      <c r="X313" s="95"/>
      <c r="Y313" s="95"/>
      <c r="Z313" s="95"/>
      <c r="AA313" s="95"/>
      <c r="AB313" s="95"/>
      <c r="AC313" s="95"/>
      <c r="AD313" s="95"/>
      <c r="AE313" s="95"/>
      <c r="AF313" s="95"/>
      <c r="AG313" s="95"/>
      <c r="AH313" s="95"/>
      <c r="AI313" s="95"/>
      <c r="AJ313" s="95"/>
      <c r="AK313" s="95"/>
      <c r="AL313" s="95"/>
      <c r="AM313" s="95"/>
      <c r="AN313" s="95"/>
      <c r="AO313" s="95"/>
      <c r="AP313" s="95"/>
      <c r="AQ313" s="95"/>
      <c r="AR313" s="95"/>
      <c r="AS313" s="95"/>
      <c r="AT313" s="95"/>
      <c r="AU313" s="95"/>
      <c r="AV313" s="95"/>
      <c r="AW313" s="95"/>
      <c r="AX313" s="95"/>
    </row>
    <row r="314" spans="1:50" s="96" customFormat="1" ht="25.5" customHeight="1">
      <c r="A314" s="32" t="s">
        <v>42</v>
      </c>
      <c r="B314" s="25" t="s">
        <v>545</v>
      </c>
      <c r="C314" s="25" t="s">
        <v>16</v>
      </c>
      <c r="D314" s="187">
        <f t="shared" si="183"/>
        <v>6378.8</v>
      </c>
      <c r="E314" s="155"/>
      <c r="F314" s="155">
        <f>7000-621.2</f>
        <v>6378.8</v>
      </c>
      <c r="G314" s="155"/>
      <c r="H314" s="155" t="e">
        <f>#REF!</f>
        <v>#REF!</v>
      </c>
      <c r="I314" s="190">
        <f>J314+K314+L314</f>
        <v>0</v>
      </c>
      <c r="J314" s="155"/>
      <c r="K314" s="155"/>
      <c r="L314" s="155"/>
      <c r="M314" s="190">
        <f>N314+O314+P314</f>
        <v>0</v>
      </c>
      <c r="N314" s="155"/>
      <c r="O314" s="155"/>
      <c r="P314" s="155"/>
      <c r="Q314" s="95"/>
      <c r="R314" s="95"/>
      <c r="S314" s="95"/>
      <c r="T314" s="95"/>
      <c r="U314" s="95"/>
      <c r="V314" s="95"/>
      <c r="W314" s="95"/>
      <c r="X314" s="95"/>
      <c r="Y314" s="95"/>
      <c r="Z314" s="95"/>
      <c r="AA314" s="95"/>
      <c r="AB314" s="95"/>
      <c r="AC314" s="95"/>
      <c r="AD314" s="95"/>
      <c r="AE314" s="95"/>
      <c r="AF314" s="95"/>
      <c r="AG314" s="95"/>
      <c r="AH314" s="95"/>
      <c r="AI314" s="95"/>
      <c r="AJ314" s="95"/>
      <c r="AK314" s="95"/>
      <c r="AL314" s="95"/>
      <c r="AM314" s="95"/>
      <c r="AN314" s="95"/>
      <c r="AO314" s="95"/>
      <c r="AP314" s="95"/>
      <c r="AQ314" s="95"/>
      <c r="AR314" s="95"/>
      <c r="AS314" s="95"/>
      <c r="AT314" s="95"/>
      <c r="AU314" s="95"/>
      <c r="AV314" s="95"/>
      <c r="AW314" s="95"/>
      <c r="AX314" s="95"/>
    </row>
    <row r="315" spans="1:50" s="96" customFormat="1" ht="135" hidden="1">
      <c r="A315" s="112" t="s">
        <v>320</v>
      </c>
      <c r="B315" s="97" t="s">
        <v>321</v>
      </c>
      <c r="C315" s="25"/>
      <c r="D315" s="187">
        <f t="shared" ref="D315:P317" si="187">D316</f>
        <v>0</v>
      </c>
      <c r="E315" s="154">
        <f t="shared" si="187"/>
        <v>0</v>
      </c>
      <c r="F315" s="154">
        <f t="shared" si="187"/>
        <v>0</v>
      </c>
      <c r="G315" s="154">
        <f t="shared" si="187"/>
        <v>0</v>
      </c>
      <c r="H315" s="154">
        <f t="shared" si="187"/>
        <v>0</v>
      </c>
      <c r="I315" s="187">
        <f t="shared" si="187"/>
        <v>0</v>
      </c>
      <c r="J315" s="154">
        <f t="shared" si="187"/>
        <v>0</v>
      </c>
      <c r="K315" s="154">
        <f t="shared" si="187"/>
        <v>0</v>
      </c>
      <c r="L315" s="154">
        <f t="shared" si="187"/>
        <v>0</v>
      </c>
      <c r="M315" s="187">
        <f t="shared" si="187"/>
        <v>0</v>
      </c>
      <c r="N315" s="154">
        <f t="shared" si="187"/>
        <v>0</v>
      </c>
      <c r="O315" s="154">
        <f t="shared" si="187"/>
        <v>0</v>
      </c>
      <c r="P315" s="154">
        <f t="shared" si="187"/>
        <v>0</v>
      </c>
      <c r="Q315" s="95"/>
      <c r="R315" s="95"/>
      <c r="S315" s="95"/>
      <c r="T315" s="95"/>
      <c r="U315" s="95"/>
      <c r="V315" s="95"/>
      <c r="W315" s="95"/>
      <c r="X315" s="95"/>
      <c r="Y315" s="95"/>
      <c r="Z315" s="95"/>
      <c r="AA315" s="95"/>
      <c r="AB315" s="95"/>
      <c r="AC315" s="95"/>
      <c r="AD315" s="95"/>
      <c r="AE315" s="95"/>
      <c r="AF315" s="95"/>
      <c r="AG315" s="95"/>
      <c r="AH315" s="95"/>
      <c r="AI315" s="95"/>
      <c r="AJ315" s="95"/>
      <c r="AK315" s="95"/>
      <c r="AL315" s="95"/>
      <c r="AM315" s="95"/>
      <c r="AN315" s="95"/>
      <c r="AO315" s="95"/>
      <c r="AP315" s="95"/>
      <c r="AQ315" s="95"/>
      <c r="AR315" s="95"/>
      <c r="AS315" s="95"/>
      <c r="AT315" s="95"/>
      <c r="AU315" s="95"/>
      <c r="AV315" s="95"/>
      <c r="AW315" s="95"/>
      <c r="AX315" s="95"/>
    </row>
    <row r="316" spans="1:50" s="96" customFormat="1" hidden="1">
      <c r="A316" s="101" t="s">
        <v>104</v>
      </c>
      <c r="B316" s="97" t="s">
        <v>322</v>
      </c>
      <c r="C316" s="25"/>
      <c r="D316" s="187">
        <f t="shared" si="187"/>
        <v>0</v>
      </c>
      <c r="E316" s="154">
        <f t="shared" si="187"/>
        <v>0</v>
      </c>
      <c r="F316" s="154">
        <f t="shared" si="187"/>
        <v>0</v>
      </c>
      <c r="G316" s="154">
        <f t="shared" si="187"/>
        <v>0</v>
      </c>
      <c r="H316" s="154">
        <f t="shared" si="187"/>
        <v>0</v>
      </c>
      <c r="I316" s="187">
        <f t="shared" si="187"/>
        <v>0</v>
      </c>
      <c r="J316" s="154">
        <f t="shared" si="187"/>
        <v>0</v>
      </c>
      <c r="K316" s="154">
        <f t="shared" si="187"/>
        <v>0</v>
      </c>
      <c r="L316" s="154">
        <f t="shared" si="187"/>
        <v>0</v>
      </c>
      <c r="M316" s="187">
        <f t="shared" si="187"/>
        <v>0</v>
      </c>
      <c r="N316" s="154">
        <f t="shared" si="187"/>
        <v>0</v>
      </c>
      <c r="O316" s="154">
        <f t="shared" si="187"/>
        <v>0</v>
      </c>
      <c r="P316" s="154">
        <f t="shared" si="187"/>
        <v>0</v>
      </c>
      <c r="Q316" s="95"/>
      <c r="R316" s="95"/>
      <c r="S316" s="95"/>
      <c r="T316" s="95"/>
      <c r="U316" s="95"/>
      <c r="V316" s="95"/>
      <c r="W316" s="95"/>
      <c r="X316" s="95"/>
      <c r="Y316" s="95"/>
      <c r="Z316" s="95"/>
      <c r="AA316" s="95"/>
      <c r="AB316" s="95"/>
      <c r="AC316" s="95"/>
      <c r="AD316" s="95"/>
      <c r="AE316" s="95"/>
      <c r="AF316" s="95"/>
      <c r="AG316" s="95"/>
      <c r="AH316" s="95"/>
      <c r="AI316" s="95"/>
      <c r="AJ316" s="95"/>
      <c r="AK316" s="95"/>
      <c r="AL316" s="95"/>
      <c r="AM316" s="95"/>
      <c r="AN316" s="95"/>
      <c r="AO316" s="95"/>
      <c r="AP316" s="95"/>
      <c r="AQ316" s="95"/>
      <c r="AR316" s="95"/>
      <c r="AS316" s="95"/>
      <c r="AT316" s="95"/>
      <c r="AU316" s="95"/>
      <c r="AV316" s="95"/>
      <c r="AW316" s="95"/>
      <c r="AX316" s="95"/>
    </row>
    <row r="317" spans="1:50" s="96" customFormat="1" ht="45" hidden="1">
      <c r="A317" s="133" t="s">
        <v>42</v>
      </c>
      <c r="B317" s="97" t="s">
        <v>322</v>
      </c>
      <c r="C317" s="25" t="s">
        <v>16</v>
      </c>
      <c r="D317" s="187">
        <f t="shared" si="187"/>
        <v>0</v>
      </c>
      <c r="E317" s="154">
        <f t="shared" si="187"/>
        <v>0</v>
      </c>
      <c r="F317" s="154">
        <f t="shared" si="187"/>
        <v>0</v>
      </c>
      <c r="G317" s="154">
        <f t="shared" si="187"/>
        <v>0</v>
      </c>
      <c r="H317" s="154">
        <f t="shared" si="187"/>
        <v>0</v>
      </c>
      <c r="I317" s="187">
        <f t="shared" si="187"/>
        <v>0</v>
      </c>
      <c r="J317" s="154">
        <f t="shared" si="187"/>
        <v>0</v>
      </c>
      <c r="K317" s="154">
        <f t="shared" si="187"/>
        <v>0</v>
      </c>
      <c r="L317" s="154">
        <f t="shared" si="187"/>
        <v>0</v>
      </c>
      <c r="M317" s="187">
        <f t="shared" si="187"/>
        <v>0</v>
      </c>
      <c r="N317" s="154">
        <f t="shared" si="187"/>
        <v>0</v>
      </c>
      <c r="O317" s="154">
        <f t="shared" si="187"/>
        <v>0</v>
      </c>
      <c r="P317" s="154">
        <f t="shared" si="187"/>
        <v>0</v>
      </c>
      <c r="Q317" s="95"/>
      <c r="R317" s="95"/>
      <c r="S317" s="95"/>
      <c r="T317" s="95"/>
      <c r="U317" s="95"/>
      <c r="V317" s="95"/>
      <c r="W317" s="95"/>
      <c r="X317" s="95"/>
      <c r="Y317" s="95"/>
      <c r="Z317" s="95"/>
      <c r="AA317" s="95"/>
      <c r="AB317" s="95"/>
      <c r="AC317" s="95"/>
      <c r="AD317" s="95"/>
      <c r="AE317" s="95"/>
      <c r="AF317" s="95"/>
      <c r="AG317" s="95"/>
      <c r="AH317" s="95"/>
      <c r="AI317" s="95"/>
      <c r="AJ317" s="95"/>
      <c r="AK317" s="95"/>
      <c r="AL317" s="95"/>
      <c r="AM317" s="95"/>
      <c r="AN317" s="95"/>
      <c r="AO317" s="95"/>
      <c r="AP317" s="95"/>
      <c r="AQ317" s="95"/>
      <c r="AR317" s="95"/>
      <c r="AS317" s="95"/>
      <c r="AT317" s="95"/>
      <c r="AU317" s="95"/>
      <c r="AV317" s="95"/>
      <c r="AW317" s="95"/>
      <c r="AX317" s="95"/>
    </row>
    <row r="318" spans="1:50" s="96" customFormat="1" ht="16.5" hidden="1" customHeight="1">
      <c r="A318" s="24" t="s">
        <v>40</v>
      </c>
      <c r="B318" s="97" t="s">
        <v>322</v>
      </c>
      <c r="C318" s="25" t="s">
        <v>16</v>
      </c>
      <c r="D318" s="187">
        <f>E318+F318+G318+H318</f>
        <v>0</v>
      </c>
      <c r="E318" s="155"/>
      <c r="F318" s="155"/>
      <c r="G318" s="157"/>
      <c r="H318" s="157"/>
      <c r="I318" s="187"/>
      <c r="J318" s="160"/>
      <c r="K318" s="155"/>
      <c r="L318" s="156"/>
      <c r="M318" s="247"/>
      <c r="N318" s="160"/>
      <c r="O318" s="160"/>
      <c r="P318" s="160"/>
      <c r="Q318" s="95"/>
      <c r="R318" s="95"/>
      <c r="S318" s="95"/>
      <c r="T318" s="95"/>
      <c r="U318" s="95"/>
      <c r="V318" s="95"/>
      <c r="W318" s="95"/>
      <c r="X318" s="95"/>
      <c r="Y318" s="95"/>
      <c r="Z318" s="95"/>
      <c r="AA318" s="95"/>
      <c r="AB318" s="95"/>
      <c r="AC318" s="95"/>
      <c r="AD318" s="95"/>
      <c r="AE318" s="95"/>
      <c r="AF318" s="95"/>
      <c r="AG318" s="95"/>
      <c r="AH318" s="95"/>
      <c r="AI318" s="95"/>
      <c r="AJ318" s="95"/>
      <c r="AK318" s="95"/>
      <c r="AL318" s="95"/>
      <c r="AM318" s="95"/>
      <c r="AN318" s="95"/>
      <c r="AO318" s="95"/>
      <c r="AP318" s="95"/>
      <c r="AQ318" s="95"/>
      <c r="AR318" s="95"/>
      <c r="AS318" s="95"/>
      <c r="AT318" s="95"/>
      <c r="AU318" s="95"/>
      <c r="AV318" s="95"/>
      <c r="AW318" s="95"/>
      <c r="AX318" s="95"/>
    </row>
    <row r="319" spans="1:50" s="96" customFormat="1" ht="60">
      <c r="A319" s="24" t="s">
        <v>219</v>
      </c>
      <c r="B319" s="25" t="s">
        <v>220</v>
      </c>
      <c r="C319" s="25"/>
      <c r="D319" s="187">
        <f>D320</f>
        <v>41</v>
      </c>
      <c r="E319" s="158">
        <f t="shared" ref="E319:P320" si="188">E320</f>
        <v>41</v>
      </c>
      <c r="F319" s="158">
        <f t="shared" si="188"/>
        <v>0</v>
      </c>
      <c r="G319" s="158">
        <f t="shared" si="188"/>
        <v>0</v>
      </c>
      <c r="H319" s="158" t="e">
        <f t="shared" si="188"/>
        <v>#REF!</v>
      </c>
      <c r="I319" s="193">
        <f t="shared" si="188"/>
        <v>0</v>
      </c>
      <c r="J319" s="158">
        <f t="shared" si="188"/>
        <v>0</v>
      </c>
      <c r="K319" s="158">
        <f t="shared" si="188"/>
        <v>0</v>
      </c>
      <c r="L319" s="158">
        <f t="shared" si="188"/>
        <v>0</v>
      </c>
      <c r="M319" s="193">
        <f t="shared" si="188"/>
        <v>0</v>
      </c>
      <c r="N319" s="158">
        <f t="shared" si="188"/>
        <v>0</v>
      </c>
      <c r="O319" s="158">
        <f t="shared" si="188"/>
        <v>0</v>
      </c>
      <c r="P319" s="158">
        <f t="shared" si="188"/>
        <v>0</v>
      </c>
      <c r="Q319" s="95"/>
      <c r="R319" s="95"/>
      <c r="S319" s="95"/>
      <c r="T319" s="95"/>
      <c r="U319" s="95"/>
      <c r="V319" s="95"/>
      <c r="W319" s="95"/>
      <c r="X319" s="95"/>
      <c r="Y319" s="95"/>
      <c r="Z319" s="95"/>
      <c r="AA319" s="95"/>
      <c r="AB319" s="95"/>
      <c r="AC319" s="95"/>
      <c r="AD319" s="95"/>
      <c r="AE319" s="95"/>
      <c r="AF319" s="95"/>
      <c r="AG319" s="95"/>
      <c r="AH319" s="95"/>
      <c r="AI319" s="95"/>
      <c r="AJ319" s="95"/>
      <c r="AK319" s="95"/>
      <c r="AL319" s="95"/>
      <c r="AM319" s="95"/>
      <c r="AN319" s="95"/>
      <c r="AO319" s="95"/>
      <c r="AP319" s="95"/>
      <c r="AQ319" s="95"/>
      <c r="AR319" s="95"/>
      <c r="AS319" s="95"/>
      <c r="AT319" s="95"/>
      <c r="AU319" s="95"/>
      <c r="AV319" s="95"/>
      <c r="AW319" s="95"/>
      <c r="AX319" s="95"/>
    </row>
    <row r="320" spans="1:50" s="96" customFormat="1" ht="15.75" customHeight="1">
      <c r="A320" s="132" t="s">
        <v>104</v>
      </c>
      <c r="B320" s="25" t="s">
        <v>221</v>
      </c>
      <c r="C320" s="25"/>
      <c r="D320" s="187">
        <f>D321</f>
        <v>41</v>
      </c>
      <c r="E320" s="158">
        <f t="shared" si="188"/>
        <v>41</v>
      </c>
      <c r="F320" s="158">
        <f t="shared" si="188"/>
        <v>0</v>
      </c>
      <c r="G320" s="158">
        <f t="shared" si="188"/>
        <v>0</v>
      </c>
      <c r="H320" s="158" t="e">
        <f t="shared" si="188"/>
        <v>#REF!</v>
      </c>
      <c r="I320" s="187">
        <f>I321</f>
        <v>0</v>
      </c>
      <c r="J320" s="158">
        <f>J321</f>
        <v>0</v>
      </c>
      <c r="K320" s="158">
        <f t="shared" si="188"/>
        <v>0</v>
      </c>
      <c r="L320" s="158">
        <f t="shared" si="188"/>
        <v>0</v>
      </c>
      <c r="M320" s="187">
        <f t="shared" si="188"/>
        <v>0</v>
      </c>
      <c r="N320" s="158">
        <f t="shared" si="188"/>
        <v>0</v>
      </c>
      <c r="O320" s="158">
        <f t="shared" si="188"/>
        <v>0</v>
      </c>
      <c r="P320" s="158">
        <f t="shared" si="188"/>
        <v>0</v>
      </c>
      <c r="Q320" s="95"/>
      <c r="R320" s="95"/>
      <c r="S320" s="95"/>
      <c r="T320" s="95"/>
      <c r="U320" s="95"/>
      <c r="V320" s="95"/>
      <c r="W320" s="95"/>
      <c r="X320" s="95"/>
      <c r="Y320" s="95"/>
      <c r="Z320" s="95"/>
      <c r="AA320" s="95"/>
      <c r="AB320" s="95"/>
      <c r="AC320" s="95"/>
      <c r="AD320" s="95"/>
      <c r="AE320" s="95"/>
      <c r="AF320" s="95"/>
      <c r="AG320" s="95"/>
      <c r="AH320" s="95"/>
      <c r="AI320" s="95"/>
      <c r="AJ320" s="95"/>
      <c r="AK320" s="95"/>
      <c r="AL320" s="95"/>
      <c r="AM320" s="95"/>
      <c r="AN320" s="95"/>
      <c r="AO320" s="95"/>
      <c r="AP320" s="95"/>
      <c r="AQ320" s="95"/>
      <c r="AR320" s="95"/>
      <c r="AS320" s="95"/>
      <c r="AT320" s="95"/>
      <c r="AU320" s="95"/>
      <c r="AV320" s="95"/>
      <c r="AW320" s="95"/>
      <c r="AX320" s="95"/>
    </row>
    <row r="321" spans="1:50" s="96" customFormat="1" ht="27.75" customHeight="1">
      <c r="A321" s="32" t="s">
        <v>42</v>
      </c>
      <c r="B321" s="25" t="s">
        <v>221</v>
      </c>
      <c r="C321" s="25" t="s">
        <v>16</v>
      </c>
      <c r="D321" s="187">
        <f>E321+F321+G321</f>
        <v>41</v>
      </c>
      <c r="E321" s="158">
        <v>41</v>
      </c>
      <c r="F321" s="158"/>
      <c r="G321" s="158"/>
      <c r="H321" s="158" t="e">
        <f>#REF!</f>
        <v>#REF!</v>
      </c>
      <c r="I321" s="193">
        <f>J321+K321+L321</f>
        <v>0</v>
      </c>
      <c r="J321" s="158"/>
      <c r="K321" s="158"/>
      <c r="L321" s="158"/>
      <c r="M321" s="193">
        <f>N321+O321+P321</f>
        <v>0</v>
      </c>
      <c r="N321" s="158"/>
      <c r="O321" s="158"/>
      <c r="P321" s="158"/>
      <c r="Q321" s="95"/>
      <c r="R321" s="95"/>
      <c r="S321" s="95"/>
      <c r="T321" s="95"/>
      <c r="U321" s="95"/>
      <c r="V321" s="95"/>
      <c r="W321" s="95"/>
      <c r="X321" s="95"/>
      <c r="Y321" s="95"/>
      <c r="Z321" s="95"/>
      <c r="AA321" s="95"/>
      <c r="AB321" s="95"/>
      <c r="AC321" s="95"/>
      <c r="AD321" s="95"/>
      <c r="AE321" s="95"/>
      <c r="AF321" s="95"/>
      <c r="AG321" s="95"/>
      <c r="AH321" s="95"/>
      <c r="AI321" s="95"/>
      <c r="AJ321" s="95"/>
      <c r="AK321" s="95"/>
      <c r="AL321" s="95"/>
      <c r="AM321" s="95"/>
      <c r="AN321" s="95"/>
      <c r="AO321" s="95"/>
      <c r="AP321" s="95"/>
      <c r="AQ321" s="95"/>
      <c r="AR321" s="95"/>
      <c r="AS321" s="95"/>
      <c r="AT321" s="95"/>
      <c r="AU321" s="95"/>
      <c r="AV321" s="95"/>
      <c r="AW321" s="95"/>
      <c r="AX321" s="95"/>
    </row>
    <row r="322" spans="1:50" s="95" customFormat="1" ht="40.5" customHeight="1">
      <c r="A322" s="43" t="s">
        <v>222</v>
      </c>
      <c r="B322" s="42" t="s">
        <v>223</v>
      </c>
      <c r="C322" s="19"/>
      <c r="D322" s="187">
        <f>D323</f>
        <v>210083.60000000003</v>
      </c>
      <c r="E322" s="154">
        <f t="shared" ref="E322:P322" si="189">E323</f>
        <v>76980.699999999983</v>
      </c>
      <c r="F322" s="154">
        <f t="shared" si="189"/>
        <v>115921.1</v>
      </c>
      <c r="G322" s="154">
        <f t="shared" si="189"/>
        <v>17364.099999999999</v>
      </c>
      <c r="H322" s="154" t="e">
        <f t="shared" si="189"/>
        <v>#REF!</v>
      </c>
      <c r="I322" s="187">
        <f t="shared" si="189"/>
        <v>0</v>
      </c>
      <c r="J322" s="154">
        <f t="shared" si="189"/>
        <v>0</v>
      </c>
      <c r="K322" s="154">
        <f t="shared" si="189"/>
        <v>0</v>
      </c>
      <c r="L322" s="154">
        <f t="shared" si="189"/>
        <v>0</v>
      </c>
      <c r="M322" s="187">
        <f t="shared" si="189"/>
        <v>0</v>
      </c>
      <c r="N322" s="154">
        <f t="shared" si="189"/>
        <v>0</v>
      </c>
      <c r="O322" s="154">
        <f t="shared" si="189"/>
        <v>0</v>
      </c>
      <c r="P322" s="154">
        <f t="shared" si="189"/>
        <v>0</v>
      </c>
    </row>
    <row r="323" spans="1:50" s="8" customFormat="1" ht="37.5" customHeight="1">
      <c r="A323" s="69" t="s">
        <v>224</v>
      </c>
      <c r="B323" s="64" t="s">
        <v>225</v>
      </c>
      <c r="C323" s="29"/>
      <c r="D323" s="187">
        <f t="shared" ref="D323:P323" si="190">D324+D340+D380+D407</f>
        <v>210083.60000000003</v>
      </c>
      <c r="E323" s="154">
        <f t="shared" si="190"/>
        <v>76980.699999999983</v>
      </c>
      <c r="F323" s="154">
        <f t="shared" si="190"/>
        <v>115921.1</v>
      </c>
      <c r="G323" s="154">
        <f>G324+G340+G380+G407</f>
        <v>17364.099999999999</v>
      </c>
      <c r="H323" s="154" t="e">
        <f t="shared" si="190"/>
        <v>#REF!</v>
      </c>
      <c r="I323" s="187">
        <f t="shared" si="190"/>
        <v>0</v>
      </c>
      <c r="J323" s="154">
        <f t="shared" si="190"/>
        <v>0</v>
      </c>
      <c r="K323" s="154">
        <f t="shared" si="190"/>
        <v>0</v>
      </c>
      <c r="L323" s="154">
        <f t="shared" si="190"/>
        <v>0</v>
      </c>
      <c r="M323" s="187">
        <f t="shared" si="190"/>
        <v>0</v>
      </c>
      <c r="N323" s="154">
        <f t="shared" si="190"/>
        <v>0</v>
      </c>
      <c r="O323" s="154">
        <f t="shared" si="190"/>
        <v>0</v>
      </c>
      <c r="P323" s="154">
        <f t="shared" si="190"/>
        <v>0</v>
      </c>
      <c r="Q323" s="7"/>
      <c r="R323" s="7"/>
      <c r="S323" s="7"/>
      <c r="T323" s="7"/>
      <c r="U323" s="7"/>
      <c r="V323" s="7"/>
      <c r="W323" s="7"/>
      <c r="X323" s="7"/>
      <c r="Y323" s="7"/>
      <c r="Z323" s="7"/>
      <c r="AA323" s="7"/>
      <c r="AB323" s="7"/>
      <c r="AC323" s="7"/>
      <c r="AD323" s="7"/>
      <c r="AE323" s="7"/>
      <c r="AF323" s="7"/>
      <c r="AG323" s="7"/>
      <c r="AH323" s="7"/>
      <c r="AI323" s="7"/>
      <c r="AJ323" s="7"/>
      <c r="AK323" s="7"/>
      <c r="AL323" s="7"/>
      <c r="AM323" s="7"/>
      <c r="AN323" s="7"/>
      <c r="AO323" s="7"/>
      <c r="AP323" s="7"/>
      <c r="AQ323" s="7"/>
      <c r="AR323" s="7"/>
      <c r="AS323" s="7"/>
      <c r="AT323" s="7"/>
      <c r="AU323" s="7"/>
      <c r="AV323" s="7"/>
      <c r="AW323" s="7"/>
      <c r="AX323" s="7"/>
    </row>
    <row r="324" spans="1:50" s="8" customFormat="1" ht="39" customHeight="1">
      <c r="A324" s="46" t="s">
        <v>251</v>
      </c>
      <c r="B324" s="17" t="s">
        <v>226</v>
      </c>
      <c r="C324" s="153"/>
      <c r="D324" s="187">
        <f t="shared" ref="D324:P324" si="191">D325+D330+D332+D334+D337+D327</f>
        <v>17696.500000000004</v>
      </c>
      <c r="E324" s="154">
        <f t="shared" si="191"/>
        <v>8570.4000000000015</v>
      </c>
      <c r="F324" s="154">
        <f t="shared" si="191"/>
        <v>9126.1</v>
      </c>
      <c r="G324" s="154">
        <f t="shared" si="191"/>
        <v>0</v>
      </c>
      <c r="H324" s="154" t="e">
        <f t="shared" si="191"/>
        <v>#REF!</v>
      </c>
      <c r="I324" s="187">
        <f t="shared" si="191"/>
        <v>0</v>
      </c>
      <c r="J324" s="154">
        <f t="shared" si="191"/>
        <v>0</v>
      </c>
      <c r="K324" s="154">
        <f t="shared" si="191"/>
        <v>0</v>
      </c>
      <c r="L324" s="154">
        <f t="shared" si="191"/>
        <v>0</v>
      </c>
      <c r="M324" s="187">
        <f t="shared" si="191"/>
        <v>0</v>
      </c>
      <c r="N324" s="154">
        <f t="shared" si="191"/>
        <v>0</v>
      </c>
      <c r="O324" s="154">
        <f t="shared" si="191"/>
        <v>0</v>
      </c>
      <c r="P324" s="154">
        <f t="shared" si="191"/>
        <v>0</v>
      </c>
      <c r="Q324" s="7"/>
      <c r="R324" s="7"/>
      <c r="S324" s="7"/>
      <c r="T324" s="7"/>
      <c r="U324" s="7"/>
      <c r="V324" s="7"/>
      <c r="W324" s="7"/>
      <c r="X324" s="7"/>
      <c r="Y324" s="7"/>
      <c r="Z324" s="7"/>
      <c r="AA324" s="7"/>
      <c r="AB324" s="7"/>
      <c r="AC324" s="7"/>
      <c r="AD324" s="7"/>
      <c r="AE324" s="7"/>
      <c r="AF324" s="7"/>
      <c r="AG324" s="7"/>
      <c r="AH324" s="7"/>
      <c r="AI324" s="7"/>
      <c r="AJ324" s="7"/>
      <c r="AK324" s="7"/>
      <c r="AL324" s="7"/>
      <c r="AM324" s="7"/>
      <c r="AN324" s="7"/>
      <c r="AO324" s="7"/>
      <c r="AP324" s="7"/>
      <c r="AQ324" s="7"/>
      <c r="AR324" s="7"/>
      <c r="AS324" s="7"/>
      <c r="AT324" s="7"/>
      <c r="AU324" s="7"/>
      <c r="AV324" s="7"/>
      <c r="AW324" s="7"/>
      <c r="AX324" s="7"/>
    </row>
    <row r="325" spans="1:50" s="8" customFormat="1" ht="61.5" customHeight="1">
      <c r="A325" s="46" t="s">
        <v>115</v>
      </c>
      <c r="B325" s="17" t="s">
        <v>227</v>
      </c>
      <c r="C325" s="153"/>
      <c r="D325" s="187">
        <f t="shared" ref="D325:P325" si="192">D326</f>
        <v>9126.1</v>
      </c>
      <c r="E325" s="154">
        <f t="shared" si="192"/>
        <v>0</v>
      </c>
      <c r="F325" s="154">
        <f t="shared" si="192"/>
        <v>9126.1</v>
      </c>
      <c r="G325" s="154">
        <f t="shared" si="192"/>
        <v>0</v>
      </c>
      <c r="H325" s="154" t="e">
        <f t="shared" si="192"/>
        <v>#REF!</v>
      </c>
      <c r="I325" s="187">
        <f t="shared" si="192"/>
        <v>0</v>
      </c>
      <c r="J325" s="154">
        <f t="shared" si="192"/>
        <v>0</v>
      </c>
      <c r="K325" s="154">
        <f t="shared" si="192"/>
        <v>0</v>
      </c>
      <c r="L325" s="154">
        <f t="shared" si="192"/>
        <v>0</v>
      </c>
      <c r="M325" s="187">
        <f t="shared" si="192"/>
        <v>0</v>
      </c>
      <c r="N325" s="154">
        <f t="shared" si="192"/>
        <v>0</v>
      </c>
      <c r="O325" s="154">
        <f t="shared" si="192"/>
        <v>0</v>
      </c>
      <c r="P325" s="154">
        <f t="shared" si="192"/>
        <v>0</v>
      </c>
      <c r="Q325" s="7"/>
      <c r="R325" s="7"/>
      <c r="S325" s="7"/>
      <c r="T325" s="7"/>
      <c r="U325" s="7"/>
      <c r="V325" s="7"/>
      <c r="W325" s="7"/>
      <c r="X325" s="7"/>
      <c r="Y325" s="7"/>
      <c r="Z325" s="7"/>
      <c r="AA325" s="7"/>
      <c r="AB325" s="7"/>
      <c r="AC325" s="7"/>
      <c r="AD325" s="7"/>
      <c r="AE325" s="7"/>
      <c r="AF325" s="7"/>
      <c r="AG325" s="7"/>
      <c r="AH325" s="7"/>
      <c r="AI325" s="7"/>
      <c r="AJ325" s="7"/>
      <c r="AK325" s="7"/>
      <c r="AL325" s="7"/>
      <c r="AM325" s="7"/>
      <c r="AN325" s="7"/>
      <c r="AO325" s="7"/>
      <c r="AP325" s="7"/>
      <c r="AQ325" s="7"/>
      <c r="AR325" s="7"/>
      <c r="AS325" s="7"/>
      <c r="AT325" s="7"/>
      <c r="AU325" s="7"/>
      <c r="AV325" s="7"/>
      <c r="AW325" s="7"/>
      <c r="AX325" s="7"/>
    </row>
    <row r="326" spans="1:50" s="8" customFormat="1" ht="60">
      <c r="A326" s="24" t="s">
        <v>475</v>
      </c>
      <c r="B326" s="17" t="s">
        <v>227</v>
      </c>
      <c r="C326" s="153" t="s">
        <v>56</v>
      </c>
      <c r="D326" s="187">
        <f>E326+F326+G326</f>
        <v>9126.1</v>
      </c>
      <c r="E326" s="155"/>
      <c r="F326" s="155">
        <v>9126.1</v>
      </c>
      <c r="G326" s="157"/>
      <c r="H326" s="157" t="e">
        <f>#REF!</f>
        <v>#REF!</v>
      </c>
      <c r="I326" s="187">
        <f>J326+K326+L326</f>
        <v>0</v>
      </c>
      <c r="J326" s="156"/>
      <c r="K326" s="155"/>
      <c r="L326" s="155"/>
      <c r="M326" s="246">
        <f>N326+O326+P326</f>
        <v>0</v>
      </c>
      <c r="N326" s="160"/>
      <c r="O326" s="160"/>
      <c r="P326" s="160"/>
      <c r="Q326" s="7"/>
      <c r="R326" s="7"/>
      <c r="S326" s="7"/>
      <c r="T326" s="7"/>
      <c r="U326" s="7"/>
      <c r="V326" s="7"/>
      <c r="W326" s="7"/>
      <c r="X326" s="7"/>
      <c r="Y326" s="7"/>
      <c r="Z326" s="7"/>
      <c r="AA326" s="7"/>
      <c r="AB326" s="7"/>
      <c r="AC326" s="7"/>
      <c r="AD326" s="7"/>
      <c r="AE326" s="7"/>
      <c r="AF326" s="7"/>
      <c r="AG326" s="7"/>
      <c r="AH326" s="7"/>
      <c r="AI326" s="7"/>
      <c r="AJ326" s="7"/>
      <c r="AK326" s="7"/>
      <c r="AL326" s="7"/>
      <c r="AM326" s="7"/>
      <c r="AN326" s="7"/>
      <c r="AO326" s="7"/>
      <c r="AP326" s="7"/>
      <c r="AQ326" s="7"/>
      <c r="AR326" s="7"/>
      <c r="AS326" s="7"/>
      <c r="AT326" s="7"/>
      <c r="AU326" s="7"/>
      <c r="AV326" s="7"/>
      <c r="AW326" s="7"/>
      <c r="AX326" s="7"/>
    </row>
    <row r="327" spans="1:50" s="96" customFormat="1" ht="96" hidden="1" customHeight="1">
      <c r="A327" s="16" t="s">
        <v>151</v>
      </c>
      <c r="B327" s="97" t="s">
        <v>283</v>
      </c>
      <c r="C327" s="153"/>
      <c r="D327" s="187">
        <f t="shared" ref="D327:G328" si="193">D328</f>
        <v>0</v>
      </c>
      <c r="E327" s="154">
        <f t="shared" si="193"/>
        <v>0</v>
      </c>
      <c r="F327" s="154">
        <f t="shared" si="193"/>
        <v>0</v>
      </c>
      <c r="G327" s="154">
        <f t="shared" si="193"/>
        <v>0</v>
      </c>
      <c r="H327" s="154"/>
      <c r="I327" s="187">
        <f t="shared" ref="I327:P328" si="194">I328</f>
        <v>0</v>
      </c>
      <c r="J327" s="154">
        <f t="shared" si="194"/>
        <v>0</v>
      </c>
      <c r="K327" s="154">
        <f t="shared" si="194"/>
        <v>0</v>
      </c>
      <c r="L327" s="154">
        <f t="shared" si="194"/>
        <v>0</v>
      </c>
      <c r="M327" s="187">
        <f t="shared" si="194"/>
        <v>0</v>
      </c>
      <c r="N327" s="154">
        <f t="shared" si="194"/>
        <v>0</v>
      </c>
      <c r="O327" s="154">
        <f t="shared" si="194"/>
        <v>0</v>
      </c>
      <c r="P327" s="154">
        <f t="shared" si="194"/>
        <v>0</v>
      </c>
      <c r="Q327" s="95"/>
      <c r="R327" s="95"/>
      <c r="S327" s="95"/>
      <c r="T327" s="95"/>
      <c r="U327" s="95"/>
      <c r="V327" s="95"/>
      <c r="W327" s="95"/>
      <c r="X327" s="95"/>
      <c r="Y327" s="95"/>
      <c r="Z327" s="95"/>
      <c r="AA327" s="95"/>
      <c r="AB327" s="95"/>
      <c r="AC327" s="95"/>
      <c r="AD327" s="95"/>
      <c r="AE327" s="95"/>
      <c r="AF327" s="95"/>
      <c r="AG327" s="95"/>
      <c r="AH327" s="95"/>
      <c r="AI327" s="95"/>
      <c r="AJ327" s="95"/>
      <c r="AK327" s="95"/>
      <c r="AL327" s="95"/>
      <c r="AM327" s="95"/>
      <c r="AN327" s="95"/>
      <c r="AO327" s="95"/>
      <c r="AP327" s="95"/>
      <c r="AQ327" s="95"/>
      <c r="AR327" s="95"/>
      <c r="AS327" s="95"/>
      <c r="AT327" s="95"/>
      <c r="AU327" s="95"/>
      <c r="AV327" s="95"/>
      <c r="AW327" s="95"/>
      <c r="AX327" s="95"/>
    </row>
    <row r="328" spans="1:50" s="96" customFormat="1" ht="62.25" hidden="1" customHeight="1">
      <c r="A328" s="24" t="s">
        <v>475</v>
      </c>
      <c r="B328" s="97" t="s">
        <v>283</v>
      </c>
      <c r="C328" s="153" t="s">
        <v>56</v>
      </c>
      <c r="D328" s="187">
        <f t="shared" si="193"/>
        <v>0</v>
      </c>
      <c r="E328" s="158">
        <f t="shared" si="193"/>
        <v>0</v>
      </c>
      <c r="F328" s="158">
        <f t="shared" si="193"/>
        <v>0</v>
      </c>
      <c r="G328" s="158">
        <f t="shared" si="193"/>
        <v>0</v>
      </c>
      <c r="H328" s="154"/>
      <c r="I328" s="187">
        <f t="shared" si="194"/>
        <v>0</v>
      </c>
      <c r="J328" s="158">
        <f t="shared" si="194"/>
        <v>0</v>
      </c>
      <c r="K328" s="158">
        <f t="shared" si="194"/>
        <v>0</v>
      </c>
      <c r="L328" s="158">
        <f t="shared" si="194"/>
        <v>0</v>
      </c>
      <c r="M328" s="187">
        <f t="shared" si="194"/>
        <v>0</v>
      </c>
      <c r="N328" s="158">
        <f t="shared" si="194"/>
        <v>0</v>
      </c>
      <c r="O328" s="158">
        <f t="shared" si="194"/>
        <v>0</v>
      </c>
      <c r="P328" s="158">
        <f t="shared" si="194"/>
        <v>0</v>
      </c>
      <c r="Q328" s="95"/>
      <c r="R328" s="95"/>
      <c r="S328" s="95"/>
      <c r="T328" s="95"/>
      <c r="U328" s="95"/>
      <c r="V328" s="95"/>
      <c r="W328" s="95"/>
      <c r="X328" s="95"/>
      <c r="Y328" s="95"/>
      <c r="Z328" s="95"/>
      <c r="AA328" s="95"/>
      <c r="AB328" s="95"/>
      <c r="AC328" s="95"/>
      <c r="AD328" s="95"/>
      <c r="AE328" s="95"/>
      <c r="AF328" s="95"/>
      <c r="AG328" s="95"/>
      <c r="AH328" s="95"/>
      <c r="AI328" s="95"/>
      <c r="AJ328" s="95"/>
      <c r="AK328" s="95"/>
      <c r="AL328" s="95"/>
      <c r="AM328" s="95"/>
      <c r="AN328" s="95"/>
      <c r="AO328" s="95"/>
      <c r="AP328" s="95"/>
      <c r="AQ328" s="95"/>
      <c r="AR328" s="95"/>
      <c r="AS328" s="95"/>
      <c r="AT328" s="95"/>
      <c r="AU328" s="95"/>
      <c r="AV328" s="95"/>
      <c r="AW328" s="95"/>
      <c r="AX328" s="95"/>
    </row>
    <row r="329" spans="1:50" s="96" customFormat="1" ht="17.25" hidden="1" customHeight="1">
      <c r="A329" s="16" t="s">
        <v>53</v>
      </c>
      <c r="B329" s="97" t="s">
        <v>283</v>
      </c>
      <c r="C329" s="153" t="s">
        <v>56</v>
      </c>
      <c r="D329" s="187">
        <f>E329+F329+G329</f>
        <v>0</v>
      </c>
      <c r="E329" s="155"/>
      <c r="F329" s="155"/>
      <c r="G329" s="157"/>
      <c r="H329" s="157"/>
      <c r="I329" s="187">
        <f>J329+K329+L329</f>
        <v>0</v>
      </c>
      <c r="J329" s="156"/>
      <c r="K329" s="156"/>
      <c r="L329" s="156"/>
      <c r="M329" s="246">
        <f>N329+O329+P329</f>
        <v>0</v>
      </c>
      <c r="N329" s="160"/>
      <c r="O329" s="160"/>
      <c r="P329" s="160"/>
      <c r="Q329" s="95"/>
      <c r="R329" s="95"/>
      <c r="S329" s="95"/>
      <c r="T329" s="95"/>
      <c r="U329" s="95"/>
      <c r="V329" s="95"/>
      <c r="W329" s="95"/>
      <c r="X329" s="95"/>
      <c r="Y329" s="95"/>
      <c r="Z329" s="95"/>
      <c r="AA329" s="95"/>
      <c r="AB329" s="95"/>
      <c r="AC329" s="95"/>
      <c r="AD329" s="95"/>
      <c r="AE329" s="95"/>
      <c r="AF329" s="95"/>
      <c r="AG329" s="95"/>
      <c r="AH329" s="95"/>
      <c r="AI329" s="95"/>
      <c r="AJ329" s="95"/>
      <c r="AK329" s="95"/>
      <c r="AL329" s="95"/>
      <c r="AM329" s="95"/>
      <c r="AN329" s="95"/>
      <c r="AO329" s="95"/>
      <c r="AP329" s="95"/>
      <c r="AQ329" s="95"/>
      <c r="AR329" s="95"/>
      <c r="AS329" s="95"/>
      <c r="AT329" s="95"/>
      <c r="AU329" s="95"/>
      <c r="AV329" s="95"/>
      <c r="AW329" s="95"/>
      <c r="AX329" s="95"/>
    </row>
    <row r="330" spans="1:50" s="8" customFormat="1" ht="26.25" customHeight="1">
      <c r="A330" s="56" t="s">
        <v>158</v>
      </c>
      <c r="B330" s="17" t="s">
        <v>228</v>
      </c>
      <c r="C330" s="153" t="s">
        <v>24</v>
      </c>
      <c r="D330" s="187">
        <f>E330+F330+G330</f>
        <v>5123.8</v>
      </c>
      <c r="E330" s="155">
        <f>E331</f>
        <v>5123.8</v>
      </c>
      <c r="F330" s="155">
        <f t="shared" ref="F330:H330" si="195">F331</f>
        <v>0</v>
      </c>
      <c r="G330" s="155">
        <f t="shared" si="195"/>
        <v>0</v>
      </c>
      <c r="H330" s="155" t="e">
        <f t="shared" si="195"/>
        <v>#REF!</v>
      </c>
      <c r="I330" s="187">
        <f>J330+K330+L330</f>
        <v>0</v>
      </c>
      <c r="J330" s="155">
        <f>J331</f>
        <v>0</v>
      </c>
      <c r="K330" s="155">
        <f t="shared" ref="K330:L330" si="196">K331</f>
        <v>0</v>
      </c>
      <c r="L330" s="155">
        <f t="shared" si="196"/>
        <v>0</v>
      </c>
      <c r="M330" s="246">
        <f t="shared" ref="M330:M332" si="197">N330+O330</f>
        <v>0</v>
      </c>
      <c r="N330" s="160">
        <f t="shared" ref="N330:P330" si="198">N331</f>
        <v>0</v>
      </c>
      <c r="O330" s="160">
        <f t="shared" si="198"/>
        <v>0</v>
      </c>
      <c r="P330" s="160">
        <f t="shared" si="198"/>
        <v>0</v>
      </c>
      <c r="Q330" s="7"/>
      <c r="R330" s="7"/>
      <c r="S330" s="7"/>
      <c r="T330" s="7"/>
      <c r="U330" s="7"/>
      <c r="V330" s="7"/>
      <c r="W330" s="7"/>
      <c r="X330" s="7"/>
      <c r="Y330" s="7"/>
      <c r="Z330" s="7"/>
      <c r="AA330" s="7"/>
      <c r="AB330" s="7"/>
      <c r="AC330" s="7"/>
      <c r="AD330" s="7"/>
      <c r="AE330" s="7"/>
      <c r="AF330" s="7"/>
      <c r="AG330" s="7"/>
      <c r="AH330" s="7"/>
      <c r="AI330" s="7"/>
      <c r="AJ330" s="7"/>
      <c r="AK330" s="7"/>
      <c r="AL330" s="7"/>
      <c r="AM330" s="7"/>
      <c r="AN330" s="7"/>
      <c r="AO330" s="7"/>
      <c r="AP330" s="7"/>
      <c r="AQ330" s="7"/>
      <c r="AR330" s="7"/>
      <c r="AS330" s="7"/>
      <c r="AT330" s="7"/>
      <c r="AU330" s="7"/>
      <c r="AV330" s="7"/>
      <c r="AW330" s="7"/>
      <c r="AX330" s="7"/>
    </row>
    <row r="331" spans="1:50" s="8" customFormat="1" ht="60">
      <c r="A331" s="24" t="s">
        <v>242</v>
      </c>
      <c r="B331" s="17" t="s">
        <v>228</v>
      </c>
      <c r="C331" s="153" t="s">
        <v>57</v>
      </c>
      <c r="D331" s="187">
        <f t="shared" ref="D331:D339" si="199">E331+G331</f>
        <v>5123.8</v>
      </c>
      <c r="E331" s="155">
        <f>'[1]Поправки ноябрь 2024 (3)'!$I$583</f>
        <v>5123.8</v>
      </c>
      <c r="F331" s="155"/>
      <c r="G331" s="155"/>
      <c r="H331" s="155" t="e">
        <f>#REF!</f>
        <v>#REF!</v>
      </c>
      <c r="I331" s="190">
        <f>J331+K331+L331</f>
        <v>0</v>
      </c>
      <c r="J331" s="155"/>
      <c r="K331" s="155"/>
      <c r="L331" s="155"/>
      <c r="M331" s="190">
        <f>N331+O331+P331</f>
        <v>0</v>
      </c>
      <c r="N331" s="155"/>
      <c r="O331" s="155"/>
      <c r="P331" s="155"/>
      <c r="Q331" s="7"/>
      <c r="R331" s="7"/>
      <c r="S331" s="7"/>
      <c r="T331" s="7"/>
      <c r="U331" s="7"/>
      <c r="V331" s="7"/>
      <c r="W331" s="7"/>
      <c r="X331" s="7"/>
      <c r="Y331" s="7"/>
      <c r="Z331" s="7"/>
      <c r="AA331" s="7"/>
      <c r="AB331" s="7"/>
      <c r="AC331" s="7"/>
      <c r="AD331" s="7"/>
      <c r="AE331" s="7"/>
      <c r="AF331" s="7"/>
      <c r="AG331" s="7"/>
      <c r="AH331" s="7"/>
      <c r="AI331" s="7"/>
      <c r="AJ331" s="7"/>
      <c r="AK331" s="7"/>
      <c r="AL331" s="7"/>
      <c r="AM331" s="7"/>
      <c r="AN331" s="7"/>
      <c r="AO331" s="7"/>
      <c r="AP331" s="7"/>
      <c r="AQ331" s="7"/>
      <c r="AR331" s="7"/>
      <c r="AS331" s="7"/>
      <c r="AT331" s="7"/>
      <c r="AU331" s="7"/>
      <c r="AV331" s="7"/>
      <c r="AW331" s="7"/>
      <c r="AX331" s="7"/>
    </row>
    <row r="332" spans="1:50" s="8" customFormat="1" ht="33" customHeight="1">
      <c r="A332" s="24" t="s">
        <v>159</v>
      </c>
      <c r="B332" s="17" t="s">
        <v>229</v>
      </c>
      <c r="C332" s="153" t="s">
        <v>24</v>
      </c>
      <c r="D332" s="187">
        <f t="shared" si="199"/>
        <v>2294.4</v>
      </c>
      <c r="E332" s="155">
        <f>E333</f>
        <v>2294.4</v>
      </c>
      <c r="F332" s="155">
        <f t="shared" ref="F332:H332" si="200">F333</f>
        <v>0</v>
      </c>
      <c r="G332" s="155">
        <f t="shared" si="200"/>
        <v>0</v>
      </c>
      <c r="H332" s="155" t="e">
        <f t="shared" si="200"/>
        <v>#REF!</v>
      </c>
      <c r="I332" s="187">
        <f>J332+K332+L332</f>
        <v>0</v>
      </c>
      <c r="J332" s="155">
        <f>J333</f>
        <v>0</v>
      </c>
      <c r="K332" s="155">
        <f t="shared" ref="K332:L332" si="201">K333</f>
        <v>0</v>
      </c>
      <c r="L332" s="155">
        <f t="shared" si="201"/>
        <v>0</v>
      </c>
      <c r="M332" s="246">
        <f t="shared" si="197"/>
        <v>0</v>
      </c>
      <c r="N332" s="160">
        <f>N333</f>
        <v>0</v>
      </c>
      <c r="O332" s="160">
        <f t="shared" ref="O332:P332" si="202">O333</f>
        <v>0</v>
      </c>
      <c r="P332" s="160">
        <f t="shared" si="202"/>
        <v>0</v>
      </c>
      <c r="Q332" s="7"/>
      <c r="R332" s="7"/>
      <c r="S332" s="7"/>
      <c r="T332" s="7"/>
      <c r="U332" s="7"/>
      <c r="V332" s="7"/>
      <c r="W332" s="7"/>
      <c r="X332" s="7"/>
      <c r="Y332" s="7"/>
      <c r="Z332" s="7"/>
      <c r="AA332" s="7"/>
      <c r="AB332" s="7"/>
      <c r="AC332" s="7"/>
      <c r="AD332" s="7"/>
      <c r="AE332" s="7"/>
      <c r="AF332" s="7"/>
      <c r="AG332" s="7"/>
      <c r="AH332" s="7"/>
      <c r="AI332" s="7"/>
      <c r="AJ332" s="7"/>
      <c r="AK332" s="7"/>
      <c r="AL332" s="7"/>
      <c r="AM332" s="7"/>
      <c r="AN332" s="7"/>
      <c r="AO332" s="7"/>
      <c r="AP332" s="7"/>
      <c r="AQ332" s="7"/>
      <c r="AR332" s="7"/>
      <c r="AS332" s="7"/>
      <c r="AT332" s="7"/>
      <c r="AU332" s="7"/>
      <c r="AV332" s="7"/>
      <c r="AW332" s="7"/>
      <c r="AX332" s="7"/>
    </row>
    <row r="333" spans="1:50" s="8" customFormat="1" ht="40.5" customHeight="1">
      <c r="A333" s="24" t="s">
        <v>242</v>
      </c>
      <c r="B333" s="17" t="s">
        <v>229</v>
      </c>
      <c r="C333" s="153" t="s">
        <v>57</v>
      </c>
      <c r="D333" s="187">
        <f t="shared" si="199"/>
        <v>2294.4</v>
      </c>
      <c r="E333" s="155">
        <f>'[2]Поправки октябрь 2024 (2)'!$I$588</f>
        <v>2294.4</v>
      </c>
      <c r="F333" s="155"/>
      <c r="G333" s="155"/>
      <c r="H333" s="155" t="e">
        <f>#REF!</f>
        <v>#REF!</v>
      </c>
      <c r="I333" s="190">
        <f>J333+K333+L333</f>
        <v>0</v>
      </c>
      <c r="J333" s="155"/>
      <c r="K333" s="155"/>
      <c r="L333" s="155"/>
      <c r="M333" s="190">
        <f>N333+O333+P333</f>
        <v>0</v>
      </c>
      <c r="N333" s="155"/>
      <c r="O333" s="155"/>
      <c r="P333" s="155"/>
      <c r="Q333" s="7"/>
      <c r="R333" s="7"/>
      <c r="S333" s="7"/>
      <c r="T333" s="7"/>
      <c r="U333" s="7"/>
      <c r="V333" s="7"/>
      <c r="W333" s="7"/>
      <c r="X333" s="7"/>
      <c r="Y333" s="7"/>
      <c r="Z333" s="7"/>
      <c r="AA333" s="7"/>
      <c r="AB333" s="7"/>
      <c r="AC333" s="7"/>
      <c r="AD333" s="7"/>
      <c r="AE333" s="7"/>
      <c r="AF333" s="7"/>
      <c r="AG333" s="7"/>
      <c r="AH333" s="7"/>
      <c r="AI333" s="7"/>
      <c r="AJ333" s="7"/>
      <c r="AK333" s="7"/>
      <c r="AL333" s="7"/>
      <c r="AM333" s="7"/>
      <c r="AN333" s="7"/>
      <c r="AO333" s="7"/>
      <c r="AP333" s="7"/>
      <c r="AQ333" s="7"/>
      <c r="AR333" s="7"/>
      <c r="AS333" s="7"/>
      <c r="AT333" s="7"/>
      <c r="AU333" s="7"/>
      <c r="AV333" s="7"/>
      <c r="AW333" s="7"/>
      <c r="AX333" s="7"/>
    </row>
    <row r="334" spans="1:50" s="8" customFormat="1" ht="31.5" customHeight="1">
      <c r="A334" s="16" t="s">
        <v>309</v>
      </c>
      <c r="B334" s="17" t="s">
        <v>230</v>
      </c>
      <c r="C334" s="153"/>
      <c r="D334" s="187">
        <f t="shared" si="199"/>
        <v>952.2</v>
      </c>
      <c r="E334" s="155">
        <f>E335</f>
        <v>952.2</v>
      </c>
      <c r="F334" s="155">
        <f t="shared" ref="F334:P335" si="203">F335</f>
        <v>0</v>
      </c>
      <c r="G334" s="155">
        <f t="shared" si="203"/>
        <v>0</v>
      </c>
      <c r="H334" s="155" t="e">
        <f t="shared" si="203"/>
        <v>#REF!</v>
      </c>
      <c r="I334" s="190">
        <f t="shared" si="203"/>
        <v>0</v>
      </c>
      <c r="J334" s="155">
        <f t="shared" si="203"/>
        <v>0</v>
      </c>
      <c r="K334" s="155">
        <f t="shared" si="203"/>
        <v>0</v>
      </c>
      <c r="L334" s="155">
        <f t="shared" si="203"/>
        <v>0</v>
      </c>
      <c r="M334" s="190">
        <f t="shared" si="203"/>
        <v>0</v>
      </c>
      <c r="N334" s="155">
        <f t="shared" si="203"/>
        <v>0</v>
      </c>
      <c r="O334" s="155">
        <f t="shared" si="203"/>
        <v>0</v>
      </c>
      <c r="P334" s="155">
        <f t="shared" si="203"/>
        <v>0</v>
      </c>
      <c r="Q334" s="7"/>
      <c r="R334" s="7"/>
      <c r="S334" s="7"/>
      <c r="T334" s="7"/>
      <c r="U334" s="7"/>
      <c r="V334" s="7"/>
      <c r="W334" s="7"/>
      <c r="X334" s="7"/>
      <c r="Y334" s="7"/>
      <c r="Z334" s="7"/>
      <c r="AA334" s="7"/>
      <c r="AB334" s="7"/>
      <c r="AC334" s="7"/>
      <c r="AD334" s="7"/>
      <c r="AE334" s="7"/>
      <c r="AF334" s="7"/>
      <c r="AG334" s="7"/>
      <c r="AH334" s="7"/>
      <c r="AI334" s="7"/>
      <c r="AJ334" s="7"/>
      <c r="AK334" s="7"/>
      <c r="AL334" s="7"/>
      <c r="AM334" s="7"/>
      <c r="AN334" s="7"/>
      <c r="AO334" s="7"/>
      <c r="AP334" s="7"/>
      <c r="AQ334" s="7"/>
      <c r="AR334" s="7"/>
      <c r="AS334" s="7"/>
      <c r="AT334" s="7"/>
      <c r="AU334" s="7"/>
      <c r="AV334" s="7"/>
      <c r="AW334" s="7"/>
      <c r="AX334" s="7"/>
    </row>
    <row r="335" spans="1:50" s="8" customFormat="1" ht="64.5" customHeight="1">
      <c r="A335" s="24" t="s">
        <v>242</v>
      </c>
      <c r="B335" s="17" t="s">
        <v>230</v>
      </c>
      <c r="C335" s="153" t="s">
        <v>24</v>
      </c>
      <c r="D335" s="187">
        <f t="shared" si="199"/>
        <v>952.2</v>
      </c>
      <c r="E335" s="155">
        <f>E336</f>
        <v>952.2</v>
      </c>
      <c r="F335" s="155">
        <f t="shared" si="203"/>
        <v>0</v>
      </c>
      <c r="G335" s="155">
        <f t="shared" si="203"/>
        <v>0</v>
      </c>
      <c r="H335" s="155" t="e">
        <f t="shared" si="203"/>
        <v>#REF!</v>
      </c>
      <c r="I335" s="187">
        <f>J335+K335+L335</f>
        <v>0</v>
      </c>
      <c r="J335" s="155">
        <f>J336</f>
        <v>0</v>
      </c>
      <c r="K335" s="155">
        <f t="shared" si="203"/>
        <v>0</v>
      </c>
      <c r="L335" s="155">
        <f t="shared" si="203"/>
        <v>0</v>
      </c>
      <c r="M335" s="246">
        <f t="shared" ref="M335:M336" si="204">N335+O335</f>
        <v>0</v>
      </c>
      <c r="N335" s="160">
        <f t="shared" si="203"/>
        <v>0</v>
      </c>
      <c r="O335" s="160">
        <f t="shared" si="203"/>
        <v>0</v>
      </c>
      <c r="P335" s="160">
        <f t="shared" si="203"/>
        <v>0</v>
      </c>
      <c r="Q335" s="7"/>
      <c r="R335" s="7"/>
      <c r="S335" s="7"/>
      <c r="T335" s="7"/>
      <c r="U335" s="7"/>
      <c r="V335" s="7"/>
      <c r="W335" s="7"/>
      <c r="X335" s="7"/>
      <c r="Y335" s="7"/>
      <c r="Z335" s="7"/>
      <c r="AA335" s="7"/>
      <c r="AB335" s="7"/>
      <c r="AC335" s="7"/>
      <c r="AD335" s="7"/>
      <c r="AE335" s="7"/>
      <c r="AF335" s="7"/>
      <c r="AG335" s="7"/>
      <c r="AH335" s="7"/>
      <c r="AI335" s="7"/>
      <c r="AJ335" s="7"/>
      <c r="AK335" s="7"/>
      <c r="AL335" s="7"/>
      <c r="AM335" s="7"/>
      <c r="AN335" s="7"/>
      <c r="AO335" s="7"/>
      <c r="AP335" s="7"/>
      <c r="AQ335" s="7"/>
      <c r="AR335" s="7"/>
      <c r="AS335" s="7"/>
      <c r="AT335" s="7"/>
      <c r="AU335" s="7"/>
      <c r="AV335" s="7"/>
      <c r="AW335" s="7"/>
      <c r="AX335" s="7"/>
    </row>
    <row r="336" spans="1:50" s="8" customFormat="1" ht="60" customHeight="1">
      <c r="A336" s="24" t="s">
        <v>242</v>
      </c>
      <c r="B336" s="17" t="s">
        <v>230</v>
      </c>
      <c r="C336" s="153" t="s">
        <v>57</v>
      </c>
      <c r="D336" s="187">
        <f t="shared" si="199"/>
        <v>952.2</v>
      </c>
      <c r="E336" s="155">
        <f>'[2]Поправки август 2024'!$I$579</f>
        <v>952.2</v>
      </c>
      <c r="F336" s="155"/>
      <c r="G336" s="155"/>
      <c r="H336" s="155" t="e">
        <f>#REF!</f>
        <v>#REF!</v>
      </c>
      <c r="I336" s="187">
        <f>J336+K336+L336</f>
        <v>0</v>
      </c>
      <c r="J336" s="155"/>
      <c r="K336" s="155"/>
      <c r="L336" s="155"/>
      <c r="M336" s="246">
        <f t="shared" si="204"/>
        <v>0</v>
      </c>
      <c r="N336" s="160"/>
      <c r="O336" s="160"/>
      <c r="P336" s="160"/>
      <c r="Q336" s="7"/>
      <c r="R336" s="7"/>
      <c r="S336" s="7"/>
      <c r="T336" s="7"/>
      <c r="U336" s="7"/>
      <c r="V336" s="7"/>
      <c r="W336" s="7"/>
      <c r="X336" s="7"/>
      <c r="Y336" s="7"/>
      <c r="Z336" s="7"/>
      <c r="AA336" s="7"/>
      <c r="AB336" s="7"/>
      <c r="AC336" s="7"/>
      <c r="AD336" s="7"/>
      <c r="AE336" s="7"/>
      <c r="AF336" s="7"/>
      <c r="AG336" s="7"/>
      <c r="AH336" s="7"/>
      <c r="AI336" s="7"/>
      <c r="AJ336" s="7"/>
      <c r="AK336" s="7"/>
      <c r="AL336" s="7"/>
      <c r="AM336" s="7"/>
      <c r="AN336" s="7"/>
      <c r="AO336" s="7"/>
      <c r="AP336" s="7"/>
      <c r="AQ336" s="7"/>
      <c r="AR336" s="7"/>
      <c r="AS336" s="7"/>
      <c r="AT336" s="7"/>
      <c r="AU336" s="7"/>
      <c r="AV336" s="7"/>
      <c r="AW336" s="7"/>
      <c r="AX336" s="7"/>
    </row>
    <row r="337" spans="1:50" s="8" customFormat="1" ht="28.5" customHeight="1">
      <c r="A337" s="65" t="s">
        <v>140</v>
      </c>
      <c r="B337" s="17" t="s">
        <v>231</v>
      </c>
      <c r="C337" s="153"/>
      <c r="D337" s="187">
        <f t="shared" si="199"/>
        <v>200</v>
      </c>
      <c r="E337" s="155">
        <f>E338</f>
        <v>200</v>
      </c>
      <c r="F337" s="155">
        <f t="shared" ref="F337:P338" si="205">F338</f>
        <v>0</v>
      </c>
      <c r="G337" s="155">
        <f t="shared" si="205"/>
        <v>0</v>
      </c>
      <c r="H337" s="155" t="e">
        <f t="shared" si="205"/>
        <v>#REF!</v>
      </c>
      <c r="I337" s="190">
        <f t="shared" si="205"/>
        <v>0</v>
      </c>
      <c r="J337" s="155">
        <f t="shared" si="205"/>
        <v>0</v>
      </c>
      <c r="K337" s="155">
        <f t="shared" si="205"/>
        <v>0</v>
      </c>
      <c r="L337" s="155">
        <f t="shared" si="205"/>
        <v>0</v>
      </c>
      <c r="M337" s="190">
        <f t="shared" si="205"/>
        <v>0</v>
      </c>
      <c r="N337" s="155">
        <f t="shared" si="205"/>
        <v>0</v>
      </c>
      <c r="O337" s="155">
        <f t="shared" si="205"/>
        <v>0</v>
      </c>
      <c r="P337" s="155">
        <f t="shared" si="205"/>
        <v>0</v>
      </c>
      <c r="Q337" s="7"/>
      <c r="R337" s="7"/>
      <c r="S337" s="7"/>
      <c r="T337" s="7"/>
      <c r="U337" s="7"/>
      <c r="V337" s="7"/>
      <c r="W337" s="7"/>
      <c r="X337" s="7"/>
      <c r="Y337" s="7"/>
      <c r="Z337" s="7"/>
      <c r="AA337" s="7"/>
      <c r="AB337" s="7"/>
      <c r="AC337" s="7"/>
      <c r="AD337" s="7"/>
      <c r="AE337" s="7"/>
      <c r="AF337" s="7"/>
      <c r="AG337" s="7"/>
      <c r="AH337" s="7"/>
      <c r="AI337" s="7"/>
      <c r="AJ337" s="7"/>
      <c r="AK337" s="7"/>
      <c r="AL337" s="7"/>
      <c r="AM337" s="7"/>
      <c r="AN337" s="7"/>
      <c r="AO337" s="7"/>
      <c r="AP337" s="7"/>
      <c r="AQ337" s="7"/>
      <c r="AR337" s="7"/>
      <c r="AS337" s="7"/>
      <c r="AT337" s="7"/>
      <c r="AU337" s="7"/>
      <c r="AV337" s="7"/>
      <c r="AW337" s="7"/>
      <c r="AX337" s="7"/>
    </row>
    <row r="338" spans="1:50" s="8" customFormat="1" ht="15" hidden="1" customHeight="1">
      <c r="A338" s="24" t="s">
        <v>104</v>
      </c>
      <c r="B338" s="17" t="s">
        <v>231</v>
      </c>
      <c r="C338" s="153"/>
      <c r="D338" s="187">
        <f>D339</f>
        <v>200</v>
      </c>
      <c r="E338" s="154">
        <f t="shared" ref="E338" si="206">E339</f>
        <v>200</v>
      </c>
      <c r="F338" s="154">
        <f t="shared" si="205"/>
        <v>0</v>
      </c>
      <c r="G338" s="154">
        <f t="shared" si="205"/>
        <v>0</v>
      </c>
      <c r="H338" s="154" t="e">
        <f t="shared" si="205"/>
        <v>#REF!</v>
      </c>
      <c r="I338" s="187">
        <f t="shared" si="205"/>
        <v>0</v>
      </c>
      <c r="J338" s="154">
        <f t="shared" si="205"/>
        <v>0</v>
      </c>
      <c r="K338" s="154">
        <f t="shared" si="205"/>
        <v>0</v>
      </c>
      <c r="L338" s="154">
        <f t="shared" si="205"/>
        <v>0</v>
      </c>
      <c r="M338" s="187">
        <f t="shared" si="205"/>
        <v>0</v>
      </c>
      <c r="N338" s="154">
        <f t="shared" si="205"/>
        <v>0</v>
      </c>
      <c r="O338" s="154">
        <f t="shared" si="205"/>
        <v>0</v>
      </c>
      <c r="P338" s="154">
        <f t="shared" si="205"/>
        <v>0</v>
      </c>
      <c r="Q338" s="7"/>
      <c r="R338" s="7"/>
      <c r="S338" s="7"/>
      <c r="T338" s="7"/>
      <c r="U338" s="7"/>
      <c r="V338" s="7"/>
      <c r="W338" s="7"/>
      <c r="X338" s="7"/>
      <c r="Y338" s="7"/>
      <c r="Z338" s="7"/>
      <c r="AA338" s="7"/>
      <c r="AB338" s="7"/>
      <c r="AC338" s="7"/>
      <c r="AD338" s="7"/>
      <c r="AE338" s="7"/>
      <c r="AF338" s="7"/>
      <c r="AG338" s="7"/>
      <c r="AH338" s="7"/>
      <c r="AI338" s="7"/>
      <c r="AJ338" s="7"/>
      <c r="AK338" s="7"/>
      <c r="AL338" s="7"/>
      <c r="AM338" s="7"/>
      <c r="AN338" s="7"/>
      <c r="AO338" s="7"/>
      <c r="AP338" s="7"/>
      <c r="AQ338" s="7"/>
      <c r="AR338" s="7"/>
      <c r="AS338" s="7"/>
      <c r="AT338" s="7"/>
      <c r="AU338" s="7"/>
      <c r="AV338" s="7"/>
      <c r="AW338" s="7"/>
      <c r="AX338" s="7"/>
    </row>
    <row r="339" spans="1:50" s="8" customFormat="1" ht="60">
      <c r="A339" s="24" t="s">
        <v>242</v>
      </c>
      <c r="B339" s="17" t="s">
        <v>231</v>
      </c>
      <c r="C339" s="153" t="s">
        <v>56</v>
      </c>
      <c r="D339" s="187">
        <f t="shared" si="199"/>
        <v>200</v>
      </c>
      <c r="E339" s="155">
        <v>200</v>
      </c>
      <c r="F339" s="155"/>
      <c r="G339" s="155"/>
      <c r="H339" s="155" t="e">
        <f>#REF!</f>
        <v>#REF!</v>
      </c>
      <c r="I339" s="190">
        <f>J339+K339+L339</f>
        <v>0</v>
      </c>
      <c r="J339" s="155"/>
      <c r="K339" s="155"/>
      <c r="L339" s="155"/>
      <c r="M339" s="190">
        <f>N339+O339+P339</f>
        <v>0</v>
      </c>
      <c r="N339" s="155"/>
      <c r="O339" s="155"/>
      <c r="P339" s="155"/>
      <c r="Q339" s="7"/>
      <c r="R339" s="7"/>
      <c r="S339" s="7"/>
      <c r="T339" s="7"/>
      <c r="U339" s="7"/>
      <c r="V339" s="7"/>
      <c r="W339" s="7"/>
      <c r="X339" s="7"/>
      <c r="Y339" s="7"/>
      <c r="Z339" s="7"/>
      <c r="AA339" s="7"/>
      <c r="AB339" s="7"/>
      <c r="AC339" s="7"/>
      <c r="AD339" s="7"/>
      <c r="AE339" s="7"/>
      <c r="AF339" s="7"/>
      <c r="AG339" s="7"/>
      <c r="AH339" s="7"/>
      <c r="AI339" s="7"/>
      <c r="AJ339" s="7"/>
      <c r="AK339" s="7"/>
      <c r="AL339" s="7"/>
      <c r="AM339" s="7"/>
      <c r="AN339" s="7"/>
      <c r="AO339" s="7"/>
      <c r="AP339" s="7"/>
      <c r="AQ339" s="7"/>
      <c r="AR339" s="7"/>
      <c r="AS339" s="7"/>
      <c r="AT339" s="7"/>
      <c r="AU339" s="7"/>
      <c r="AV339" s="7"/>
      <c r="AW339" s="7"/>
      <c r="AX339" s="7"/>
    </row>
    <row r="340" spans="1:50" s="96" customFormat="1" ht="62.25" customHeight="1">
      <c r="A340" s="50" t="s">
        <v>481</v>
      </c>
      <c r="B340" s="113" t="s">
        <v>233</v>
      </c>
      <c r="C340" s="51"/>
      <c r="D340" s="187">
        <f>D341+D349+D352+D354+D358+D362+D364+D372+D374+D376+D343+D366+D346+D378+D370+D360+D356</f>
        <v>183741.10000000003</v>
      </c>
      <c r="E340" s="154">
        <f t="shared" ref="E340:P340" si="207">E341+E349+E352+E354+E358+E362+E364+E372+E374+E376+E343+E366+E346+E378+E370+E360+E356</f>
        <v>59764.299999999988</v>
      </c>
      <c r="F340" s="154">
        <f t="shared" si="207"/>
        <v>106795</v>
      </c>
      <c r="G340" s="154">
        <f>G341+G349+G352+G354+G358+G362+G364+G372+G374+G376+G343+G366+G346+G378+G370+G360+G356+G368</f>
        <v>17364.099999999999</v>
      </c>
      <c r="H340" s="154" t="e">
        <f t="shared" si="207"/>
        <v>#REF!</v>
      </c>
      <c r="I340" s="187">
        <f t="shared" si="207"/>
        <v>0</v>
      </c>
      <c r="J340" s="154">
        <f t="shared" si="207"/>
        <v>0</v>
      </c>
      <c r="K340" s="154">
        <f t="shared" si="207"/>
        <v>0</v>
      </c>
      <c r="L340" s="154">
        <f t="shared" si="207"/>
        <v>0</v>
      </c>
      <c r="M340" s="187">
        <f t="shared" si="207"/>
        <v>0</v>
      </c>
      <c r="N340" s="154">
        <f t="shared" si="207"/>
        <v>0</v>
      </c>
      <c r="O340" s="154">
        <f t="shared" si="207"/>
        <v>0</v>
      </c>
      <c r="P340" s="154">
        <f t="shared" si="207"/>
        <v>0</v>
      </c>
      <c r="Q340" s="95"/>
      <c r="R340" s="95"/>
      <c r="S340" s="95"/>
      <c r="T340" s="95"/>
      <c r="U340" s="95"/>
      <c r="V340" s="95"/>
      <c r="W340" s="95"/>
      <c r="X340" s="95"/>
      <c r="Y340" s="95"/>
      <c r="Z340" s="95"/>
      <c r="AA340" s="95"/>
      <c r="AB340" s="95"/>
      <c r="AC340" s="95"/>
      <c r="AD340" s="95"/>
      <c r="AE340" s="95"/>
      <c r="AF340" s="95"/>
      <c r="AG340" s="95"/>
      <c r="AH340" s="95"/>
      <c r="AI340" s="95"/>
      <c r="AJ340" s="95"/>
      <c r="AK340" s="95"/>
      <c r="AL340" s="95"/>
      <c r="AM340" s="95"/>
      <c r="AN340" s="95"/>
      <c r="AO340" s="95"/>
      <c r="AP340" s="95"/>
      <c r="AQ340" s="95"/>
      <c r="AR340" s="95"/>
      <c r="AS340" s="95"/>
      <c r="AT340" s="95"/>
      <c r="AU340" s="95"/>
      <c r="AV340" s="95"/>
      <c r="AW340" s="95"/>
      <c r="AX340" s="95"/>
    </row>
    <row r="341" spans="1:50" s="96" customFormat="1" ht="49.5" customHeight="1">
      <c r="A341" s="16" t="s">
        <v>232</v>
      </c>
      <c r="B341" s="25" t="s">
        <v>234</v>
      </c>
      <c r="C341" s="51"/>
      <c r="D341" s="187">
        <f t="shared" ref="D341:D351" si="208">E341+F341</f>
        <v>215.3</v>
      </c>
      <c r="E341" s="155">
        <f t="shared" ref="E341:P341" si="209">E342</f>
        <v>215.3</v>
      </c>
      <c r="F341" s="155">
        <f t="shared" si="209"/>
        <v>0</v>
      </c>
      <c r="G341" s="155">
        <f t="shared" si="209"/>
        <v>0</v>
      </c>
      <c r="H341" s="155" t="e">
        <f t="shared" si="209"/>
        <v>#REF!</v>
      </c>
      <c r="I341" s="190">
        <f t="shared" si="209"/>
        <v>0</v>
      </c>
      <c r="J341" s="155">
        <f t="shared" si="209"/>
        <v>0</v>
      </c>
      <c r="K341" s="155">
        <f t="shared" si="209"/>
        <v>0</v>
      </c>
      <c r="L341" s="155">
        <f t="shared" si="209"/>
        <v>0</v>
      </c>
      <c r="M341" s="190">
        <f t="shared" si="209"/>
        <v>0</v>
      </c>
      <c r="N341" s="155">
        <f t="shared" si="209"/>
        <v>0</v>
      </c>
      <c r="O341" s="155">
        <f t="shared" si="209"/>
        <v>0</v>
      </c>
      <c r="P341" s="155">
        <f t="shared" si="209"/>
        <v>0</v>
      </c>
      <c r="Q341" s="95"/>
      <c r="R341" s="95"/>
      <c r="S341" s="95"/>
      <c r="T341" s="95"/>
      <c r="U341" s="95"/>
      <c r="V341" s="95"/>
      <c r="W341" s="95"/>
      <c r="X341" s="95"/>
      <c r="Y341" s="95"/>
      <c r="Z341" s="95"/>
      <c r="AA341" s="95"/>
      <c r="AB341" s="95"/>
      <c r="AC341" s="95"/>
      <c r="AD341" s="95"/>
      <c r="AE341" s="95"/>
      <c r="AF341" s="95"/>
      <c r="AG341" s="95"/>
      <c r="AH341" s="95"/>
      <c r="AI341" s="95"/>
      <c r="AJ341" s="95"/>
      <c r="AK341" s="95"/>
      <c r="AL341" s="95"/>
      <c r="AM341" s="95"/>
      <c r="AN341" s="95"/>
      <c r="AO341" s="95"/>
      <c r="AP341" s="95"/>
      <c r="AQ341" s="95"/>
      <c r="AR341" s="95"/>
      <c r="AS341" s="95"/>
      <c r="AT341" s="95"/>
      <c r="AU341" s="95"/>
      <c r="AV341" s="95"/>
      <c r="AW341" s="95"/>
      <c r="AX341" s="95"/>
    </row>
    <row r="342" spans="1:50" s="96" customFormat="1" ht="48" customHeight="1">
      <c r="A342" s="16" t="s">
        <v>22</v>
      </c>
      <c r="B342" s="25" t="s">
        <v>234</v>
      </c>
      <c r="C342" s="51" t="s">
        <v>16</v>
      </c>
      <c r="D342" s="187">
        <f t="shared" si="208"/>
        <v>215.3</v>
      </c>
      <c r="E342" s="155">
        <f>133+82.3</f>
        <v>215.3</v>
      </c>
      <c r="F342" s="155"/>
      <c r="G342" s="155"/>
      <c r="H342" s="155" t="e">
        <f>#REF!</f>
        <v>#REF!</v>
      </c>
      <c r="I342" s="187">
        <f>J342+K342+L342</f>
        <v>0</v>
      </c>
      <c r="J342" s="155"/>
      <c r="K342" s="155"/>
      <c r="L342" s="155"/>
      <c r="M342" s="246">
        <f>N342+O342+P342</f>
        <v>0</v>
      </c>
      <c r="N342" s="160"/>
      <c r="O342" s="160"/>
      <c r="P342" s="160"/>
      <c r="Q342" s="95"/>
      <c r="R342" s="95"/>
      <c r="S342" s="95"/>
      <c r="T342" s="95"/>
      <c r="U342" s="95"/>
      <c r="V342" s="95"/>
      <c r="W342" s="95"/>
      <c r="X342" s="95"/>
      <c r="Y342" s="95"/>
      <c r="Z342" s="95"/>
      <c r="AA342" s="95"/>
      <c r="AB342" s="95"/>
      <c r="AC342" s="95"/>
      <c r="AD342" s="95"/>
      <c r="AE342" s="95"/>
      <c r="AF342" s="95"/>
      <c r="AG342" s="95"/>
      <c r="AH342" s="95"/>
      <c r="AI342" s="95"/>
      <c r="AJ342" s="95"/>
      <c r="AK342" s="95"/>
      <c r="AL342" s="95"/>
      <c r="AM342" s="95"/>
      <c r="AN342" s="95"/>
      <c r="AO342" s="95"/>
      <c r="AP342" s="95"/>
      <c r="AQ342" s="95"/>
      <c r="AR342" s="95"/>
      <c r="AS342" s="95"/>
      <c r="AT342" s="95"/>
      <c r="AU342" s="95"/>
      <c r="AV342" s="95"/>
      <c r="AW342" s="95"/>
      <c r="AX342" s="95"/>
    </row>
    <row r="343" spans="1:50" s="8" customFormat="1" ht="71.25" customHeight="1">
      <c r="A343" s="43" t="s">
        <v>138</v>
      </c>
      <c r="B343" s="25" t="s">
        <v>284</v>
      </c>
      <c r="C343" s="153"/>
      <c r="D343" s="187">
        <f t="shared" si="208"/>
        <v>800</v>
      </c>
      <c r="E343" s="155">
        <f t="shared" ref="E343:G344" si="210">E344</f>
        <v>0</v>
      </c>
      <c r="F343" s="155">
        <f t="shared" si="210"/>
        <v>800</v>
      </c>
      <c r="G343" s="157">
        <f t="shared" si="210"/>
        <v>0</v>
      </c>
      <c r="H343" s="157"/>
      <c r="I343" s="187">
        <f>J343+K343+L343</f>
        <v>0</v>
      </c>
      <c r="J343" s="155">
        <f>J344</f>
        <v>0</v>
      </c>
      <c r="K343" s="155">
        <f>K344</f>
        <v>0</v>
      </c>
      <c r="L343" s="156"/>
      <c r="M343" s="246">
        <f>N343+O343</f>
        <v>0</v>
      </c>
      <c r="N343" s="160">
        <f t="shared" ref="N343:P344" si="211">N344</f>
        <v>0</v>
      </c>
      <c r="O343" s="160">
        <f t="shared" si="211"/>
        <v>0</v>
      </c>
      <c r="P343" s="160">
        <f t="shared" si="211"/>
        <v>0</v>
      </c>
      <c r="Q343" s="7"/>
      <c r="R343" s="7"/>
      <c r="S343" s="7"/>
      <c r="T343" s="7"/>
      <c r="U343" s="7"/>
      <c r="V343" s="7"/>
      <c r="W343" s="7"/>
      <c r="X343" s="7"/>
      <c r="Y343" s="7"/>
      <c r="Z343" s="7"/>
      <c r="AA343" s="7"/>
      <c r="AB343" s="7"/>
      <c r="AC343" s="7"/>
      <c r="AD343" s="7"/>
      <c r="AE343" s="7"/>
      <c r="AF343" s="7"/>
      <c r="AG343" s="7"/>
      <c r="AH343" s="7"/>
      <c r="AI343" s="7"/>
      <c r="AJ343" s="7"/>
      <c r="AK343" s="7"/>
      <c r="AL343" s="7"/>
      <c r="AM343" s="7"/>
      <c r="AN343" s="7"/>
      <c r="AO343" s="7"/>
      <c r="AP343" s="7"/>
      <c r="AQ343" s="7"/>
      <c r="AR343" s="7"/>
      <c r="AS343" s="7"/>
      <c r="AT343" s="7"/>
      <c r="AU343" s="7"/>
      <c r="AV343" s="7"/>
      <c r="AW343" s="7"/>
      <c r="AX343" s="7"/>
    </row>
    <row r="344" spans="1:50" s="8" customFormat="1" ht="61.5" customHeight="1">
      <c r="A344" s="24" t="s">
        <v>60</v>
      </c>
      <c r="B344" s="25" t="s">
        <v>284</v>
      </c>
      <c r="C344" s="153" t="s">
        <v>56</v>
      </c>
      <c r="D344" s="187">
        <f t="shared" si="208"/>
        <v>800</v>
      </c>
      <c r="E344" s="155">
        <f t="shared" si="210"/>
        <v>0</v>
      </c>
      <c r="F344" s="155">
        <f t="shared" si="210"/>
        <v>800</v>
      </c>
      <c r="G344" s="157">
        <f t="shared" si="210"/>
        <v>0</v>
      </c>
      <c r="H344" s="157"/>
      <c r="I344" s="187">
        <f>J344+K344+L344</f>
        <v>0</v>
      </c>
      <c r="J344" s="155">
        <f>J345</f>
        <v>0</v>
      </c>
      <c r="K344" s="155">
        <f>K345</f>
        <v>0</v>
      </c>
      <c r="L344" s="156"/>
      <c r="M344" s="246">
        <f>N344+O344</f>
        <v>0</v>
      </c>
      <c r="N344" s="160">
        <f t="shared" si="211"/>
        <v>0</v>
      </c>
      <c r="O344" s="160">
        <f t="shared" si="211"/>
        <v>0</v>
      </c>
      <c r="P344" s="160">
        <f t="shared" si="211"/>
        <v>0</v>
      </c>
      <c r="Q344" s="7"/>
      <c r="R344" s="7"/>
      <c r="S344" s="7"/>
      <c r="T344" s="7"/>
      <c r="U344" s="7"/>
      <c r="V344" s="7"/>
      <c r="W344" s="7"/>
      <c r="X344" s="7"/>
      <c r="Y344" s="7"/>
      <c r="Z344" s="7"/>
      <c r="AA344" s="7"/>
      <c r="AB344" s="7"/>
      <c r="AC344" s="7"/>
      <c r="AD344" s="7"/>
      <c r="AE344" s="7"/>
      <c r="AF344" s="7"/>
      <c r="AG344" s="7"/>
      <c r="AH344" s="7"/>
      <c r="AI344" s="7"/>
      <c r="AJ344" s="7"/>
      <c r="AK344" s="7"/>
      <c r="AL344" s="7"/>
      <c r="AM344" s="7"/>
      <c r="AN344" s="7"/>
      <c r="AO344" s="7"/>
      <c r="AP344" s="7"/>
      <c r="AQ344" s="7"/>
      <c r="AR344" s="7"/>
      <c r="AS344" s="7"/>
      <c r="AT344" s="7"/>
      <c r="AU344" s="7"/>
      <c r="AV344" s="7"/>
      <c r="AW344" s="7"/>
      <c r="AX344" s="7"/>
    </row>
    <row r="345" spans="1:50" s="8" customFormat="1" ht="22.5" customHeight="1">
      <c r="A345" s="16" t="s">
        <v>58</v>
      </c>
      <c r="B345" s="25" t="s">
        <v>284</v>
      </c>
      <c r="C345" s="153" t="s">
        <v>56</v>
      </c>
      <c r="D345" s="187">
        <f t="shared" si="208"/>
        <v>800</v>
      </c>
      <c r="E345" s="155"/>
      <c r="F345" s="155">
        <v>800</v>
      </c>
      <c r="G345" s="157"/>
      <c r="H345" s="157"/>
      <c r="I345" s="187">
        <f>J345+K345+L345</f>
        <v>0</v>
      </c>
      <c r="J345" s="155"/>
      <c r="K345" s="155"/>
      <c r="L345" s="156"/>
      <c r="M345" s="246">
        <f>N345+O345</f>
        <v>0</v>
      </c>
      <c r="N345" s="160"/>
      <c r="O345" s="160"/>
      <c r="P345" s="160"/>
      <c r="Q345" s="7"/>
      <c r="R345" s="7"/>
      <c r="S345" s="7"/>
      <c r="T345" s="7"/>
      <c r="U345" s="7"/>
      <c r="V345" s="7"/>
      <c r="W345" s="7"/>
      <c r="X345" s="7"/>
      <c r="Y345" s="7"/>
      <c r="Z345" s="7"/>
      <c r="AA345" s="7"/>
      <c r="AB345" s="7"/>
      <c r="AC345" s="7"/>
      <c r="AD345" s="7"/>
      <c r="AE345" s="7"/>
      <c r="AF345" s="7"/>
      <c r="AG345" s="7"/>
      <c r="AH345" s="7"/>
      <c r="AI345" s="7"/>
      <c r="AJ345" s="7"/>
      <c r="AK345" s="7"/>
      <c r="AL345" s="7"/>
      <c r="AM345" s="7"/>
      <c r="AN345" s="7"/>
      <c r="AO345" s="7"/>
      <c r="AP345" s="7"/>
      <c r="AQ345" s="7"/>
      <c r="AR345" s="7"/>
      <c r="AS345" s="7"/>
      <c r="AT345" s="7"/>
      <c r="AU345" s="7"/>
      <c r="AV345" s="7"/>
      <c r="AW345" s="7"/>
      <c r="AX345" s="7"/>
    </row>
    <row r="346" spans="1:50" s="8" customFormat="1" ht="26.25" customHeight="1">
      <c r="A346" s="86" t="s">
        <v>32</v>
      </c>
      <c r="B346" s="72" t="s">
        <v>331</v>
      </c>
      <c r="C346" s="153"/>
      <c r="D346" s="187">
        <f t="shared" ref="D346:P347" si="212">D347</f>
        <v>120</v>
      </c>
      <c r="E346" s="154">
        <f t="shared" si="212"/>
        <v>120</v>
      </c>
      <c r="F346" s="154">
        <f t="shared" si="212"/>
        <v>0</v>
      </c>
      <c r="G346" s="154">
        <f t="shared" si="212"/>
        <v>0</v>
      </c>
      <c r="H346" s="154">
        <f t="shared" si="212"/>
        <v>0</v>
      </c>
      <c r="I346" s="187">
        <f t="shared" si="212"/>
        <v>0</v>
      </c>
      <c r="J346" s="154">
        <f t="shared" si="212"/>
        <v>0</v>
      </c>
      <c r="K346" s="154">
        <f t="shared" si="212"/>
        <v>0</v>
      </c>
      <c r="L346" s="154">
        <f t="shared" si="212"/>
        <v>0</v>
      </c>
      <c r="M346" s="187">
        <f t="shared" si="212"/>
        <v>0</v>
      </c>
      <c r="N346" s="154">
        <f t="shared" si="212"/>
        <v>0</v>
      </c>
      <c r="O346" s="154">
        <f t="shared" si="212"/>
        <v>0</v>
      </c>
      <c r="P346" s="154">
        <f t="shared" si="212"/>
        <v>0</v>
      </c>
      <c r="Q346" s="7"/>
      <c r="R346" s="7"/>
      <c r="S346" s="7"/>
      <c r="T346" s="7"/>
      <c r="U346" s="7"/>
      <c r="V346" s="7"/>
      <c r="W346" s="7"/>
      <c r="X346" s="7"/>
      <c r="Y346" s="7"/>
      <c r="Z346" s="7"/>
      <c r="AA346" s="7"/>
      <c r="AB346" s="7"/>
      <c r="AC346" s="7"/>
      <c r="AD346" s="7"/>
      <c r="AE346" s="7"/>
      <c r="AF346" s="7"/>
      <c r="AG346" s="7"/>
      <c r="AH346" s="7"/>
      <c r="AI346" s="7"/>
      <c r="AJ346" s="7"/>
      <c r="AK346" s="7"/>
      <c r="AL346" s="7"/>
      <c r="AM346" s="7"/>
      <c r="AN346" s="7"/>
      <c r="AO346" s="7"/>
      <c r="AP346" s="7"/>
      <c r="AQ346" s="7"/>
      <c r="AR346" s="7"/>
      <c r="AS346" s="7"/>
      <c r="AT346" s="7"/>
      <c r="AU346" s="7"/>
      <c r="AV346" s="7"/>
      <c r="AW346" s="7"/>
      <c r="AX346" s="7"/>
    </row>
    <row r="347" spans="1:50" s="8" customFormat="1" ht="28.5" customHeight="1">
      <c r="A347" s="74" t="s">
        <v>475</v>
      </c>
      <c r="B347" s="72" t="s">
        <v>331</v>
      </c>
      <c r="C347" s="153" t="s">
        <v>56</v>
      </c>
      <c r="D347" s="187">
        <f t="shared" si="212"/>
        <v>120</v>
      </c>
      <c r="E347" s="154">
        <f t="shared" si="212"/>
        <v>120</v>
      </c>
      <c r="F347" s="154">
        <f t="shared" si="212"/>
        <v>0</v>
      </c>
      <c r="G347" s="154">
        <f t="shared" si="212"/>
        <v>0</v>
      </c>
      <c r="H347" s="154">
        <f t="shared" si="212"/>
        <v>0</v>
      </c>
      <c r="I347" s="187">
        <f t="shared" si="212"/>
        <v>0</v>
      </c>
      <c r="J347" s="154">
        <f t="shared" si="212"/>
        <v>0</v>
      </c>
      <c r="K347" s="154">
        <f t="shared" si="212"/>
        <v>0</v>
      </c>
      <c r="L347" s="154">
        <f t="shared" si="212"/>
        <v>0</v>
      </c>
      <c r="M347" s="187">
        <f t="shared" si="212"/>
        <v>0</v>
      </c>
      <c r="N347" s="154">
        <f t="shared" si="212"/>
        <v>0</v>
      </c>
      <c r="O347" s="154">
        <f t="shared" si="212"/>
        <v>0</v>
      </c>
      <c r="P347" s="154">
        <f t="shared" si="212"/>
        <v>0</v>
      </c>
      <c r="Q347" s="7"/>
      <c r="R347" s="7"/>
      <c r="S347" s="7"/>
      <c r="T347" s="7"/>
      <c r="U347" s="7"/>
      <c r="V347" s="7"/>
      <c r="W347" s="7"/>
      <c r="X347" s="7"/>
      <c r="Y347" s="7"/>
      <c r="Z347" s="7"/>
      <c r="AA347" s="7"/>
      <c r="AB347" s="7"/>
      <c r="AC347" s="7"/>
      <c r="AD347" s="7"/>
      <c r="AE347" s="7"/>
      <c r="AF347" s="7"/>
      <c r="AG347" s="7"/>
      <c r="AH347" s="7"/>
      <c r="AI347" s="7"/>
      <c r="AJ347" s="7"/>
      <c r="AK347" s="7"/>
      <c r="AL347" s="7"/>
      <c r="AM347" s="7"/>
      <c r="AN347" s="7"/>
      <c r="AO347" s="7"/>
      <c r="AP347" s="7"/>
      <c r="AQ347" s="7"/>
      <c r="AR347" s="7"/>
      <c r="AS347" s="7"/>
      <c r="AT347" s="7"/>
      <c r="AU347" s="7"/>
      <c r="AV347" s="7"/>
      <c r="AW347" s="7"/>
      <c r="AX347" s="7"/>
    </row>
    <row r="348" spans="1:50" s="8" customFormat="1" ht="24" customHeight="1">
      <c r="A348" s="16" t="s">
        <v>58</v>
      </c>
      <c r="B348" s="72" t="s">
        <v>331</v>
      </c>
      <c r="C348" s="153" t="s">
        <v>56</v>
      </c>
      <c r="D348" s="187">
        <f>E348+F348+G348+H348</f>
        <v>120</v>
      </c>
      <c r="E348" s="155">
        <v>120</v>
      </c>
      <c r="F348" s="155"/>
      <c r="G348" s="157"/>
      <c r="H348" s="157"/>
      <c r="I348" s="187"/>
      <c r="J348" s="155"/>
      <c r="K348" s="155"/>
      <c r="L348" s="156"/>
      <c r="M348" s="246"/>
      <c r="N348" s="160"/>
      <c r="O348" s="160"/>
      <c r="P348" s="160"/>
      <c r="Q348" s="7"/>
      <c r="R348" s="7"/>
      <c r="S348" s="7"/>
      <c r="T348" s="7"/>
      <c r="U348" s="7"/>
      <c r="V348" s="7"/>
      <c r="W348" s="7"/>
      <c r="X348" s="7"/>
      <c r="Y348" s="7"/>
      <c r="Z348" s="7"/>
      <c r="AA348" s="7"/>
      <c r="AB348" s="7"/>
      <c r="AC348" s="7"/>
      <c r="AD348" s="7"/>
      <c r="AE348" s="7"/>
      <c r="AF348" s="7"/>
      <c r="AG348" s="7"/>
      <c r="AH348" s="7"/>
      <c r="AI348" s="7"/>
      <c r="AJ348" s="7"/>
      <c r="AK348" s="7"/>
      <c r="AL348" s="7"/>
      <c r="AM348" s="7"/>
      <c r="AN348" s="7"/>
      <c r="AO348" s="7"/>
      <c r="AP348" s="7"/>
      <c r="AQ348" s="7"/>
      <c r="AR348" s="7"/>
      <c r="AS348" s="7"/>
      <c r="AT348" s="7"/>
      <c r="AU348" s="7"/>
      <c r="AV348" s="7"/>
      <c r="AW348" s="7"/>
      <c r="AX348" s="7"/>
    </row>
    <row r="349" spans="1:50" s="96" customFormat="1" ht="45.75" customHeight="1">
      <c r="A349" s="16" t="s">
        <v>476</v>
      </c>
      <c r="B349" s="25" t="s">
        <v>290</v>
      </c>
      <c r="C349" s="153"/>
      <c r="D349" s="187">
        <f t="shared" si="208"/>
        <v>6650.2</v>
      </c>
      <c r="E349" s="155">
        <f t="shared" ref="E349:H350" si="213">E350</f>
        <v>6650.2</v>
      </c>
      <c r="F349" s="155">
        <f t="shared" si="213"/>
        <v>0</v>
      </c>
      <c r="G349" s="155">
        <f t="shared" si="213"/>
        <v>0</v>
      </c>
      <c r="H349" s="155" t="e">
        <f t="shared" si="213"/>
        <v>#REF!</v>
      </c>
      <c r="I349" s="187">
        <f>J349+K349+L349</f>
        <v>0</v>
      </c>
      <c r="J349" s="155">
        <f t="shared" ref="J349:L350" si="214">J350</f>
        <v>0</v>
      </c>
      <c r="K349" s="155">
        <f t="shared" si="214"/>
        <v>0</v>
      </c>
      <c r="L349" s="155">
        <f t="shared" si="214"/>
        <v>0</v>
      </c>
      <c r="M349" s="188">
        <f>M350</f>
        <v>0</v>
      </c>
      <c r="N349" s="155">
        <f>N350</f>
        <v>0</v>
      </c>
      <c r="O349" s="155">
        <f>O350</f>
        <v>0</v>
      </c>
      <c r="P349" s="155">
        <f>P350</f>
        <v>0</v>
      </c>
      <c r="Q349" s="95"/>
      <c r="R349" s="95"/>
      <c r="S349" s="95"/>
      <c r="T349" s="95"/>
      <c r="U349" s="95"/>
      <c r="V349" s="95"/>
      <c r="W349" s="95"/>
      <c r="X349" s="95"/>
      <c r="Y349" s="95"/>
      <c r="Z349" s="95"/>
      <c r="AA349" s="95"/>
      <c r="AB349" s="95"/>
      <c r="AC349" s="95"/>
      <c r="AD349" s="95"/>
      <c r="AE349" s="95"/>
      <c r="AF349" s="95"/>
      <c r="AG349" s="95"/>
      <c r="AH349" s="95"/>
      <c r="AI349" s="95"/>
      <c r="AJ349" s="95"/>
      <c r="AK349" s="95"/>
      <c r="AL349" s="95"/>
      <c r="AM349" s="95"/>
      <c r="AN349" s="95"/>
      <c r="AO349" s="95"/>
      <c r="AP349" s="95"/>
      <c r="AQ349" s="95"/>
      <c r="AR349" s="95"/>
      <c r="AS349" s="95"/>
      <c r="AT349" s="95"/>
      <c r="AU349" s="95"/>
      <c r="AV349" s="95"/>
      <c r="AW349" s="95"/>
      <c r="AX349" s="95"/>
    </row>
    <row r="350" spans="1:50" s="96" customFormat="1" ht="30.75" customHeight="1">
      <c r="A350" s="24" t="s">
        <v>116</v>
      </c>
      <c r="B350" s="25" t="s">
        <v>290</v>
      </c>
      <c r="C350" s="153"/>
      <c r="D350" s="187">
        <f t="shared" si="208"/>
        <v>6650.2</v>
      </c>
      <c r="E350" s="155">
        <f t="shared" si="213"/>
        <v>6650.2</v>
      </c>
      <c r="F350" s="155">
        <f t="shared" si="213"/>
        <v>0</v>
      </c>
      <c r="G350" s="155">
        <f t="shared" si="213"/>
        <v>0</v>
      </c>
      <c r="H350" s="155" t="e">
        <f t="shared" si="213"/>
        <v>#REF!</v>
      </c>
      <c r="I350" s="187">
        <f>J350+K350+L350</f>
        <v>0</v>
      </c>
      <c r="J350" s="155">
        <f t="shared" si="214"/>
        <v>0</v>
      </c>
      <c r="K350" s="155">
        <f t="shared" si="214"/>
        <v>0</v>
      </c>
      <c r="L350" s="155">
        <f t="shared" si="214"/>
        <v>0</v>
      </c>
      <c r="M350" s="246">
        <f>N350+O350</f>
        <v>0</v>
      </c>
      <c r="N350" s="160">
        <f t="shared" ref="N350:P350" si="215">N351</f>
        <v>0</v>
      </c>
      <c r="O350" s="160">
        <f t="shared" si="215"/>
        <v>0</v>
      </c>
      <c r="P350" s="160">
        <f t="shared" si="215"/>
        <v>0</v>
      </c>
      <c r="Q350" s="95"/>
      <c r="R350" s="95"/>
      <c r="S350" s="95"/>
      <c r="T350" s="95"/>
      <c r="U350" s="95"/>
      <c r="V350" s="95"/>
      <c r="W350" s="95"/>
      <c r="X350" s="95"/>
      <c r="Y350" s="95"/>
      <c r="Z350" s="95"/>
      <c r="AA350" s="95"/>
      <c r="AB350" s="95"/>
      <c r="AC350" s="95"/>
      <c r="AD350" s="95"/>
      <c r="AE350" s="95"/>
      <c r="AF350" s="95"/>
      <c r="AG350" s="95"/>
      <c r="AH350" s="95"/>
      <c r="AI350" s="95"/>
      <c r="AJ350" s="95"/>
      <c r="AK350" s="95"/>
      <c r="AL350" s="95"/>
      <c r="AM350" s="95"/>
      <c r="AN350" s="95"/>
      <c r="AO350" s="95"/>
      <c r="AP350" s="95"/>
      <c r="AQ350" s="95"/>
      <c r="AR350" s="95"/>
      <c r="AS350" s="95"/>
      <c r="AT350" s="95"/>
      <c r="AU350" s="95"/>
      <c r="AV350" s="95"/>
      <c r="AW350" s="95"/>
      <c r="AX350" s="95"/>
    </row>
    <row r="351" spans="1:50" s="96" customFormat="1" ht="61.5" customHeight="1">
      <c r="A351" s="24" t="s">
        <v>60</v>
      </c>
      <c r="B351" s="25" t="s">
        <v>290</v>
      </c>
      <c r="C351" s="153" t="s">
        <v>56</v>
      </c>
      <c r="D351" s="187">
        <f t="shared" si="208"/>
        <v>6650.2</v>
      </c>
      <c r="E351" s="155">
        <f>'[1]Поправки ноябрь 2024 (3)'!$I$645</f>
        <v>6650.2</v>
      </c>
      <c r="F351" s="155"/>
      <c r="G351" s="155"/>
      <c r="H351" s="155" t="e">
        <f>#REF!</f>
        <v>#REF!</v>
      </c>
      <c r="I351" s="190">
        <f>J351+K351+L351</f>
        <v>0</v>
      </c>
      <c r="J351" s="155"/>
      <c r="K351" s="155"/>
      <c r="L351" s="155"/>
      <c r="M351" s="190">
        <f>N351+O351+P351</f>
        <v>0</v>
      </c>
      <c r="N351" s="155"/>
      <c r="O351" s="155"/>
      <c r="P351" s="155"/>
      <c r="Q351" s="95"/>
      <c r="R351" s="95"/>
      <c r="S351" s="95"/>
      <c r="T351" s="95"/>
      <c r="U351" s="95"/>
      <c r="V351" s="95"/>
      <c r="W351" s="95"/>
      <c r="X351" s="95"/>
      <c r="Y351" s="95"/>
      <c r="Z351" s="95"/>
      <c r="AA351" s="95"/>
      <c r="AB351" s="95"/>
      <c r="AC351" s="95"/>
      <c r="AD351" s="95"/>
      <c r="AE351" s="95"/>
      <c r="AF351" s="95"/>
      <c r="AG351" s="95"/>
      <c r="AH351" s="95"/>
      <c r="AI351" s="95"/>
      <c r="AJ351" s="95"/>
      <c r="AK351" s="95"/>
      <c r="AL351" s="95"/>
      <c r="AM351" s="95"/>
      <c r="AN351" s="95"/>
      <c r="AO351" s="95"/>
      <c r="AP351" s="95"/>
      <c r="AQ351" s="95"/>
      <c r="AR351" s="95"/>
      <c r="AS351" s="95"/>
      <c r="AT351" s="95"/>
      <c r="AU351" s="95"/>
      <c r="AV351" s="95"/>
      <c r="AW351" s="95"/>
      <c r="AX351" s="95"/>
    </row>
    <row r="352" spans="1:50" s="96" customFormat="1" ht="30">
      <c r="A352" s="24" t="s">
        <v>158</v>
      </c>
      <c r="B352" s="25" t="s">
        <v>236</v>
      </c>
      <c r="C352" s="153"/>
      <c r="D352" s="187">
        <f t="shared" ref="D352:D355" si="216">E352+G352</f>
        <v>35669.599999999999</v>
      </c>
      <c r="E352" s="155">
        <f t="shared" ref="E352:P352" si="217">E353</f>
        <v>35669.599999999999</v>
      </c>
      <c r="F352" s="155">
        <f t="shared" si="217"/>
        <v>0</v>
      </c>
      <c r="G352" s="155">
        <f t="shared" si="217"/>
        <v>0</v>
      </c>
      <c r="H352" s="155" t="e">
        <f t="shared" si="217"/>
        <v>#REF!</v>
      </c>
      <c r="I352" s="190">
        <f t="shared" si="217"/>
        <v>0</v>
      </c>
      <c r="J352" s="155">
        <f t="shared" si="217"/>
        <v>0</v>
      </c>
      <c r="K352" s="155">
        <f t="shared" si="217"/>
        <v>0</v>
      </c>
      <c r="L352" s="155">
        <f t="shared" si="217"/>
        <v>0</v>
      </c>
      <c r="M352" s="190">
        <f t="shared" si="217"/>
        <v>0</v>
      </c>
      <c r="N352" s="155">
        <f t="shared" si="217"/>
        <v>0</v>
      </c>
      <c r="O352" s="155">
        <f t="shared" si="217"/>
        <v>0</v>
      </c>
      <c r="P352" s="155">
        <f t="shared" si="217"/>
        <v>0</v>
      </c>
      <c r="Q352" s="95"/>
      <c r="R352" s="95"/>
      <c r="S352" s="95"/>
      <c r="T352" s="95"/>
      <c r="U352" s="95"/>
      <c r="V352" s="95"/>
      <c r="W352" s="95"/>
      <c r="X352" s="95"/>
      <c r="Y352" s="95"/>
      <c r="Z352" s="95"/>
      <c r="AA352" s="95"/>
      <c r="AB352" s="95"/>
      <c r="AC352" s="95"/>
      <c r="AD352" s="95"/>
      <c r="AE352" s="95"/>
      <c r="AF352" s="95"/>
      <c r="AG352" s="95"/>
      <c r="AH352" s="95"/>
      <c r="AI352" s="95"/>
      <c r="AJ352" s="95"/>
      <c r="AK352" s="95"/>
      <c r="AL352" s="95"/>
      <c r="AM352" s="95"/>
      <c r="AN352" s="95"/>
      <c r="AO352" s="95"/>
      <c r="AP352" s="95"/>
      <c r="AQ352" s="95"/>
      <c r="AR352" s="95"/>
      <c r="AS352" s="95"/>
      <c r="AT352" s="95"/>
      <c r="AU352" s="95"/>
      <c r="AV352" s="95"/>
      <c r="AW352" s="95"/>
      <c r="AX352" s="95"/>
    </row>
    <row r="353" spans="1:50" s="96" customFormat="1" ht="41.25" customHeight="1">
      <c r="A353" s="24" t="s">
        <v>242</v>
      </c>
      <c r="B353" s="25" t="s">
        <v>236</v>
      </c>
      <c r="C353" s="153" t="s">
        <v>56</v>
      </c>
      <c r="D353" s="187">
        <f t="shared" si="216"/>
        <v>35669.599999999999</v>
      </c>
      <c r="E353" s="155">
        <f>'[1]Поправки ноябрь 2024 (3)'!$I$649</f>
        <v>35669.599999999999</v>
      </c>
      <c r="F353" s="155"/>
      <c r="G353" s="155"/>
      <c r="H353" s="155" t="e">
        <f>#REF!</f>
        <v>#REF!</v>
      </c>
      <c r="I353" s="188">
        <f>J353+K353+L353</f>
        <v>0</v>
      </c>
      <c r="J353" s="155"/>
      <c r="K353" s="155"/>
      <c r="L353" s="155"/>
      <c r="M353" s="188">
        <f>N353+O353+P353</f>
        <v>0</v>
      </c>
      <c r="N353" s="155"/>
      <c r="O353" s="155"/>
      <c r="P353" s="155"/>
      <c r="Q353" s="95"/>
      <c r="R353" s="95"/>
      <c r="S353" s="95"/>
      <c r="T353" s="95"/>
      <c r="U353" s="95"/>
      <c r="V353" s="95"/>
      <c r="W353" s="95"/>
      <c r="X353" s="95"/>
      <c r="Y353" s="95"/>
      <c r="Z353" s="95"/>
      <c r="AA353" s="95"/>
      <c r="AB353" s="95"/>
      <c r="AC353" s="95"/>
      <c r="AD353" s="95"/>
      <c r="AE353" s="95"/>
      <c r="AF353" s="95"/>
      <c r="AG353" s="95"/>
      <c r="AH353" s="95"/>
      <c r="AI353" s="95"/>
      <c r="AJ353" s="95"/>
      <c r="AK353" s="95"/>
      <c r="AL353" s="95"/>
      <c r="AM353" s="95"/>
      <c r="AN353" s="95"/>
      <c r="AO353" s="95"/>
      <c r="AP353" s="95"/>
      <c r="AQ353" s="95"/>
      <c r="AR353" s="95"/>
      <c r="AS353" s="95"/>
      <c r="AT353" s="95"/>
      <c r="AU353" s="95"/>
      <c r="AV353" s="95"/>
      <c r="AW353" s="95"/>
      <c r="AX353" s="95"/>
    </row>
    <row r="354" spans="1:50" s="8" customFormat="1" ht="15" customHeight="1">
      <c r="A354" s="56" t="s">
        <v>159</v>
      </c>
      <c r="B354" s="41" t="s">
        <v>351</v>
      </c>
      <c r="C354" s="51" t="s">
        <v>24</v>
      </c>
      <c r="D354" s="187">
        <f t="shared" si="216"/>
        <v>12464.8</v>
      </c>
      <c r="E354" s="155">
        <f t="shared" ref="E354:H354" si="218">E355</f>
        <v>12464.8</v>
      </c>
      <c r="F354" s="155">
        <f t="shared" si="218"/>
        <v>0</v>
      </c>
      <c r="G354" s="155">
        <f t="shared" si="218"/>
        <v>0</v>
      </c>
      <c r="H354" s="155" t="e">
        <f t="shared" si="218"/>
        <v>#REF!</v>
      </c>
      <c r="I354" s="188">
        <f>I355</f>
        <v>0</v>
      </c>
      <c r="J354" s="155">
        <f>J355</f>
        <v>0</v>
      </c>
      <c r="K354" s="155">
        <f>K355</f>
        <v>0</v>
      </c>
      <c r="L354" s="155">
        <f>L355</f>
        <v>0</v>
      </c>
      <c r="M354" s="188">
        <f t="shared" ref="M354:P354" si="219">M355</f>
        <v>0</v>
      </c>
      <c r="N354" s="155">
        <f t="shared" si="219"/>
        <v>0</v>
      </c>
      <c r="O354" s="155">
        <f t="shared" si="219"/>
        <v>0</v>
      </c>
      <c r="P354" s="155">
        <f t="shared" si="219"/>
        <v>0</v>
      </c>
      <c r="Q354" s="7"/>
      <c r="R354" s="7"/>
      <c r="S354" s="7"/>
      <c r="T354" s="7"/>
      <c r="U354" s="7"/>
      <c r="V354" s="7"/>
      <c r="W354" s="7"/>
      <c r="X354" s="7"/>
      <c r="Y354" s="7"/>
      <c r="Z354" s="7"/>
      <c r="AA354" s="7"/>
      <c r="AB354" s="7"/>
      <c r="AC354" s="7"/>
      <c r="AD354" s="7"/>
      <c r="AE354" s="7"/>
      <c r="AF354" s="7"/>
      <c r="AG354" s="7"/>
      <c r="AH354" s="7"/>
      <c r="AI354" s="7"/>
      <c r="AJ354" s="7"/>
      <c r="AK354" s="7"/>
      <c r="AL354" s="7"/>
      <c r="AM354" s="7"/>
      <c r="AN354" s="7"/>
      <c r="AO354" s="7"/>
      <c r="AP354" s="7"/>
      <c r="AQ354" s="7"/>
      <c r="AR354" s="7"/>
      <c r="AS354" s="7"/>
      <c r="AT354" s="7"/>
      <c r="AU354" s="7"/>
      <c r="AV354" s="7"/>
      <c r="AW354" s="7"/>
      <c r="AX354" s="7"/>
    </row>
    <row r="355" spans="1:50" s="8" customFormat="1" ht="39" customHeight="1">
      <c r="A355" s="56" t="s">
        <v>242</v>
      </c>
      <c r="B355" s="41" t="s">
        <v>351</v>
      </c>
      <c r="C355" s="153" t="s">
        <v>56</v>
      </c>
      <c r="D355" s="187">
        <f t="shared" si="216"/>
        <v>12464.8</v>
      </c>
      <c r="E355" s="155">
        <f>'[1]Поправки ноябрь 2024 (3)'!$I$653</f>
        <v>12464.8</v>
      </c>
      <c r="F355" s="155"/>
      <c r="G355" s="155"/>
      <c r="H355" s="155" t="e">
        <f>#REF!</f>
        <v>#REF!</v>
      </c>
      <c r="I355" s="190">
        <f>J355+K355+L355</f>
        <v>0</v>
      </c>
      <c r="J355" s="155"/>
      <c r="K355" s="155"/>
      <c r="L355" s="155"/>
      <c r="M355" s="190">
        <f>N355+O355+P355</f>
        <v>0</v>
      </c>
      <c r="N355" s="155"/>
      <c r="O355" s="155"/>
      <c r="P355" s="155"/>
      <c r="Q355" s="7"/>
      <c r="R355" s="7"/>
      <c r="S355" s="7"/>
      <c r="T355" s="7"/>
      <c r="U355" s="7"/>
      <c r="V355" s="7"/>
      <c r="W355" s="7"/>
      <c r="X355" s="7"/>
      <c r="Y355" s="7"/>
      <c r="Z355" s="7"/>
      <c r="AA355" s="7"/>
      <c r="AB355" s="7"/>
      <c r="AC355" s="7"/>
      <c r="AD355" s="7"/>
      <c r="AE355" s="7"/>
      <c r="AF355" s="7"/>
      <c r="AG355" s="7"/>
      <c r="AH355" s="7"/>
      <c r="AI355" s="7"/>
      <c r="AJ355" s="7"/>
      <c r="AK355" s="7"/>
      <c r="AL355" s="7"/>
      <c r="AM355" s="7"/>
      <c r="AN355" s="7"/>
      <c r="AO355" s="7"/>
      <c r="AP355" s="7"/>
      <c r="AQ355" s="7"/>
      <c r="AR355" s="7"/>
      <c r="AS355" s="7"/>
      <c r="AT355" s="7"/>
      <c r="AU355" s="7"/>
      <c r="AV355" s="7"/>
      <c r="AW355" s="7"/>
      <c r="AX355" s="7"/>
    </row>
    <row r="356" spans="1:50" s="8" customFormat="1" ht="60" customHeight="1">
      <c r="A356" s="81" t="s">
        <v>526</v>
      </c>
      <c r="B356" s="72" t="s">
        <v>536</v>
      </c>
      <c r="C356" s="153"/>
      <c r="D356" s="187">
        <f>D357</f>
        <v>1486.8</v>
      </c>
      <c r="E356" s="154">
        <f t="shared" ref="E356:P356" si="220">E357</f>
        <v>0</v>
      </c>
      <c r="F356" s="154">
        <f t="shared" si="220"/>
        <v>14.9</v>
      </c>
      <c r="G356" s="154">
        <f t="shared" si="220"/>
        <v>1471.8999999999999</v>
      </c>
      <c r="H356" s="154">
        <f t="shared" si="220"/>
        <v>0</v>
      </c>
      <c r="I356" s="187">
        <f t="shared" si="220"/>
        <v>0</v>
      </c>
      <c r="J356" s="154">
        <f t="shared" si="220"/>
        <v>0</v>
      </c>
      <c r="K356" s="154">
        <f t="shared" si="220"/>
        <v>0</v>
      </c>
      <c r="L356" s="154">
        <f t="shared" si="220"/>
        <v>0</v>
      </c>
      <c r="M356" s="187">
        <f t="shared" si="220"/>
        <v>0</v>
      </c>
      <c r="N356" s="154">
        <f t="shared" si="220"/>
        <v>0</v>
      </c>
      <c r="O356" s="154">
        <f t="shared" si="220"/>
        <v>0</v>
      </c>
      <c r="P356" s="154">
        <f t="shared" si="220"/>
        <v>0</v>
      </c>
      <c r="Q356" s="7"/>
      <c r="R356" s="7"/>
      <c r="S356" s="7"/>
      <c r="T356" s="7"/>
      <c r="U356" s="7"/>
      <c r="V356" s="7"/>
      <c r="W356" s="7"/>
      <c r="X356" s="7"/>
      <c r="Y356" s="7"/>
      <c r="Z356" s="7"/>
      <c r="AA356" s="7"/>
      <c r="AB356" s="7"/>
      <c r="AC356" s="7"/>
      <c r="AD356" s="7"/>
      <c r="AE356" s="7"/>
      <c r="AF356" s="7"/>
      <c r="AG356" s="7"/>
      <c r="AH356" s="7"/>
      <c r="AI356" s="7"/>
      <c r="AJ356" s="7"/>
      <c r="AK356" s="7"/>
      <c r="AL356" s="7"/>
      <c r="AM356" s="7"/>
      <c r="AN356" s="7"/>
      <c r="AO356" s="7"/>
      <c r="AP356" s="7"/>
      <c r="AQ356" s="7"/>
      <c r="AR356" s="7"/>
      <c r="AS356" s="7"/>
      <c r="AT356" s="7"/>
      <c r="AU356" s="7"/>
      <c r="AV356" s="7"/>
      <c r="AW356" s="7"/>
      <c r="AX356" s="7"/>
    </row>
    <row r="357" spans="1:50" s="8" customFormat="1" ht="39" customHeight="1">
      <c r="A357" s="74" t="s">
        <v>242</v>
      </c>
      <c r="B357" s="72" t="s">
        <v>536</v>
      </c>
      <c r="C357" s="153" t="s">
        <v>56</v>
      </c>
      <c r="D357" s="187">
        <f>E357+F357+G357</f>
        <v>1486.8</v>
      </c>
      <c r="E357" s="155"/>
      <c r="F357" s="155">
        <f>2.5+12.4</f>
        <v>14.9</v>
      </c>
      <c r="G357" s="155">
        <f>245.3+1226.6</f>
        <v>1471.8999999999999</v>
      </c>
      <c r="H357" s="155"/>
      <c r="I357" s="190">
        <f>J357+K357+L357</f>
        <v>0</v>
      </c>
      <c r="J357" s="155"/>
      <c r="K357" s="155"/>
      <c r="L357" s="155"/>
      <c r="M357" s="190">
        <f>N357+O357+P357</f>
        <v>0</v>
      </c>
      <c r="N357" s="155"/>
      <c r="O357" s="155"/>
      <c r="P357" s="155"/>
      <c r="Q357" s="7"/>
      <c r="R357" s="7"/>
      <c r="S357" s="7"/>
      <c r="T357" s="7"/>
      <c r="U357" s="7"/>
      <c r="V357" s="7"/>
      <c r="W357" s="7"/>
      <c r="X357" s="7"/>
      <c r="Y357" s="7"/>
      <c r="Z357" s="7"/>
      <c r="AA357" s="7"/>
      <c r="AB357" s="7"/>
      <c r="AC357" s="7"/>
      <c r="AD357" s="7"/>
      <c r="AE357" s="7"/>
      <c r="AF357" s="7"/>
      <c r="AG357" s="7"/>
      <c r="AH357" s="7"/>
      <c r="AI357" s="7"/>
      <c r="AJ357" s="7"/>
      <c r="AK357" s="7"/>
      <c r="AL357" s="7"/>
      <c r="AM357" s="7"/>
      <c r="AN357" s="7"/>
      <c r="AO357" s="7"/>
      <c r="AP357" s="7"/>
      <c r="AQ357" s="7"/>
      <c r="AR357" s="7"/>
      <c r="AS357" s="7"/>
      <c r="AT357" s="7"/>
      <c r="AU357" s="7"/>
      <c r="AV357" s="7"/>
      <c r="AW357" s="7"/>
      <c r="AX357" s="7"/>
    </row>
    <row r="358" spans="1:50" s="96" customFormat="1" ht="108.75" customHeight="1">
      <c r="A358" s="16" t="s">
        <v>117</v>
      </c>
      <c r="B358" s="25" t="s">
        <v>237</v>
      </c>
      <c r="C358" s="153" t="s">
        <v>24</v>
      </c>
      <c r="D358" s="187">
        <f>E358+F358+G358</f>
        <v>102526.5</v>
      </c>
      <c r="E358" s="156">
        <f t="shared" ref="E358:J358" si="221">E359</f>
        <v>0</v>
      </c>
      <c r="F358" s="155">
        <f t="shared" si="221"/>
        <v>102526.5</v>
      </c>
      <c r="G358" s="157">
        <f t="shared" si="221"/>
        <v>0</v>
      </c>
      <c r="H358" s="157" t="e">
        <f t="shared" si="221"/>
        <v>#REF!</v>
      </c>
      <c r="I358" s="188">
        <f t="shared" si="221"/>
        <v>0</v>
      </c>
      <c r="J358" s="157">
        <f t="shared" si="221"/>
        <v>0</v>
      </c>
      <c r="K358" s="157">
        <f>K359</f>
        <v>0</v>
      </c>
      <c r="L358" s="157">
        <f>L359</f>
        <v>0</v>
      </c>
      <c r="M358" s="188">
        <f t="shared" ref="M358:P358" si="222">M359</f>
        <v>0</v>
      </c>
      <c r="N358" s="157">
        <f t="shared" si="222"/>
        <v>0</v>
      </c>
      <c r="O358" s="157">
        <f t="shared" si="222"/>
        <v>0</v>
      </c>
      <c r="P358" s="157">
        <f t="shared" si="222"/>
        <v>0</v>
      </c>
      <c r="Q358" s="95"/>
      <c r="R358" s="95"/>
      <c r="S358" s="95"/>
      <c r="T358" s="95"/>
      <c r="U358" s="95"/>
      <c r="V358" s="95"/>
      <c r="W358" s="95"/>
      <c r="X358" s="95"/>
      <c r="Y358" s="95"/>
      <c r="Z358" s="95"/>
      <c r="AA358" s="95"/>
      <c r="AB358" s="95"/>
      <c r="AC358" s="95"/>
      <c r="AD358" s="95"/>
      <c r="AE358" s="95"/>
      <c r="AF358" s="95"/>
      <c r="AG358" s="95"/>
      <c r="AH358" s="95"/>
      <c r="AI358" s="95"/>
      <c r="AJ358" s="95"/>
      <c r="AK358" s="95"/>
      <c r="AL358" s="95"/>
      <c r="AM358" s="95"/>
      <c r="AN358" s="95"/>
      <c r="AO358" s="95"/>
      <c r="AP358" s="95"/>
      <c r="AQ358" s="95"/>
      <c r="AR358" s="95"/>
      <c r="AS358" s="95"/>
      <c r="AT358" s="95"/>
      <c r="AU358" s="95"/>
      <c r="AV358" s="95"/>
      <c r="AW358" s="95"/>
      <c r="AX358" s="95"/>
    </row>
    <row r="359" spans="1:50" s="96" customFormat="1" ht="41.25" customHeight="1">
      <c r="A359" s="24" t="s">
        <v>242</v>
      </c>
      <c r="B359" s="25" t="s">
        <v>237</v>
      </c>
      <c r="C359" s="153" t="s">
        <v>56</v>
      </c>
      <c r="D359" s="187">
        <f>E359+F359+G359</f>
        <v>102526.5</v>
      </c>
      <c r="E359" s="28"/>
      <c r="F359" s="155">
        <f>'[2]Поправки октябрь 2024 (2)'!$I$683</f>
        <v>102526.5</v>
      </c>
      <c r="G359" s="155"/>
      <c r="H359" s="155" t="e">
        <f>#REF!</f>
        <v>#REF!</v>
      </c>
      <c r="I359" s="190">
        <f>J359+K359+L359</f>
        <v>0</v>
      </c>
      <c r="J359" s="155"/>
      <c r="K359" s="155"/>
      <c r="L359" s="155"/>
      <c r="M359" s="190">
        <f>N359+O359+P359</f>
        <v>0</v>
      </c>
      <c r="N359" s="155"/>
      <c r="O359" s="155"/>
      <c r="P359" s="155"/>
      <c r="Q359" s="95"/>
      <c r="R359" s="95"/>
      <c r="S359" s="95"/>
      <c r="T359" s="95"/>
      <c r="U359" s="95"/>
      <c r="V359" s="95"/>
      <c r="W359" s="95"/>
      <c r="X359" s="95"/>
      <c r="Y359" s="95"/>
      <c r="Z359" s="95"/>
      <c r="AA359" s="95"/>
      <c r="AB359" s="95"/>
      <c r="AC359" s="95"/>
      <c r="AD359" s="95"/>
      <c r="AE359" s="95"/>
      <c r="AF359" s="95"/>
      <c r="AG359" s="95"/>
      <c r="AH359" s="95"/>
      <c r="AI359" s="95"/>
      <c r="AJ359" s="95"/>
      <c r="AK359" s="95"/>
      <c r="AL359" s="95"/>
      <c r="AM359" s="95"/>
      <c r="AN359" s="95"/>
      <c r="AO359" s="95"/>
      <c r="AP359" s="95"/>
      <c r="AQ359" s="95"/>
      <c r="AR359" s="95"/>
      <c r="AS359" s="95"/>
      <c r="AT359" s="95"/>
      <c r="AU359" s="95"/>
      <c r="AV359" s="95"/>
      <c r="AW359" s="95"/>
      <c r="AX359" s="95"/>
    </row>
    <row r="360" spans="1:50" s="96" customFormat="1" ht="91.5" customHeight="1">
      <c r="A360" s="203" t="s">
        <v>496</v>
      </c>
      <c r="B360" s="72" t="s">
        <v>497</v>
      </c>
      <c r="C360" s="153"/>
      <c r="D360" s="187">
        <f>D361</f>
        <v>150.6</v>
      </c>
      <c r="E360" s="154">
        <f t="shared" ref="E360:P360" si="223">E361</f>
        <v>0</v>
      </c>
      <c r="F360" s="154">
        <f t="shared" si="223"/>
        <v>150.6</v>
      </c>
      <c r="G360" s="154">
        <f t="shared" si="223"/>
        <v>0</v>
      </c>
      <c r="H360" s="154">
        <f t="shared" si="223"/>
        <v>0</v>
      </c>
      <c r="I360" s="187">
        <f t="shared" si="223"/>
        <v>0</v>
      </c>
      <c r="J360" s="154">
        <f t="shared" si="223"/>
        <v>0</v>
      </c>
      <c r="K360" s="154">
        <f t="shared" si="223"/>
        <v>0</v>
      </c>
      <c r="L360" s="154">
        <f t="shared" si="223"/>
        <v>0</v>
      </c>
      <c r="M360" s="187">
        <f t="shared" si="223"/>
        <v>0</v>
      </c>
      <c r="N360" s="154">
        <f t="shared" si="223"/>
        <v>0</v>
      </c>
      <c r="O360" s="154">
        <f t="shared" si="223"/>
        <v>0</v>
      </c>
      <c r="P360" s="154">
        <f t="shared" si="223"/>
        <v>0</v>
      </c>
      <c r="Q360" s="95"/>
      <c r="R360" s="95"/>
      <c r="S360" s="95"/>
      <c r="T360" s="95"/>
      <c r="U360" s="95"/>
      <c r="V360" s="95"/>
      <c r="W360" s="95"/>
      <c r="X360" s="95"/>
      <c r="Y360" s="95"/>
      <c r="Z360" s="95"/>
      <c r="AA360" s="95"/>
      <c r="AB360" s="95"/>
      <c r="AC360" s="95"/>
      <c r="AD360" s="95"/>
      <c r="AE360" s="95"/>
      <c r="AF360" s="95"/>
      <c r="AG360" s="95"/>
      <c r="AH360" s="95"/>
      <c r="AI360" s="95"/>
      <c r="AJ360" s="95"/>
      <c r="AK360" s="95"/>
      <c r="AL360" s="95"/>
      <c r="AM360" s="95"/>
      <c r="AN360" s="95"/>
      <c r="AO360" s="95"/>
      <c r="AP360" s="95"/>
      <c r="AQ360" s="95"/>
      <c r="AR360" s="95"/>
      <c r="AS360" s="95"/>
      <c r="AT360" s="95"/>
      <c r="AU360" s="95"/>
      <c r="AV360" s="95"/>
      <c r="AW360" s="95"/>
      <c r="AX360" s="95"/>
    </row>
    <row r="361" spans="1:50" s="96" customFormat="1" ht="40.5" customHeight="1">
      <c r="A361" s="74" t="s">
        <v>242</v>
      </c>
      <c r="B361" s="72" t="s">
        <v>497</v>
      </c>
      <c r="C361" s="153" t="s">
        <v>56</v>
      </c>
      <c r="D361" s="187">
        <f>E361+F361+G361</f>
        <v>150.6</v>
      </c>
      <c r="E361" s="28"/>
      <c r="F361" s="155">
        <v>150.6</v>
      </c>
      <c r="G361" s="155"/>
      <c r="H361" s="155"/>
      <c r="I361" s="190">
        <f>J361+K361+L361</f>
        <v>0</v>
      </c>
      <c r="J361" s="155"/>
      <c r="K361" s="155"/>
      <c r="L361" s="155"/>
      <c r="M361" s="190">
        <f>N361+O361+P361</f>
        <v>0</v>
      </c>
      <c r="N361" s="155"/>
      <c r="O361" s="155"/>
      <c r="P361" s="155"/>
      <c r="Q361" s="95"/>
      <c r="R361" s="95"/>
      <c r="S361" s="95"/>
      <c r="T361" s="95"/>
      <c r="U361" s="95"/>
      <c r="V361" s="95"/>
      <c r="W361" s="95"/>
      <c r="X361" s="95"/>
      <c r="Y361" s="95"/>
      <c r="Z361" s="95"/>
      <c r="AA361" s="95"/>
      <c r="AB361" s="95"/>
      <c r="AC361" s="95"/>
      <c r="AD361" s="95"/>
      <c r="AE361" s="95"/>
      <c r="AF361" s="95"/>
      <c r="AG361" s="95"/>
      <c r="AH361" s="95"/>
      <c r="AI361" s="95"/>
      <c r="AJ361" s="95"/>
      <c r="AK361" s="95"/>
      <c r="AL361" s="95"/>
      <c r="AM361" s="95"/>
      <c r="AN361" s="95"/>
      <c r="AO361" s="95"/>
      <c r="AP361" s="95"/>
      <c r="AQ361" s="95"/>
      <c r="AR361" s="95"/>
      <c r="AS361" s="95"/>
      <c r="AT361" s="95"/>
      <c r="AU361" s="95"/>
      <c r="AV361" s="95"/>
      <c r="AW361" s="95"/>
      <c r="AX361" s="95"/>
    </row>
    <row r="362" spans="1:50" s="96" customFormat="1" ht="60">
      <c r="A362" s="27" t="s">
        <v>239</v>
      </c>
      <c r="B362" s="25" t="s">
        <v>238</v>
      </c>
      <c r="C362" s="153"/>
      <c r="D362" s="187">
        <f>E362+G362</f>
        <v>147.69999999999999</v>
      </c>
      <c r="E362" s="155">
        <f t="shared" ref="E362:J362" si="224">E363</f>
        <v>147.69999999999999</v>
      </c>
      <c r="F362" s="155">
        <f t="shared" si="224"/>
        <v>0</v>
      </c>
      <c r="G362" s="155">
        <f t="shared" si="224"/>
        <v>0</v>
      </c>
      <c r="H362" s="155" t="e">
        <f t="shared" si="224"/>
        <v>#REF!</v>
      </c>
      <c r="I362" s="190">
        <f t="shared" si="224"/>
        <v>0</v>
      </c>
      <c r="J362" s="155">
        <f t="shared" si="224"/>
        <v>0</v>
      </c>
      <c r="K362" s="155">
        <f>K363</f>
        <v>0</v>
      </c>
      <c r="L362" s="155">
        <f>L363</f>
        <v>0</v>
      </c>
      <c r="M362" s="190">
        <f t="shared" ref="M362:P362" si="225">M363</f>
        <v>0</v>
      </c>
      <c r="N362" s="155">
        <f t="shared" si="225"/>
        <v>0</v>
      </c>
      <c r="O362" s="155">
        <f t="shared" si="225"/>
        <v>0</v>
      </c>
      <c r="P362" s="155">
        <f t="shared" si="225"/>
        <v>0</v>
      </c>
      <c r="Q362" s="95"/>
      <c r="R362" s="95"/>
      <c r="S362" s="95"/>
      <c r="T362" s="95"/>
      <c r="U362" s="95"/>
      <c r="V362" s="95"/>
      <c r="W362" s="95"/>
      <c r="X362" s="95"/>
      <c r="Y362" s="95"/>
      <c r="Z362" s="95"/>
      <c r="AA362" s="95"/>
      <c r="AB362" s="95"/>
      <c r="AC362" s="95"/>
      <c r="AD362" s="95"/>
      <c r="AE362" s="95"/>
      <c r="AF362" s="95"/>
      <c r="AG362" s="95"/>
      <c r="AH362" s="95"/>
      <c r="AI362" s="95"/>
      <c r="AJ362" s="95"/>
      <c r="AK362" s="95"/>
      <c r="AL362" s="95"/>
      <c r="AM362" s="95"/>
      <c r="AN362" s="95"/>
      <c r="AO362" s="95"/>
      <c r="AP362" s="95"/>
      <c r="AQ362" s="95"/>
      <c r="AR362" s="95"/>
      <c r="AS362" s="95"/>
      <c r="AT362" s="95"/>
      <c r="AU362" s="95"/>
      <c r="AV362" s="95"/>
      <c r="AW362" s="95"/>
      <c r="AX362" s="95"/>
    </row>
    <row r="363" spans="1:50" s="96" customFormat="1" ht="41.25" customHeight="1">
      <c r="A363" s="24" t="s">
        <v>242</v>
      </c>
      <c r="B363" s="25" t="s">
        <v>238</v>
      </c>
      <c r="C363" s="153" t="s">
        <v>56</v>
      </c>
      <c r="D363" s="187">
        <f>E363+G363</f>
        <v>147.69999999999999</v>
      </c>
      <c r="E363" s="155">
        <f>'[1]Поправки ноябрь 2024 (3)'!$I$657</f>
        <v>147.69999999999999</v>
      </c>
      <c r="F363" s="155"/>
      <c r="G363" s="155"/>
      <c r="H363" s="155" t="e">
        <f>#REF!</f>
        <v>#REF!</v>
      </c>
      <c r="I363" s="190">
        <f>J363+K363+L363</f>
        <v>0</v>
      </c>
      <c r="J363" s="155"/>
      <c r="K363" s="155"/>
      <c r="L363" s="155"/>
      <c r="M363" s="190">
        <f>N363+O363+P363</f>
        <v>0</v>
      </c>
      <c r="N363" s="155"/>
      <c r="O363" s="155"/>
      <c r="P363" s="160"/>
      <c r="Q363" s="95"/>
      <c r="R363" s="95"/>
      <c r="S363" s="95"/>
      <c r="T363" s="95"/>
      <c r="U363" s="95"/>
      <c r="V363" s="95"/>
      <c r="W363" s="95"/>
      <c r="X363" s="95"/>
      <c r="Y363" s="95"/>
      <c r="Z363" s="95"/>
      <c r="AA363" s="95"/>
      <c r="AB363" s="95"/>
      <c r="AC363" s="95"/>
      <c r="AD363" s="95"/>
      <c r="AE363" s="95"/>
      <c r="AF363" s="95"/>
      <c r="AG363" s="95"/>
      <c r="AH363" s="95"/>
      <c r="AI363" s="95"/>
      <c r="AJ363" s="95"/>
      <c r="AK363" s="95"/>
      <c r="AL363" s="95"/>
      <c r="AM363" s="95"/>
      <c r="AN363" s="95"/>
      <c r="AO363" s="95"/>
      <c r="AP363" s="95"/>
      <c r="AQ363" s="95"/>
      <c r="AR363" s="95"/>
      <c r="AS363" s="95"/>
      <c r="AT363" s="95"/>
      <c r="AU363" s="95"/>
      <c r="AV363" s="95"/>
      <c r="AW363" s="95"/>
      <c r="AX363" s="95"/>
    </row>
    <row r="364" spans="1:50" s="96" customFormat="1" ht="54" customHeight="1">
      <c r="A364" s="81" t="s">
        <v>477</v>
      </c>
      <c r="B364" s="97" t="s">
        <v>392</v>
      </c>
      <c r="C364" s="153"/>
      <c r="D364" s="187">
        <f t="shared" ref="D364:P364" si="226">D365</f>
        <v>246.1</v>
      </c>
      <c r="E364" s="154">
        <f t="shared" si="226"/>
        <v>246.1</v>
      </c>
      <c r="F364" s="154">
        <f t="shared" si="226"/>
        <v>0</v>
      </c>
      <c r="G364" s="154">
        <f t="shared" si="226"/>
        <v>0</v>
      </c>
      <c r="H364" s="154" t="e">
        <f t="shared" si="226"/>
        <v>#REF!</v>
      </c>
      <c r="I364" s="187">
        <f t="shared" si="226"/>
        <v>0</v>
      </c>
      <c r="J364" s="154">
        <f t="shared" si="226"/>
        <v>0</v>
      </c>
      <c r="K364" s="154">
        <f t="shared" si="226"/>
        <v>0</v>
      </c>
      <c r="L364" s="154">
        <f t="shared" si="226"/>
        <v>0</v>
      </c>
      <c r="M364" s="187">
        <f t="shared" si="226"/>
        <v>0</v>
      </c>
      <c r="N364" s="154">
        <f t="shared" si="226"/>
        <v>0</v>
      </c>
      <c r="O364" s="154">
        <f t="shared" si="226"/>
        <v>0</v>
      </c>
      <c r="P364" s="154">
        <f t="shared" si="226"/>
        <v>0</v>
      </c>
      <c r="Q364" s="95"/>
      <c r="R364" s="95"/>
      <c r="S364" s="95"/>
      <c r="T364" s="95"/>
      <c r="U364" s="95"/>
      <c r="V364" s="95"/>
      <c r="W364" s="95"/>
      <c r="X364" s="95"/>
      <c r="Y364" s="95"/>
      <c r="Z364" s="95"/>
      <c r="AA364" s="95"/>
      <c r="AB364" s="95"/>
      <c r="AC364" s="95"/>
      <c r="AD364" s="95"/>
      <c r="AE364" s="95"/>
      <c r="AF364" s="95"/>
      <c r="AG364" s="95"/>
      <c r="AH364" s="95"/>
      <c r="AI364" s="95"/>
      <c r="AJ364" s="95"/>
      <c r="AK364" s="95"/>
      <c r="AL364" s="95"/>
      <c r="AM364" s="95"/>
      <c r="AN364" s="95"/>
      <c r="AO364" s="95"/>
      <c r="AP364" s="95"/>
      <c r="AQ364" s="95"/>
      <c r="AR364" s="95"/>
      <c r="AS364" s="95"/>
      <c r="AT364" s="95"/>
      <c r="AU364" s="95"/>
      <c r="AV364" s="95"/>
      <c r="AW364" s="95"/>
      <c r="AX364" s="95"/>
    </row>
    <row r="365" spans="1:50" s="96" customFormat="1" ht="59.25" customHeight="1">
      <c r="A365" s="24" t="s">
        <v>242</v>
      </c>
      <c r="B365" s="97" t="s">
        <v>392</v>
      </c>
      <c r="C365" s="153" t="s">
        <v>56</v>
      </c>
      <c r="D365" s="187">
        <f>E365+F365+G365</f>
        <v>246.1</v>
      </c>
      <c r="E365" s="154">
        <f>'[2]Поправки октябрь 2024 (2)'!$I$661</f>
        <v>246.1</v>
      </c>
      <c r="F365" s="154"/>
      <c r="G365" s="154"/>
      <c r="H365" s="154" t="e">
        <f>#REF!</f>
        <v>#REF!</v>
      </c>
      <c r="I365" s="187">
        <f>J365+K365+L365</f>
        <v>0</v>
      </c>
      <c r="J365" s="154"/>
      <c r="K365" s="154"/>
      <c r="L365" s="154"/>
      <c r="M365" s="187">
        <f>N365+O365+P365</f>
        <v>0</v>
      </c>
      <c r="N365" s="154"/>
      <c r="O365" s="154"/>
      <c r="P365" s="154"/>
      <c r="Q365" s="95"/>
      <c r="R365" s="95"/>
      <c r="S365" s="95"/>
      <c r="T365" s="95"/>
      <c r="U365" s="95"/>
      <c r="V365" s="95"/>
      <c r="W365" s="95"/>
      <c r="X365" s="95"/>
      <c r="Y365" s="95"/>
      <c r="Z365" s="95"/>
      <c r="AA365" s="95"/>
      <c r="AB365" s="95"/>
      <c r="AC365" s="95"/>
      <c r="AD365" s="95"/>
      <c r="AE365" s="95"/>
      <c r="AF365" s="95"/>
      <c r="AG365" s="95"/>
      <c r="AH365" s="95"/>
      <c r="AI365" s="95"/>
      <c r="AJ365" s="95"/>
      <c r="AK365" s="95"/>
      <c r="AL365" s="95"/>
      <c r="AM365" s="95"/>
      <c r="AN365" s="95"/>
      <c r="AO365" s="95"/>
      <c r="AP365" s="95"/>
      <c r="AQ365" s="95"/>
      <c r="AR365" s="95"/>
      <c r="AS365" s="95"/>
      <c r="AT365" s="95"/>
      <c r="AU365" s="95"/>
      <c r="AV365" s="95"/>
      <c r="AW365" s="95"/>
      <c r="AX365" s="95"/>
    </row>
    <row r="366" spans="1:50" s="96" customFormat="1" ht="75">
      <c r="A366" s="133" t="s">
        <v>329</v>
      </c>
      <c r="B366" s="97" t="s">
        <v>330</v>
      </c>
      <c r="C366" s="153"/>
      <c r="D366" s="187">
        <f>D367</f>
        <v>2393.1999999999998</v>
      </c>
      <c r="E366" s="158">
        <f t="shared" ref="E366:P366" si="227">E367</f>
        <v>23.9</v>
      </c>
      <c r="F366" s="158">
        <f t="shared" si="227"/>
        <v>213.2</v>
      </c>
      <c r="G366" s="158">
        <f t="shared" si="227"/>
        <v>2156.1</v>
      </c>
      <c r="H366" s="158" t="e">
        <f t="shared" si="227"/>
        <v>#REF!</v>
      </c>
      <c r="I366" s="193">
        <f t="shared" si="227"/>
        <v>0</v>
      </c>
      <c r="J366" s="158">
        <f t="shared" si="227"/>
        <v>0</v>
      </c>
      <c r="K366" s="158">
        <f t="shared" si="227"/>
        <v>0</v>
      </c>
      <c r="L366" s="158">
        <f t="shared" si="227"/>
        <v>0</v>
      </c>
      <c r="M366" s="193">
        <f t="shared" si="227"/>
        <v>0</v>
      </c>
      <c r="N366" s="158">
        <f t="shared" si="227"/>
        <v>0</v>
      </c>
      <c r="O366" s="158">
        <f t="shared" si="227"/>
        <v>0</v>
      </c>
      <c r="P366" s="158">
        <f t="shared" si="227"/>
        <v>0</v>
      </c>
      <c r="Q366" s="95"/>
      <c r="R366" s="95"/>
      <c r="S366" s="95"/>
      <c r="T366" s="95"/>
      <c r="U366" s="95"/>
      <c r="V366" s="95"/>
      <c r="W366" s="95"/>
      <c r="X366" s="95"/>
      <c r="Y366" s="95"/>
      <c r="Z366" s="95"/>
      <c r="AA366" s="95"/>
      <c r="AB366" s="95"/>
      <c r="AC366" s="95"/>
      <c r="AD366" s="95"/>
      <c r="AE366" s="95"/>
      <c r="AF366" s="95"/>
      <c r="AG366" s="95"/>
      <c r="AH366" s="95"/>
      <c r="AI366" s="95"/>
      <c r="AJ366" s="95"/>
      <c r="AK366" s="95"/>
      <c r="AL366" s="95"/>
      <c r="AM366" s="95"/>
      <c r="AN366" s="95"/>
      <c r="AO366" s="95"/>
      <c r="AP366" s="95"/>
      <c r="AQ366" s="95"/>
      <c r="AR366" s="95"/>
      <c r="AS366" s="95"/>
      <c r="AT366" s="95"/>
      <c r="AU366" s="95"/>
      <c r="AV366" s="95"/>
      <c r="AW366" s="95"/>
      <c r="AX366" s="95"/>
    </row>
    <row r="367" spans="1:50" s="8" customFormat="1" ht="51" customHeight="1">
      <c r="A367" s="81" t="s">
        <v>60</v>
      </c>
      <c r="B367" s="72" t="s">
        <v>330</v>
      </c>
      <c r="C367" s="153" t="s">
        <v>56</v>
      </c>
      <c r="D367" s="187">
        <f>E367+F367+G367</f>
        <v>2393.1999999999998</v>
      </c>
      <c r="E367" s="219">
        <v>23.9</v>
      </c>
      <c r="F367" s="219">
        <v>213.2</v>
      </c>
      <c r="G367" s="219">
        <v>2156.1</v>
      </c>
      <c r="H367" s="158" t="e">
        <f>#REF!</f>
        <v>#REF!</v>
      </c>
      <c r="I367" s="187">
        <f>J367+K367+L367</f>
        <v>0</v>
      </c>
      <c r="J367" s="158"/>
      <c r="K367" s="158"/>
      <c r="L367" s="158"/>
      <c r="M367" s="187">
        <f>N367+O367+P367</f>
        <v>0</v>
      </c>
      <c r="N367" s="158"/>
      <c r="O367" s="158"/>
      <c r="P367" s="158"/>
      <c r="Q367" s="7"/>
      <c r="R367" s="7"/>
      <c r="S367" s="7"/>
      <c r="T367" s="7"/>
      <c r="U367" s="7"/>
      <c r="V367" s="7"/>
      <c r="W367" s="7"/>
      <c r="X367" s="7"/>
      <c r="Y367" s="7"/>
      <c r="Z367" s="7"/>
      <c r="AA367" s="7"/>
      <c r="AB367" s="7"/>
      <c r="AC367" s="7"/>
      <c r="AD367" s="7"/>
      <c r="AE367" s="7"/>
      <c r="AF367" s="7"/>
      <c r="AG367" s="7"/>
      <c r="AH367" s="7"/>
      <c r="AI367" s="7"/>
      <c r="AJ367" s="7"/>
      <c r="AK367" s="7"/>
      <c r="AL367" s="7"/>
      <c r="AM367" s="7"/>
      <c r="AN367" s="7"/>
      <c r="AO367" s="7"/>
      <c r="AP367" s="7"/>
      <c r="AQ367" s="7"/>
      <c r="AR367" s="7"/>
      <c r="AS367" s="7"/>
      <c r="AT367" s="7"/>
      <c r="AU367" s="7"/>
      <c r="AV367" s="7"/>
      <c r="AW367" s="7"/>
      <c r="AX367" s="7"/>
    </row>
    <row r="368" spans="1:50" s="8" customFormat="1" ht="69.75" customHeight="1">
      <c r="A368" s="251" t="s">
        <v>553</v>
      </c>
      <c r="B368" s="72" t="s">
        <v>554</v>
      </c>
      <c r="C368" s="153"/>
      <c r="D368" s="187">
        <f>D369</f>
        <v>182.3</v>
      </c>
      <c r="E368" s="187">
        <f t="shared" ref="E368:G368" si="228">E369</f>
        <v>0</v>
      </c>
      <c r="F368" s="187">
        <f t="shared" si="228"/>
        <v>0</v>
      </c>
      <c r="G368" s="187">
        <f t="shared" si="228"/>
        <v>182.3</v>
      </c>
      <c r="H368" s="158"/>
      <c r="I368" s="187"/>
      <c r="J368" s="158"/>
      <c r="K368" s="158"/>
      <c r="L368" s="158"/>
      <c r="M368" s="187"/>
      <c r="N368" s="158"/>
      <c r="O368" s="158"/>
      <c r="P368" s="158"/>
      <c r="Q368" s="7"/>
      <c r="R368" s="7"/>
      <c r="S368" s="7"/>
      <c r="T368" s="7"/>
      <c r="U368" s="7"/>
      <c r="V368" s="7"/>
      <c r="W368" s="7"/>
      <c r="X368" s="7"/>
      <c r="Y368" s="7"/>
      <c r="Z368" s="7"/>
      <c r="AA368" s="7"/>
      <c r="AB368" s="7"/>
      <c r="AC368" s="7"/>
      <c r="AD368" s="7"/>
      <c r="AE368" s="7"/>
      <c r="AF368" s="7"/>
      <c r="AG368" s="7"/>
      <c r="AH368" s="7"/>
      <c r="AI368" s="7"/>
      <c r="AJ368" s="7"/>
      <c r="AK368" s="7"/>
      <c r="AL368" s="7"/>
      <c r="AM368" s="7"/>
      <c r="AN368" s="7"/>
      <c r="AO368" s="7"/>
      <c r="AP368" s="7"/>
      <c r="AQ368" s="7"/>
      <c r="AR368" s="7"/>
      <c r="AS368" s="7"/>
      <c r="AT368" s="7"/>
      <c r="AU368" s="7"/>
      <c r="AV368" s="7"/>
      <c r="AW368" s="7"/>
      <c r="AX368" s="7"/>
    </row>
    <row r="369" spans="1:50" s="8" customFormat="1" ht="42.75" customHeight="1">
      <c r="A369" s="81" t="s">
        <v>60</v>
      </c>
      <c r="B369" s="72" t="s">
        <v>554</v>
      </c>
      <c r="C369" s="153" t="s">
        <v>56</v>
      </c>
      <c r="D369" s="187">
        <f t="shared" ref="D369" si="229">E369+F369+G369</f>
        <v>182.3</v>
      </c>
      <c r="E369" s="219"/>
      <c r="F369" s="219"/>
      <c r="G369" s="219">
        <f>'[1]Поправки ноябрь 2024 (3)'!$I$712</f>
        <v>182.3</v>
      </c>
      <c r="H369" s="158"/>
      <c r="I369" s="187"/>
      <c r="J369" s="158"/>
      <c r="K369" s="158"/>
      <c r="L369" s="158"/>
      <c r="M369" s="187"/>
      <c r="N369" s="158"/>
      <c r="O369" s="158"/>
      <c r="P369" s="158"/>
      <c r="Q369" s="7"/>
      <c r="R369" s="7"/>
      <c r="S369" s="7"/>
      <c r="T369" s="7"/>
      <c r="U369" s="7"/>
      <c r="V369" s="7"/>
      <c r="W369" s="7"/>
      <c r="X369" s="7"/>
      <c r="Y369" s="7"/>
      <c r="Z369" s="7"/>
      <c r="AA369" s="7"/>
      <c r="AB369" s="7"/>
      <c r="AC369" s="7"/>
      <c r="AD369" s="7"/>
      <c r="AE369" s="7"/>
      <c r="AF369" s="7"/>
      <c r="AG369" s="7"/>
      <c r="AH369" s="7"/>
      <c r="AI369" s="7"/>
      <c r="AJ369" s="7"/>
      <c r="AK369" s="7"/>
      <c r="AL369" s="7"/>
      <c r="AM369" s="7"/>
      <c r="AN369" s="7"/>
      <c r="AO369" s="7"/>
      <c r="AP369" s="7"/>
      <c r="AQ369" s="7"/>
      <c r="AR369" s="7"/>
      <c r="AS369" s="7"/>
      <c r="AT369" s="7"/>
      <c r="AU369" s="7"/>
      <c r="AV369" s="7"/>
      <c r="AW369" s="7"/>
      <c r="AX369" s="7"/>
    </row>
    <row r="370" spans="1:50" s="8" customFormat="1" ht="48" customHeight="1">
      <c r="A370" s="144" t="s">
        <v>118</v>
      </c>
      <c r="B370" s="152" t="s">
        <v>243</v>
      </c>
      <c r="C370" s="153"/>
      <c r="D370" s="187">
        <f>D371</f>
        <v>1741.7</v>
      </c>
      <c r="E370" s="154">
        <f t="shared" ref="E370:P370" si="230">E371</f>
        <v>0</v>
      </c>
      <c r="F370" s="154">
        <f t="shared" si="230"/>
        <v>1741.7</v>
      </c>
      <c r="G370" s="154">
        <f t="shared" si="230"/>
        <v>0</v>
      </c>
      <c r="H370" s="154" t="e">
        <f t="shared" si="230"/>
        <v>#REF!</v>
      </c>
      <c r="I370" s="187">
        <f t="shared" si="230"/>
        <v>0</v>
      </c>
      <c r="J370" s="154">
        <f t="shared" si="230"/>
        <v>0</v>
      </c>
      <c r="K370" s="154">
        <f t="shared" si="230"/>
        <v>0</v>
      </c>
      <c r="L370" s="154">
        <f t="shared" si="230"/>
        <v>0</v>
      </c>
      <c r="M370" s="187">
        <f t="shared" si="230"/>
        <v>0</v>
      </c>
      <c r="N370" s="154">
        <f t="shared" si="230"/>
        <v>0</v>
      </c>
      <c r="O370" s="154">
        <f t="shared" si="230"/>
        <v>0</v>
      </c>
      <c r="P370" s="154">
        <f t="shared" si="230"/>
        <v>0</v>
      </c>
      <c r="Q370" s="7"/>
      <c r="R370" s="7"/>
      <c r="S370" s="7"/>
      <c r="T370" s="7"/>
      <c r="U370" s="7"/>
      <c r="V370" s="7"/>
      <c r="W370" s="7"/>
      <c r="X370" s="7"/>
      <c r="Y370" s="7"/>
      <c r="Z370" s="7"/>
      <c r="AA370" s="7"/>
      <c r="AB370" s="7"/>
      <c r="AC370" s="7"/>
      <c r="AD370" s="7"/>
      <c r="AE370" s="7"/>
      <c r="AF370" s="7"/>
      <c r="AG370" s="7"/>
      <c r="AH370" s="7"/>
      <c r="AI370" s="7"/>
      <c r="AJ370" s="7"/>
      <c r="AK370" s="7"/>
      <c r="AL370" s="7"/>
      <c r="AM370" s="7"/>
      <c r="AN370" s="7"/>
      <c r="AO370" s="7"/>
      <c r="AP370" s="7"/>
      <c r="AQ370" s="7"/>
      <c r="AR370" s="7"/>
      <c r="AS370" s="7"/>
      <c r="AT370" s="7"/>
      <c r="AU370" s="7"/>
      <c r="AV370" s="7"/>
      <c r="AW370" s="7"/>
      <c r="AX370" s="7"/>
    </row>
    <row r="371" spans="1:50" s="8" customFormat="1" ht="39" customHeight="1">
      <c r="A371" s="81" t="s">
        <v>60</v>
      </c>
      <c r="B371" s="152" t="s">
        <v>243</v>
      </c>
      <c r="C371" s="153" t="s">
        <v>56</v>
      </c>
      <c r="D371" s="187">
        <f>E371+F371+G371</f>
        <v>1741.7</v>
      </c>
      <c r="E371" s="77"/>
      <c r="F371" s="77">
        <v>1741.7</v>
      </c>
      <c r="G371" s="77"/>
      <c r="H371" s="154" t="e">
        <f>#REF!</f>
        <v>#REF!</v>
      </c>
      <c r="I371" s="187">
        <f>J371+K371+L371</f>
        <v>0</v>
      </c>
      <c r="J371" s="154"/>
      <c r="K371" s="154"/>
      <c r="L371" s="154"/>
      <c r="M371" s="187">
        <f>N371+O371+P371</f>
        <v>0</v>
      </c>
      <c r="N371" s="154"/>
      <c r="O371" s="154"/>
      <c r="P371" s="154"/>
      <c r="Q371" s="7"/>
      <c r="R371" s="7"/>
      <c r="S371" s="7"/>
      <c r="T371" s="7"/>
      <c r="U371" s="7"/>
      <c r="V371" s="7"/>
      <c r="W371" s="7"/>
      <c r="X371" s="7"/>
      <c r="Y371" s="7"/>
      <c r="Z371" s="7"/>
      <c r="AA371" s="7"/>
      <c r="AB371" s="7"/>
      <c r="AC371" s="7"/>
      <c r="AD371" s="7"/>
      <c r="AE371" s="7"/>
      <c r="AF371" s="7"/>
      <c r="AG371" s="7"/>
      <c r="AH371" s="7"/>
      <c r="AI371" s="7"/>
      <c r="AJ371" s="7"/>
      <c r="AK371" s="7"/>
      <c r="AL371" s="7"/>
      <c r="AM371" s="7"/>
      <c r="AN371" s="7"/>
      <c r="AO371" s="7"/>
      <c r="AP371" s="7"/>
      <c r="AQ371" s="7"/>
      <c r="AR371" s="7"/>
      <c r="AS371" s="7"/>
      <c r="AT371" s="7"/>
      <c r="AU371" s="7"/>
      <c r="AV371" s="7"/>
      <c r="AW371" s="7"/>
      <c r="AX371" s="7"/>
    </row>
    <row r="372" spans="1:50" s="96" customFormat="1" ht="46.5" customHeight="1">
      <c r="A372" s="66" t="s">
        <v>147</v>
      </c>
      <c r="B372" s="25" t="s">
        <v>240</v>
      </c>
      <c r="C372" s="153"/>
      <c r="D372" s="187">
        <f>E372+G372</f>
        <v>1741.7</v>
      </c>
      <c r="E372" s="156">
        <f t="shared" ref="E372:J372" si="231">E373</f>
        <v>1741.7</v>
      </c>
      <c r="F372" s="156">
        <f t="shared" si="231"/>
        <v>0</v>
      </c>
      <c r="G372" s="156">
        <f t="shared" si="231"/>
        <v>0</v>
      </c>
      <c r="H372" s="156" t="e">
        <f t="shared" si="231"/>
        <v>#REF!</v>
      </c>
      <c r="I372" s="192">
        <f t="shared" si="231"/>
        <v>0</v>
      </c>
      <c r="J372" s="156">
        <f t="shared" si="231"/>
        <v>0</v>
      </c>
      <c r="K372" s="156">
        <f>K373</f>
        <v>0</v>
      </c>
      <c r="L372" s="156">
        <f>L373</f>
        <v>0</v>
      </c>
      <c r="M372" s="192">
        <f t="shared" ref="M372:P372" si="232">M373</f>
        <v>0</v>
      </c>
      <c r="N372" s="156">
        <f t="shared" si="232"/>
        <v>0</v>
      </c>
      <c r="O372" s="156">
        <f t="shared" si="232"/>
        <v>0</v>
      </c>
      <c r="P372" s="156">
        <f t="shared" si="232"/>
        <v>0</v>
      </c>
      <c r="Q372" s="95"/>
      <c r="R372" s="95"/>
      <c r="S372" s="95"/>
      <c r="T372" s="95"/>
      <c r="U372" s="95"/>
      <c r="V372" s="95"/>
      <c r="W372" s="95"/>
      <c r="X372" s="95"/>
      <c r="Y372" s="95"/>
      <c r="Z372" s="95"/>
      <c r="AA372" s="95"/>
      <c r="AB372" s="95"/>
      <c r="AC372" s="95"/>
      <c r="AD372" s="95"/>
      <c r="AE372" s="95"/>
      <c r="AF372" s="95"/>
      <c r="AG372" s="95"/>
      <c r="AH372" s="95"/>
      <c r="AI372" s="95"/>
      <c r="AJ372" s="95"/>
      <c r="AK372" s="95"/>
      <c r="AL372" s="95"/>
      <c r="AM372" s="95"/>
      <c r="AN372" s="95"/>
      <c r="AO372" s="95"/>
      <c r="AP372" s="95"/>
      <c r="AQ372" s="95"/>
      <c r="AR372" s="95"/>
      <c r="AS372" s="95"/>
      <c r="AT372" s="95"/>
      <c r="AU372" s="95"/>
      <c r="AV372" s="95"/>
      <c r="AW372" s="95"/>
      <c r="AX372" s="95"/>
    </row>
    <row r="373" spans="1:50" s="96" customFormat="1" ht="62.25" customHeight="1">
      <c r="A373" s="27" t="s">
        <v>60</v>
      </c>
      <c r="B373" s="25" t="s">
        <v>240</v>
      </c>
      <c r="C373" s="153" t="s">
        <v>56</v>
      </c>
      <c r="D373" s="187">
        <f>E373+G373</f>
        <v>1741.7</v>
      </c>
      <c r="E373" s="156">
        <v>1741.7</v>
      </c>
      <c r="F373" s="156"/>
      <c r="G373" s="156"/>
      <c r="H373" s="156" t="e">
        <f>#REF!</f>
        <v>#REF!</v>
      </c>
      <c r="I373" s="192">
        <f>J373+K373+L373</f>
        <v>0</v>
      </c>
      <c r="J373" s="156"/>
      <c r="K373" s="156"/>
      <c r="L373" s="156"/>
      <c r="M373" s="192">
        <f>N373+O373+P373</f>
        <v>0</v>
      </c>
      <c r="N373" s="156"/>
      <c r="O373" s="156"/>
      <c r="P373" s="156"/>
      <c r="Q373" s="95"/>
      <c r="R373" s="95"/>
      <c r="S373" s="95"/>
      <c r="T373" s="95"/>
      <c r="U373" s="95"/>
      <c r="V373" s="95"/>
      <c r="W373" s="95"/>
      <c r="X373" s="95"/>
      <c r="Y373" s="95"/>
      <c r="Z373" s="95"/>
      <c r="AA373" s="95"/>
      <c r="AB373" s="95"/>
      <c r="AC373" s="95"/>
      <c r="AD373" s="95"/>
      <c r="AE373" s="95"/>
      <c r="AF373" s="95"/>
      <c r="AG373" s="95"/>
      <c r="AH373" s="95"/>
      <c r="AI373" s="95"/>
      <c r="AJ373" s="95"/>
      <c r="AK373" s="95"/>
      <c r="AL373" s="95"/>
      <c r="AM373" s="95"/>
      <c r="AN373" s="95"/>
      <c r="AO373" s="95"/>
      <c r="AP373" s="95"/>
      <c r="AQ373" s="95"/>
      <c r="AR373" s="95"/>
      <c r="AS373" s="95"/>
      <c r="AT373" s="95"/>
      <c r="AU373" s="95"/>
      <c r="AV373" s="95"/>
      <c r="AW373" s="95"/>
      <c r="AX373" s="95"/>
    </row>
    <row r="374" spans="1:50" s="96" customFormat="1" ht="44.25" customHeight="1">
      <c r="A374" s="27" t="s">
        <v>141</v>
      </c>
      <c r="B374" s="25" t="s">
        <v>241</v>
      </c>
      <c r="C374" s="153"/>
      <c r="D374" s="187">
        <f>E374+G374</f>
        <v>2485</v>
      </c>
      <c r="E374" s="155">
        <f t="shared" ref="E374:J374" si="233">E375</f>
        <v>2485</v>
      </c>
      <c r="F374" s="156">
        <f t="shared" si="233"/>
        <v>0</v>
      </c>
      <c r="G374" s="156">
        <f t="shared" si="233"/>
        <v>0</v>
      </c>
      <c r="H374" s="156" t="e">
        <f t="shared" si="233"/>
        <v>#REF!</v>
      </c>
      <c r="I374" s="192">
        <f t="shared" si="233"/>
        <v>0</v>
      </c>
      <c r="J374" s="156">
        <f t="shared" si="233"/>
        <v>0</v>
      </c>
      <c r="K374" s="156">
        <f>K375</f>
        <v>0</v>
      </c>
      <c r="L374" s="156">
        <f>L375</f>
        <v>0</v>
      </c>
      <c r="M374" s="192">
        <f t="shared" ref="M374:P374" si="234">M375</f>
        <v>0</v>
      </c>
      <c r="N374" s="156">
        <f t="shared" si="234"/>
        <v>0</v>
      </c>
      <c r="O374" s="156">
        <f t="shared" si="234"/>
        <v>0</v>
      </c>
      <c r="P374" s="156">
        <f t="shared" si="234"/>
        <v>0</v>
      </c>
      <c r="Q374" s="95"/>
      <c r="R374" s="95"/>
      <c r="S374" s="95"/>
      <c r="T374" s="95"/>
      <c r="U374" s="95"/>
      <c r="V374" s="95"/>
      <c r="W374" s="95"/>
      <c r="X374" s="95"/>
      <c r="Y374" s="95"/>
      <c r="Z374" s="95"/>
      <c r="AA374" s="95"/>
      <c r="AB374" s="95"/>
      <c r="AC374" s="95"/>
      <c r="AD374" s="95"/>
      <c r="AE374" s="95"/>
      <c r="AF374" s="95"/>
      <c r="AG374" s="95"/>
      <c r="AH374" s="95"/>
      <c r="AI374" s="95"/>
      <c r="AJ374" s="95"/>
      <c r="AK374" s="95"/>
      <c r="AL374" s="95"/>
      <c r="AM374" s="95"/>
      <c r="AN374" s="95"/>
      <c r="AO374" s="95"/>
      <c r="AP374" s="95"/>
      <c r="AQ374" s="95"/>
      <c r="AR374" s="95"/>
      <c r="AS374" s="95"/>
      <c r="AT374" s="95"/>
      <c r="AU374" s="95"/>
      <c r="AV374" s="95"/>
      <c r="AW374" s="95"/>
      <c r="AX374" s="95"/>
    </row>
    <row r="375" spans="1:50" s="96" customFormat="1" ht="46.5" customHeight="1">
      <c r="A375" s="24" t="s">
        <v>242</v>
      </c>
      <c r="B375" s="25" t="s">
        <v>241</v>
      </c>
      <c r="C375" s="153" t="s">
        <v>56</v>
      </c>
      <c r="D375" s="187">
        <f>E375+G375</f>
        <v>2485</v>
      </c>
      <c r="E375" s="155">
        <f>'[1]Поправки ноябрь 2024 (3)'!$I$679</f>
        <v>2485</v>
      </c>
      <c r="F375" s="156"/>
      <c r="G375" s="156"/>
      <c r="H375" s="156" t="e">
        <f>#REF!</f>
        <v>#REF!</v>
      </c>
      <c r="I375" s="192">
        <f>J375+K375+L375</f>
        <v>0</v>
      </c>
      <c r="J375" s="156"/>
      <c r="K375" s="156"/>
      <c r="L375" s="156"/>
      <c r="M375" s="192">
        <f>N375+O375+P375</f>
        <v>0</v>
      </c>
      <c r="N375" s="156"/>
      <c r="O375" s="156"/>
      <c r="P375" s="156"/>
      <c r="Q375" s="95"/>
      <c r="R375" s="95"/>
      <c r="S375" s="95"/>
      <c r="T375" s="95"/>
      <c r="U375" s="95"/>
      <c r="V375" s="95"/>
      <c r="W375" s="95"/>
      <c r="X375" s="95"/>
      <c r="Y375" s="95"/>
      <c r="Z375" s="95"/>
      <c r="AA375" s="95"/>
      <c r="AB375" s="95"/>
      <c r="AC375" s="95"/>
      <c r="AD375" s="95"/>
      <c r="AE375" s="95"/>
      <c r="AF375" s="95"/>
      <c r="AG375" s="95"/>
      <c r="AH375" s="95"/>
      <c r="AI375" s="95"/>
      <c r="AJ375" s="95"/>
      <c r="AK375" s="95"/>
      <c r="AL375" s="95"/>
      <c r="AM375" s="95"/>
      <c r="AN375" s="95"/>
      <c r="AO375" s="95"/>
      <c r="AP375" s="95"/>
      <c r="AQ375" s="95"/>
      <c r="AR375" s="95"/>
      <c r="AS375" s="95"/>
      <c r="AT375" s="95"/>
      <c r="AU375" s="95"/>
      <c r="AV375" s="95"/>
      <c r="AW375" s="95"/>
      <c r="AX375" s="95"/>
    </row>
    <row r="376" spans="1:50" s="96" customFormat="1" ht="45">
      <c r="A376" s="32" t="s">
        <v>119</v>
      </c>
      <c r="B376" s="113" t="s">
        <v>356</v>
      </c>
      <c r="C376" s="153"/>
      <c r="D376" s="187">
        <f>E376+F376+G376</f>
        <v>1348.1</v>
      </c>
      <c r="E376" s="156">
        <f t="shared" ref="E376:J376" si="235">E377</f>
        <v>0</v>
      </c>
      <c r="F376" s="155">
        <f t="shared" si="235"/>
        <v>1348.1</v>
      </c>
      <c r="G376" s="156">
        <f t="shared" si="235"/>
        <v>0</v>
      </c>
      <c r="H376" s="156" t="e">
        <f t="shared" si="235"/>
        <v>#REF!</v>
      </c>
      <c r="I376" s="192">
        <f t="shared" si="235"/>
        <v>0</v>
      </c>
      <c r="J376" s="156">
        <f t="shared" si="235"/>
        <v>0</v>
      </c>
      <c r="K376" s="156">
        <f>K377</f>
        <v>0</v>
      </c>
      <c r="L376" s="156">
        <f>L377</f>
        <v>0</v>
      </c>
      <c r="M376" s="192">
        <f t="shared" ref="M376:P376" si="236">M377</f>
        <v>0</v>
      </c>
      <c r="N376" s="156">
        <f t="shared" si="236"/>
        <v>0</v>
      </c>
      <c r="O376" s="156">
        <f t="shared" si="236"/>
        <v>0</v>
      </c>
      <c r="P376" s="156">
        <f t="shared" si="236"/>
        <v>0</v>
      </c>
      <c r="Q376" s="95"/>
      <c r="R376" s="95"/>
      <c r="S376" s="95"/>
      <c r="T376" s="95"/>
      <c r="U376" s="95"/>
      <c r="V376" s="95"/>
      <c r="W376" s="95"/>
      <c r="X376" s="95"/>
      <c r="Y376" s="95"/>
      <c r="Z376" s="95"/>
      <c r="AA376" s="95"/>
      <c r="AB376" s="95"/>
      <c r="AC376" s="95"/>
      <c r="AD376" s="95"/>
      <c r="AE376" s="95"/>
      <c r="AF376" s="95"/>
      <c r="AG376" s="95"/>
      <c r="AH376" s="95"/>
      <c r="AI376" s="95"/>
      <c r="AJ376" s="95"/>
      <c r="AK376" s="95"/>
      <c r="AL376" s="95"/>
      <c r="AM376" s="95"/>
      <c r="AN376" s="95"/>
      <c r="AO376" s="95"/>
      <c r="AP376" s="95"/>
      <c r="AQ376" s="95"/>
      <c r="AR376" s="95"/>
      <c r="AS376" s="95"/>
      <c r="AT376" s="95"/>
      <c r="AU376" s="95"/>
      <c r="AV376" s="95"/>
      <c r="AW376" s="95"/>
      <c r="AX376" s="95"/>
    </row>
    <row r="377" spans="1:50" s="96" customFormat="1" ht="40.5" customHeight="1">
      <c r="A377" s="24" t="s">
        <v>242</v>
      </c>
      <c r="B377" s="113" t="s">
        <v>356</v>
      </c>
      <c r="C377" s="153" t="s">
        <v>56</v>
      </c>
      <c r="D377" s="187">
        <f>E377+F377+G377</f>
        <v>1348.1</v>
      </c>
      <c r="E377" s="156"/>
      <c r="F377" s="155">
        <v>1348.1</v>
      </c>
      <c r="G377" s="156"/>
      <c r="H377" s="156" t="e">
        <f>#REF!</f>
        <v>#REF!</v>
      </c>
      <c r="I377" s="192">
        <f>J377+K377+L377</f>
        <v>0</v>
      </c>
      <c r="J377" s="156"/>
      <c r="K377" s="156"/>
      <c r="L377" s="156"/>
      <c r="M377" s="192">
        <f>N377+O377+P377</f>
        <v>0</v>
      </c>
      <c r="N377" s="156"/>
      <c r="O377" s="156"/>
      <c r="P377" s="156"/>
      <c r="Q377" s="95"/>
      <c r="R377" s="95"/>
      <c r="S377" s="95"/>
      <c r="T377" s="95"/>
      <c r="U377" s="95"/>
      <c r="V377" s="95"/>
      <c r="W377" s="95"/>
      <c r="X377" s="95"/>
      <c r="Y377" s="95"/>
      <c r="Z377" s="95"/>
      <c r="AA377" s="95"/>
      <c r="AB377" s="95"/>
      <c r="AC377" s="95"/>
      <c r="AD377" s="95"/>
      <c r="AE377" s="95"/>
      <c r="AF377" s="95"/>
      <c r="AG377" s="95"/>
      <c r="AH377" s="95"/>
      <c r="AI377" s="95"/>
      <c r="AJ377" s="95"/>
      <c r="AK377" s="95"/>
      <c r="AL377" s="95"/>
      <c r="AM377" s="95"/>
      <c r="AN377" s="95"/>
      <c r="AO377" s="95"/>
      <c r="AP377" s="95"/>
      <c r="AQ377" s="95"/>
      <c r="AR377" s="95"/>
      <c r="AS377" s="95"/>
      <c r="AT377" s="95"/>
      <c r="AU377" s="95"/>
      <c r="AV377" s="95"/>
      <c r="AW377" s="95"/>
      <c r="AX377" s="95"/>
    </row>
    <row r="378" spans="1:50" s="96" customFormat="1" ht="91.5" customHeight="1">
      <c r="A378" s="134" t="s">
        <v>518</v>
      </c>
      <c r="B378" s="99" t="s">
        <v>382</v>
      </c>
      <c r="C378" s="153"/>
      <c r="D378" s="187">
        <f>D379</f>
        <v>13553.8</v>
      </c>
      <c r="E378" s="158">
        <f t="shared" ref="E378:P378" si="237">E379</f>
        <v>0</v>
      </c>
      <c r="F378" s="158">
        <f t="shared" si="237"/>
        <v>0</v>
      </c>
      <c r="G378" s="158">
        <f t="shared" si="237"/>
        <v>13553.8</v>
      </c>
      <c r="H378" s="158" t="e">
        <f t="shared" si="237"/>
        <v>#REF!</v>
      </c>
      <c r="I378" s="193">
        <f t="shared" si="237"/>
        <v>0</v>
      </c>
      <c r="J378" s="158">
        <f t="shared" si="237"/>
        <v>0</v>
      </c>
      <c r="K378" s="158">
        <f t="shared" si="237"/>
        <v>0</v>
      </c>
      <c r="L378" s="158">
        <f t="shared" si="237"/>
        <v>0</v>
      </c>
      <c r="M378" s="193">
        <f t="shared" si="237"/>
        <v>0</v>
      </c>
      <c r="N378" s="158">
        <f t="shared" si="237"/>
        <v>0</v>
      </c>
      <c r="O378" s="158">
        <f t="shared" si="237"/>
        <v>0</v>
      </c>
      <c r="P378" s="158">
        <f t="shared" si="237"/>
        <v>0</v>
      </c>
      <c r="Q378" s="95"/>
      <c r="R378" s="95"/>
      <c r="S378" s="95"/>
      <c r="T378" s="95"/>
      <c r="U378" s="95"/>
      <c r="V378" s="95"/>
      <c r="W378" s="95"/>
      <c r="X378" s="95"/>
      <c r="Y378" s="95"/>
      <c r="Z378" s="95"/>
      <c r="AA378" s="95"/>
      <c r="AB378" s="95"/>
      <c r="AC378" s="95"/>
      <c r="AD378" s="95"/>
      <c r="AE378" s="95"/>
      <c r="AF378" s="95"/>
      <c r="AG378" s="95"/>
      <c r="AH378" s="95"/>
      <c r="AI378" s="95"/>
      <c r="AJ378" s="95"/>
      <c r="AK378" s="95"/>
      <c r="AL378" s="95"/>
      <c r="AM378" s="95"/>
      <c r="AN378" s="95"/>
      <c r="AO378" s="95"/>
      <c r="AP378" s="95"/>
      <c r="AQ378" s="95"/>
      <c r="AR378" s="95"/>
      <c r="AS378" s="95"/>
      <c r="AT378" s="95"/>
      <c r="AU378" s="95"/>
      <c r="AV378" s="95"/>
      <c r="AW378" s="95"/>
      <c r="AX378" s="95"/>
    </row>
    <row r="379" spans="1:50" s="96" customFormat="1" ht="59.25" customHeight="1">
      <c r="A379" s="24" t="s">
        <v>242</v>
      </c>
      <c r="B379" s="99" t="s">
        <v>382</v>
      </c>
      <c r="C379" s="153" t="s">
        <v>56</v>
      </c>
      <c r="D379" s="187">
        <f>E379+F379+G379</f>
        <v>13553.8</v>
      </c>
      <c r="E379" s="158"/>
      <c r="F379" s="158"/>
      <c r="G379" s="158">
        <f>'[2]Поправки октябрь 2024 (2)'!$I$700</f>
        <v>13553.8</v>
      </c>
      <c r="H379" s="158" t="e">
        <f>#REF!</f>
        <v>#REF!</v>
      </c>
      <c r="I379" s="193">
        <f>J379+K379+L379</f>
        <v>0</v>
      </c>
      <c r="J379" s="158"/>
      <c r="K379" s="158"/>
      <c r="L379" s="158"/>
      <c r="M379" s="193">
        <f>N379+O379+P379</f>
        <v>0</v>
      </c>
      <c r="N379" s="158"/>
      <c r="O379" s="158"/>
      <c r="P379" s="158"/>
      <c r="Q379" s="95"/>
      <c r="R379" s="95"/>
      <c r="S379" s="95"/>
      <c r="T379" s="95"/>
      <c r="U379" s="95"/>
      <c r="V379" s="95"/>
      <c r="W379" s="95"/>
      <c r="X379" s="95"/>
      <c r="Y379" s="95"/>
      <c r="Z379" s="95"/>
      <c r="AA379" s="95"/>
      <c r="AB379" s="95"/>
      <c r="AC379" s="95"/>
      <c r="AD379" s="95"/>
      <c r="AE379" s="95"/>
      <c r="AF379" s="95"/>
      <c r="AG379" s="95"/>
      <c r="AH379" s="95"/>
      <c r="AI379" s="95"/>
      <c r="AJ379" s="95"/>
      <c r="AK379" s="95"/>
      <c r="AL379" s="95"/>
      <c r="AM379" s="95"/>
      <c r="AN379" s="95"/>
      <c r="AO379" s="95"/>
      <c r="AP379" s="95"/>
      <c r="AQ379" s="95"/>
      <c r="AR379" s="95"/>
      <c r="AS379" s="95"/>
      <c r="AT379" s="95"/>
      <c r="AU379" s="95"/>
      <c r="AV379" s="95"/>
      <c r="AW379" s="95"/>
      <c r="AX379" s="95"/>
    </row>
    <row r="380" spans="1:50" s="96" customFormat="1" ht="63" customHeight="1">
      <c r="A380" s="114" t="s">
        <v>482</v>
      </c>
      <c r="B380" s="113" t="s">
        <v>244</v>
      </c>
      <c r="C380" s="153"/>
      <c r="D380" s="187">
        <f>E380+G380+F380</f>
        <v>7752.5</v>
      </c>
      <c r="E380" s="155">
        <f>E383+E400+E403+E385+E387+E381+E389</f>
        <v>7752.5</v>
      </c>
      <c r="F380" s="155">
        <f t="shared" ref="F380:P380" si="238">F383+F400+F403+F385+F387+F381+F389</f>
        <v>0</v>
      </c>
      <c r="G380" s="155">
        <f t="shared" si="238"/>
        <v>0</v>
      </c>
      <c r="H380" s="155" t="e">
        <f t="shared" si="238"/>
        <v>#REF!</v>
      </c>
      <c r="I380" s="190">
        <f t="shared" si="238"/>
        <v>0</v>
      </c>
      <c r="J380" s="155">
        <f t="shared" si="238"/>
        <v>0</v>
      </c>
      <c r="K380" s="155">
        <f t="shared" si="238"/>
        <v>0</v>
      </c>
      <c r="L380" s="155">
        <f t="shared" si="238"/>
        <v>0</v>
      </c>
      <c r="M380" s="190">
        <f t="shared" si="238"/>
        <v>0</v>
      </c>
      <c r="N380" s="155">
        <f t="shared" si="238"/>
        <v>0</v>
      </c>
      <c r="O380" s="155">
        <f t="shared" si="238"/>
        <v>0</v>
      </c>
      <c r="P380" s="155">
        <f t="shared" si="238"/>
        <v>0</v>
      </c>
      <c r="Q380" s="95"/>
      <c r="R380" s="95"/>
      <c r="S380" s="95"/>
      <c r="T380" s="95"/>
      <c r="U380" s="95"/>
      <c r="V380" s="95"/>
      <c r="W380" s="95"/>
      <c r="X380" s="95"/>
      <c r="Y380" s="95"/>
      <c r="Z380" s="95"/>
      <c r="AA380" s="95"/>
      <c r="AB380" s="95"/>
      <c r="AC380" s="95"/>
      <c r="AD380" s="95"/>
      <c r="AE380" s="95"/>
      <c r="AF380" s="95"/>
      <c r="AG380" s="95"/>
      <c r="AH380" s="95"/>
      <c r="AI380" s="95"/>
      <c r="AJ380" s="95"/>
      <c r="AK380" s="95"/>
      <c r="AL380" s="95"/>
      <c r="AM380" s="95"/>
      <c r="AN380" s="95"/>
      <c r="AO380" s="95"/>
      <c r="AP380" s="95"/>
      <c r="AQ380" s="95"/>
      <c r="AR380" s="95"/>
      <c r="AS380" s="95"/>
      <c r="AT380" s="95"/>
      <c r="AU380" s="95"/>
      <c r="AV380" s="95"/>
      <c r="AW380" s="95"/>
      <c r="AX380" s="95"/>
    </row>
    <row r="381" spans="1:50" s="96" customFormat="1" ht="75" hidden="1" customHeight="1">
      <c r="A381" s="74" t="s">
        <v>519</v>
      </c>
      <c r="B381" s="72" t="s">
        <v>495</v>
      </c>
      <c r="C381" s="153"/>
      <c r="D381" s="187">
        <f>D382</f>
        <v>0</v>
      </c>
      <c r="E381" s="154">
        <f t="shared" ref="E381:P381" si="239">E382</f>
        <v>0</v>
      </c>
      <c r="F381" s="154">
        <f t="shared" si="239"/>
        <v>0</v>
      </c>
      <c r="G381" s="154">
        <f t="shared" si="239"/>
        <v>0</v>
      </c>
      <c r="H381" s="154">
        <f t="shared" si="239"/>
        <v>0</v>
      </c>
      <c r="I381" s="187">
        <f t="shared" si="239"/>
        <v>0</v>
      </c>
      <c r="J381" s="154">
        <f t="shared" si="239"/>
        <v>0</v>
      </c>
      <c r="K381" s="154">
        <f t="shared" si="239"/>
        <v>0</v>
      </c>
      <c r="L381" s="154">
        <f t="shared" si="239"/>
        <v>0</v>
      </c>
      <c r="M381" s="187">
        <f t="shared" si="239"/>
        <v>0</v>
      </c>
      <c r="N381" s="154">
        <f t="shared" si="239"/>
        <v>0</v>
      </c>
      <c r="O381" s="154">
        <f t="shared" si="239"/>
        <v>0</v>
      </c>
      <c r="P381" s="154">
        <f t="shared" si="239"/>
        <v>0</v>
      </c>
      <c r="Q381" s="95"/>
      <c r="R381" s="95"/>
      <c r="S381" s="95"/>
      <c r="T381" s="95"/>
      <c r="U381" s="95"/>
      <c r="V381" s="95"/>
      <c r="W381" s="95"/>
      <c r="X381" s="95"/>
      <c r="Y381" s="95"/>
      <c r="Z381" s="95"/>
      <c r="AA381" s="95"/>
      <c r="AB381" s="95"/>
      <c r="AC381" s="95"/>
      <c r="AD381" s="95"/>
      <c r="AE381" s="95"/>
      <c r="AF381" s="95"/>
      <c r="AG381" s="95"/>
      <c r="AH381" s="95"/>
      <c r="AI381" s="95"/>
      <c r="AJ381" s="95"/>
      <c r="AK381" s="95"/>
      <c r="AL381" s="95"/>
      <c r="AM381" s="95"/>
      <c r="AN381" s="95"/>
      <c r="AO381" s="95"/>
      <c r="AP381" s="95"/>
      <c r="AQ381" s="95"/>
      <c r="AR381" s="95"/>
      <c r="AS381" s="95"/>
      <c r="AT381" s="95"/>
      <c r="AU381" s="95"/>
      <c r="AV381" s="95"/>
      <c r="AW381" s="95"/>
      <c r="AX381" s="95"/>
    </row>
    <row r="382" spans="1:50" s="96" customFormat="1" ht="39.75" hidden="1" customHeight="1">
      <c r="A382" s="74" t="s">
        <v>242</v>
      </c>
      <c r="B382" s="72" t="s">
        <v>495</v>
      </c>
      <c r="C382" s="153" t="s">
        <v>56</v>
      </c>
      <c r="D382" s="187">
        <f>E382+F382+G382</f>
        <v>0</v>
      </c>
      <c r="E382" s="155"/>
      <c r="F382" s="155"/>
      <c r="G382" s="155"/>
      <c r="H382" s="155"/>
      <c r="I382" s="190">
        <f>J382+K382+L382</f>
        <v>0</v>
      </c>
      <c r="J382" s="155"/>
      <c r="K382" s="155"/>
      <c r="L382" s="155"/>
      <c r="M382" s="190">
        <f>N382+O382+P382</f>
        <v>0</v>
      </c>
      <c r="N382" s="155"/>
      <c r="O382" s="155"/>
      <c r="P382" s="155"/>
      <c r="Q382" s="95"/>
      <c r="R382" s="95"/>
      <c r="S382" s="95"/>
      <c r="T382" s="95"/>
      <c r="U382" s="95"/>
      <c r="V382" s="95"/>
      <c r="W382" s="95"/>
      <c r="X382" s="95"/>
      <c r="Y382" s="95"/>
      <c r="Z382" s="95"/>
      <c r="AA382" s="95"/>
      <c r="AB382" s="95"/>
      <c r="AC382" s="95"/>
      <c r="AD382" s="95"/>
      <c r="AE382" s="95"/>
      <c r="AF382" s="95"/>
      <c r="AG382" s="95"/>
      <c r="AH382" s="95"/>
      <c r="AI382" s="95"/>
      <c r="AJ382" s="95"/>
      <c r="AK382" s="95"/>
      <c r="AL382" s="95"/>
      <c r="AM382" s="95"/>
      <c r="AN382" s="95"/>
      <c r="AO382" s="95"/>
      <c r="AP382" s="95"/>
      <c r="AQ382" s="95"/>
      <c r="AR382" s="95"/>
      <c r="AS382" s="95"/>
      <c r="AT382" s="95"/>
      <c r="AU382" s="95"/>
      <c r="AV382" s="95"/>
      <c r="AW382" s="95"/>
      <c r="AX382" s="95"/>
    </row>
    <row r="383" spans="1:50" s="96" customFormat="1" ht="29.25" customHeight="1">
      <c r="A383" s="24" t="s">
        <v>120</v>
      </c>
      <c r="B383" s="25" t="s">
        <v>245</v>
      </c>
      <c r="C383" s="153"/>
      <c r="D383" s="187">
        <f>E383+G383</f>
        <v>507.2</v>
      </c>
      <c r="E383" s="155">
        <f>E384</f>
        <v>507.2</v>
      </c>
      <c r="F383" s="155">
        <f t="shared" ref="F383:J383" si="240">F384</f>
        <v>0</v>
      </c>
      <c r="G383" s="155">
        <f t="shared" si="240"/>
        <v>0</v>
      </c>
      <c r="H383" s="155">
        <f t="shared" si="240"/>
        <v>0</v>
      </c>
      <c r="I383" s="190">
        <f t="shared" si="240"/>
        <v>0</v>
      </c>
      <c r="J383" s="155">
        <f t="shared" si="240"/>
        <v>0</v>
      </c>
      <c r="K383" s="155">
        <f>K384</f>
        <v>0</v>
      </c>
      <c r="L383" s="155">
        <f>L384</f>
        <v>0</v>
      </c>
      <c r="M383" s="190">
        <f>M384</f>
        <v>0</v>
      </c>
      <c r="N383" s="155">
        <f>N384</f>
        <v>0</v>
      </c>
      <c r="O383" s="155">
        <f t="shared" ref="O383:P383" si="241">O384</f>
        <v>0</v>
      </c>
      <c r="P383" s="155">
        <f t="shared" si="241"/>
        <v>0</v>
      </c>
      <c r="Q383" s="95"/>
      <c r="R383" s="95"/>
      <c r="S383" s="95"/>
      <c r="T383" s="95"/>
      <c r="U383" s="95"/>
      <c r="V383" s="95"/>
      <c r="W383" s="95"/>
      <c r="X383" s="95"/>
      <c r="Y383" s="95"/>
      <c r="Z383" s="95"/>
      <c r="AA383" s="95"/>
      <c r="AB383" s="95"/>
      <c r="AC383" s="95"/>
      <c r="AD383" s="95"/>
      <c r="AE383" s="95"/>
      <c r="AF383" s="95"/>
      <c r="AG383" s="95"/>
      <c r="AH383" s="95"/>
      <c r="AI383" s="95"/>
      <c r="AJ383" s="95"/>
      <c r="AK383" s="95"/>
      <c r="AL383" s="95"/>
      <c r="AM383" s="95"/>
      <c r="AN383" s="95"/>
      <c r="AO383" s="95"/>
      <c r="AP383" s="95"/>
      <c r="AQ383" s="95"/>
      <c r="AR383" s="95"/>
      <c r="AS383" s="95"/>
      <c r="AT383" s="95"/>
      <c r="AU383" s="95"/>
      <c r="AV383" s="95"/>
      <c r="AW383" s="95"/>
      <c r="AX383" s="95"/>
    </row>
    <row r="384" spans="1:50" s="96" customFormat="1" ht="43.5" customHeight="1">
      <c r="A384" s="24" t="s">
        <v>242</v>
      </c>
      <c r="B384" s="25" t="s">
        <v>245</v>
      </c>
      <c r="C384" s="153" t="s">
        <v>56</v>
      </c>
      <c r="D384" s="187">
        <f>E384+G384</f>
        <v>507.2</v>
      </c>
      <c r="E384" s="155">
        <v>507.2</v>
      </c>
      <c r="F384" s="155"/>
      <c r="G384" s="155"/>
      <c r="H384" s="155">
        <f>H399</f>
        <v>0</v>
      </c>
      <c r="I384" s="188">
        <f>J384+K384+L384</f>
        <v>0</v>
      </c>
      <c r="J384" s="157"/>
      <c r="K384" s="157"/>
      <c r="L384" s="157"/>
      <c r="M384" s="188">
        <f>N384+O384+P384</f>
        <v>0</v>
      </c>
      <c r="N384" s="157"/>
      <c r="O384" s="157"/>
      <c r="P384" s="157"/>
      <c r="Q384" s="95"/>
      <c r="R384" s="95"/>
      <c r="S384" s="95"/>
      <c r="T384" s="95"/>
      <c r="U384" s="95"/>
      <c r="V384" s="95"/>
      <c r="W384" s="95"/>
      <c r="X384" s="95"/>
      <c r="Y384" s="95"/>
      <c r="Z384" s="95"/>
      <c r="AA384" s="95"/>
      <c r="AB384" s="95"/>
      <c r="AC384" s="95"/>
      <c r="AD384" s="95"/>
      <c r="AE384" s="95"/>
      <c r="AF384" s="95"/>
      <c r="AG384" s="95"/>
      <c r="AH384" s="95"/>
      <c r="AI384" s="95"/>
      <c r="AJ384" s="95"/>
      <c r="AK384" s="95"/>
      <c r="AL384" s="95"/>
      <c r="AM384" s="95"/>
      <c r="AN384" s="95"/>
      <c r="AO384" s="95"/>
      <c r="AP384" s="95"/>
      <c r="AQ384" s="95"/>
      <c r="AR384" s="95"/>
      <c r="AS384" s="95"/>
      <c r="AT384" s="95"/>
      <c r="AU384" s="95"/>
      <c r="AV384" s="95"/>
      <c r="AW384" s="95"/>
      <c r="AX384" s="95"/>
    </row>
    <row r="385" spans="1:50" s="96" customFormat="1" ht="30">
      <c r="A385" s="208" t="s">
        <v>158</v>
      </c>
      <c r="B385" s="25" t="s">
        <v>439</v>
      </c>
      <c r="C385" s="153"/>
      <c r="D385" s="187">
        <f>D386</f>
        <v>6068.3</v>
      </c>
      <c r="E385" s="154">
        <f t="shared" ref="E385:P385" si="242">E386</f>
        <v>6068.3</v>
      </c>
      <c r="F385" s="154">
        <f t="shared" si="242"/>
        <v>0</v>
      </c>
      <c r="G385" s="154">
        <f t="shared" si="242"/>
        <v>0</v>
      </c>
      <c r="H385" s="154" t="e">
        <f t="shared" si="242"/>
        <v>#REF!</v>
      </c>
      <c r="I385" s="187">
        <f t="shared" si="242"/>
        <v>0</v>
      </c>
      <c r="J385" s="154">
        <f t="shared" si="242"/>
        <v>0</v>
      </c>
      <c r="K385" s="154">
        <f t="shared" si="242"/>
        <v>0</v>
      </c>
      <c r="L385" s="154">
        <f t="shared" si="242"/>
        <v>0</v>
      </c>
      <c r="M385" s="187">
        <f t="shared" si="242"/>
        <v>0</v>
      </c>
      <c r="N385" s="154">
        <f t="shared" si="242"/>
        <v>0</v>
      </c>
      <c r="O385" s="154">
        <f t="shared" si="242"/>
        <v>0</v>
      </c>
      <c r="P385" s="154">
        <f t="shared" si="242"/>
        <v>0</v>
      </c>
      <c r="Q385" s="95"/>
      <c r="R385" s="95"/>
      <c r="S385" s="95"/>
      <c r="T385" s="95"/>
      <c r="U385" s="95"/>
      <c r="V385" s="95"/>
      <c r="W385" s="95"/>
      <c r="X385" s="95"/>
      <c r="Y385" s="95"/>
      <c r="Z385" s="95"/>
      <c r="AA385" s="95"/>
      <c r="AB385" s="95"/>
      <c r="AC385" s="95"/>
      <c r="AD385" s="95"/>
      <c r="AE385" s="95"/>
      <c r="AF385" s="95"/>
      <c r="AG385" s="95"/>
      <c r="AH385" s="95"/>
      <c r="AI385" s="95"/>
      <c r="AJ385" s="95"/>
      <c r="AK385" s="95"/>
      <c r="AL385" s="95"/>
      <c r="AM385" s="95"/>
      <c r="AN385" s="95"/>
      <c r="AO385" s="95"/>
      <c r="AP385" s="95"/>
      <c r="AQ385" s="95"/>
      <c r="AR385" s="95"/>
      <c r="AS385" s="95"/>
      <c r="AT385" s="95"/>
      <c r="AU385" s="95"/>
      <c r="AV385" s="95"/>
      <c r="AW385" s="95"/>
      <c r="AX385" s="95"/>
    </row>
    <row r="386" spans="1:50" s="96" customFormat="1" ht="60">
      <c r="A386" s="24" t="s">
        <v>242</v>
      </c>
      <c r="B386" s="25" t="s">
        <v>555</v>
      </c>
      <c r="C386" s="153" t="s">
        <v>56</v>
      </c>
      <c r="D386" s="187">
        <f>E386+F386+G386</f>
        <v>6068.3</v>
      </c>
      <c r="E386" s="154">
        <f>'[1]Поправки ноябрь 2024 (3)'!$I$826</f>
        <v>6068.3</v>
      </c>
      <c r="F386" s="154"/>
      <c r="G386" s="154"/>
      <c r="H386" s="154" t="e">
        <f>#REF!</f>
        <v>#REF!</v>
      </c>
      <c r="I386" s="187">
        <f>J386+K386+L386</f>
        <v>0</v>
      </c>
      <c r="J386" s="154"/>
      <c r="K386" s="154"/>
      <c r="L386" s="154"/>
      <c r="M386" s="187">
        <f>N386+O386+P386</f>
        <v>0</v>
      </c>
      <c r="N386" s="154"/>
      <c r="O386" s="154"/>
      <c r="P386" s="154"/>
      <c r="Q386" s="95"/>
      <c r="R386" s="95"/>
      <c r="S386" s="95"/>
      <c r="T386" s="95"/>
      <c r="U386" s="95"/>
      <c r="V386" s="95"/>
      <c r="W386" s="95"/>
      <c r="X386" s="95"/>
      <c r="Y386" s="95"/>
      <c r="Z386" s="95"/>
      <c r="AA386" s="95"/>
      <c r="AB386" s="95"/>
      <c r="AC386" s="95"/>
      <c r="AD386" s="95"/>
      <c r="AE386" s="95"/>
      <c r="AF386" s="95"/>
      <c r="AG386" s="95"/>
      <c r="AH386" s="95"/>
      <c r="AI386" s="95"/>
      <c r="AJ386" s="95"/>
      <c r="AK386" s="95"/>
      <c r="AL386" s="95"/>
      <c r="AM386" s="95"/>
      <c r="AN386" s="95"/>
      <c r="AO386" s="95"/>
      <c r="AP386" s="95"/>
      <c r="AQ386" s="95"/>
      <c r="AR386" s="95"/>
      <c r="AS386" s="95"/>
      <c r="AT386" s="95"/>
      <c r="AU386" s="95"/>
      <c r="AV386" s="95"/>
      <c r="AW386" s="95"/>
      <c r="AX386" s="95"/>
    </row>
    <row r="387" spans="1:50" s="96" customFormat="1" ht="30">
      <c r="A387" s="208" t="s">
        <v>159</v>
      </c>
      <c r="B387" s="25" t="s">
        <v>440</v>
      </c>
      <c r="C387" s="153"/>
      <c r="D387" s="187">
        <f>D388</f>
        <v>747</v>
      </c>
      <c r="E387" s="154">
        <f t="shared" ref="E387:P387" si="243">E388</f>
        <v>747</v>
      </c>
      <c r="F387" s="154">
        <f t="shared" si="243"/>
        <v>0</v>
      </c>
      <c r="G387" s="154">
        <f t="shared" si="243"/>
        <v>0</v>
      </c>
      <c r="H387" s="154" t="e">
        <f t="shared" si="243"/>
        <v>#REF!</v>
      </c>
      <c r="I387" s="187">
        <f t="shared" si="243"/>
        <v>0</v>
      </c>
      <c r="J387" s="154">
        <f t="shared" si="243"/>
        <v>0</v>
      </c>
      <c r="K387" s="154">
        <f t="shared" si="243"/>
        <v>0</v>
      </c>
      <c r="L387" s="154">
        <f t="shared" si="243"/>
        <v>0</v>
      </c>
      <c r="M387" s="187">
        <f t="shared" si="243"/>
        <v>0</v>
      </c>
      <c r="N387" s="154">
        <f t="shared" si="243"/>
        <v>0</v>
      </c>
      <c r="O387" s="154">
        <f t="shared" si="243"/>
        <v>0</v>
      </c>
      <c r="P387" s="154">
        <f t="shared" si="243"/>
        <v>0</v>
      </c>
      <c r="Q387" s="95"/>
      <c r="R387" s="95"/>
      <c r="S387" s="95"/>
      <c r="T387" s="95"/>
      <c r="U387" s="95"/>
      <c r="V387" s="95"/>
      <c r="W387" s="95"/>
      <c r="X387" s="95"/>
      <c r="Y387" s="95"/>
      <c r="Z387" s="95"/>
      <c r="AA387" s="95"/>
      <c r="AB387" s="95"/>
      <c r="AC387" s="95"/>
      <c r="AD387" s="95"/>
      <c r="AE387" s="95"/>
      <c r="AF387" s="95"/>
      <c r="AG387" s="95"/>
      <c r="AH387" s="95"/>
      <c r="AI387" s="95"/>
      <c r="AJ387" s="95"/>
      <c r="AK387" s="95"/>
      <c r="AL387" s="95"/>
      <c r="AM387" s="95"/>
      <c r="AN387" s="95"/>
      <c r="AO387" s="95"/>
      <c r="AP387" s="95"/>
      <c r="AQ387" s="95"/>
      <c r="AR387" s="95"/>
      <c r="AS387" s="95"/>
      <c r="AT387" s="95"/>
      <c r="AU387" s="95"/>
      <c r="AV387" s="95"/>
      <c r="AW387" s="95"/>
      <c r="AX387" s="95"/>
    </row>
    <row r="388" spans="1:50" s="96" customFormat="1" ht="60">
      <c r="A388" s="24" t="s">
        <v>242</v>
      </c>
      <c r="B388" s="25" t="s">
        <v>440</v>
      </c>
      <c r="C388" s="153" t="s">
        <v>56</v>
      </c>
      <c r="D388" s="187">
        <f>E388+F388+G388</f>
        <v>747</v>
      </c>
      <c r="E388" s="154">
        <f>'[2]Поправки август 2024'!$I$830</f>
        <v>747</v>
      </c>
      <c r="F388" s="154"/>
      <c r="G388" s="154"/>
      <c r="H388" s="154" t="e">
        <f>#REF!</f>
        <v>#REF!</v>
      </c>
      <c r="I388" s="187">
        <f>J388+K388+L388</f>
        <v>0</v>
      </c>
      <c r="J388" s="154"/>
      <c r="K388" s="154"/>
      <c r="L388" s="154"/>
      <c r="M388" s="187">
        <f>N388+O388+P388</f>
        <v>0</v>
      </c>
      <c r="N388" s="154"/>
      <c r="O388" s="154"/>
      <c r="P388" s="154"/>
      <c r="Q388" s="95"/>
      <c r="R388" s="95"/>
      <c r="S388" s="95"/>
      <c r="T388" s="95"/>
      <c r="U388" s="95"/>
      <c r="V388" s="95"/>
      <c r="W388" s="95"/>
      <c r="X388" s="95"/>
      <c r="Y388" s="95"/>
      <c r="Z388" s="95"/>
      <c r="AA388" s="95"/>
      <c r="AB388" s="95"/>
      <c r="AC388" s="95"/>
      <c r="AD388" s="95"/>
      <c r="AE388" s="95"/>
      <c r="AF388" s="95"/>
      <c r="AG388" s="95"/>
      <c r="AH388" s="95"/>
      <c r="AI388" s="95"/>
      <c r="AJ388" s="95"/>
      <c r="AK388" s="95"/>
      <c r="AL388" s="95"/>
      <c r="AM388" s="95"/>
      <c r="AN388" s="95"/>
      <c r="AO388" s="95"/>
      <c r="AP388" s="95"/>
      <c r="AQ388" s="95"/>
      <c r="AR388" s="95"/>
      <c r="AS388" s="95"/>
      <c r="AT388" s="95"/>
      <c r="AU388" s="95"/>
      <c r="AV388" s="95"/>
      <c r="AW388" s="95"/>
      <c r="AX388" s="95"/>
    </row>
    <row r="389" spans="1:50" s="96" customFormat="1" ht="30" customHeight="1">
      <c r="A389" s="230" t="s">
        <v>539</v>
      </c>
      <c r="B389" s="205" t="s">
        <v>551</v>
      </c>
      <c r="C389" s="153"/>
      <c r="D389" s="187">
        <f>D390</f>
        <v>430.00000000000006</v>
      </c>
      <c r="E389" s="154">
        <f t="shared" ref="E389:P389" si="244">E390</f>
        <v>430.00000000000006</v>
      </c>
      <c r="F389" s="154">
        <f t="shared" si="244"/>
        <v>0</v>
      </c>
      <c r="G389" s="154">
        <f t="shared" si="244"/>
        <v>0</v>
      </c>
      <c r="H389" s="154">
        <f t="shared" si="244"/>
        <v>0</v>
      </c>
      <c r="I389" s="187">
        <f t="shared" si="244"/>
        <v>0</v>
      </c>
      <c r="J389" s="154">
        <f t="shared" si="244"/>
        <v>0</v>
      </c>
      <c r="K389" s="154">
        <f t="shared" si="244"/>
        <v>0</v>
      </c>
      <c r="L389" s="154">
        <f t="shared" si="244"/>
        <v>0</v>
      </c>
      <c r="M389" s="187">
        <f t="shared" si="244"/>
        <v>0</v>
      </c>
      <c r="N389" s="154">
        <f t="shared" si="244"/>
        <v>0</v>
      </c>
      <c r="O389" s="154">
        <f t="shared" si="244"/>
        <v>0</v>
      </c>
      <c r="P389" s="154">
        <f t="shared" si="244"/>
        <v>0</v>
      </c>
      <c r="Q389" s="95"/>
      <c r="R389" s="95"/>
      <c r="S389" s="95"/>
      <c r="T389" s="95"/>
      <c r="U389" s="95"/>
      <c r="V389" s="95"/>
      <c r="W389" s="95"/>
      <c r="X389" s="95"/>
      <c r="Y389" s="95"/>
      <c r="Z389" s="95"/>
      <c r="AA389" s="95"/>
      <c r="AB389" s="95"/>
      <c r="AC389" s="95"/>
      <c r="AD389" s="95"/>
      <c r="AE389" s="95"/>
      <c r="AF389" s="95"/>
      <c r="AG389" s="95"/>
      <c r="AH389" s="95"/>
      <c r="AI389" s="95"/>
      <c r="AJ389" s="95"/>
      <c r="AK389" s="95"/>
      <c r="AL389" s="95"/>
      <c r="AM389" s="95"/>
      <c r="AN389" s="95"/>
      <c r="AO389" s="95"/>
      <c r="AP389" s="95"/>
      <c r="AQ389" s="95"/>
      <c r="AR389" s="95"/>
      <c r="AS389" s="95"/>
      <c r="AT389" s="95"/>
      <c r="AU389" s="95"/>
      <c r="AV389" s="95"/>
      <c r="AW389" s="95"/>
      <c r="AX389" s="95"/>
    </row>
    <row r="390" spans="1:50" s="96" customFormat="1" ht="43.5" customHeight="1">
      <c r="A390" s="24" t="s">
        <v>242</v>
      </c>
      <c r="B390" s="205" t="s">
        <v>551</v>
      </c>
      <c r="C390" s="153" t="s">
        <v>56</v>
      </c>
      <c r="D390" s="187">
        <f>E390+F390+G390</f>
        <v>430.00000000000006</v>
      </c>
      <c r="E390" s="155">
        <f>'[2]Поправки октябрь 2024 (2)'!$I$834</f>
        <v>430.00000000000006</v>
      </c>
      <c r="F390" s="155"/>
      <c r="G390" s="155"/>
      <c r="H390" s="155"/>
      <c r="I390" s="188"/>
      <c r="J390" s="155"/>
      <c r="K390" s="155"/>
      <c r="L390" s="155"/>
      <c r="M390" s="188"/>
      <c r="N390" s="155"/>
      <c r="O390" s="155"/>
      <c r="P390" s="155"/>
      <c r="Q390" s="95"/>
      <c r="R390" s="95"/>
      <c r="S390" s="95"/>
      <c r="T390" s="95"/>
      <c r="U390" s="95"/>
      <c r="V390" s="95"/>
      <c r="W390" s="95"/>
      <c r="X390" s="95"/>
      <c r="Y390" s="95"/>
      <c r="Z390" s="95"/>
      <c r="AA390" s="95"/>
      <c r="AB390" s="95"/>
      <c r="AC390" s="95"/>
      <c r="AD390" s="95"/>
      <c r="AE390" s="95"/>
      <c r="AF390" s="95"/>
      <c r="AG390" s="95"/>
      <c r="AH390" s="95"/>
      <c r="AI390" s="95"/>
      <c r="AJ390" s="95"/>
      <c r="AK390" s="95"/>
      <c r="AL390" s="95"/>
      <c r="AM390" s="95"/>
      <c r="AN390" s="95"/>
      <c r="AO390" s="95"/>
      <c r="AP390" s="95"/>
      <c r="AQ390" s="95"/>
      <c r="AR390" s="95"/>
      <c r="AS390" s="95"/>
      <c r="AT390" s="95"/>
      <c r="AU390" s="95"/>
      <c r="AV390" s="95"/>
      <c r="AW390" s="95"/>
      <c r="AX390" s="95"/>
    </row>
    <row r="391" spans="1:50" s="96" customFormat="1" ht="43.5" hidden="1" customHeight="1">
      <c r="A391" s="202" t="s">
        <v>426</v>
      </c>
      <c r="B391" s="25" t="s">
        <v>245</v>
      </c>
      <c r="C391" s="153"/>
      <c r="D391" s="187"/>
      <c r="E391" s="155"/>
      <c r="F391" s="155"/>
      <c r="G391" s="155"/>
      <c r="H391" s="155"/>
      <c r="I391" s="188"/>
      <c r="J391" s="155"/>
      <c r="K391" s="155"/>
      <c r="L391" s="155"/>
      <c r="M391" s="188"/>
      <c r="N391" s="155"/>
      <c r="O391" s="155"/>
      <c r="P391" s="155"/>
      <c r="Q391" s="95"/>
      <c r="R391" s="95"/>
      <c r="S391" s="95"/>
      <c r="T391" s="95"/>
      <c r="U391" s="95"/>
      <c r="V391" s="95"/>
      <c r="W391" s="95"/>
      <c r="X391" s="95"/>
      <c r="Y391" s="95"/>
      <c r="Z391" s="95"/>
      <c r="AA391" s="95"/>
      <c r="AB391" s="95"/>
      <c r="AC391" s="95"/>
      <c r="AD391" s="95"/>
      <c r="AE391" s="95"/>
      <c r="AF391" s="95"/>
      <c r="AG391" s="95"/>
      <c r="AH391" s="95"/>
      <c r="AI391" s="95"/>
      <c r="AJ391" s="95"/>
      <c r="AK391" s="95"/>
      <c r="AL391" s="95"/>
      <c r="AM391" s="95"/>
      <c r="AN391" s="95"/>
      <c r="AO391" s="95"/>
      <c r="AP391" s="95"/>
      <c r="AQ391" s="95"/>
      <c r="AR391" s="95"/>
      <c r="AS391" s="95"/>
      <c r="AT391" s="95"/>
      <c r="AU391" s="95"/>
      <c r="AV391" s="95"/>
      <c r="AW391" s="95"/>
      <c r="AX391" s="95"/>
    </row>
    <row r="392" spans="1:50" s="96" customFormat="1" ht="21.75" hidden="1" customHeight="1">
      <c r="A392" s="203" t="s">
        <v>160</v>
      </c>
      <c r="B392" s="205" t="s">
        <v>432</v>
      </c>
      <c r="C392" s="153" t="s">
        <v>155</v>
      </c>
      <c r="D392" s="187"/>
      <c r="E392" s="155"/>
      <c r="F392" s="155"/>
      <c r="G392" s="155"/>
      <c r="H392" s="155"/>
      <c r="I392" s="188"/>
      <c r="J392" s="155"/>
      <c r="K392" s="155"/>
      <c r="L392" s="155"/>
      <c r="M392" s="188"/>
      <c r="N392" s="155"/>
      <c r="O392" s="155"/>
      <c r="P392" s="155"/>
      <c r="Q392" s="95"/>
      <c r="R392" s="95"/>
      <c r="S392" s="95"/>
      <c r="T392" s="95"/>
      <c r="U392" s="95"/>
      <c r="V392" s="95"/>
      <c r="W392" s="95"/>
      <c r="X392" s="95"/>
      <c r="Y392" s="95"/>
      <c r="Z392" s="95"/>
      <c r="AA392" s="95"/>
      <c r="AB392" s="95"/>
      <c r="AC392" s="95"/>
      <c r="AD392" s="95"/>
      <c r="AE392" s="95"/>
      <c r="AF392" s="95"/>
      <c r="AG392" s="95"/>
      <c r="AH392" s="95"/>
      <c r="AI392" s="95"/>
      <c r="AJ392" s="95"/>
      <c r="AK392" s="95"/>
      <c r="AL392" s="95"/>
      <c r="AM392" s="95"/>
      <c r="AN392" s="95"/>
      <c r="AO392" s="95"/>
      <c r="AP392" s="95"/>
      <c r="AQ392" s="95"/>
      <c r="AR392" s="95"/>
      <c r="AS392" s="95"/>
      <c r="AT392" s="95"/>
      <c r="AU392" s="95"/>
      <c r="AV392" s="95"/>
      <c r="AW392" s="95"/>
      <c r="AX392" s="95"/>
    </row>
    <row r="393" spans="1:50" s="96" customFormat="1" ht="43.5" hidden="1" customHeight="1">
      <c r="A393" s="24" t="s">
        <v>120</v>
      </c>
      <c r="B393" s="25" t="s">
        <v>245</v>
      </c>
      <c r="C393" s="153"/>
      <c r="D393" s="187"/>
      <c r="E393" s="155"/>
      <c r="F393" s="155"/>
      <c r="G393" s="155"/>
      <c r="H393" s="155"/>
      <c r="I393" s="188"/>
      <c r="J393" s="155"/>
      <c r="K393" s="155"/>
      <c r="L393" s="155"/>
      <c r="M393" s="188"/>
      <c r="N393" s="155"/>
      <c r="O393" s="155"/>
      <c r="P393" s="155"/>
      <c r="Q393" s="95"/>
      <c r="R393" s="95"/>
      <c r="S393" s="95"/>
      <c r="T393" s="95"/>
      <c r="U393" s="95"/>
      <c r="V393" s="95"/>
      <c r="W393" s="95"/>
      <c r="X393" s="95"/>
      <c r="Y393" s="95"/>
      <c r="Z393" s="95"/>
      <c r="AA393" s="95"/>
      <c r="AB393" s="95"/>
      <c r="AC393" s="95"/>
      <c r="AD393" s="95"/>
      <c r="AE393" s="95"/>
      <c r="AF393" s="95"/>
      <c r="AG393" s="95"/>
      <c r="AH393" s="95"/>
      <c r="AI393" s="95"/>
      <c r="AJ393" s="95"/>
      <c r="AK393" s="95"/>
      <c r="AL393" s="95"/>
      <c r="AM393" s="95"/>
      <c r="AN393" s="95"/>
      <c r="AO393" s="95"/>
      <c r="AP393" s="95"/>
      <c r="AQ393" s="95"/>
      <c r="AR393" s="95"/>
      <c r="AS393" s="95"/>
      <c r="AT393" s="95"/>
      <c r="AU393" s="95"/>
      <c r="AV393" s="95"/>
      <c r="AW393" s="95"/>
      <c r="AX393" s="95"/>
    </row>
    <row r="394" spans="1:50" s="96" customFormat="1" ht="24.75" hidden="1" customHeight="1">
      <c r="A394" s="204" t="s">
        <v>427</v>
      </c>
      <c r="B394" s="205" t="s">
        <v>432</v>
      </c>
      <c r="C394" s="153" t="s">
        <v>428</v>
      </c>
      <c r="D394" s="187"/>
      <c r="E394" s="155"/>
      <c r="F394" s="155"/>
      <c r="G394" s="155"/>
      <c r="H394" s="155"/>
      <c r="I394" s="188"/>
      <c r="J394" s="155"/>
      <c r="K394" s="155"/>
      <c r="L394" s="155"/>
      <c r="M394" s="188"/>
      <c r="N394" s="155"/>
      <c r="O394" s="155"/>
      <c r="P394" s="155"/>
      <c r="Q394" s="95"/>
      <c r="R394" s="95"/>
      <c r="S394" s="95"/>
      <c r="T394" s="95"/>
      <c r="U394" s="95"/>
      <c r="V394" s="95"/>
      <c r="W394" s="95"/>
      <c r="X394" s="95"/>
      <c r="Y394" s="95"/>
      <c r="Z394" s="95"/>
      <c r="AA394" s="95"/>
      <c r="AB394" s="95"/>
      <c r="AC394" s="95"/>
      <c r="AD394" s="95"/>
      <c r="AE394" s="95"/>
      <c r="AF394" s="95"/>
      <c r="AG394" s="95"/>
      <c r="AH394" s="95"/>
      <c r="AI394" s="95"/>
      <c r="AJ394" s="95"/>
      <c r="AK394" s="95"/>
      <c r="AL394" s="95"/>
      <c r="AM394" s="95"/>
      <c r="AN394" s="95"/>
      <c r="AO394" s="95"/>
      <c r="AP394" s="95"/>
      <c r="AQ394" s="95"/>
      <c r="AR394" s="95"/>
      <c r="AS394" s="95"/>
      <c r="AT394" s="95"/>
      <c r="AU394" s="95"/>
      <c r="AV394" s="95"/>
      <c r="AW394" s="95"/>
      <c r="AX394" s="95"/>
    </row>
    <row r="395" spans="1:50" s="96" customFormat="1" ht="43.5" hidden="1" customHeight="1">
      <c r="A395" s="24" t="s">
        <v>120</v>
      </c>
      <c r="B395" s="25" t="s">
        <v>245</v>
      </c>
      <c r="C395" s="153"/>
      <c r="D395" s="187"/>
      <c r="E395" s="155"/>
      <c r="F395" s="155"/>
      <c r="G395" s="155"/>
      <c r="H395" s="155"/>
      <c r="I395" s="188"/>
      <c r="J395" s="155"/>
      <c r="K395" s="155"/>
      <c r="L395" s="155"/>
      <c r="M395" s="188"/>
      <c r="N395" s="155"/>
      <c r="O395" s="155"/>
      <c r="P395" s="155"/>
      <c r="Q395" s="95"/>
      <c r="R395" s="95"/>
      <c r="S395" s="95"/>
      <c r="T395" s="95"/>
      <c r="U395" s="95"/>
      <c r="V395" s="95"/>
      <c r="W395" s="95"/>
      <c r="X395" s="95"/>
      <c r="Y395" s="95"/>
      <c r="Z395" s="95"/>
      <c r="AA395" s="95"/>
      <c r="AB395" s="95"/>
      <c r="AC395" s="95"/>
      <c r="AD395" s="95"/>
      <c r="AE395" s="95"/>
      <c r="AF395" s="95"/>
      <c r="AG395" s="95"/>
      <c r="AH395" s="95"/>
      <c r="AI395" s="95"/>
      <c r="AJ395" s="95"/>
      <c r="AK395" s="95"/>
      <c r="AL395" s="95"/>
      <c r="AM395" s="95"/>
      <c r="AN395" s="95"/>
      <c r="AO395" s="95"/>
      <c r="AP395" s="95"/>
      <c r="AQ395" s="95"/>
      <c r="AR395" s="95"/>
      <c r="AS395" s="95"/>
      <c r="AT395" s="95"/>
      <c r="AU395" s="95"/>
      <c r="AV395" s="95"/>
      <c r="AW395" s="95"/>
      <c r="AX395" s="95"/>
    </row>
    <row r="396" spans="1:50" s="96" customFormat="1" ht="75.75" hidden="1" customHeight="1">
      <c r="A396" s="203" t="s">
        <v>429</v>
      </c>
      <c r="B396" s="205" t="s">
        <v>432</v>
      </c>
      <c r="C396" s="153" t="s">
        <v>430</v>
      </c>
      <c r="D396" s="187"/>
      <c r="E396" s="155"/>
      <c r="F396" s="155"/>
      <c r="G396" s="155"/>
      <c r="H396" s="155"/>
      <c r="I396" s="188"/>
      <c r="J396" s="155"/>
      <c r="K396" s="155"/>
      <c r="L396" s="155"/>
      <c r="M396" s="188"/>
      <c r="N396" s="155"/>
      <c r="O396" s="155"/>
      <c r="P396" s="155"/>
      <c r="Q396" s="95"/>
      <c r="R396" s="95"/>
      <c r="S396" s="95"/>
      <c r="T396" s="95"/>
      <c r="U396" s="95"/>
      <c r="V396" s="95"/>
      <c r="W396" s="95"/>
      <c r="X396" s="95"/>
      <c r="Y396" s="95"/>
      <c r="Z396" s="95"/>
      <c r="AA396" s="95"/>
      <c r="AB396" s="95"/>
      <c r="AC396" s="95"/>
      <c r="AD396" s="95"/>
      <c r="AE396" s="95"/>
      <c r="AF396" s="95"/>
      <c r="AG396" s="95"/>
      <c r="AH396" s="95"/>
      <c r="AI396" s="95"/>
      <c r="AJ396" s="95"/>
      <c r="AK396" s="95"/>
      <c r="AL396" s="95"/>
      <c r="AM396" s="95"/>
      <c r="AN396" s="95"/>
      <c r="AO396" s="95"/>
      <c r="AP396" s="95"/>
      <c r="AQ396" s="95"/>
      <c r="AR396" s="95"/>
      <c r="AS396" s="95"/>
      <c r="AT396" s="95"/>
      <c r="AU396" s="95"/>
      <c r="AV396" s="95"/>
      <c r="AW396" s="95"/>
      <c r="AX396" s="95"/>
    </row>
    <row r="397" spans="1:50" s="96" customFormat="1" ht="18" hidden="1" customHeight="1">
      <c r="A397" s="203" t="s">
        <v>18</v>
      </c>
      <c r="B397" s="205" t="s">
        <v>432</v>
      </c>
      <c r="C397" s="153" t="s">
        <v>19</v>
      </c>
      <c r="D397" s="187"/>
      <c r="E397" s="155"/>
      <c r="F397" s="155"/>
      <c r="G397" s="155"/>
      <c r="H397" s="155"/>
      <c r="I397" s="188"/>
      <c r="J397" s="155"/>
      <c r="K397" s="155"/>
      <c r="L397" s="155"/>
      <c r="M397" s="188"/>
      <c r="N397" s="155"/>
      <c r="O397" s="155"/>
      <c r="P397" s="155"/>
      <c r="Q397" s="95"/>
      <c r="R397" s="95"/>
      <c r="S397" s="95"/>
      <c r="T397" s="95"/>
      <c r="U397" s="95"/>
      <c r="V397" s="95"/>
      <c r="W397" s="95"/>
      <c r="X397" s="95"/>
      <c r="Y397" s="95"/>
      <c r="Z397" s="95"/>
      <c r="AA397" s="95"/>
      <c r="AB397" s="95"/>
      <c r="AC397" s="95"/>
      <c r="AD397" s="95"/>
      <c r="AE397" s="95"/>
      <c r="AF397" s="95"/>
      <c r="AG397" s="95"/>
      <c r="AH397" s="95"/>
      <c r="AI397" s="95"/>
      <c r="AJ397" s="95"/>
      <c r="AK397" s="95"/>
      <c r="AL397" s="95"/>
      <c r="AM397" s="95"/>
      <c r="AN397" s="95"/>
      <c r="AO397" s="95"/>
      <c r="AP397" s="95"/>
      <c r="AQ397" s="95"/>
      <c r="AR397" s="95"/>
      <c r="AS397" s="95"/>
      <c r="AT397" s="95"/>
      <c r="AU397" s="95"/>
      <c r="AV397" s="95"/>
      <c r="AW397" s="95"/>
      <c r="AX397" s="95"/>
    </row>
    <row r="398" spans="1:50" s="96" customFormat="1" ht="64.5" hidden="1" customHeight="1">
      <c r="A398" s="203" t="s">
        <v>431</v>
      </c>
      <c r="B398" s="205" t="s">
        <v>432</v>
      </c>
      <c r="C398" s="153" t="s">
        <v>433</v>
      </c>
      <c r="D398" s="187"/>
      <c r="E398" s="155"/>
      <c r="F398" s="155"/>
      <c r="G398" s="155"/>
      <c r="H398" s="155"/>
      <c r="I398" s="188"/>
      <c r="J398" s="155"/>
      <c r="K398" s="155"/>
      <c r="L398" s="155"/>
      <c r="M398" s="188"/>
      <c r="N398" s="155"/>
      <c r="O398" s="155"/>
      <c r="P398" s="155"/>
      <c r="Q398" s="95"/>
      <c r="R398" s="95"/>
      <c r="S398" s="95"/>
      <c r="T398" s="95"/>
      <c r="U398" s="95"/>
      <c r="V398" s="95"/>
      <c r="W398" s="95"/>
      <c r="X398" s="95"/>
      <c r="Y398" s="95"/>
      <c r="Z398" s="95"/>
      <c r="AA398" s="95"/>
      <c r="AB398" s="95"/>
      <c r="AC398" s="95"/>
      <c r="AD398" s="95"/>
      <c r="AE398" s="95"/>
      <c r="AF398" s="95"/>
      <c r="AG398" s="95"/>
      <c r="AH398" s="95"/>
      <c r="AI398" s="95"/>
      <c r="AJ398" s="95"/>
      <c r="AK398" s="95"/>
      <c r="AL398" s="95"/>
      <c r="AM398" s="95"/>
      <c r="AN398" s="95"/>
      <c r="AO398" s="95"/>
      <c r="AP398" s="95"/>
      <c r="AQ398" s="95"/>
      <c r="AR398" s="95"/>
      <c r="AS398" s="95"/>
      <c r="AT398" s="95"/>
      <c r="AU398" s="95"/>
      <c r="AV398" s="95"/>
      <c r="AW398" s="95"/>
      <c r="AX398" s="95"/>
    </row>
    <row r="399" spans="1:50" s="96" customFormat="1" ht="17.25" hidden="1" customHeight="1">
      <c r="A399" s="16" t="s">
        <v>148</v>
      </c>
      <c r="B399" s="25" t="s">
        <v>245</v>
      </c>
      <c r="C399" s="153" t="s">
        <v>56</v>
      </c>
      <c r="D399" s="187">
        <f>E399+F399+G399</f>
        <v>0</v>
      </c>
      <c r="E399" s="155"/>
      <c r="F399" s="157"/>
      <c r="G399" s="157"/>
      <c r="H399" s="157"/>
      <c r="I399" s="187">
        <f>J399+K399+L399</f>
        <v>0</v>
      </c>
      <c r="J399" s="155"/>
      <c r="K399" s="157"/>
      <c r="L399" s="155"/>
      <c r="M399" s="187">
        <f>N399+O399</f>
        <v>0</v>
      </c>
      <c r="N399" s="158"/>
      <c r="O399" s="160"/>
      <c r="P399" s="160"/>
      <c r="Q399" s="95"/>
      <c r="R399" s="95"/>
      <c r="S399" s="95"/>
      <c r="T399" s="95"/>
      <c r="U399" s="95"/>
      <c r="V399" s="95"/>
      <c r="W399" s="95"/>
      <c r="X399" s="95"/>
      <c r="Y399" s="95"/>
      <c r="Z399" s="95"/>
      <c r="AA399" s="95"/>
      <c r="AB399" s="95"/>
      <c r="AC399" s="95"/>
      <c r="AD399" s="95"/>
      <c r="AE399" s="95"/>
      <c r="AF399" s="95"/>
      <c r="AG399" s="95"/>
      <c r="AH399" s="95"/>
      <c r="AI399" s="95"/>
      <c r="AJ399" s="95"/>
      <c r="AK399" s="95"/>
      <c r="AL399" s="95"/>
      <c r="AM399" s="95"/>
      <c r="AN399" s="95"/>
      <c r="AO399" s="95"/>
      <c r="AP399" s="95"/>
      <c r="AQ399" s="95"/>
      <c r="AR399" s="95"/>
      <c r="AS399" s="95"/>
      <c r="AT399" s="95"/>
      <c r="AU399" s="95"/>
      <c r="AV399" s="95"/>
      <c r="AW399" s="95"/>
      <c r="AX399" s="95"/>
    </row>
    <row r="400" spans="1:50" s="8" customFormat="1" ht="76.5" hidden="1" customHeight="1">
      <c r="A400" s="43" t="s">
        <v>138</v>
      </c>
      <c r="B400" s="25" t="s">
        <v>340</v>
      </c>
      <c r="C400" s="153"/>
      <c r="D400" s="187">
        <f t="shared" ref="D400:P401" si="245">D401</f>
        <v>0</v>
      </c>
      <c r="E400" s="158">
        <f t="shared" si="245"/>
        <v>0</v>
      </c>
      <c r="F400" s="158">
        <f t="shared" si="245"/>
        <v>0</v>
      </c>
      <c r="G400" s="158">
        <f t="shared" si="245"/>
        <v>0</v>
      </c>
      <c r="H400" s="158">
        <f t="shared" si="245"/>
        <v>0</v>
      </c>
      <c r="I400" s="187">
        <f t="shared" si="245"/>
        <v>0</v>
      </c>
      <c r="J400" s="158">
        <f t="shared" si="245"/>
        <v>0</v>
      </c>
      <c r="K400" s="158">
        <f t="shared" si="245"/>
        <v>0</v>
      </c>
      <c r="L400" s="158">
        <f t="shared" si="245"/>
        <v>0</v>
      </c>
      <c r="M400" s="187">
        <f t="shared" si="245"/>
        <v>0</v>
      </c>
      <c r="N400" s="158">
        <f t="shared" si="245"/>
        <v>0</v>
      </c>
      <c r="O400" s="158">
        <f t="shared" si="245"/>
        <v>0</v>
      </c>
      <c r="P400" s="158">
        <f t="shared" si="245"/>
        <v>0</v>
      </c>
      <c r="Q400" s="7"/>
      <c r="R400" s="7"/>
      <c r="S400" s="7"/>
      <c r="T400" s="7"/>
      <c r="U400" s="7"/>
      <c r="V400" s="7"/>
      <c r="W400" s="7"/>
      <c r="X400" s="7"/>
      <c r="Y400" s="7"/>
      <c r="Z400" s="7"/>
      <c r="AA400" s="7"/>
      <c r="AB400" s="7"/>
      <c r="AC400" s="7"/>
      <c r="AD400" s="7"/>
      <c r="AE400" s="7"/>
      <c r="AF400" s="7"/>
      <c r="AG400" s="7"/>
      <c r="AH400" s="7"/>
      <c r="AI400" s="7"/>
      <c r="AJ400" s="7"/>
      <c r="AK400" s="7"/>
      <c r="AL400" s="7"/>
      <c r="AM400" s="7"/>
      <c r="AN400" s="7"/>
      <c r="AO400" s="7"/>
      <c r="AP400" s="7"/>
      <c r="AQ400" s="7"/>
      <c r="AR400" s="7"/>
      <c r="AS400" s="7"/>
      <c r="AT400" s="7"/>
      <c r="AU400" s="7"/>
      <c r="AV400" s="7"/>
      <c r="AW400" s="7"/>
      <c r="AX400" s="7"/>
    </row>
    <row r="401" spans="1:50" s="8" customFormat="1" ht="63.75" hidden="1" customHeight="1">
      <c r="A401" s="24" t="s">
        <v>60</v>
      </c>
      <c r="B401" s="25" t="s">
        <v>340</v>
      </c>
      <c r="C401" s="153" t="s">
        <v>56</v>
      </c>
      <c r="D401" s="187">
        <f t="shared" si="245"/>
        <v>0</v>
      </c>
      <c r="E401" s="158">
        <f t="shared" si="245"/>
        <v>0</v>
      </c>
      <c r="F401" s="158">
        <f t="shared" si="245"/>
        <v>0</v>
      </c>
      <c r="G401" s="158">
        <f t="shared" si="245"/>
        <v>0</v>
      </c>
      <c r="H401" s="158">
        <f t="shared" si="245"/>
        <v>0</v>
      </c>
      <c r="I401" s="187">
        <f t="shared" si="245"/>
        <v>0</v>
      </c>
      <c r="J401" s="158">
        <f t="shared" si="245"/>
        <v>0</v>
      </c>
      <c r="K401" s="158">
        <f t="shared" si="245"/>
        <v>0</v>
      </c>
      <c r="L401" s="158">
        <f t="shared" si="245"/>
        <v>0</v>
      </c>
      <c r="M401" s="187">
        <f t="shared" si="245"/>
        <v>0</v>
      </c>
      <c r="N401" s="158">
        <f t="shared" si="245"/>
        <v>0</v>
      </c>
      <c r="O401" s="158">
        <f t="shared" si="245"/>
        <v>0</v>
      </c>
      <c r="P401" s="158">
        <f t="shared" si="245"/>
        <v>0</v>
      </c>
      <c r="Q401" s="7"/>
      <c r="R401" s="7"/>
      <c r="S401" s="7"/>
      <c r="T401" s="7"/>
      <c r="U401" s="7"/>
      <c r="V401" s="7"/>
      <c r="W401" s="7"/>
      <c r="X401" s="7"/>
      <c r="Y401" s="7"/>
      <c r="Z401" s="7"/>
      <c r="AA401" s="7"/>
      <c r="AB401" s="7"/>
      <c r="AC401" s="7"/>
      <c r="AD401" s="7"/>
      <c r="AE401" s="7"/>
      <c r="AF401" s="7"/>
      <c r="AG401" s="7"/>
      <c r="AH401" s="7"/>
      <c r="AI401" s="7"/>
      <c r="AJ401" s="7"/>
      <c r="AK401" s="7"/>
      <c r="AL401" s="7"/>
      <c r="AM401" s="7"/>
      <c r="AN401" s="7"/>
      <c r="AO401" s="7"/>
      <c r="AP401" s="7"/>
      <c r="AQ401" s="7"/>
      <c r="AR401" s="7"/>
      <c r="AS401" s="7"/>
      <c r="AT401" s="7"/>
      <c r="AU401" s="7"/>
      <c r="AV401" s="7"/>
      <c r="AW401" s="7"/>
      <c r="AX401" s="7"/>
    </row>
    <row r="402" spans="1:50" s="8" customFormat="1" ht="17.25" hidden="1" customHeight="1">
      <c r="A402" s="16" t="s">
        <v>148</v>
      </c>
      <c r="B402" s="25" t="s">
        <v>340</v>
      </c>
      <c r="C402" s="153" t="s">
        <v>56</v>
      </c>
      <c r="D402" s="187">
        <f>E402+F402+G402+H402</f>
        <v>0</v>
      </c>
      <c r="E402" s="155"/>
      <c r="F402" s="155"/>
      <c r="G402" s="157"/>
      <c r="H402" s="157"/>
      <c r="I402" s="187">
        <f>J402+K402+L402</f>
        <v>0</v>
      </c>
      <c r="J402" s="155"/>
      <c r="K402" s="157"/>
      <c r="L402" s="155"/>
      <c r="M402" s="246">
        <f>N402+O402+P402</f>
        <v>0</v>
      </c>
      <c r="N402" s="160"/>
      <c r="O402" s="160"/>
      <c r="P402" s="160"/>
      <c r="Q402" s="7"/>
      <c r="R402" s="7"/>
      <c r="S402" s="7"/>
      <c r="T402" s="7"/>
      <c r="U402" s="7"/>
      <c r="V402" s="7"/>
      <c r="W402" s="7"/>
      <c r="X402" s="7"/>
      <c r="Y402" s="7"/>
      <c r="Z402" s="7"/>
      <c r="AA402" s="7"/>
      <c r="AB402" s="7"/>
      <c r="AC402" s="7"/>
      <c r="AD402" s="7"/>
      <c r="AE402" s="7"/>
      <c r="AF402" s="7"/>
      <c r="AG402" s="7"/>
      <c r="AH402" s="7"/>
      <c r="AI402" s="7"/>
      <c r="AJ402" s="7"/>
      <c r="AK402" s="7"/>
      <c r="AL402" s="7"/>
      <c r="AM402" s="7"/>
      <c r="AN402" s="7"/>
      <c r="AO402" s="7"/>
      <c r="AP402" s="7"/>
      <c r="AQ402" s="7"/>
      <c r="AR402" s="7"/>
      <c r="AS402" s="7"/>
      <c r="AT402" s="7"/>
      <c r="AU402" s="7"/>
      <c r="AV402" s="7"/>
      <c r="AW402" s="7"/>
      <c r="AX402" s="7"/>
    </row>
    <row r="403" spans="1:50" s="8" customFormat="1" ht="37.5" hidden="1" customHeight="1">
      <c r="A403" s="74" t="s">
        <v>383</v>
      </c>
      <c r="B403" s="151" t="s">
        <v>385</v>
      </c>
      <c r="C403" s="153"/>
      <c r="D403" s="187">
        <f>D404</f>
        <v>0</v>
      </c>
      <c r="E403" s="154">
        <f t="shared" ref="E403:P405" si="246">E404</f>
        <v>0</v>
      </c>
      <c r="F403" s="154">
        <f t="shared" si="246"/>
        <v>0</v>
      </c>
      <c r="G403" s="154">
        <f t="shared" si="246"/>
        <v>0</v>
      </c>
      <c r="H403" s="154">
        <f t="shared" si="246"/>
        <v>0</v>
      </c>
      <c r="I403" s="187">
        <f t="shared" si="246"/>
        <v>0</v>
      </c>
      <c r="J403" s="154">
        <f t="shared" si="246"/>
        <v>0</v>
      </c>
      <c r="K403" s="154">
        <f t="shared" si="246"/>
        <v>0</v>
      </c>
      <c r="L403" s="154">
        <f t="shared" si="246"/>
        <v>0</v>
      </c>
      <c r="M403" s="187">
        <f t="shared" si="246"/>
        <v>0</v>
      </c>
      <c r="N403" s="154">
        <f t="shared" si="246"/>
        <v>0</v>
      </c>
      <c r="O403" s="154">
        <f t="shared" si="246"/>
        <v>0</v>
      </c>
      <c r="P403" s="154">
        <f t="shared" si="246"/>
        <v>0</v>
      </c>
      <c r="Q403" s="7"/>
      <c r="R403" s="7"/>
      <c r="S403" s="7"/>
      <c r="T403" s="7"/>
      <c r="U403" s="7"/>
      <c r="V403" s="7"/>
      <c r="W403" s="7"/>
      <c r="X403" s="7"/>
      <c r="Y403" s="7"/>
      <c r="Z403" s="7"/>
      <c r="AA403" s="7"/>
      <c r="AB403" s="7"/>
      <c r="AC403" s="7"/>
      <c r="AD403" s="7"/>
      <c r="AE403" s="7"/>
      <c r="AF403" s="7"/>
      <c r="AG403" s="7"/>
      <c r="AH403" s="7"/>
      <c r="AI403" s="7"/>
      <c r="AJ403" s="7"/>
      <c r="AK403" s="7"/>
      <c r="AL403" s="7"/>
      <c r="AM403" s="7"/>
      <c r="AN403" s="7"/>
      <c r="AO403" s="7"/>
      <c r="AP403" s="7"/>
      <c r="AQ403" s="7"/>
      <c r="AR403" s="7"/>
      <c r="AS403" s="7"/>
      <c r="AT403" s="7"/>
      <c r="AU403" s="7"/>
      <c r="AV403" s="7"/>
      <c r="AW403" s="7"/>
      <c r="AX403" s="7"/>
    </row>
    <row r="404" spans="1:50" s="8" customFormat="1" ht="60.75" hidden="1">
      <c r="A404" s="145" t="s">
        <v>483</v>
      </c>
      <c r="B404" s="151" t="s">
        <v>385</v>
      </c>
      <c r="C404" s="153"/>
      <c r="D404" s="187">
        <f>D405</f>
        <v>0</v>
      </c>
      <c r="E404" s="154">
        <f t="shared" si="246"/>
        <v>0</v>
      </c>
      <c r="F404" s="154">
        <f t="shared" si="246"/>
        <v>0</v>
      </c>
      <c r="G404" s="154">
        <f t="shared" si="246"/>
        <v>0</v>
      </c>
      <c r="H404" s="154">
        <f t="shared" si="246"/>
        <v>0</v>
      </c>
      <c r="I404" s="187">
        <f t="shared" si="246"/>
        <v>0</v>
      </c>
      <c r="J404" s="154">
        <f t="shared" si="246"/>
        <v>0</v>
      </c>
      <c r="K404" s="154">
        <f t="shared" si="246"/>
        <v>0</v>
      </c>
      <c r="L404" s="154">
        <f t="shared" si="246"/>
        <v>0</v>
      </c>
      <c r="M404" s="187">
        <f t="shared" si="246"/>
        <v>0</v>
      </c>
      <c r="N404" s="154">
        <f t="shared" si="246"/>
        <v>0</v>
      </c>
      <c r="O404" s="154">
        <f t="shared" si="246"/>
        <v>0</v>
      </c>
      <c r="P404" s="154">
        <f t="shared" si="246"/>
        <v>0</v>
      </c>
      <c r="Q404" s="7"/>
      <c r="R404" s="7"/>
      <c r="S404" s="7"/>
      <c r="T404" s="7"/>
      <c r="U404" s="7"/>
      <c r="V404" s="7"/>
      <c r="W404" s="7"/>
      <c r="X404" s="7"/>
      <c r="Y404" s="7"/>
      <c r="Z404" s="7"/>
      <c r="AA404" s="7"/>
      <c r="AB404" s="7"/>
      <c r="AC404" s="7"/>
      <c r="AD404" s="7"/>
      <c r="AE404" s="7"/>
      <c r="AF404" s="7"/>
      <c r="AG404" s="7"/>
      <c r="AH404" s="7"/>
      <c r="AI404" s="7"/>
      <c r="AJ404" s="7"/>
      <c r="AK404" s="7"/>
      <c r="AL404" s="7"/>
      <c r="AM404" s="7"/>
      <c r="AN404" s="7"/>
      <c r="AO404" s="7"/>
      <c r="AP404" s="7"/>
      <c r="AQ404" s="7"/>
      <c r="AR404" s="7"/>
      <c r="AS404" s="7"/>
      <c r="AT404" s="7"/>
      <c r="AU404" s="7"/>
      <c r="AV404" s="7"/>
      <c r="AW404" s="7"/>
      <c r="AX404" s="7"/>
    </row>
    <row r="405" spans="1:50" s="8" customFormat="1" ht="36.75" hidden="1">
      <c r="A405" s="145" t="s">
        <v>242</v>
      </c>
      <c r="B405" s="151" t="s">
        <v>385</v>
      </c>
      <c r="C405" s="153" t="s">
        <v>56</v>
      </c>
      <c r="D405" s="187">
        <f>D406</f>
        <v>0</v>
      </c>
      <c r="E405" s="154">
        <f t="shared" si="246"/>
        <v>0</v>
      </c>
      <c r="F405" s="154">
        <f t="shared" si="246"/>
        <v>0</v>
      </c>
      <c r="G405" s="154">
        <f t="shared" si="246"/>
        <v>0</v>
      </c>
      <c r="H405" s="154">
        <f t="shared" si="246"/>
        <v>0</v>
      </c>
      <c r="I405" s="187">
        <f t="shared" si="246"/>
        <v>0</v>
      </c>
      <c r="J405" s="154">
        <f t="shared" si="246"/>
        <v>0</v>
      </c>
      <c r="K405" s="154">
        <f t="shared" si="246"/>
        <v>0</v>
      </c>
      <c r="L405" s="154">
        <f t="shared" si="246"/>
        <v>0</v>
      </c>
      <c r="M405" s="187">
        <f t="shared" si="246"/>
        <v>0</v>
      </c>
      <c r="N405" s="154">
        <f t="shared" si="246"/>
        <v>0</v>
      </c>
      <c r="O405" s="154">
        <f t="shared" si="246"/>
        <v>0</v>
      </c>
      <c r="P405" s="154">
        <f t="shared" si="246"/>
        <v>0</v>
      </c>
      <c r="Q405" s="7"/>
      <c r="R405" s="7"/>
      <c r="S405" s="7"/>
      <c r="T405" s="7"/>
      <c r="U405" s="7"/>
      <c r="V405" s="7"/>
      <c r="W405" s="7"/>
      <c r="X405" s="7"/>
      <c r="Y405" s="7"/>
      <c r="Z405" s="7"/>
      <c r="AA405" s="7"/>
      <c r="AB405" s="7"/>
      <c r="AC405" s="7"/>
      <c r="AD405" s="7"/>
      <c r="AE405" s="7"/>
      <c r="AF405" s="7"/>
      <c r="AG405" s="7"/>
      <c r="AH405" s="7"/>
      <c r="AI405" s="7"/>
      <c r="AJ405" s="7"/>
      <c r="AK405" s="7"/>
      <c r="AL405" s="7"/>
      <c r="AM405" s="7"/>
      <c r="AN405" s="7"/>
      <c r="AO405" s="7"/>
      <c r="AP405" s="7"/>
      <c r="AQ405" s="7"/>
      <c r="AR405" s="7"/>
      <c r="AS405" s="7"/>
      <c r="AT405" s="7"/>
      <c r="AU405" s="7"/>
      <c r="AV405" s="7"/>
      <c r="AW405" s="7"/>
      <c r="AX405" s="7"/>
    </row>
    <row r="406" spans="1:50" s="8" customFormat="1" ht="17.25" hidden="1" customHeight="1">
      <c r="A406" s="16" t="s">
        <v>148</v>
      </c>
      <c r="B406" s="151" t="s">
        <v>385</v>
      </c>
      <c r="C406" s="153" t="s">
        <v>56</v>
      </c>
      <c r="D406" s="187">
        <f>E406+F406+G406</f>
        <v>0</v>
      </c>
      <c r="E406" s="155"/>
      <c r="F406" s="155"/>
      <c r="G406" s="157"/>
      <c r="H406" s="157"/>
      <c r="I406" s="187">
        <f>J406+K406+L406</f>
        <v>0</v>
      </c>
      <c r="J406" s="155"/>
      <c r="K406" s="157"/>
      <c r="L406" s="155"/>
      <c r="M406" s="246">
        <f>N406+O406+P406</f>
        <v>0</v>
      </c>
      <c r="N406" s="160"/>
      <c r="O406" s="160"/>
      <c r="P406" s="160"/>
      <c r="Q406" s="7"/>
      <c r="R406" s="7"/>
      <c r="S406" s="7"/>
      <c r="T406" s="7"/>
      <c r="U406" s="7"/>
      <c r="V406" s="7"/>
      <c r="W406" s="7"/>
      <c r="X406" s="7"/>
      <c r="Y406" s="7"/>
      <c r="Z406" s="7"/>
      <c r="AA406" s="7"/>
      <c r="AB406" s="7"/>
      <c r="AC406" s="7"/>
      <c r="AD406" s="7"/>
      <c r="AE406" s="7"/>
      <c r="AF406" s="7"/>
      <c r="AG406" s="7"/>
      <c r="AH406" s="7"/>
      <c r="AI406" s="7"/>
      <c r="AJ406" s="7"/>
      <c r="AK406" s="7"/>
      <c r="AL406" s="7"/>
      <c r="AM406" s="7"/>
      <c r="AN406" s="7"/>
      <c r="AO406" s="7"/>
      <c r="AP406" s="7"/>
      <c r="AQ406" s="7"/>
      <c r="AR406" s="7"/>
      <c r="AS406" s="7"/>
      <c r="AT406" s="7"/>
      <c r="AU406" s="7"/>
      <c r="AV406" s="7"/>
      <c r="AW406" s="7"/>
      <c r="AX406" s="7"/>
    </row>
    <row r="407" spans="1:50" s="96" customFormat="1" ht="59.25" customHeight="1">
      <c r="A407" s="59" t="s">
        <v>293</v>
      </c>
      <c r="B407" s="19" t="s">
        <v>246</v>
      </c>
      <c r="C407" s="19"/>
      <c r="D407" s="187">
        <f>E407+F407+G407</f>
        <v>893.5</v>
      </c>
      <c r="E407" s="155">
        <f t="shared" ref="E407:P407" si="247">E408+E411+E417+E414</f>
        <v>893.5</v>
      </c>
      <c r="F407" s="155">
        <f t="shared" si="247"/>
        <v>0</v>
      </c>
      <c r="G407" s="155">
        <f t="shared" si="247"/>
        <v>0</v>
      </c>
      <c r="H407" s="155" t="e">
        <f t="shared" si="247"/>
        <v>#REF!</v>
      </c>
      <c r="I407" s="190">
        <f t="shared" si="247"/>
        <v>0</v>
      </c>
      <c r="J407" s="155">
        <f t="shared" si="247"/>
        <v>0</v>
      </c>
      <c r="K407" s="155">
        <f t="shared" si="247"/>
        <v>0</v>
      </c>
      <c r="L407" s="155">
        <f t="shared" si="247"/>
        <v>0</v>
      </c>
      <c r="M407" s="190">
        <f t="shared" si="247"/>
        <v>0</v>
      </c>
      <c r="N407" s="155">
        <f t="shared" si="247"/>
        <v>0</v>
      </c>
      <c r="O407" s="155">
        <f t="shared" si="247"/>
        <v>0</v>
      </c>
      <c r="P407" s="155">
        <f t="shared" si="247"/>
        <v>0</v>
      </c>
      <c r="Q407" s="95"/>
      <c r="R407" s="95"/>
      <c r="S407" s="95"/>
      <c r="T407" s="95"/>
      <c r="U407" s="95"/>
      <c r="V407" s="95"/>
      <c r="W407" s="95"/>
      <c r="X407" s="95"/>
      <c r="Y407" s="95"/>
      <c r="Z407" s="95"/>
      <c r="AA407" s="95"/>
      <c r="AB407" s="95"/>
      <c r="AC407" s="95"/>
      <c r="AD407" s="95"/>
      <c r="AE407" s="95"/>
      <c r="AF407" s="95"/>
      <c r="AG407" s="95"/>
      <c r="AH407" s="95"/>
      <c r="AI407" s="95"/>
      <c r="AJ407" s="95"/>
      <c r="AK407" s="95"/>
      <c r="AL407" s="95"/>
      <c r="AM407" s="95"/>
      <c r="AN407" s="95"/>
      <c r="AO407" s="95"/>
      <c r="AP407" s="95"/>
      <c r="AQ407" s="95"/>
      <c r="AR407" s="95"/>
      <c r="AS407" s="95"/>
      <c r="AT407" s="95"/>
      <c r="AU407" s="95"/>
      <c r="AV407" s="95"/>
      <c r="AW407" s="95"/>
      <c r="AX407" s="95"/>
    </row>
    <row r="408" spans="1:50" s="96" customFormat="1" ht="17.25" hidden="1" customHeight="1">
      <c r="A408" s="32" t="s">
        <v>125</v>
      </c>
      <c r="B408" s="25" t="s">
        <v>247</v>
      </c>
      <c r="C408" s="19"/>
      <c r="D408" s="187">
        <f t="shared" ref="D408:D413" si="248">E408+F408+G408</f>
        <v>0</v>
      </c>
      <c r="E408" s="155">
        <f>E409</f>
        <v>0</v>
      </c>
      <c r="F408" s="156">
        <f>F409</f>
        <v>0</v>
      </c>
      <c r="G408" s="157">
        <f>G409</f>
        <v>0</v>
      </c>
      <c r="H408" s="157"/>
      <c r="I408" s="187">
        <f t="shared" ref="I408:I418" si="249">J408+K408+L408</f>
        <v>0</v>
      </c>
      <c r="J408" s="156">
        <f>J409</f>
        <v>0</v>
      </c>
      <c r="K408" s="167"/>
      <c r="L408" s="156"/>
      <c r="M408" s="188">
        <f>M409+M411</f>
        <v>0</v>
      </c>
      <c r="N408" s="155">
        <f>N409+N411</f>
        <v>0</v>
      </c>
      <c r="O408" s="155">
        <f>O409+O411</f>
        <v>0</v>
      </c>
      <c r="P408" s="155">
        <f>P409+P411</f>
        <v>0</v>
      </c>
      <c r="Q408" s="95"/>
      <c r="R408" s="95"/>
      <c r="S408" s="95"/>
      <c r="T408" s="95"/>
      <c r="U408" s="95"/>
      <c r="V408" s="95"/>
      <c r="W408" s="95"/>
      <c r="X408" s="95"/>
      <c r="Y408" s="95"/>
      <c r="Z408" s="95"/>
      <c r="AA408" s="95"/>
      <c r="AB408" s="95"/>
      <c r="AC408" s="95"/>
      <c r="AD408" s="95"/>
      <c r="AE408" s="95"/>
      <c r="AF408" s="95"/>
      <c r="AG408" s="95"/>
      <c r="AH408" s="95"/>
      <c r="AI408" s="95"/>
      <c r="AJ408" s="95"/>
      <c r="AK408" s="95"/>
      <c r="AL408" s="95"/>
      <c r="AM408" s="95"/>
      <c r="AN408" s="95"/>
      <c r="AO408" s="95"/>
      <c r="AP408" s="95"/>
      <c r="AQ408" s="95"/>
      <c r="AR408" s="95"/>
      <c r="AS408" s="95"/>
      <c r="AT408" s="95"/>
      <c r="AU408" s="95"/>
      <c r="AV408" s="95"/>
      <c r="AW408" s="95"/>
      <c r="AX408" s="95"/>
    </row>
    <row r="409" spans="1:50" s="96" customFormat="1" ht="27.75" hidden="1" customHeight="1">
      <c r="A409" s="32" t="s">
        <v>63</v>
      </c>
      <c r="B409" s="25" t="s">
        <v>247</v>
      </c>
      <c r="C409" s="153" t="s">
        <v>64</v>
      </c>
      <c r="D409" s="187">
        <f t="shared" si="248"/>
        <v>0</v>
      </c>
      <c r="E409" s="155">
        <f>E410</f>
        <v>0</v>
      </c>
      <c r="F409" s="167"/>
      <c r="G409" s="157">
        <f>G410</f>
        <v>0</v>
      </c>
      <c r="H409" s="157"/>
      <c r="I409" s="187">
        <f t="shared" si="249"/>
        <v>0</v>
      </c>
      <c r="J409" s="156">
        <f>J410</f>
        <v>0</v>
      </c>
      <c r="K409" s="167"/>
      <c r="L409" s="156"/>
      <c r="M409" s="246">
        <f>N409+O409</f>
        <v>0</v>
      </c>
      <c r="N409" s="160">
        <f>N410</f>
        <v>0</v>
      </c>
      <c r="O409" s="160">
        <f>O410</f>
        <v>0</v>
      </c>
      <c r="P409" s="160">
        <f>P410</f>
        <v>0</v>
      </c>
      <c r="Q409" s="95"/>
      <c r="R409" s="95"/>
      <c r="S409" s="95"/>
      <c r="T409" s="95"/>
      <c r="U409" s="95"/>
      <c r="V409" s="95"/>
      <c r="W409" s="95"/>
      <c r="X409" s="95"/>
      <c r="Y409" s="95"/>
      <c r="Z409" s="95"/>
      <c r="AA409" s="95"/>
      <c r="AB409" s="95"/>
      <c r="AC409" s="95"/>
      <c r="AD409" s="95"/>
      <c r="AE409" s="95"/>
      <c r="AF409" s="95"/>
      <c r="AG409" s="95"/>
      <c r="AH409" s="95"/>
      <c r="AI409" s="95"/>
      <c r="AJ409" s="95"/>
      <c r="AK409" s="95"/>
      <c r="AL409" s="95"/>
      <c r="AM409" s="95"/>
      <c r="AN409" s="95"/>
      <c r="AO409" s="95"/>
      <c r="AP409" s="95"/>
      <c r="AQ409" s="95"/>
      <c r="AR409" s="95"/>
      <c r="AS409" s="95"/>
      <c r="AT409" s="95"/>
      <c r="AU409" s="95"/>
      <c r="AV409" s="95"/>
      <c r="AW409" s="95"/>
      <c r="AX409" s="95"/>
    </row>
    <row r="410" spans="1:50" s="96" customFormat="1" ht="30" hidden="1" customHeight="1">
      <c r="A410" s="24" t="s">
        <v>61</v>
      </c>
      <c r="B410" s="25" t="s">
        <v>247</v>
      </c>
      <c r="C410" s="153" t="s">
        <v>64</v>
      </c>
      <c r="D410" s="187">
        <f t="shared" si="248"/>
        <v>0</v>
      </c>
      <c r="E410" s="155"/>
      <c r="F410" s="167"/>
      <c r="G410" s="157">
        <f>G411</f>
        <v>0</v>
      </c>
      <c r="H410" s="157"/>
      <c r="I410" s="187">
        <f t="shared" si="249"/>
        <v>0</v>
      </c>
      <c r="J410" s="156"/>
      <c r="K410" s="167"/>
      <c r="L410" s="156"/>
      <c r="M410" s="246">
        <f>N410+O410</f>
        <v>0</v>
      </c>
      <c r="N410" s="160"/>
      <c r="O410" s="160"/>
      <c r="P410" s="160"/>
      <c r="Q410" s="95"/>
      <c r="R410" s="95"/>
      <c r="S410" s="95"/>
      <c r="T410" s="95"/>
      <c r="U410" s="95"/>
      <c r="V410" s="95"/>
      <c r="W410" s="95"/>
      <c r="X410" s="95"/>
      <c r="Y410" s="95"/>
      <c r="Z410" s="95"/>
      <c r="AA410" s="95"/>
      <c r="AB410" s="95"/>
      <c r="AC410" s="95"/>
      <c r="AD410" s="95"/>
      <c r="AE410" s="95"/>
      <c r="AF410" s="95"/>
      <c r="AG410" s="95"/>
      <c r="AH410" s="95"/>
      <c r="AI410" s="95"/>
      <c r="AJ410" s="95"/>
      <c r="AK410" s="95"/>
      <c r="AL410" s="95"/>
      <c r="AM410" s="95"/>
      <c r="AN410" s="95"/>
      <c r="AO410" s="95"/>
      <c r="AP410" s="95"/>
      <c r="AQ410" s="95"/>
      <c r="AR410" s="95"/>
      <c r="AS410" s="95"/>
      <c r="AT410" s="95"/>
      <c r="AU410" s="95"/>
      <c r="AV410" s="95"/>
      <c r="AW410" s="95"/>
      <c r="AX410" s="95"/>
    </row>
    <row r="411" spans="1:50" s="96" customFormat="1" ht="54" hidden="1" customHeight="1">
      <c r="A411" s="16" t="s">
        <v>124</v>
      </c>
      <c r="B411" s="113" t="s">
        <v>248</v>
      </c>
      <c r="C411" s="19"/>
      <c r="D411" s="187">
        <f t="shared" si="248"/>
        <v>0</v>
      </c>
      <c r="E411" s="156">
        <f>E412</f>
        <v>0</v>
      </c>
      <c r="F411" s="156">
        <f>F412</f>
        <v>0</v>
      </c>
      <c r="G411" s="157">
        <f>G412</f>
        <v>0</v>
      </c>
      <c r="H411" s="157"/>
      <c r="I411" s="187">
        <f t="shared" si="249"/>
        <v>0</v>
      </c>
      <c r="J411" s="28">
        <f>J412</f>
        <v>0</v>
      </c>
      <c r="K411" s="28">
        <f>K412</f>
        <v>0</v>
      </c>
      <c r="L411" s="156"/>
      <c r="M411" s="194">
        <f t="shared" ref="M411:P412" si="250">M412</f>
        <v>0</v>
      </c>
      <c r="N411" s="156">
        <f t="shared" si="250"/>
        <v>0</v>
      </c>
      <c r="O411" s="156">
        <f t="shared" si="250"/>
        <v>0</v>
      </c>
      <c r="P411" s="156">
        <f t="shared" si="250"/>
        <v>0</v>
      </c>
      <c r="Q411" s="95"/>
      <c r="R411" s="95"/>
      <c r="S411" s="95"/>
      <c r="T411" s="95"/>
      <c r="U411" s="95"/>
      <c r="V411" s="95"/>
      <c r="W411" s="95"/>
      <c r="X411" s="95"/>
      <c r="Y411" s="95"/>
      <c r="Z411" s="95"/>
      <c r="AA411" s="95"/>
      <c r="AB411" s="95"/>
      <c r="AC411" s="95"/>
      <c r="AD411" s="95"/>
      <c r="AE411" s="95"/>
      <c r="AF411" s="95"/>
      <c r="AG411" s="95"/>
      <c r="AH411" s="95"/>
      <c r="AI411" s="95"/>
      <c r="AJ411" s="95"/>
      <c r="AK411" s="95"/>
      <c r="AL411" s="95"/>
      <c r="AM411" s="95"/>
      <c r="AN411" s="95"/>
      <c r="AO411" s="95"/>
      <c r="AP411" s="95"/>
      <c r="AQ411" s="95"/>
      <c r="AR411" s="95"/>
      <c r="AS411" s="95"/>
      <c r="AT411" s="95"/>
      <c r="AU411" s="95"/>
      <c r="AV411" s="95"/>
      <c r="AW411" s="95"/>
      <c r="AX411" s="95"/>
    </row>
    <row r="412" spans="1:50" s="96" customFormat="1" ht="28.5" hidden="1" customHeight="1">
      <c r="A412" s="32" t="s">
        <v>63</v>
      </c>
      <c r="B412" s="113" t="s">
        <v>248</v>
      </c>
      <c r="C412" s="153" t="s">
        <v>64</v>
      </c>
      <c r="D412" s="187">
        <f t="shared" si="248"/>
        <v>0</v>
      </c>
      <c r="E412" s="156">
        <f>E413</f>
        <v>0</v>
      </c>
      <c r="F412" s="156">
        <f>F413</f>
        <v>0</v>
      </c>
      <c r="G412" s="157">
        <f>G413</f>
        <v>0</v>
      </c>
      <c r="H412" s="157"/>
      <c r="I412" s="187">
        <f t="shared" si="249"/>
        <v>0</v>
      </c>
      <c r="J412" s="28">
        <f>J413</f>
        <v>0</v>
      </c>
      <c r="K412" s="28">
        <f>K413</f>
        <v>0</v>
      </c>
      <c r="L412" s="156"/>
      <c r="M412" s="194">
        <f t="shared" si="250"/>
        <v>0</v>
      </c>
      <c r="N412" s="156">
        <f t="shared" si="250"/>
        <v>0</v>
      </c>
      <c r="O412" s="156">
        <f t="shared" si="250"/>
        <v>0</v>
      </c>
      <c r="P412" s="156">
        <f t="shared" si="250"/>
        <v>0</v>
      </c>
      <c r="Q412" s="95"/>
      <c r="R412" s="95"/>
      <c r="S412" s="95"/>
      <c r="T412" s="95"/>
      <c r="U412" s="95"/>
      <c r="V412" s="95"/>
      <c r="W412" s="95"/>
      <c r="X412" s="95"/>
      <c r="Y412" s="95"/>
      <c r="Z412" s="95"/>
      <c r="AA412" s="95"/>
      <c r="AB412" s="95"/>
      <c r="AC412" s="95"/>
      <c r="AD412" s="95"/>
      <c r="AE412" s="95"/>
      <c r="AF412" s="95"/>
      <c r="AG412" s="95"/>
      <c r="AH412" s="95"/>
      <c r="AI412" s="95"/>
      <c r="AJ412" s="95"/>
      <c r="AK412" s="95"/>
      <c r="AL412" s="95"/>
      <c r="AM412" s="95"/>
      <c r="AN412" s="95"/>
      <c r="AO412" s="95"/>
      <c r="AP412" s="95"/>
      <c r="AQ412" s="95"/>
      <c r="AR412" s="95"/>
      <c r="AS412" s="95"/>
      <c r="AT412" s="95"/>
      <c r="AU412" s="95"/>
      <c r="AV412" s="95"/>
      <c r="AW412" s="95"/>
      <c r="AX412" s="95"/>
    </row>
    <row r="413" spans="1:50" s="96" customFormat="1" ht="31.5" hidden="1" customHeight="1">
      <c r="A413" s="24" t="s">
        <v>61</v>
      </c>
      <c r="B413" s="113" t="s">
        <v>248</v>
      </c>
      <c r="C413" s="153" t="s">
        <v>64</v>
      </c>
      <c r="D413" s="187">
        <f t="shared" si="248"/>
        <v>0</v>
      </c>
      <c r="E413" s="156"/>
      <c r="F413" s="156">
        <v>0</v>
      </c>
      <c r="G413" s="157"/>
      <c r="H413" s="157"/>
      <c r="I413" s="187">
        <f t="shared" si="249"/>
        <v>0</v>
      </c>
      <c r="J413" s="28"/>
      <c r="K413" s="28">
        <v>0</v>
      </c>
      <c r="L413" s="156"/>
      <c r="M413" s="246">
        <f>N413+O413</f>
        <v>0</v>
      </c>
      <c r="N413" s="160"/>
      <c r="O413" s="160">
        <v>0</v>
      </c>
      <c r="P413" s="160"/>
      <c r="Q413" s="95"/>
      <c r="R413" s="95"/>
      <c r="S413" s="95"/>
      <c r="T413" s="95"/>
      <c r="U413" s="95"/>
      <c r="V413" s="95"/>
      <c r="W413" s="95"/>
      <c r="X413" s="95"/>
      <c r="Y413" s="95"/>
      <c r="Z413" s="95"/>
      <c r="AA413" s="95"/>
      <c r="AB413" s="95"/>
      <c r="AC413" s="95"/>
      <c r="AD413" s="95"/>
      <c r="AE413" s="95"/>
      <c r="AF413" s="95"/>
      <c r="AG413" s="95"/>
      <c r="AH413" s="95"/>
      <c r="AI413" s="95"/>
      <c r="AJ413" s="95"/>
      <c r="AK413" s="95"/>
      <c r="AL413" s="95"/>
      <c r="AM413" s="95"/>
      <c r="AN413" s="95"/>
      <c r="AO413" s="95"/>
      <c r="AP413" s="95"/>
      <c r="AQ413" s="95"/>
      <c r="AR413" s="95"/>
      <c r="AS413" s="95"/>
      <c r="AT413" s="95"/>
      <c r="AU413" s="95"/>
      <c r="AV413" s="95"/>
      <c r="AW413" s="95"/>
      <c r="AX413" s="95"/>
    </row>
    <row r="414" spans="1:50" s="96" customFormat="1" ht="17.25" hidden="1" customHeight="1">
      <c r="A414" s="118" t="s">
        <v>125</v>
      </c>
      <c r="B414" s="152" t="s">
        <v>246</v>
      </c>
      <c r="C414" s="153"/>
      <c r="D414" s="187">
        <f>D415</f>
        <v>138.9</v>
      </c>
      <c r="E414" s="154">
        <f t="shared" ref="E414:P415" si="251">E415</f>
        <v>138.9</v>
      </c>
      <c r="F414" s="154">
        <f t="shared" si="251"/>
        <v>0</v>
      </c>
      <c r="G414" s="154">
        <f t="shared" si="251"/>
        <v>0</v>
      </c>
      <c r="H414" s="154" t="e">
        <f t="shared" si="251"/>
        <v>#REF!</v>
      </c>
      <c r="I414" s="187">
        <f t="shared" si="251"/>
        <v>0</v>
      </c>
      <c r="J414" s="154">
        <f t="shared" si="251"/>
        <v>0</v>
      </c>
      <c r="K414" s="154">
        <f t="shared" si="251"/>
        <v>0</v>
      </c>
      <c r="L414" s="154">
        <f t="shared" si="251"/>
        <v>0</v>
      </c>
      <c r="M414" s="187">
        <f t="shared" si="251"/>
        <v>0</v>
      </c>
      <c r="N414" s="154">
        <f t="shared" si="251"/>
        <v>0</v>
      </c>
      <c r="O414" s="154">
        <f t="shared" si="251"/>
        <v>0</v>
      </c>
      <c r="P414" s="154">
        <f t="shared" si="251"/>
        <v>0</v>
      </c>
      <c r="Q414" s="95"/>
      <c r="R414" s="95"/>
      <c r="S414" s="95"/>
      <c r="T414" s="95"/>
      <c r="U414" s="95"/>
      <c r="V414" s="95"/>
      <c r="W414" s="95"/>
      <c r="X414" s="95"/>
      <c r="Y414" s="95"/>
      <c r="Z414" s="95"/>
      <c r="AA414" s="95"/>
      <c r="AB414" s="95"/>
      <c r="AC414" s="95"/>
      <c r="AD414" s="95"/>
      <c r="AE414" s="95"/>
      <c r="AF414" s="95"/>
      <c r="AG414" s="95"/>
      <c r="AH414" s="95"/>
      <c r="AI414" s="95"/>
      <c r="AJ414" s="95"/>
      <c r="AK414" s="95"/>
      <c r="AL414" s="95"/>
      <c r="AM414" s="95"/>
      <c r="AN414" s="95"/>
      <c r="AO414" s="95"/>
      <c r="AP414" s="95"/>
      <c r="AQ414" s="95"/>
      <c r="AR414" s="95"/>
      <c r="AS414" s="95"/>
      <c r="AT414" s="95"/>
      <c r="AU414" s="95"/>
      <c r="AV414" s="95"/>
      <c r="AW414" s="95"/>
      <c r="AX414" s="95"/>
    </row>
    <row r="415" spans="1:50" s="96" customFormat="1" ht="20.25" customHeight="1">
      <c r="A415" s="166" t="s">
        <v>402</v>
      </c>
      <c r="B415" s="151" t="s">
        <v>403</v>
      </c>
      <c r="C415" s="153"/>
      <c r="D415" s="187">
        <f>D416</f>
        <v>138.9</v>
      </c>
      <c r="E415" s="154">
        <f>E416</f>
        <v>138.9</v>
      </c>
      <c r="F415" s="154">
        <f t="shared" si="251"/>
        <v>0</v>
      </c>
      <c r="G415" s="154">
        <f t="shared" si="251"/>
        <v>0</v>
      </c>
      <c r="H415" s="154" t="e">
        <f t="shared" si="251"/>
        <v>#REF!</v>
      </c>
      <c r="I415" s="187">
        <f t="shared" si="251"/>
        <v>0</v>
      </c>
      <c r="J415" s="154">
        <f t="shared" si="251"/>
        <v>0</v>
      </c>
      <c r="K415" s="154">
        <f t="shared" si="251"/>
        <v>0</v>
      </c>
      <c r="L415" s="154">
        <f t="shared" si="251"/>
        <v>0</v>
      </c>
      <c r="M415" s="187">
        <f t="shared" si="251"/>
        <v>0</v>
      </c>
      <c r="N415" s="154">
        <f t="shared" si="251"/>
        <v>0</v>
      </c>
      <c r="O415" s="154">
        <f t="shared" si="251"/>
        <v>0</v>
      </c>
      <c r="P415" s="154">
        <f t="shared" si="251"/>
        <v>0</v>
      </c>
      <c r="Q415" s="95"/>
      <c r="R415" s="95"/>
      <c r="S415" s="95"/>
      <c r="T415" s="95"/>
      <c r="U415" s="95"/>
      <c r="V415" s="95"/>
      <c r="W415" s="95"/>
      <c r="X415" s="95"/>
      <c r="Y415" s="95"/>
      <c r="Z415" s="95"/>
      <c r="AA415" s="95"/>
      <c r="AB415" s="95"/>
      <c r="AC415" s="95"/>
      <c r="AD415" s="95"/>
      <c r="AE415" s="95"/>
      <c r="AF415" s="95"/>
      <c r="AG415" s="95"/>
      <c r="AH415" s="95"/>
      <c r="AI415" s="95"/>
      <c r="AJ415" s="95"/>
      <c r="AK415" s="95"/>
      <c r="AL415" s="95"/>
      <c r="AM415" s="95"/>
      <c r="AN415" s="95"/>
      <c r="AO415" s="95"/>
      <c r="AP415" s="95"/>
      <c r="AQ415" s="95"/>
      <c r="AR415" s="95"/>
      <c r="AS415" s="95"/>
      <c r="AT415" s="95"/>
      <c r="AU415" s="95"/>
      <c r="AV415" s="95"/>
      <c r="AW415" s="95"/>
      <c r="AX415" s="95"/>
    </row>
    <row r="416" spans="1:50" s="96" customFormat="1" ht="30.75" customHeight="1">
      <c r="A416" s="32" t="s">
        <v>63</v>
      </c>
      <c r="B416" s="151" t="s">
        <v>403</v>
      </c>
      <c r="C416" s="153" t="s">
        <v>64</v>
      </c>
      <c r="D416" s="187">
        <f>E416+F416+G416</f>
        <v>138.9</v>
      </c>
      <c r="E416" s="155">
        <f>'[1]Поправки ноябрь 2024 (3)'!$I$962</f>
        <v>138.9</v>
      </c>
      <c r="F416" s="156"/>
      <c r="G416" s="156"/>
      <c r="H416" s="156" t="e">
        <f>#REF!</f>
        <v>#REF!</v>
      </c>
      <c r="I416" s="190">
        <f>J416+K416+L416</f>
        <v>0</v>
      </c>
      <c r="J416" s="155"/>
      <c r="K416" s="156"/>
      <c r="L416" s="156"/>
      <c r="M416" s="192">
        <f>N416+O416+P416</f>
        <v>0</v>
      </c>
      <c r="N416" s="156"/>
      <c r="O416" s="156"/>
      <c r="P416" s="156"/>
      <c r="Q416" s="95"/>
      <c r="R416" s="95"/>
      <c r="S416" s="95"/>
      <c r="T416" s="95"/>
      <c r="U416" s="95"/>
      <c r="V416" s="95"/>
      <c r="W416" s="95"/>
      <c r="X416" s="95"/>
      <c r="Y416" s="95"/>
      <c r="Z416" s="95"/>
      <c r="AA416" s="95"/>
      <c r="AB416" s="95"/>
      <c r="AC416" s="95"/>
      <c r="AD416" s="95"/>
      <c r="AE416" s="95"/>
      <c r="AF416" s="95"/>
      <c r="AG416" s="95"/>
      <c r="AH416" s="95"/>
      <c r="AI416" s="95"/>
      <c r="AJ416" s="95"/>
      <c r="AK416" s="95"/>
      <c r="AL416" s="95"/>
      <c r="AM416" s="95"/>
      <c r="AN416" s="95"/>
      <c r="AO416" s="95"/>
      <c r="AP416" s="95"/>
      <c r="AQ416" s="95"/>
      <c r="AR416" s="95"/>
      <c r="AS416" s="95"/>
      <c r="AT416" s="95"/>
      <c r="AU416" s="95"/>
      <c r="AV416" s="95"/>
      <c r="AW416" s="95"/>
      <c r="AX416" s="95"/>
    </row>
    <row r="417" spans="1:50" s="96" customFormat="1" ht="30" customHeight="1">
      <c r="A417" s="50" t="s">
        <v>249</v>
      </c>
      <c r="B417" s="25" t="s">
        <v>250</v>
      </c>
      <c r="C417" s="153"/>
      <c r="D417" s="187">
        <f t="shared" ref="D417:D419" si="252">E417+G417</f>
        <v>754.6</v>
      </c>
      <c r="E417" s="155">
        <f>E418</f>
        <v>754.6</v>
      </c>
      <c r="F417" s="155">
        <f t="shared" ref="F417:H418" si="253">F418</f>
        <v>0</v>
      </c>
      <c r="G417" s="155">
        <f t="shared" si="253"/>
        <v>0</v>
      </c>
      <c r="H417" s="155" t="e">
        <f t="shared" si="253"/>
        <v>#REF!</v>
      </c>
      <c r="I417" s="187">
        <f t="shared" si="249"/>
        <v>0</v>
      </c>
      <c r="J417" s="155">
        <f>J418</f>
        <v>0</v>
      </c>
      <c r="K417" s="155">
        <f t="shared" ref="K417:L418" si="254">K418</f>
        <v>0</v>
      </c>
      <c r="L417" s="155">
        <f t="shared" si="254"/>
        <v>0</v>
      </c>
      <c r="M417" s="246">
        <f>N417+O417</f>
        <v>0</v>
      </c>
      <c r="N417" s="160">
        <f t="shared" ref="N417:P418" si="255">N418</f>
        <v>0</v>
      </c>
      <c r="O417" s="160">
        <f t="shared" si="255"/>
        <v>0</v>
      </c>
      <c r="P417" s="160">
        <f t="shared" si="255"/>
        <v>0</v>
      </c>
      <c r="Q417" s="95"/>
      <c r="R417" s="95"/>
      <c r="S417" s="95"/>
      <c r="T417" s="95"/>
      <c r="U417" s="95"/>
      <c r="V417" s="95"/>
      <c r="W417" s="95"/>
      <c r="X417" s="95"/>
      <c r="Y417" s="95"/>
      <c r="Z417" s="95"/>
      <c r="AA417" s="95"/>
      <c r="AB417" s="95"/>
      <c r="AC417" s="95"/>
      <c r="AD417" s="95"/>
      <c r="AE417" s="95"/>
      <c r="AF417" s="95"/>
      <c r="AG417" s="95"/>
      <c r="AH417" s="95"/>
      <c r="AI417" s="95"/>
      <c r="AJ417" s="95"/>
      <c r="AK417" s="95"/>
      <c r="AL417" s="95"/>
      <c r="AM417" s="95"/>
      <c r="AN417" s="95"/>
      <c r="AO417" s="95"/>
      <c r="AP417" s="95"/>
      <c r="AQ417" s="95"/>
      <c r="AR417" s="95"/>
      <c r="AS417" s="95"/>
      <c r="AT417" s="95"/>
      <c r="AU417" s="95"/>
      <c r="AV417" s="95"/>
      <c r="AW417" s="95"/>
      <c r="AX417" s="95"/>
    </row>
    <row r="418" spans="1:50" s="96" customFormat="1" ht="33" customHeight="1">
      <c r="A418" s="24" t="s">
        <v>120</v>
      </c>
      <c r="B418" s="25" t="s">
        <v>250</v>
      </c>
      <c r="C418" s="153"/>
      <c r="D418" s="187">
        <f>E418+G418</f>
        <v>754.6</v>
      </c>
      <c r="E418" s="155">
        <f>E419</f>
        <v>754.6</v>
      </c>
      <c r="F418" s="155">
        <f t="shared" si="253"/>
        <v>0</v>
      </c>
      <c r="G418" s="155">
        <f t="shared" si="253"/>
        <v>0</v>
      </c>
      <c r="H418" s="155" t="e">
        <f t="shared" si="253"/>
        <v>#REF!</v>
      </c>
      <c r="I418" s="187">
        <f t="shared" si="249"/>
        <v>0</v>
      </c>
      <c r="J418" s="168">
        <f>J419</f>
        <v>0</v>
      </c>
      <c r="K418" s="168">
        <f t="shared" si="254"/>
        <v>0</v>
      </c>
      <c r="L418" s="168">
        <f t="shared" si="254"/>
        <v>0</v>
      </c>
      <c r="M418" s="246">
        <f>N418+O418</f>
        <v>0</v>
      </c>
      <c r="N418" s="160">
        <f t="shared" si="255"/>
        <v>0</v>
      </c>
      <c r="O418" s="160">
        <f t="shared" si="255"/>
        <v>0</v>
      </c>
      <c r="P418" s="160">
        <f t="shared" si="255"/>
        <v>0</v>
      </c>
      <c r="Q418" s="95"/>
      <c r="R418" s="95"/>
      <c r="S418" s="95"/>
      <c r="T418" s="95"/>
      <c r="U418" s="95"/>
      <c r="V418" s="95"/>
      <c r="W418" s="95"/>
      <c r="X418" s="95"/>
      <c r="Y418" s="95"/>
      <c r="Z418" s="95"/>
      <c r="AA418" s="95"/>
      <c r="AB418" s="95"/>
      <c r="AC418" s="95"/>
      <c r="AD418" s="95"/>
      <c r="AE418" s="95"/>
      <c r="AF418" s="95"/>
      <c r="AG418" s="95"/>
      <c r="AH418" s="95"/>
      <c r="AI418" s="95"/>
      <c r="AJ418" s="95"/>
      <c r="AK418" s="95"/>
      <c r="AL418" s="95"/>
      <c r="AM418" s="95"/>
      <c r="AN418" s="95"/>
      <c r="AO418" s="95"/>
      <c r="AP418" s="95"/>
      <c r="AQ418" s="95"/>
      <c r="AR418" s="95"/>
      <c r="AS418" s="95"/>
      <c r="AT418" s="95"/>
      <c r="AU418" s="95"/>
      <c r="AV418" s="95"/>
      <c r="AW418" s="95"/>
      <c r="AX418" s="95"/>
    </row>
    <row r="419" spans="1:50" s="96" customFormat="1" ht="57.75" customHeight="1">
      <c r="A419" s="24" t="s">
        <v>60</v>
      </c>
      <c r="B419" s="25" t="s">
        <v>250</v>
      </c>
      <c r="C419" s="153" t="s">
        <v>56</v>
      </c>
      <c r="D419" s="187">
        <f t="shared" si="252"/>
        <v>754.6</v>
      </c>
      <c r="E419" s="155">
        <f>'[1]Поправки ноябрь 2024 (3)'!$I$966</f>
        <v>754.6</v>
      </c>
      <c r="F419" s="155"/>
      <c r="G419" s="155"/>
      <c r="H419" s="155" t="e">
        <f>#REF!</f>
        <v>#REF!</v>
      </c>
      <c r="I419" s="190">
        <f>J419+K419+L419</f>
        <v>0</v>
      </c>
      <c r="J419" s="155"/>
      <c r="K419" s="155"/>
      <c r="L419" s="155"/>
      <c r="M419" s="190">
        <f>N419+O419+P419</f>
        <v>0</v>
      </c>
      <c r="N419" s="155"/>
      <c r="O419" s="155"/>
      <c r="P419" s="155"/>
      <c r="Q419" s="95"/>
      <c r="R419" s="95"/>
      <c r="S419" s="95"/>
      <c r="T419" s="95"/>
      <c r="U419" s="95"/>
      <c r="V419" s="95"/>
      <c r="W419" s="95"/>
      <c r="X419" s="95"/>
      <c r="Y419" s="95"/>
      <c r="Z419" s="95"/>
      <c r="AA419" s="95"/>
      <c r="AB419" s="95"/>
      <c r="AC419" s="95"/>
      <c r="AD419" s="95"/>
      <c r="AE419" s="95"/>
      <c r="AF419" s="95"/>
      <c r="AG419" s="95"/>
      <c r="AH419" s="95"/>
      <c r="AI419" s="95"/>
      <c r="AJ419" s="95"/>
      <c r="AK419" s="95"/>
      <c r="AL419" s="95"/>
      <c r="AM419" s="95"/>
      <c r="AN419" s="95"/>
      <c r="AO419" s="95"/>
      <c r="AP419" s="95"/>
      <c r="AQ419" s="95"/>
      <c r="AR419" s="95"/>
      <c r="AS419" s="95"/>
      <c r="AT419" s="95"/>
      <c r="AU419" s="95"/>
      <c r="AV419" s="95"/>
      <c r="AW419" s="95"/>
      <c r="AX419" s="95"/>
    </row>
    <row r="420" spans="1:50" s="96" customFormat="1" ht="41.25" customHeight="1">
      <c r="A420" s="169" t="s">
        <v>404</v>
      </c>
      <c r="B420" s="171" t="s">
        <v>406</v>
      </c>
      <c r="C420" s="153"/>
      <c r="D420" s="187">
        <f t="shared" ref="D420:P420" si="256">D421+D424+D428</f>
        <v>84</v>
      </c>
      <c r="E420" s="154">
        <f t="shared" si="256"/>
        <v>84</v>
      </c>
      <c r="F420" s="154">
        <f t="shared" si="256"/>
        <v>0</v>
      </c>
      <c r="G420" s="154">
        <f t="shared" si="256"/>
        <v>0</v>
      </c>
      <c r="H420" s="154" t="e">
        <f t="shared" si="256"/>
        <v>#REF!</v>
      </c>
      <c r="I420" s="187">
        <f t="shared" si="256"/>
        <v>90</v>
      </c>
      <c r="J420" s="154">
        <f t="shared" si="256"/>
        <v>90</v>
      </c>
      <c r="K420" s="154">
        <f t="shared" si="256"/>
        <v>0</v>
      </c>
      <c r="L420" s="154">
        <f t="shared" si="256"/>
        <v>0</v>
      </c>
      <c r="M420" s="187">
        <f t="shared" si="256"/>
        <v>0</v>
      </c>
      <c r="N420" s="154">
        <f t="shared" si="256"/>
        <v>0</v>
      </c>
      <c r="O420" s="154">
        <f t="shared" si="256"/>
        <v>0</v>
      </c>
      <c r="P420" s="154">
        <f t="shared" si="256"/>
        <v>0</v>
      </c>
      <c r="Q420" s="95"/>
      <c r="R420" s="95"/>
      <c r="S420" s="95"/>
      <c r="T420" s="95"/>
      <c r="U420" s="95"/>
      <c r="V420" s="95"/>
      <c r="W420" s="95"/>
      <c r="X420" s="95"/>
      <c r="Y420" s="95"/>
      <c r="Z420" s="95"/>
      <c r="AA420" s="95"/>
      <c r="AB420" s="95"/>
      <c r="AC420" s="95"/>
      <c r="AD420" s="95"/>
      <c r="AE420" s="95"/>
      <c r="AF420" s="95"/>
      <c r="AG420" s="95"/>
      <c r="AH420" s="95"/>
      <c r="AI420" s="95"/>
      <c r="AJ420" s="95"/>
      <c r="AK420" s="95"/>
      <c r="AL420" s="95"/>
      <c r="AM420" s="95"/>
      <c r="AN420" s="95"/>
      <c r="AO420" s="95"/>
      <c r="AP420" s="95"/>
      <c r="AQ420" s="95"/>
      <c r="AR420" s="95"/>
      <c r="AS420" s="95"/>
      <c r="AT420" s="95"/>
      <c r="AU420" s="95"/>
      <c r="AV420" s="95"/>
      <c r="AW420" s="95"/>
      <c r="AX420" s="95"/>
    </row>
    <row r="421" spans="1:50" s="96" customFormat="1" ht="39">
      <c r="A421" s="169" t="s">
        <v>405</v>
      </c>
      <c r="B421" s="171" t="s">
        <v>407</v>
      </c>
      <c r="C421" s="153"/>
      <c r="D421" s="187">
        <f>D422</f>
        <v>10</v>
      </c>
      <c r="E421" s="154">
        <f t="shared" ref="E421:P422" si="257">E422</f>
        <v>10</v>
      </c>
      <c r="F421" s="154">
        <f t="shared" si="257"/>
        <v>0</v>
      </c>
      <c r="G421" s="154">
        <f t="shared" si="257"/>
        <v>0</v>
      </c>
      <c r="H421" s="154" t="e">
        <f t="shared" si="257"/>
        <v>#REF!</v>
      </c>
      <c r="I421" s="187">
        <f t="shared" si="257"/>
        <v>12</v>
      </c>
      <c r="J421" s="154">
        <f t="shared" si="257"/>
        <v>12</v>
      </c>
      <c r="K421" s="154">
        <f t="shared" si="257"/>
        <v>0</v>
      </c>
      <c r="L421" s="154">
        <f t="shared" si="257"/>
        <v>0</v>
      </c>
      <c r="M421" s="187">
        <f t="shared" si="257"/>
        <v>0</v>
      </c>
      <c r="N421" s="154">
        <f t="shared" si="257"/>
        <v>0</v>
      </c>
      <c r="O421" s="154">
        <f t="shared" si="257"/>
        <v>0</v>
      </c>
      <c r="P421" s="154">
        <f t="shared" si="257"/>
        <v>0</v>
      </c>
      <c r="Q421" s="95"/>
      <c r="R421" s="95"/>
      <c r="S421" s="95"/>
      <c r="T421" s="95"/>
      <c r="U421" s="95"/>
      <c r="V421" s="95"/>
      <c r="W421" s="95"/>
      <c r="X421" s="95"/>
      <c r="Y421" s="95"/>
      <c r="Z421" s="95"/>
      <c r="AA421" s="95"/>
      <c r="AB421" s="95"/>
      <c r="AC421" s="95"/>
      <c r="AD421" s="95"/>
      <c r="AE421" s="95"/>
      <c r="AF421" s="95"/>
      <c r="AG421" s="95"/>
      <c r="AH421" s="95"/>
      <c r="AI421" s="95"/>
      <c r="AJ421" s="95"/>
      <c r="AK421" s="95"/>
      <c r="AL421" s="95"/>
      <c r="AM421" s="95"/>
      <c r="AN421" s="95"/>
      <c r="AO421" s="95"/>
      <c r="AP421" s="95"/>
      <c r="AQ421" s="95"/>
      <c r="AR421" s="95"/>
      <c r="AS421" s="95"/>
      <c r="AT421" s="95"/>
      <c r="AU421" s="95"/>
      <c r="AV421" s="95"/>
      <c r="AW421" s="95"/>
      <c r="AX421" s="95"/>
    </row>
    <row r="422" spans="1:50" s="96" customFormat="1" ht="14.25" customHeight="1">
      <c r="A422" s="173" t="s">
        <v>104</v>
      </c>
      <c r="B422" s="172" t="s">
        <v>410</v>
      </c>
      <c r="C422" s="153"/>
      <c r="D422" s="187">
        <f>D423</f>
        <v>10</v>
      </c>
      <c r="E422" s="154">
        <f t="shared" si="257"/>
        <v>10</v>
      </c>
      <c r="F422" s="154">
        <f t="shared" si="257"/>
        <v>0</v>
      </c>
      <c r="G422" s="154">
        <f t="shared" si="257"/>
        <v>0</v>
      </c>
      <c r="H422" s="154" t="e">
        <f t="shared" si="257"/>
        <v>#REF!</v>
      </c>
      <c r="I422" s="187">
        <f t="shared" si="257"/>
        <v>12</v>
      </c>
      <c r="J422" s="154">
        <f t="shared" si="257"/>
        <v>12</v>
      </c>
      <c r="K422" s="154">
        <f t="shared" si="257"/>
        <v>0</v>
      </c>
      <c r="L422" s="154">
        <f t="shared" si="257"/>
        <v>0</v>
      </c>
      <c r="M422" s="187">
        <f t="shared" si="257"/>
        <v>0</v>
      </c>
      <c r="N422" s="154">
        <f t="shared" si="257"/>
        <v>0</v>
      </c>
      <c r="O422" s="154">
        <f t="shared" si="257"/>
        <v>0</v>
      </c>
      <c r="P422" s="154">
        <f t="shared" si="257"/>
        <v>0</v>
      </c>
      <c r="Q422" s="95"/>
      <c r="R422" s="95"/>
      <c r="S422" s="95"/>
      <c r="T422" s="95"/>
      <c r="U422" s="95"/>
      <c r="V422" s="95"/>
      <c r="W422" s="95"/>
      <c r="X422" s="95"/>
      <c r="Y422" s="95"/>
      <c r="Z422" s="95"/>
      <c r="AA422" s="95"/>
      <c r="AB422" s="95"/>
      <c r="AC422" s="95"/>
      <c r="AD422" s="95"/>
      <c r="AE422" s="95"/>
      <c r="AF422" s="95"/>
      <c r="AG422" s="95"/>
      <c r="AH422" s="95"/>
      <c r="AI422" s="95"/>
      <c r="AJ422" s="95"/>
      <c r="AK422" s="95"/>
      <c r="AL422" s="95"/>
      <c r="AM422" s="95"/>
      <c r="AN422" s="95"/>
      <c r="AO422" s="95"/>
      <c r="AP422" s="95"/>
      <c r="AQ422" s="95"/>
      <c r="AR422" s="95"/>
      <c r="AS422" s="95"/>
      <c r="AT422" s="95"/>
      <c r="AU422" s="95"/>
      <c r="AV422" s="95"/>
      <c r="AW422" s="95"/>
      <c r="AX422" s="95"/>
    </row>
    <row r="423" spans="1:50" s="96" customFormat="1" ht="30" customHeight="1">
      <c r="A423" s="174" t="s">
        <v>22</v>
      </c>
      <c r="B423" s="172" t="s">
        <v>410</v>
      </c>
      <c r="C423" s="153" t="s">
        <v>16</v>
      </c>
      <c r="D423" s="187">
        <f>E423+F423+G423</f>
        <v>10</v>
      </c>
      <c r="E423" s="154">
        <v>10</v>
      </c>
      <c r="F423" s="154"/>
      <c r="G423" s="154"/>
      <c r="H423" s="154" t="e">
        <f>#REF!</f>
        <v>#REF!</v>
      </c>
      <c r="I423" s="187">
        <f>J423+K423+L423</f>
        <v>12</v>
      </c>
      <c r="J423" s="154">
        <v>12</v>
      </c>
      <c r="K423" s="154"/>
      <c r="L423" s="154"/>
      <c r="M423" s="187">
        <f>N423+O423+P423</f>
        <v>0</v>
      </c>
      <c r="N423" s="154"/>
      <c r="O423" s="154"/>
      <c r="P423" s="154"/>
      <c r="Q423" s="95"/>
      <c r="R423" s="95"/>
      <c r="S423" s="95"/>
      <c r="T423" s="95"/>
      <c r="U423" s="95"/>
      <c r="V423" s="95"/>
      <c r="W423" s="95"/>
      <c r="X423" s="95"/>
      <c r="Y423" s="95"/>
      <c r="Z423" s="95"/>
      <c r="AA423" s="95"/>
      <c r="AB423" s="95"/>
      <c r="AC423" s="95"/>
      <c r="AD423" s="95"/>
      <c r="AE423" s="95"/>
      <c r="AF423" s="95"/>
      <c r="AG423" s="95"/>
      <c r="AH423" s="95"/>
      <c r="AI423" s="95"/>
      <c r="AJ423" s="95"/>
      <c r="AK423" s="95"/>
      <c r="AL423" s="95"/>
      <c r="AM423" s="95"/>
      <c r="AN423" s="95"/>
      <c r="AO423" s="95"/>
      <c r="AP423" s="95"/>
      <c r="AQ423" s="95"/>
      <c r="AR423" s="95"/>
      <c r="AS423" s="95"/>
      <c r="AT423" s="95"/>
      <c r="AU423" s="95"/>
      <c r="AV423" s="95"/>
      <c r="AW423" s="95"/>
      <c r="AX423" s="95"/>
    </row>
    <row r="424" spans="1:50" s="96" customFormat="1" ht="43.5" customHeight="1">
      <c r="A424" s="81" t="s">
        <v>408</v>
      </c>
      <c r="B424" s="172" t="s">
        <v>411</v>
      </c>
      <c r="C424" s="153"/>
      <c r="D424" s="187">
        <f>D425</f>
        <v>64</v>
      </c>
      <c r="E424" s="154">
        <f t="shared" ref="E424:P426" si="258">E425</f>
        <v>64</v>
      </c>
      <c r="F424" s="154">
        <f t="shared" si="258"/>
        <v>0</v>
      </c>
      <c r="G424" s="154">
        <f t="shared" si="258"/>
        <v>0</v>
      </c>
      <c r="H424" s="154" t="e">
        <f t="shared" si="258"/>
        <v>#REF!</v>
      </c>
      <c r="I424" s="187">
        <f t="shared" si="258"/>
        <v>66</v>
      </c>
      <c r="J424" s="154">
        <f t="shared" si="258"/>
        <v>66</v>
      </c>
      <c r="K424" s="154">
        <f t="shared" si="258"/>
        <v>0</v>
      </c>
      <c r="L424" s="154">
        <f t="shared" si="258"/>
        <v>0</v>
      </c>
      <c r="M424" s="187">
        <f t="shared" si="258"/>
        <v>0</v>
      </c>
      <c r="N424" s="154">
        <f t="shared" si="258"/>
        <v>0</v>
      </c>
      <c r="O424" s="154">
        <f t="shared" si="258"/>
        <v>0</v>
      </c>
      <c r="P424" s="154">
        <f t="shared" si="258"/>
        <v>0</v>
      </c>
      <c r="Q424" s="95"/>
      <c r="R424" s="95"/>
      <c r="S424" s="95"/>
      <c r="T424" s="95"/>
      <c r="U424" s="95"/>
      <c r="V424" s="95"/>
      <c r="W424" s="95"/>
      <c r="X424" s="95"/>
      <c r="Y424" s="95"/>
      <c r="Z424" s="95"/>
      <c r="AA424" s="95"/>
      <c r="AB424" s="95"/>
      <c r="AC424" s="95"/>
      <c r="AD424" s="95"/>
      <c r="AE424" s="95"/>
      <c r="AF424" s="95"/>
      <c r="AG424" s="95"/>
      <c r="AH424" s="95"/>
      <c r="AI424" s="95"/>
      <c r="AJ424" s="95"/>
      <c r="AK424" s="95"/>
      <c r="AL424" s="95"/>
      <c r="AM424" s="95"/>
      <c r="AN424" s="95"/>
      <c r="AO424" s="95"/>
      <c r="AP424" s="95"/>
      <c r="AQ424" s="95"/>
      <c r="AR424" s="95"/>
      <c r="AS424" s="95"/>
      <c r="AT424" s="95"/>
      <c r="AU424" s="95"/>
      <c r="AV424" s="95"/>
      <c r="AW424" s="95"/>
      <c r="AX424" s="95"/>
    </row>
    <row r="425" spans="1:50" s="96" customFormat="1" ht="30" customHeight="1">
      <c r="A425" s="170" t="s">
        <v>409</v>
      </c>
      <c r="B425" s="172" t="s">
        <v>412</v>
      </c>
      <c r="C425" s="153"/>
      <c r="D425" s="187">
        <f>D426</f>
        <v>64</v>
      </c>
      <c r="E425" s="154">
        <f t="shared" si="258"/>
        <v>64</v>
      </c>
      <c r="F425" s="154">
        <f t="shared" si="258"/>
        <v>0</v>
      </c>
      <c r="G425" s="154">
        <f t="shared" si="258"/>
        <v>0</v>
      </c>
      <c r="H425" s="154" t="e">
        <f t="shared" si="258"/>
        <v>#REF!</v>
      </c>
      <c r="I425" s="187">
        <f t="shared" si="258"/>
        <v>66</v>
      </c>
      <c r="J425" s="154">
        <f t="shared" si="258"/>
        <v>66</v>
      </c>
      <c r="K425" s="154">
        <f t="shared" si="258"/>
        <v>0</v>
      </c>
      <c r="L425" s="154">
        <f t="shared" si="258"/>
        <v>0</v>
      </c>
      <c r="M425" s="187">
        <f t="shared" si="258"/>
        <v>0</v>
      </c>
      <c r="N425" s="154">
        <f t="shared" si="258"/>
        <v>0</v>
      </c>
      <c r="O425" s="154">
        <f t="shared" si="258"/>
        <v>0</v>
      </c>
      <c r="P425" s="154">
        <f t="shared" si="258"/>
        <v>0</v>
      </c>
      <c r="Q425" s="95"/>
      <c r="R425" s="95"/>
      <c r="S425" s="95"/>
      <c r="T425" s="95"/>
      <c r="U425" s="95"/>
      <c r="V425" s="95"/>
      <c r="W425" s="95"/>
      <c r="X425" s="95"/>
      <c r="Y425" s="95"/>
      <c r="Z425" s="95"/>
      <c r="AA425" s="95"/>
      <c r="AB425" s="95"/>
      <c r="AC425" s="95"/>
      <c r="AD425" s="95"/>
      <c r="AE425" s="95"/>
      <c r="AF425" s="95"/>
      <c r="AG425" s="95"/>
      <c r="AH425" s="95"/>
      <c r="AI425" s="95"/>
      <c r="AJ425" s="95"/>
      <c r="AK425" s="95"/>
      <c r="AL425" s="95"/>
      <c r="AM425" s="95"/>
      <c r="AN425" s="95"/>
      <c r="AO425" s="95"/>
      <c r="AP425" s="95"/>
      <c r="AQ425" s="95"/>
      <c r="AR425" s="95"/>
      <c r="AS425" s="95"/>
      <c r="AT425" s="95"/>
      <c r="AU425" s="95"/>
      <c r="AV425" s="95"/>
      <c r="AW425" s="95"/>
      <c r="AX425" s="95"/>
    </row>
    <row r="426" spans="1:50" s="96" customFormat="1" ht="15.75" customHeight="1">
      <c r="A426" s="170" t="s">
        <v>104</v>
      </c>
      <c r="B426" s="172" t="s">
        <v>413</v>
      </c>
      <c r="C426" s="153"/>
      <c r="D426" s="187">
        <f>D427</f>
        <v>64</v>
      </c>
      <c r="E426" s="154">
        <f t="shared" si="258"/>
        <v>64</v>
      </c>
      <c r="F426" s="154">
        <f t="shared" si="258"/>
        <v>0</v>
      </c>
      <c r="G426" s="154">
        <f t="shared" si="258"/>
        <v>0</v>
      </c>
      <c r="H426" s="154" t="e">
        <f t="shared" si="258"/>
        <v>#REF!</v>
      </c>
      <c r="I426" s="187">
        <f t="shared" si="258"/>
        <v>66</v>
      </c>
      <c r="J426" s="154">
        <f t="shared" si="258"/>
        <v>66</v>
      </c>
      <c r="K426" s="154">
        <f t="shared" si="258"/>
        <v>0</v>
      </c>
      <c r="L426" s="154">
        <f t="shared" si="258"/>
        <v>0</v>
      </c>
      <c r="M426" s="187">
        <f t="shared" si="258"/>
        <v>0</v>
      </c>
      <c r="N426" s="154">
        <f t="shared" si="258"/>
        <v>0</v>
      </c>
      <c r="O426" s="154">
        <f t="shared" si="258"/>
        <v>0</v>
      </c>
      <c r="P426" s="154">
        <f t="shared" si="258"/>
        <v>0</v>
      </c>
      <c r="Q426" s="95"/>
      <c r="R426" s="95"/>
      <c r="S426" s="95"/>
      <c r="T426" s="95"/>
      <c r="U426" s="95"/>
      <c r="V426" s="95"/>
      <c r="W426" s="95"/>
      <c r="X426" s="95"/>
      <c r="Y426" s="95"/>
      <c r="Z426" s="95"/>
      <c r="AA426" s="95"/>
      <c r="AB426" s="95"/>
      <c r="AC426" s="95"/>
      <c r="AD426" s="95"/>
      <c r="AE426" s="95"/>
      <c r="AF426" s="95"/>
      <c r="AG426" s="95"/>
      <c r="AH426" s="95"/>
      <c r="AI426" s="95"/>
      <c r="AJ426" s="95"/>
      <c r="AK426" s="95"/>
      <c r="AL426" s="95"/>
      <c r="AM426" s="95"/>
      <c r="AN426" s="95"/>
      <c r="AO426" s="95"/>
      <c r="AP426" s="95"/>
      <c r="AQ426" s="95"/>
      <c r="AR426" s="95"/>
      <c r="AS426" s="95"/>
      <c r="AT426" s="95"/>
      <c r="AU426" s="95"/>
      <c r="AV426" s="95"/>
      <c r="AW426" s="95"/>
      <c r="AX426" s="95"/>
    </row>
    <row r="427" spans="1:50" s="96" customFormat="1" ht="30" customHeight="1">
      <c r="A427" s="174" t="s">
        <v>22</v>
      </c>
      <c r="B427" s="172" t="s">
        <v>413</v>
      </c>
      <c r="C427" s="153" t="s">
        <v>16</v>
      </c>
      <c r="D427" s="187">
        <f>E427+F427+G427</f>
        <v>64</v>
      </c>
      <c r="E427" s="154">
        <v>64</v>
      </c>
      <c r="F427" s="154"/>
      <c r="G427" s="154"/>
      <c r="H427" s="154" t="e">
        <f>#REF!</f>
        <v>#REF!</v>
      </c>
      <c r="I427" s="187">
        <f>J427+K427+L427</f>
        <v>66</v>
      </c>
      <c r="J427" s="154">
        <v>66</v>
      </c>
      <c r="K427" s="154"/>
      <c r="L427" s="154"/>
      <c r="M427" s="187">
        <f>N427+O427+P427</f>
        <v>0</v>
      </c>
      <c r="N427" s="154"/>
      <c r="O427" s="154"/>
      <c r="P427" s="154"/>
      <c r="Q427" s="95"/>
      <c r="R427" s="95"/>
      <c r="S427" s="95"/>
      <c r="T427" s="95"/>
      <c r="U427" s="95"/>
      <c r="V427" s="95"/>
      <c r="W427" s="95"/>
      <c r="X427" s="95"/>
      <c r="Y427" s="95"/>
      <c r="Z427" s="95"/>
      <c r="AA427" s="95"/>
      <c r="AB427" s="95"/>
      <c r="AC427" s="95"/>
      <c r="AD427" s="95"/>
      <c r="AE427" s="95"/>
      <c r="AF427" s="95"/>
      <c r="AG427" s="95"/>
      <c r="AH427" s="95"/>
      <c r="AI427" s="95"/>
      <c r="AJ427" s="95"/>
      <c r="AK427" s="95"/>
      <c r="AL427" s="95"/>
      <c r="AM427" s="95"/>
      <c r="AN427" s="95"/>
      <c r="AO427" s="95"/>
      <c r="AP427" s="95"/>
      <c r="AQ427" s="95"/>
      <c r="AR427" s="95"/>
      <c r="AS427" s="95"/>
      <c r="AT427" s="95"/>
      <c r="AU427" s="95"/>
      <c r="AV427" s="95"/>
      <c r="AW427" s="95"/>
      <c r="AX427" s="95"/>
    </row>
    <row r="428" spans="1:50" s="96" customFormat="1" ht="51.75">
      <c r="A428" s="81" t="s">
        <v>484</v>
      </c>
      <c r="B428" s="172" t="s">
        <v>416</v>
      </c>
      <c r="C428" s="153"/>
      <c r="D428" s="187">
        <f>D429</f>
        <v>10</v>
      </c>
      <c r="E428" s="154">
        <f t="shared" ref="E428:P429" si="259">E429</f>
        <v>10</v>
      </c>
      <c r="F428" s="154">
        <f t="shared" si="259"/>
        <v>0</v>
      </c>
      <c r="G428" s="154">
        <f t="shared" si="259"/>
        <v>0</v>
      </c>
      <c r="H428" s="154" t="e">
        <f t="shared" si="259"/>
        <v>#REF!</v>
      </c>
      <c r="I428" s="187">
        <f t="shared" si="259"/>
        <v>12</v>
      </c>
      <c r="J428" s="154">
        <f t="shared" si="259"/>
        <v>12</v>
      </c>
      <c r="K428" s="154">
        <f t="shared" si="259"/>
        <v>0</v>
      </c>
      <c r="L428" s="154">
        <f t="shared" si="259"/>
        <v>0</v>
      </c>
      <c r="M428" s="187">
        <f t="shared" si="259"/>
        <v>0</v>
      </c>
      <c r="N428" s="154">
        <f t="shared" si="259"/>
        <v>0</v>
      </c>
      <c r="O428" s="154">
        <f t="shared" si="259"/>
        <v>0</v>
      </c>
      <c r="P428" s="154">
        <f t="shared" si="259"/>
        <v>0</v>
      </c>
      <c r="Q428" s="95"/>
      <c r="R428" s="95"/>
      <c r="S428" s="95"/>
      <c r="T428" s="95"/>
      <c r="U428" s="95"/>
      <c r="V428" s="95"/>
      <c r="W428" s="95"/>
      <c r="X428" s="95"/>
      <c r="Y428" s="95"/>
      <c r="Z428" s="95"/>
      <c r="AA428" s="95"/>
      <c r="AB428" s="95"/>
      <c r="AC428" s="95"/>
      <c r="AD428" s="95"/>
      <c r="AE428" s="95"/>
      <c r="AF428" s="95"/>
      <c r="AG428" s="95"/>
      <c r="AH428" s="95"/>
      <c r="AI428" s="95"/>
      <c r="AJ428" s="95"/>
      <c r="AK428" s="95"/>
      <c r="AL428" s="95"/>
      <c r="AM428" s="95"/>
      <c r="AN428" s="95"/>
      <c r="AO428" s="95"/>
      <c r="AP428" s="95"/>
      <c r="AQ428" s="95"/>
      <c r="AR428" s="95"/>
      <c r="AS428" s="95"/>
      <c r="AT428" s="95"/>
      <c r="AU428" s="95"/>
      <c r="AV428" s="95"/>
      <c r="AW428" s="95"/>
      <c r="AX428" s="95"/>
    </row>
    <row r="429" spans="1:50" s="96" customFormat="1" ht="30" customHeight="1">
      <c r="A429" s="173" t="s">
        <v>415</v>
      </c>
      <c r="B429" s="172" t="s">
        <v>417</v>
      </c>
      <c r="C429" s="153"/>
      <c r="D429" s="187">
        <f>D430</f>
        <v>10</v>
      </c>
      <c r="E429" s="154">
        <f t="shared" si="259"/>
        <v>10</v>
      </c>
      <c r="F429" s="154">
        <f t="shared" si="259"/>
        <v>0</v>
      </c>
      <c r="G429" s="154">
        <f t="shared" si="259"/>
        <v>0</v>
      </c>
      <c r="H429" s="154" t="e">
        <f t="shared" si="259"/>
        <v>#REF!</v>
      </c>
      <c r="I429" s="187">
        <f t="shared" si="259"/>
        <v>12</v>
      </c>
      <c r="J429" s="154">
        <f t="shared" si="259"/>
        <v>12</v>
      </c>
      <c r="K429" s="154">
        <f t="shared" si="259"/>
        <v>0</v>
      </c>
      <c r="L429" s="154">
        <f t="shared" si="259"/>
        <v>0</v>
      </c>
      <c r="M429" s="187">
        <f t="shared" si="259"/>
        <v>0</v>
      </c>
      <c r="N429" s="154">
        <f t="shared" si="259"/>
        <v>0</v>
      </c>
      <c r="O429" s="154">
        <f t="shared" si="259"/>
        <v>0</v>
      </c>
      <c r="P429" s="154">
        <f t="shared" si="259"/>
        <v>0</v>
      </c>
      <c r="Q429" s="95"/>
      <c r="R429" s="95"/>
      <c r="S429" s="95"/>
      <c r="T429" s="95"/>
      <c r="U429" s="95"/>
      <c r="V429" s="95"/>
      <c r="W429" s="95"/>
      <c r="X429" s="95"/>
      <c r="Y429" s="95"/>
      <c r="Z429" s="95"/>
      <c r="AA429" s="95"/>
      <c r="AB429" s="95"/>
      <c r="AC429" s="95"/>
      <c r="AD429" s="95"/>
      <c r="AE429" s="95"/>
      <c r="AF429" s="95"/>
      <c r="AG429" s="95"/>
      <c r="AH429" s="95"/>
      <c r="AI429" s="95"/>
      <c r="AJ429" s="95"/>
      <c r="AK429" s="95"/>
      <c r="AL429" s="95"/>
      <c r="AM429" s="95"/>
      <c r="AN429" s="95"/>
      <c r="AO429" s="95"/>
      <c r="AP429" s="95"/>
      <c r="AQ429" s="95"/>
      <c r="AR429" s="95"/>
      <c r="AS429" s="95"/>
      <c r="AT429" s="95"/>
      <c r="AU429" s="95"/>
      <c r="AV429" s="95"/>
      <c r="AW429" s="95"/>
      <c r="AX429" s="95"/>
    </row>
    <row r="430" spans="1:50" s="96" customFormat="1" ht="16.5" customHeight="1">
      <c r="A430" s="170" t="s">
        <v>104</v>
      </c>
      <c r="B430" s="172" t="s">
        <v>418</v>
      </c>
      <c r="C430" s="153" t="s">
        <v>16</v>
      </c>
      <c r="D430" s="187">
        <f>E430+F430+G430</f>
        <v>10</v>
      </c>
      <c r="E430" s="154">
        <v>10</v>
      </c>
      <c r="F430" s="154"/>
      <c r="G430" s="154"/>
      <c r="H430" s="154" t="e">
        <f>#REF!</f>
        <v>#REF!</v>
      </c>
      <c r="I430" s="187">
        <f>J430+K430+L430</f>
        <v>12</v>
      </c>
      <c r="J430" s="154">
        <v>12</v>
      </c>
      <c r="K430" s="154"/>
      <c r="L430" s="154"/>
      <c r="M430" s="187">
        <f>N430+O430+P430</f>
        <v>0</v>
      </c>
      <c r="N430" s="154"/>
      <c r="O430" s="154"/>
      <c r="P430" s="154"/>
      <c r="Q430" s="95"/>
      <c r="R430" s="95"/>
      <c r="S430" s="95"/>
      <c r="T430" s="95"/>
      <c r="U430" s="95"/>
      <c r="V430" s="95"/>
      <c r="W430" s="95"/>
      <c r="X430" s="95"/>
      <c r="Y430" s="95"/>
      <c r="Z430" s="95"/>
      <c r="AA430" s="95"/>
      <c r="AB430" s="95"/>
      <c r="AC430" s="95"/>
      <c r="AD430" s="95"/>
      <c r="AE430" s="95"/>
      <c r="AF430" s="95"/>
      <c r="AG430" s="95"/>
      <c r="AH430" s="95"/>
      <c r="AI430" s="95"/>
      <c r="AJ430" s="95"/>
      <c r="AK430" s="95"/>
      <c r="AL430" s="95"/>
      <c r="AM430" s="95"/>
      <c r="AN430" s="95"/>
      <c r="AO430" s="95"/>
      <c r="AP430" s="95"/>
      <c r="AQ430" s="95"/>
      <c r="AR430" s="95"/>
      <c r="AS430" s="95"/>
      <c r="AT430" s="95"/>
      <c r="AU430" s="95"/>
      <c r="AV430" s="95"/>
      <c r="AW430" s="95"/>
      <c r="AX430" s="95"/>
    </row>
    <row r="431" spans="1:50" s="7" customFormat="1" ht="82.5" customHeight="1">
      <c r="A431" s="63" t="s">
        <v>485</v>
      </c>
      <c r="B431" s="42" t="s">
        <v>253</v>
      </c>
      <c r="C431" s="19"/>
      <c r="D431" s="187">
        <f>E431+G431+F431</f>
        <v>15516</v>
      </c>
      <c r="E431" s="157">
        <f>E432+E442+E464</f>
        <v>13786.4</v>
      </c>
      <c r="F431" s="157">
        <f t="shared" ref="F431:P431" si="260">F432+F442+F464</f>
        <v>701.7</v>
      </c>
      <c r="G431" s="157">
        <f t="shared" si="260"/>
        <v>1027.9000000000001</v>
      </c>
      <c r="H431" s="157" t="e">
        <f t="shared" si="260"/>
        <v>#REF!</v>
      </c>
      <c r="I431" s="188">
        <f t="shared" si="260"/>
        <v>0</v>
      </c>
      <c r="J431" s="157">
        <f t="shared" si="260"/>
        <v>0</v>
      </c>
      <c r="K431" s="157">
        <f t="shared" si="260"/>
        <v>0</v>
      </c>
      <c r="L431" s="157">
        <f t="shared" si="260"/>
        <v>0</v>
      </c>
      <c r="M431" s="188">
        <f t="shared" si="260"/>
        <v>0</v>
      </c>
      <c r="N431" s="157">
        <f t="shared" si="260"/>
        <v>0</v>
      </c>
      <c r="O431" s="157">
        <f t="shared" si="260"/>
        <v>0</v>
      </c>
      <c r="P431" s="157">
        <f t="shared" si="260"/>
        <v>0</v>
      </c>
    </row>
    <row r="432" spans="1:50" s="8" customFormat="1" ht="65.099999999999994" customHeight="1">
      <c r="A432" s="67" t="s">
        <v>486</v>
      </c>
      <c r="B432" s="30" t="s">
        <v>254</v>
      </c>
      <c r="C432" s="19"/>
      <c r="D432" s="187">
        <f>E432+G432+F432</f>
        <v>6044</v>
      </c>
      <c r="E432" s="155">
        <f>E433</f>
        <v>6044</v>
      </c>
      <c r="F432" s="155">
        <f t="shared" ref="F432:H432" si="261">F433</f>
        <v>0</v>
      </c>
      <c r="G432" s="155">
        <f t="shared" si="261"/>
        <v>0</v>
      </c>
      <c r="H432" s="155" t="e">
        <f t="shared" si="261"/>
        <v>#REF!</v>
      </c>
      <c r="I432" s="187">
        <f>J432+K432+L432</f>
        <v>0</v>
      </c>
      <c r="J432" s="155">
        <f>J433</f>
        <v>0</v>
      </c>
      <c r="K432" s="155">
        <f t="shared" ref="K432:L434" si="262">K433</f>
        <v>0</v>
      </c>
      <c r="L432" s="155">
        <f t="shared" si="262"/>
        <v>0</v>
      </c>
      <c r="M432" s="246">
        <f>N432+O432</f>
        <v>0</v>
      </c>
      <c r="N432" s="160">
        <f t="shared" ref="N432:P434" si="263">N433</f>
        <v>0</v>
      </c>
      <c r="O432" s="160">
        <f t="shared" si="263"/>
        <v>0</v>
      </c>
      <c r="P432" s="160">
        <f t="shared" si="263"/>
        <v>0</v>
      </c>
      <c r="Q432" s="7"/>
      <c r="R432" s="7"/>
      <c r="S432" s="7"/>
      <c r="T432" s="7"/>
      <c r="U432" s="7"/>
      <c r="V432" s="7"/>
      <c r="W432" s="7"/>
      <c r="X432" s="7"/>
      <c r="Y432" s="7"/>
      <c r="Z432" s="7"/>
      <c r="AA432" s="7"/>
      <c r="AB432" s="7"/>
      <c r="AC432" s="7"/>
      <c r="AD432" s="7"/>
      <c r="AE432" s="7"/>
      <c r="AF432" s="7"/>
      <c r="AG432" s="7"/>
      <c r="AH432" s="7"/>
      <c r="AI432" s="7"/>
      <c r="AJ432" s="7"/>
      <c r="AK432" s="7"/>
      <c r="AL432" s="7"/>
      <c r="AM432" s="7"/>
      <c r="AN432" s="7"/>
      <c r="AO432" s="7"/>
      <c r="AP432" s="7"/>
      <c r="AQ432" s="7"/>
      <c r="AR432" s="7"/>
      <c r="AS432" s="7"/>
      <c r="AT432" s="7"/>
      <c r="AU432" s="7"/>
      <c r="AV432" s="7"/>
      <c r="AW432" s="7"/>
      <c r="AX432" s="7"/>
    </row>
    <row r="433" spans="1:50" s="8" customFormat="1" ht="47.25" customHeight="1">
      <c r="A433" s="67" t="s">
        <v>122</v>
      </c>
      <c r="B433" s="30" t="s">
        <v>255</v>
      </c>
      <c r="C433" s="19"/>
      <c r="D433" s="187">
        <f>E433+G433+F433</f>
        <v>6044</v>
      </c>
      <c r="E433" s="155">
        <f t="shared" ref="E433:P433" si="264">E434+E439+E436</f>
        <v>6044</v>
      </c>
      <c r="F433" s="155">
        <f t="shared" si="264"/>
        <v>0</v>
      </c>
      <c r="G433" s="155">
        <f t="shared" si="264"/>
        <v>0</v>
      </c>
      <c r="H433" s="155" t="e">
        <f t="shared" si="264"/>
        <v>#REF!</v>
      </c>
      <c r="I433" s="190">
        <f t="shared" si="264"/>
        <v>0</v>
      </c>
      <c r="J433" s="155">
        <f t="shared" si="264"/>
        <v>0</v>
      </c>
      <c r="K433" s="155">
        <f t="shared" si="264"/>
        <v>0</v>
      </c>
      <c r="L433" s="155">
        <f t="shared" si="264"/>
        <v>0</v>
      </c>
      <c r="M433" s="190">
        <f t="shared" si="264"/>
        <v>0</v>
      </c>
      <c r="N433" s="155">
        <f t="shared" si="264"/>
        <v>0</v>
      </c>
      <c r="O433" s="155">
        <f t="shared" si="264"/>
        <v>0</v>
      </c>
      <c r="P433" s="155">
        <f t="shared" si="264"/>
        <v>0</v>
      </c>
      <c r="Q433" s="7"/>
      <c r="R433" s="7"/>
      <c r="S433" s="7"/>
      <c r="T433" s="7"/>
      <c r="U433" s="7"/>
      <c r="V433" s="7"/>
      <c r="W433" s="7"/>
      <c r="X433" s="7"/>
      <c r="Y433" s="7"/>
      <c r="Z433" s="7"/>
      <c r="AA433" s="7"/>
      <c r="AB433" s="7"/>
      <c r="AC433" s="7"/>
      <c r="AD433" s="7"/>
      <c r="AE433" s="7"/>
      <c r="AF433" s="7"/>
      <c r="AG433" s="7"/>
      <c r="AH433" s="7"/>
      <c r="AI433" s="7"/>
      <c r="AJ433" s="7"/>
      <c r="AK433" s="7"/>
      <c r="AL433" s="7"/>
      <c r="AM433" s="7"/>
      <c r="AN433" s="7"/>
      <c r="AO433" s="7"/>
      <c r="AP433" s="7"/>
      <c r="AQ433" s="7"/>
      <c r="AR433" s="7"/>
      <c r="AS433" s="7"/>
      <c r="AT433" s="7"/>
      <c r="AU433" s="7"/>
      <c r="AV433" s="7"/>
      <c r="AW433" s="7"/>
      <c r="AX433" s="7"/>
    </row>
    <row r="434" spans="1:50" s="8" customFormat="1" ht="28.5" customHeight="1">
      <c r="A434" s="61" t="s">
        <v>123</v>
      </c>
      <c r="B434" s="17" t="s">
        <v>256</v>
      </c>
      <c r="C434" s="19"/>
      <c r="D434" s="187">
        <f>E434+G434</f>
        <v>6044</v>
      </c>
      <c r="E434" s="155">
        <f>E435</f>
        <v>6044</v>
      </c>
      <c r="F434" s="155">
        <f t="shared" ref="F434:H434" si="265">F435</f>
        <v>0</v>
      </c>
      <c r="G434" s="155">
        <f t="shared" si="265"/>
        <v>0</v>
      </c>
      <c r="H434" s="155" t="e">
        <f t="shared" si="265"/>
        <v>#REF!</v>
      </c>
      <c r="I434" s="187">
        <f>J434+K434+L434</f>
        <v>0</v>
      </c>
      <c r="J434" s="155">
        <f>J435</f>
        <v>0</v>
      </c>
      <c r="K434" s="155">
        <f t="shared" si="262"/>
        <v>0</v>
      </c>
      <c r="L434" s="155">
        <f t="shared" si="262"/>
        <v>0</v>
      </c>
      <c r="M434" s="246">
        <f>N434+O434</f>
        <v>0</v>
      </c>
      <c r="N434" s="160">
        <f t="shared" si="263"/>
        <v>0</v>
      </c>
      <c r="O434" s="160">
        <f t="shared" si="263"/>
        <v>0</v>
      </c>
      <c r="P434" s="160">
        <f t="shared" si="263"/>
        <v>0</v>
      </c>
      <c r="Q434" s="7"/>
      <c r="R434" s="7"/>
      <c r="S434" s="7"/>
      <c r="T434" s="7"/>
      <c r="U434" s="7"/>
      <c r="V434" s="7"/>
      <c r="W434" s="7"/>
      <c r="X434" s="7"/>
      <c r="Y434" s="7"/>
      <c r="Z434" s="7"/>
      <c r="AA434" s="7"/>
      <c r="AB434" s="7"/>
      <c r="AC434" s="7"/>
      <c r="AD434" s="7"/>
      <c r="AE434" s="7"/>
      <c r="AF434" s="7"/>
      <c r="AG434" s="7"/>
      <c r="AH434" s="7"/>
      <c r="AI434" s="7"/>
      <c r="AJ434" s="7"/>
      <c r="AK434" s="7"/>
      <c r="AL434" s="7"/>
      <c r="AM434" s="7"/>
      <c r="AN434" s="7"/>
      <c r="AO434" s="7"/>
      <c r="AP434" s="7"/>
      <c r="AQ434" s="7"/>
      <c r="AR434" s="7"/>
      <c r="AS434" s="7"/>
      <c r="AT434" s="7"/>
      <c r="AU434" s="7"/>
      <c r="AV434" s="7"/>
      <c r="AW434" s="7"/>
      <c r="AX434" s="7"/>
    </row>
    <row r="435" spans="1:50" s="8" customFormat="1" ht="60">
      <c r="A435" s="24" t="s">
        <v>242</v>
      </c>
      <c r="B435" s="17" t="s">
        <v>256</v>
      </c>
      <c r="C435" s="153" t="s">
        <v>56</v>
      </c>
      <c r="D435" s="187">
        <f>E435+G435</f>
        <v>6044</v>
      </c>
      <c r="E435" s="155">
        <v>6044</v>
      </c>
      <c r="F435" s="155"/>
      <c r="G435" s="155"/>
      <c r="H435" s="155" t="e">
        <f>#REF!</f>
        <v>#REF!</v>
      </c>
      <c r="I435" s="190">
        <f>J435+K435+L435</f>
        <v>0</v>
      </c>
      <c r="J435" s="155"/>
      <c r="K435" s="155"/>
      <c r="L435" s="155"/>
      <c r="M435" s="190">
        <f>N435+O435+P435</f>
        <v>0</v>
      </c>
      <c r="N435" s="155"/>
      <c r="O435" s="155"/>
      <c r="P435" s="155"/>
      <c r="Q435" s="7"/>
      <c r="R435" s="7"/>
      <c r="S435" s="7"/>
      <c r="T435" s="7"/>
      <c r="U435" s="7"/>
      <c r="V435" s="7"/>
      <c r="W435" s="7"/>
      <c r="X435" s="7"/>
      <c r="Y435" s="7"/>
      <c r="Z435" s="7"/>
      <c r="AA435" s="7"/>
      <c r="AB435" s="7"/>
      <c r="AC435" s="7"/>
      <c r="AD435" s="7"/>
      <c r="AE435" s="7"/>
      <c r="AF435" s="7"/>
      <c r="AG435" s="7"/>
      <c r="AH435" s="7"/>
      <c r="AI435" s="7"/>
      <c r="AJ435" s="7"/>
      <c r="AK435" s="7"/>
      <c r="AL435" s="7"/>
      <c r="AM435" s="7"/>
      <c r="AN435" s="7"/>
      <c r="AO435" s="7"/>
      <c r="AP435" s="7"/>
      <c r="AQ435" s="7"/>
      <c r="AR435" s="7"/>
      <c r="AS435" s="7"/>
      <c r="AT435" s="7"/>
      <c r="AU435" s="7"/>
      <c r="AV435" s="7"/>
      <c r="AW435" s="7"/>
      <c r="AX435" s="7"/>
    </row>
    <row r="436" spans="1:50" s="96" customFormat="1" ht="50.25" hidden="1" customHeight="1">
      <c r="A436" s="16" t="s">
        <v>465</v>
      </c>
      <c r="B436" s="17" t="s">
        <v>466</v>
      </c>
      <c r="C436" s="153"/>
      <c r="D436" s="187">
        <f>D437</f>
        <v>0</v>
      </c>
      <c r="E436" s="154">
        <f t="shared" ref="E436:P437" si="266">E437</f>
        <v>0</v>
      </c>
      <c r="F436" s="154">
        <f t="shared" si="266"/>
        <v>0</v>
      </c>
      <c r="G436" s="154">
        <f t="shared" si="266"/>
        <v>0</v>
      </c>
      <c r="H436" s="154">
        <f t="shared" si="266"/>
        <v>0</v>
      </c>
      <c r="I436" s="187">
        <f t="shared" si="266"/>
        <v>0</v>
      </c>
      <c r="J436" s="154">
        <f t="shared" si="266"/>
        <v>0</v>
      </c>
      <c r="K436" s="154">
        <f t="shared" si="266"/>
        <v>0</v>
      </c>
      <c r="L436" s="154">
        <f t="shared" si="266"/>
        <v>0</v>
      </c>
      <c r="M436" s="187">
        <f t="shared" si="266"/>
        <v>0</v>
      </c>
      <c r="N436" s="154">
        <f t="shared" si="266"/>
        <v>0</v>
      </c>
      <c r="O436" s="154">
        <f t="shared" si="266"/>
        <v>0</v>
      </c>
      <c r="P436" s="154">
        <f t="shared" si="266"/>
        <v>0</v>
      </c>
      <c r="Q436" s="95"/>
      <c r="R436" s="95"/>
      <c r="S436" s="95"/>
      <c r="T436" s="95"/>
      <c r="U436" s="95"/>
      <c r="V436" s="95"/>
      <c r="W436" s="95"/>
      <c r="X436" s="95"/>
      <c r="Y436" s="95"/>
      <c r="Z436" s="95"/>
      <c r="AA436" s="95"/>
      <c r="AB436" s="95"/>
      <c r="AC436" s="95"/>
      <c r="AD436" s="95"/>
      <c r="AE436" s="95"/>
      <c r="AF436" s="95"/>
      <c r="AG436" s="95"/>
      <c r="AH436" s="95"/>
      <c r="AI436" s="95"/>
      <c r="AJ436" s="95"/>
      <c r="AK436" s="95"/>
      <c r="AL436" s="95"/>
      <c r="AM436" s="95"/>
      <c r="AN436" s="95"/>
      <c r="AO436" s="95"/>
      <c r="AP436" s="95"/>
      <c r="AQ436" s="95"/>
      <c r="AR436" s="95"/>
      <c r="AS436" s="95"/>
      <c r="AT436" s="95"/>
      <c r="AU436" s="95"/>
      <c r="AV436" s="95"/>
      <c r="AW436" s="95"/>
      <c r="AX436" s="95"/>
    </row>
    <row r="437" spans="1:50" s="96" customFormat="1" ht="27.75" hidden="1" customHeight="1">
      <c r="A437" s="24" t="s">
        <v>242</v>
      </c>
      <c r="B437" s="17" t="s">
        <v>466</v>
      </c>
      <c r="C437" s="153" t="s">
        <v>56</v>
      </c>
      <c r="D437" s="187">
        <f>D438</f>
        <v>0</v>
      </c>
      <c r="E437" s="154">
        <f t="shared" si="266"/>
        <v>0</v>
      </c>
      <c r="F437" s="154">
        <f t="shared" si="266"/>
        <v>0</v>
      </c>
      <c r="G437" s="154">
        <f t="shared" si="266"/>
        <v>0</v>
      </c>
      <c r="H437" s="154">
        <f t="shared" si="266"/>
        <v>0</v>
      </c>
      <c r="I437" s="187">
        <f t="shared" si="266"/>
        <v>0</v>
      </c>
      <c r="J437" s="154">
        <f t="shared" si="266"/>
        <v>0</v>
      </c>
      <c r="K437" s="154">
        <f t="shared" si="266"/>
        <v>0</v>
      </c>
      <c r="L437" s="154">
        <f t="shared" si="266"/>
        <v>0</v>
      </c>
      <c r="M437" s="187">
        <f t="shared" si="266"/>
        <v>0</v>
      </c>
      <c r="N437" s="154">
        <f t="shared" si="266"/>
        <v>0</v>
      </c>
      <c r="O437" s="154">
        <f t="shared" si="266"/>
        <v>0</v>
      </c>
      <c r="P437" s="154">
        <f t="shared" si="266"/>
        <v>0</v>
      </c>
      <c r="Q437" s="95"/>
      <c r="R437" s="95"/>
      <c r="S437" s="95"/>
      <c r="T437" s="95"/>
      <c r="U437" s="95"/>
      <c r="V437" s="95"/>
      <c r="W437" s="95"/>
      <c r="X437" s="95"/>
      <c r="Y437" s="95"/>
      <c r="Z437" s="95"/>
      <c r="AA437" s="95"/>
      <c r="AB437" s="95"/>
      <c r="AC437" s="95"/>
      <c r="AD437" s="95"/>
      <c r="AE437" s="95"/>
      <c r="AF437" s="95"/>
      <c r="AG437" s="95"/>
      <c r="AH437" s="95"/>
      <c r="AI437" s="95"/>
      <c r="AJ437" s="95"/>
      <c r="AK437" s="95"/>
      <c r="AL437" s="95"/>
      <c r="AM437" s="95"/>
      <c r="AN437" s="95"/>
      <c r="AO437" s="95"/>
      <c r="AP437" s="95"/>
      <c r="AQ437" s="95"/>
      <c r="AR437" s="95"/>
      <c r="AS437" s="95"/>
      <c r="AT437" s="95"/>
      <c r="AU437" s="95"/>
      <c r="AV437" s="95"/>
      <c r="AW437" s="95"/>
      <c r="AX437" s="95"/>
    </row>
    <row r="438" spans="1:50" s="96" customFormat="1" ht="18" hidden="1" customHeight="1">
      <c r="A438" s="16" t="s">
        <v>148</v>
      </c>
      <c r="B438" s="17" t="s">
        <v>466</v>
      </c>
      <c r="C438" s="153" t="s">
        <v>56</v>
      </c>
      <c r="D438" s="187">
        <f>E438+F438+G438+H438</f>
        <v>0</v>
      </c>
      <c r="E438" s="158"/>
      <c r="F438" s="157"/>
      <c r="G438" s="157"/>
      <c r="H438" s="157"/>
      <c r="I438" s="187">
        <f>J438+K438+L438</f>
        <v>0</v>
      </c>
      <c r="J438" s="155"/>
      <c r="K438" s="167"/>
      <c r="L438" s="156"/>
      <c r="M438" s="246">
        <f>N438+O438+P438</f>
        <v>0</v>
      </c>
      <c r="N438" s="160"/>
      <c r="O438" s="160"/>
      <c r="P438" s="160"/>
      <c r="Q438" s="95"/>
      <c r="R438" s="95"/>
      <c r="S438" s="95"/>
      <c r="T438" s="95"/>
      <c r="U438" s="95"/>
      <c r="V438" s="95"/>
      <c r="W438" s="95"/>
      <c r="X438" s="95"/>
      <c r="Y438" s="95"/>
      <c r="Z438" s="95"/>
      <c r="AA438" s="95"/>
      <c r="AB438" s="95"/>
      <c r="AC438" s="95"/>
      <c r="AD438" s="95"/>
      <c r="AE438" s="95"/>
      <c r="AF438" s="95"/>
      <c r="AG438" s="95"/>
      <c r="AH438" s="95"/>
      <c r="AI438" s="95"/>
      <c r="AJ438" s="95"/>
      <c r="AK438" s="95"/>
      <c r="AL438" s="95"/>
      <c r="AM438" s="95"/>
      <c r="AN438" s="95"/>
      <c r="AO438" s="95"/>
      <c r="AP438" s="95"/>
      <c r="AQ438" s="95"/>
      <c r="AR438" s="95"/>
      <c r="AS438" s="95"/>
      <c r="AT438" s="95"/>
      <c r="AU438" s="95"/>
      <c r="AV438" s="95"/>
      <c r="AW438" s="95"/>
      <c r="AX438" s="95"/>
    </row>
    <row r="439" spans="1:50" s="8" customFormat="1" ht="47.25" hidden="1" customHeight="1">
      <c r="A439" s="74" t="s">
        <v>341</v>
      </c>
      <c r="B439" s="97" t="s">
        <v>342</v>
      </c>
      <c r="C439" s="153"/>
      <c r="D439" s="187">
        <f t="shared" ref="D439:G440" si="267">D440</f>
        <v>0</v>
      </c>
      <c r="E439" s="158">
        <f t="shared" si="267"/>
        <v>0</v>
      </c>
      <c r="F439" s="158">
        <f t="shared" si="267"/>
        <v>0</v>
      </c>
      <c r="G439" s="158">
        <f t="shared" si="267"/>
        <v>0</v>
      </c>
      <c r="H439" s="158"/>
      <c r="I439" s="187">
        <f t="shared" ref="I439:P440" si="268">I440</f>
        <v>0</v>
      </c>
      <c r="J439" s="158">
        <f t="shared" si="268"/>
        <v>0</v>
      </c>
      <c r="K439" s="158">
        <f t="shared" si="268"/>
        <v>0</v>
      </c>
      <c r="L439" s="158">
        <f t="shared" si="268"/>
        <v>0</v>
      </c>
      <c r="M439" s="187">
        <f t="shared" si="268"/>
        <v>0</v>
      </c>
      <c r="N439" s="158">
        <f t="shared" si="268"/>
        <v>0</v>
      </c>
      <c r="O439" s="158">
        <f t="shared" si="268"/>
        <v>0</v>
      </c>
      <c r="P439" s="158">
        <f t="shared" si="268"/>
        <v>0</v>
      </c>
      <c r="Q439" s="7"/>
      <c r="R439" s="7"/>
      <c r="S439" s="7"/>
      <c r="T439" s="7"/>
      <c r="U439" s="7"/>
      <c r="V439" s="7"/>
      <c r="W439" s="7"/>
      <c r="X439" s="7"/>
      <c r="Y439" s="7"/>
      <c r="Z439" s="7"/>
      <c r="AA439" s="7"/>
      <c r="AB439" s="7"/>
      <c r="AC439" s="7"/>
      <c r="AD439" s="7"/>
      <c r="AE439" s="7"/>
      <c r="AF439" s="7"/>
      <c r="AG439" s="7"/>
      <c r="AH439" s="7"/>
      <c r="AI439" s="7"/>
      <c r="AJ439" s="7"/>
      <c r="AK439" s="7"/>
      <c r="AL439" s="7"/>
      <c r="AM439" s="7"/>
      <c r="AN439" s="7"/>
      <c r="AO439" s="7"/>
      <c r="AP439" s="7"/>
      <c r="AQ439" s="7"/>
      <c r="AR439" s="7"/>
      <c r="AS439" s="7"/>
      <c r="AT439" s="7"/>
      <c r="AU439" s="7"/>
      <c r="AV439" s="7"/>
      <c r="AW439" s="7"/>
      <c r="AX439" s="7"/>
    </row>
    <row r="440" spans="1:50" s="8" customFormat="1" ht="48" hidden="1" customHeight="1">
      <c r="A440" s="24" t="s">
        <v>242</v>
      </c>
      <c r="B440" s="97" t="s">
        <v>342</v>
      </c>
      <c r="C440" s="153" t="s">
        <v>56</v>
      </c>
      <c r="D440" s="187">
        <f t="shared" si="267"/>
        <v>0</v>
      </c>
      <c r="E440" s="158">
        <f t="shared" si="267"/>
        <v>0</v>
      </c>
      <c r="F440" s="158">
        <f t="shared" si="267"/>
        <v>0</v>
      </c>
      <c r="G440" s="158">
        <f t="shared" si="267"/>
        <v>0</v>
      </c>
      <c r="H440" s="158"/>
      <c r="I440" s="187">
        <f t="shared" si="268"/>
        <v>0</v>
      </c>
      <c r="J440" s="158">
        <f t="shared" si="268"/>
        <v>0</v>
      </c>
      <c r="K440" s="158">
        <f t="shared" si="268"/>
        <v>0</v>
      </c>
      <c r="L440" s="158">
        <f t="shared" si="268"/>
        <v>0</v>
      </c>
      <c r="M440" s="187">
        <f t="shared" si="268"/>
        <v>0</v>
      </c>
      <c r="N440" s="158">
        <f t="shared" si="268"/>
        <v>0</v>
      </c>
      <c r="O440" s="158">
        <f t="shared" si="268"/>
        <v>0</v>
      </c>
      <c r="P440" s="158">
        <f t="shared" si="268"/>
        <v>0</v>
      </c>
      <c r="Q440" s="7"/>
      <c r="R440" s="7"/>
      <c r="S440" s="7"/>
      <c r="T440" s="7"/>
      <c r="U440" s="7"/>
      <c r="V440" s="7"/>
      <c r="W440" s="7"/>
      <c r="X440" s="7"/>
      <c r="Y440" s="7"/>
      <c r="Z440" s="7"/>
      <c r="AA440" s="7"/>
      <c r="AB440" s="7"/>
      <c r="AC440" s="7"/>
      <c r="AD440" s="7"/>
      <c r="AE440" s="7"/>
      <c r="AF440" s="7"/>
      <c r="AG440" s="7"/>
      <c r="AH440" s="7"/>
      <c r="AI440" s="7"/>
      <c r="AJ440" s="7"/>
      <c r="AK440" s="7"/>
      <c r="AL440" s="7"/>
      <c r="AM440" s="7"/>
      <c r="AN440" s="7"/>
      <c r="AO440" s="7"/>
      <c r="AP440" s="7"/>
      <c r="AQ440" s="7"/>
      <c r="AR440" s="7"/>
      <c r="AS440" s="7"/>
      <c r="AT440" s="7"/>
      <c r="AU440" s="7"/>
      <c r="AV440" s="7"/>
      <c r="AW440" s="7"/>
      <c r="AX440" s="7"/>
    </row>
    <row r="441" spans="1:50" s="8" customFormat="1" ht="18" hidden="1" customHeight="1">
      <c r="A441" s="16" t="s">
        <v>148</v>
      </c>
      <c r="B441" s="97" t="s">
        <v>342</v>
      </c>
      <c r="C441" s="153" t="s">
        <v>56</v>
      </c>
      <c r="D441" s="187">
        <f>E441+F441+G441</f>
        <v>0</v>
      </c>
      <c r="E441" s="158"/>
      <c r="F441" s="155"/>
      <c r="G441" s="157"/>
      <c r="H441" s="157"/>
      <c r="I441" s="187">
        <f>J441+K441+L441</f>
        <v>0</v>
      </c>
      <c r="J441" s="155"/>
      <c r="K441" s="167"/>
      <c r="L441" s="156"/>
      <c r="M441" s="187">
        <f>N441+O441+P441</f>
        <v>0</v>
      </c>
      <c r="N441" s="158"/>
      <c r="O441" s="160"/>
      <c r="P441" s="160"/>
      <c r="Q441" s="7"/>
      <c r="R441" s="7"/>
      <c r="S441" s="7"/>
      <c r="T441" s="7"/>
      <c r="U441" s="7"/>
      <c r="V441" s="7"/>
      <c r="W441" s="7"/>
      <c r="X441" s="7"/>
      <c r="Y441" s="7"/>
      <c r="Z441" s="7"/>
      <c r="AA441" s="7"/>
      <c r="AB441" s="7"/>
      <c r="AC441" s="7"/>
      <c r="AD441" s="7"/>
      <c r="AE441" s="7"/>
      <c r="AF441" s="7"/>
      <c r="AG441" s="7"/>
      <c r="AH441" s="7"/>
      <c r="AI441" s="7"/>
      <c r="AJ441" s="7"/>
      <c r="AK441" s="7"/>
      <c r="AL441" s="7"/>
      <c r="AM441" s="7"/>
      <c r="AN441" s="7"/>
      <c r="AO441" s="7"/>
      <c r="AP441" s="7"/>
      <c r="AQ441" s="7"/>
      <c r="AR441" s="7"/>
      <c r="AS441" s="7"/>
      <c r="AT441" s="7"/>
      <c r="AU441" s="7"/>
      <c r="AV441" s="7"/>
      <c r="AW441" s="7"/>
      <c r="AX441" s="7"/>
    </row>
    <row r="442" spans="1:50" s="8" customFormat="1" ht="60">
      <c r="A442" s="62" t="s">
        <v>257</v>
      </c>
      <c r="B442" s="44" t="s">
        <v>253</v>
      </c>
      <c r="C442" s="19"/>
      <c r="D442" s="187">
        <f>E442+G442+F442</f>
        <v>8338.7999999999993</v>
      </c>
      <c r="E442" s="155">
        <f>E443+E457+E461</f>
        <v>7338.9</v>
      </c>
      <c r="F442" s="155">
        <f t="shared" ref="F442:P442" si="269">F443+F457+F461</f>
        <v>272</v>
      </c>
      <c r="G442" s="155">
        <f t="shared" si="269"/>
        <v>727.9</v>
      </c>
      <c r="H442" s="155" t="e">
        <f t="shared" si="269"/>
        <v>#REF!</v>
      </c>
      <c r="I442" s="190">
        <f t="shared" si="269"/>
        <v>0</v>
      </c>
      <c r="J442" s="155">
        <f t="shared" si="269"/>
        <v>0</v>
      </c>
      <c r="K442" s="155">
        <f t="shared" si="269"/>
        <v>0</v>
      </c>
      <c r="L442" s="155">
        <f t="shared" si="269"/>
        <v>0</v>
      </c>
      <c r="M442" s="190">
        <f t="shared" si="269"/>
        <v>0</v>
      </c>
      <c r="N442" s="155">
        <f t="shared" si="269"/>
        <v>0</v>
      </c>
      <c r="O442" s="155">
        <f t="shared" si="269"/>
        <v>0</v>
      </c>
      <c r="P442" s="155">
        <f t="shared" si="269"/>
        <v>0</v>
      </c>
      <c r="Q442" s="7"/>
      <c r="R442" s="7"/>
      <c r="S442" s="7"/>
      <c r="T442" s="7"/>
      <c r="U442" s="7"/>
      <c r="V442" s="7"/>
      <c r="W442" s="7"/>
      <c r="X442" s="7"/>
      <c r="Y442" s="7"/>
      <c r="Z442" s="7"/>
      <c r="AA442" s="7"/>
      <c r="AB442" s="7"/>
      <c r="AC442" s="7"/>
      <c r="AD442" s="7"/>
      <c r="AE442" s="7"/>
      <c r="AF442" s="7"/>
      <c r="AG442" s="7"/>
      <c r="AH442" s="7"/>
      <c r="AI442" s="7"/>
      <c r="AJ442" s="7"/>
      <c r="AK442" s="7"/>
      <c r="AL442" s="7"/>
      <c r="AM442" s="7"/>
      <c r="AN442" s="7"/>
      <c r="AO442" s="7"/>
      <c r="AP442" s="7"/>
      <c r="AQ442" s="7"/>
      <c r="AR442" s="7"/>
      <c r="AS442" s="7"/>
      <c r="AT442" s="7"/>
      <c r="AU442" s="7"/>
      <c r="AV442" s="7"/>
      <c r="AW442" s="7"/>
      <c r="AX442" s="7"/>
    </row>
    <row r="443" spans="1:50" s="8" customFormat="1" ht="45.75" customHeight="1">
      <c r="A443" s="16" t="s">
        <v>354</v>
      </c>
      <c r="B443" s="44" t="s">
        <v>256</v>
      </c>
      <c r="C443" s="153"/>
      <c r="D443" s="187">
        <f>E443+F443+G443</f>
        <v>8338.7999999999993</v>
      </c>
      <c r="E443" s="155">
        <f>E444+E446+E451+E454</f>
        <v>7338.9</v>
      </c>
      <c r="F443" s="155">
        <f t="shared" ref="F443:P443" si="270">F444+F446+F451+F454</f>
        <v>272</v>
      </c>
      <c r="G443" s="155">
        <f t="shared" si="270"/>
        <v>727.9</v>
      </c>
      <c r="H443" s="155" t="e">
        <f t="shared" si="270"/>
        <v>#REF!</v>
      </c>
      <c r="I443" s="190">
        <f t="shared" si="270"/>
        <v>0</v>
      </c>
      <c r="J443" s="155">
        <f t="shared" si="270"/>
        <v>0</v>
      </c>
      <c r="K443" s="155">
        <f t="shared" si="270"/>
        <v>0</v>
      </c>
      <c r="L443" s="155">
        <f t="shared" si="270"/>
        <v>0</v>
      </c>
      <c r="M443" s="190">
        <f t="shared" si="270"/>
        <v>0</v>
      </c>
      <c r="N443" s="155">
        <f t="shared" si="270"/>
        <v>0</v>
      </c>
      <c r="O443" s="155">
        <f t="shared" si="270"/>
        <v>0</v>
      </c>
      <c r="P443" s="155">
        <f t="shared" si="270"/>
        <v>0</v>
      </c>
      <c r="Q443" s="7"/>
      <c r="R443" s="7"/>
      <c r="S443" s="7"/>
      <c r="T443" s="7"/>
      <c r="U443" s="7"/>
      <c r="V443" s="7"/>
      <c r="W443" s="7"/>
      <c r="X443" s="7"/>
      <c r="Y443" s="7"/>
      <c r="Z443" s="7"/>
      <c r="AA443" s="7"/>
      <c r="AB443" s="7"/>
      <c r="AC443" s="7"/>
      <c r="AD443" s="7"/>
      <c r="AE443" s="7"/>
      <c r="AF443" s="7"/>
      <c r="AG443" s="7"/>
      <c r="AH443" s="7"/>
      <c r="AI443" s="7"/>
      <c r="AJ443" s="7"/>
      <c r="AK443" s="7"/>
      <c r="AL443" s="7"/>
      <c r="AM443" s="7"/>
      <c r="AN443" s="7"/>
      <c r="AO443" s="7"/>
      <c r="AP443" s="7"/>
      <c r="AQ443" s="7"/>
      <c r="AR443" s="7"/>
      <c r="AS443" s="7"/>
      <c r="AT443" s="7"/>
      <c r="AU443" s="7"/>
      <c r="AV443" s="7"/>
      <c r="AW443" s="7"/>
      <c r="AX443" s="7"/>
    </row>
    <row r="444" spans="1:50" s="8" customFormat="1" ht="31.5" customHeight="1">
      <c r="A444" s="24" t="s">
        <v>120</v>
      </c>
      <c r="B444" s="44" t="s">
        <v>256</v>
      </c>
      <c r="C444" s="153"/>
      <c r="D444" s="187">
        <f>D445</f>
        <v>7250</v>
      </c>
      <c r="E444" s="154">
        <f t="shared" ref="E444:P444" si="271">E445</f>
        <v>7250</v>
      </c>
      <c r="F444" s="154">
        <f t="shared" si="271"/>
        <v>0</v>
      </c>
      <c r="G444" s="154">
        <f t="shared" si="271"/>
        <v>0</v>
      </c>
      <c r="H444" s="154" t="e">
        <f t="shared" si="271"/>
        <v>#REF!</v>
      </c>
      <c r="I444" s="187">
        <f t="shared" si="271"/>
        <v>0</v>
      </c>
      <c r="J444" s="154">
        <f t="shared" si="271"/>
        <v>0</v>
      </c>
      <c r="K444" s="154">
        <f t="shared" si="271"/>
        <v>0</v>
      </c>
      <c r="L444" s="154">
        <f t="shared" si="271"/>
        <v>0</v>
      </c>
      <c r="M444" s="187">
        <f t="shared" si="271"/>
        <v>0</v>
      </c>
      <c r="N444" s="154">
        <f t="shared" si="271"/>
        <v>0</v>
      </c>
      <c r="O444" s="154">
        <f t="shared" si="271"/>
        <v>0</v>
      </c>
      <c r="P444" s="154">
        <f t="shared" si="271"/>
        <v>0</v>
      </c>
      <c r="Q444" s="7"/>
      <c r="R444" s="7"/>
      <c r="S444" s="7"/>
      <c r="T444" s="7"/>
      <c r="U444" s="7"/>
      <c r="V444" s="7"/>
      <c r="W444" s="7"/>
      <c r="X444" s="7"/>
      <c r="Y444" s="7"/>
      <c r="Z444" s="7"/>
      <c r="AA444" s="7"/>
      <c r="AB444" s="7"/>
      <c r="AC444" s="7"/>
      <c r="AD444" s="7"/>
      <c r="AE444" s="7"/>
      <c r="AF444" s="7"/>
      <c r="AG444" s="7"/>
      <c r="AH444" s="7"/>
      <c r="AI444" s="7"/>
      <c r="AJ444" s="7"/>
      <c r="AK444" s="7"/>
      <c r="AL444" s="7"/>
      <c r="AM444" s="7"/>
      <c r="AN444" s="7"/>
      <c r="AO444" s="7"/>
      <c r="AP444" s="7"/>
      <c r="AQ444" s="7"/>
      <c r="AR444" s="7"/>
      <c r="AS444" s="7"/>
      <c r="AT444" s="7"/>
      <c r="AU444" s="7"/>
      <c r="AV444" s="7"/>
      <c r="AW444" s="7"/>
      <c r="AX444" s="7"/>
    </row>
    <row r="445" spans="1:50" s="8" customFormat="1" ht="63" customHeight="1">
      <c r="A445" s="24" t="s">
        <v>475</v>
      </c>
      <c r="B445" s="44" t="s">
        <v>256</v>
      </c>
      <c r="C445" s="153" t="s">
        <v>56</v>
      </c>
      <c r="D445" s="187">
        <f>E445+F445+G445</f>
        <v>7250</v>
      </c>
      <c r="E445" s="155">
        <v>7250</v>
      </c>
      <c r="F445" s="155"/>
      <c r="G445" s="155"/>
      <c r="H445" s="155" t="e">
        <f>#REF!</f>
        <v>#REF!</v>
      </c>
      <c r="I445" s="190">
        <f>J445+K445+L445</f>
        <v>0</v>
      </c>
      <c r="J445" s="155"/>
      <c r="K445" s="155"/>
      <c r="L445" s="155"/>
      <c r="M445" s="190">
        <f>N445+O445+P445</f>
        <v>0</v>
      </c>
      <c r="N445" s="155"/>
      <c r="O445" s="160"/>
      <c r="P445" s="160"/>
      <c r="Q445" s="7"/>
      <c r="R445" s="7"/>
      <c r="S445" s="7"/>
      <c r="T445" s="7"/>
      <c r="U445" s="7"/>
      <c r="V445" s="7"/>
      <c r="W445" s="7"/>
      <c r="X445" s="7"/>
      <c r="Y445" s="7"/>
      <c r="Z445" s="7"/>
      <c r="AA445" s="7"/>
      <c r="AB445" s="7"/>
      <c r="AC445" s="7"/>
      <c r="AD445" s="7"/>
      <c r="AE445" s="7"/>
      <c r="AF445" s="7"/>
      <c r="AG445" s="7"/>
      <c r="AH445" s="7"/>
      <c r="AI445" s="7"/>
      <c r="AJ445" s="7"/>
      <c r="AK445" s="7"/>
      <c r="AL445" s="7"/>
      <c r="AM445" s="7"/>
      <c r="AN445" s="7"/>
      <c r="AO445" s="7"/>
      <c r="AP445" s="7"/>
      <c r="AQ445" s="7"/>
      <c r="AR445" s="7"/>
      <c r="AS445" s="7"/>
      <c r="AT445" s="7"/>
      <c r="AU445" s="7"/>
      <c r="AV445" s="7"/>
      <c r="AW445" s="7"/>
      <c r="AX445" s="7"/>
    </row>
    <row r="446" spans="1:50" s="8" customFormat="1" ht="16.5" hidden="1" customHeight="1">
      <c r="A446" s="82" t="s">
        <v>304</v>
      </c>
      <c r="B446" s="60" t="s">
        <v>305</v>
      </c>
      <c r="C446" s="153"/>
      <c r="D446" s="193">
        <f>D447+D449</f>
        <v>0</v>
      </c>
      <c r="E446" s="158">
        <f>E447+E449</f>
        <v>0</v>
      </c>
      <c r="F446" s="158">
        <f>F447+F449</f>
        <v>0</v>
      </c>
      <c r="G446" s="158">
        <f>G447+G449</f>
        <v>0</v>
      </c>
      <c r="H446" s="158"/>
      <c r="I446" s="193">
        <f t="shared" ref="I446:P446" si="272">I447+I449</f>
        <v>0</v>
      </c>
      <c r="J446" s="158">
        <f t="shared" si="272"/>
        <v>0</v>
      </c>
      <c r="K446" s="158">
        <f t="shared" si="272"/>
        <v>0</v>
      </c>
      <c r="L446" s="158">
        <f t="shared" si="272"/>
        <v>0</v>
      </c>
      <c r="M446" s="193">
        <f t="shared" si="272"/>
        <v>0</v>
      </c>
      <c r="N446" s="158">
        <f t="shared" si="272"/>
        <v>0</v>
      </c>
      <c r="O446" s="158">
        <f t="shared" si="272"/>
        <v>0</v>
      </c>
      <c r="P446" s="158">
        <f t="shared" si="272"/>
        <v>0</v>
      </c>
      <c r="Q446" s="7"/>
      <c r="R446" s="7"/>
      <c r="S446" s="7"/>
      <c r="T446" s="7"/>
      <c r="U446" s="7"/>
      <c r="V446" s="7"/>
      <c r="W446" s="7"/>
      <c r="X446" s="7"/>
      <c r="Y446" s="7"/>
      <c r="Z446" s="7"/>
      <c r="AA446" s="7"/>
      <c r="AB446" s="7"/>
      <c r="AC446" s="7"/>
      <c r="AD446" s="7"/>
      <c r="AE446" s="7"/>
      <c r="AF446" s="7"/>
      <c r="AG446" s="7"/>
      <c r="AH446" s="7"/>
      <c r="AI446" s="7"/>
      <c r="AJ446" s="7"/>
      <c r="AK446" s="7"/>
      <c r="AL446" s="7"/>
      <c r="AM446" s="7"/>
      <c r="AN446" s="7"/>
      <c r="AO446" s="7"/>
      <c r="AP446" s="7"/>
      <c r="AQ446" s="7"/>
      <c r="AR446" s="7"/>
      <c r="AS446" s="7"/>
      <c r="AT446" s="7"/>
      <c r="AU446" s="7"/>
      <c r="AV446" s="7"/>
      <c r="AW446" s="7"/>
      <c r="AX446" s="7"/>
    </row>
    <row r="447" spans="1:50" s="8" customFormat="1" ht="20.25" hidden="1" customHeight="1">
      <c r="A447" s="81" t="s">
        <v>35</v>
      </c>
      <c r="B447" s="60" t="s">
        <v>305</v>
      </c>
      <c r="C447" s="153" t="s">
        <v>36</v>
      </c>
      <c r="D447" s="193">
        <f>D448</f>
        <v>0</v>
      </c>
      <c r="E447" s="158">
        <f>E448</f>
        <v>0</v>
      </c>
      <c r="F447" s="158">
        <f>F448</f>
        <v>0</v>
      </c>
      <c r="G447" s="158">
        <f>G448</f>
        <v>0</v>
      </c>
      <c r="H447" s="158"/>
      <c r="I447" s="193">
        <f t="shared" ref="I447:P447" si="273">I448</f>
        <v>0</v>
      </c>
      <c r="J447" s="158">
        <f t="shared" si="273"/>
        <v>0</v>
      </c>
      <c r="K447" s="158">
        <f t="shared" si="273"/>
        <v>0</v>
      </c>
      <c r="L447" s="158">
        <f t="shared" si="273"/>
        <v>0</v>
      </c>
      <c r="M447" s="193">
        <f t="shared" si="273"/>
        <v>0</v>
      </c>
      <c r="N447" s="158">
        <f t="shared" si="273"/>
        <v>0</v>
      </c>
      <c r="O447" s="158">
        <f t="shared" si="273"/>
        <v>0</v>
      </c>
      <c r="P447" s="158">
        <f t="shared" si="273"/>
        <v>0</v>
      </c>
      <c r="Q447" s="7"/>
      <c r="R447" s="7"/>
      <c r="S447" s="7"/>
      <c r="T447" s="7"/>
      <c r="U447" s="7"/>
      <c r="V447" s="7"/>
      <c r="W447" s="7"/>
      <c r="X447" s="7"/>
      <c r="Y447" s="7"/>
      <c r="Z447" s="7"/>
      <c r="AA447" s="7"/>
      <c r="AB447" s="7"/>
      <c r="AC447" s="7"/>
      <c r="AD447" s="7"/>
      <c r="AE447" s="7"/>
      <c r="AF447" s="7"/>
      <c r="AG447" s="7"/>
      <c r="AH447" s="7"/>
      <c r="AI447" s="7"/>
      <c r="AJ447" s="7"/>
      <c r="AK447" s="7"/>
      <c r="AL447" s="7"/>
      <c r="AM447" s="7"/>
      <c r="AN447" s="7"/>
      <c r="AO447" s="7"/>
      <c r="AP447" s="7"/>
      <c r="AQ447" s="7"/>
      <c r="AR447" s="7"/>
      <c r="AS447" s="7"/>
      <c r="AT447" s="7"/>
      <c r="AU447" s="7"/>
      <c r="AV447" s="7"/>
      <c r="AW447" s="7"/>
      <c r="AX447" s="7"/>
    </row>
    <row r="448" spans="1:50" s="8" customFormat="1" ht="22.5" hidden="1" customHeight="1">
      <c r="A448" s="62" t="s">
        <v>67</v>
      </c>
      <c r="B448" s="60" t="s">
        <v>305</v>
      </c>
      <c r="C448" s="153" t="s">
        <v>36</v>
      </c>
      <c r="D448" s="193">
        <f>E448+F448+G448</f>
        <v>0</v>
      </c>
      <c r="E448" s="155"/>
      <c r="F448" s="167"/>
      <c r="G448" s="157"/>
      <c r="H448" s="157"/>
      <c r="I448" s="187"/>
      <c r="J448" s="160"/>
      <c r="K448" s="28"/>
      <c r="L448" s="156"/>
      <c r="M448" s="247"/>
      <c r="N448" s="160"/>
      <c r="O448" s="160"/>
      <c r="P448" s="160"/>
      <c r="Q448" s="7"/>
      <c r="R448" s="7"/>
      <c r="S448" s="7"/>
      <c r="T448" s="7"/>
      <c r="U448" s="7"/>
      <c r="V448" s="7"/>
      <c r="W448" s="7"/>
      <c r="X448" s="7"/>
      <c r="Y448" s="7"/>
      <c r="Z448" s="7"/>
      <c r="AA448" s="7"/>
      <c r="AB448" s="7"/>
      <c r="AC448" s="7"/>
      <c r="AD448" s="7"/>
      <c r="AE448" s="7"/>
      <c r="AF448" s="7"/>
      <c r="AG448" s="7"/>
      <c r="AH448" s="7"/>
      <c r="AI448" s="7"/>
      <c r="AJ448" s="7"/>
      <c r="AK448" s="7"/>
      <c r="AL448" s="7"/>
      <c r="AM448" s="7"/>
      <c r="AN448" s="7"/>
      <c r="AO448" s="7"/>
      <c r="AP448" s="7"/>
      <c r="AQ448" s="7"/>
      <c r="AR448" s="7"/>
      <c r="AS448" s="7"/>
      <c r="AT448" s="7"/>
      <c r="AU448" s="7"/>
      <c r="AV448" s="7"/>
      <c r="AW448" s="7"/>
      <c r="AX448" s="7"/>
    </row>
    <row r="449" spans="1:50" s="8" customFormat="1" ht="26.25" hidden="1" customHeight="1">
      <c r="A449" s="74" t="s">
        <v>475</v>
      </c>
      <c r="B449" s="60" t="s">
        <v>305</v>
      </c>
      <c r="C449" s="153" t="s">
        <v>56</v>
      </c>
      <c r="D449" s="193">
        <f>D450</f>
        <v>0</v>
      </c>
      <c r="E449" s="158">
        <f>E450</f>
        <v>0</v>
      </c>
      <c r="F449" s="158">
        <f>F450</f>
        <v>0</v>
      </c>
      <c r="G449" s="158">
        <f>G450</f>
        <v>0</v>
      </c>
      <c r="H449" s="158"/>
      <c r="I449" s="193">
        <f t="shared" ref="I449:P449" si="274">I450</f>
        <v>0</v>
      </c>
      <c r="J449" s="158">
        <f t="shared" si="274"/>
        <v>0</v>
      </c>
      <c r="K449" s="158">
        <f t="shared" si="274"/>
        <v>0</v>
      </c>
      <c r="L449" s="158">
        <f t="shared" si="274"/>
        <v>0</v>
      </c>
      <c r="M449" s="193">
        <f t="shared" si="274"/>
        <v>0</v>
      </c>
      <c r="N449" s="158">
        <f t="shared" si="274"/>
        <v>0</v>
      </c>
      <c r="O449" s="158">
        <f t="shared" si="274"/>
        <v>0</v>
      </c>
      <c r="P449" s="158">
        <f t="shared" si="274"/>
        <v>0</v>
      </c>
      <c r="Q449" s="7"/>
      <c r="R449" s="7"/>
      <c r="S449" s="7"/>
      <c r="T449" s="7"/>
      <c r="U449" s="7"/>
      <c r="V449" s="7"/>
      <c r="W449" s="7"/>
      <c r="X449" s="7"/>
      <c r="Y449" s="7"/>
      <c r="Z449" s="7"/>
      <c r="AA449" s="7"/>
      <c r="AB449" s="7"/>
      <c r="AC449" s="7"/>
      <c r="AD449" s="7"/>
      <c r="AE449" s="7"/>
      <c r="AF449" s="7"/>
      <c r="AG449" s="7"/>
      <c r="AH449" s="7"/>
      <c r="AI449" s="7"/>
      <c r="AJ449" s="7"/>
      <c r="AK449" s="7"/>
      <c r="AL449" s="7"/>
      <c r="AM449" s="7"/>
      <c r="AN449" s="7"/>
      <c r="AO449" s="7"/>
      <c r="AP449" s="7"/>
      <c r="AQ449" s="7"/>
      <c r="AR449" s="7"/>
      <c r="AS449" s="7"/>
      <c r="AT449" s="7"/>
      <c r="AU449" s="7"/>
      <c r="AV449" s="7"/>
      <c r="AW449" s="7"/>
      <c r="AX449" s="7"/>
    </row>
    <row r="450" spans="1:50" s="8" customFormat="1" ht="18.75" hidden="1" customHeight="1">
      <c r="A450" s="62" t="s">
        <v>67</v>
      </c>
      <c r="B450" s="60" t="s">
        <v>305</v>
      </c>
      <c r="C450" s="153" t="s">
        <v>56</v>
      </c>
      <c r="D450" s="193">
        <f>E450+F450+G450</f>
        <v>0</v>
      </c>
      <c r="E450" s="155"/>
      <c r="F450" s="38"/>
      <c r="G450" s="157"/>
      <c r="H450" s="157"/>
      <c r="I450" s="187"/>
      <c r="J450" s="160"/>
      <c r="K450" s="28"/>
      <c r="L450" s="156"/>
      <c r="M450" s="247"/>
      <c r="N450" s="160"/>
      <c r="O450" s="160"/>
      <c r="P450" s="160"/>
      <c r="Q450" s="7"/>
      <c r="R450" s="7"/>
      <c r="S450" s="7"/>
      <c r="T450" s="7"/>
      <c r="U450" s="7"/>
      <c r="V450" s="7"/>
      <c r="W450" s="7"/>
      <c r="X450" s="7"/>
      <c r="Y450" s="7"/>
      <c r="Z450" s="7"/>
      <c r="AA450" s="7"/>
      <c r="AB450" s="7"/>
      <c r="AC450" s="7"/>
      <c r="AD450" s="7"/>
      <c r="AE450" s="7"/>
      <c r="AF450" s="7"/>
      <c r="AG450" s="7"/>
      <c r="AH450" s="7"/>
      <c r="AI450" s="7"/>
      <c r="AJ450" s="7"/>
      <c r="AK450" s="7"/>
      <c r="AL450" s="7"/>
      <c r="AM450" s="7"/>
      <c r="AN450" s="7"/>
      <c r="AO450" s="7"/>
      <c r="AP450" s="7"/>
      <c r="AQ450" s="7"/>
      <c r="AR450" s="7"/>
      <c r="AS450" s="7"/>
      <c r="AT450" s="7"/>
      <c r="AU450" s="7"/>
      <c r="AV450" s="7"/>
      <c r="AW450" s="7"/>
      <c r="AX450" s="7"/>
    </row>
    <row r="451" spans="1:50" s="8" customFormat="1" ht="50.25" customHeight="1">
      <c r="A451" s="71" t="s">
        <v>540</v>
      </c>
      <c r="B451" s="60" t="s">
        <v>541</v>
      </c>
      <c r="C451" s="153"/>
      <c r="D451" s="193">
        <f t="shared" ref="D451:P452" si="275">D452</f>
        <v>888.8</v>
      </c>
      <c r="E451" s="155">
        <f t="shared" si="275"/>
        <v>88.9</v>
      </c>
      <c r="F451" s="155">
        <f t="shared" si="275"/>
        <v>72</v>
      </c>
      <c r="G451" s="155">
        <f t="shared" si="275"/>
        <v>727.9</v>
      </c>
      <c r="H451" s="155"/>
      <c r="I451" s="190">
        <f t="shared" ref="I451:P451" si="276">I452</f>
        <v>0</v>
      </c>
      <c r="J451" s="155">
        <f t="shared" si="276"/>
        <v>0</v>
      </c>
      <c r="K451" s="155">
        <f t="shared" si="276"/>
        <v>0</v>
      </c>
      <c r="L451" s="155">
        <f t="shared" si="276"/>
        <v>0</v>
      </c>
      <c r="M451" s="190">
        <f t="shared" si="276"/>
        <v>0</v>
      </c>
      <c r="N451" s="155">
        <f t="shared" si="276"/>
        <v>0</v>
      </c>
      <c r="O451" s="155">
        <f t="shared" si="276"/>
        <v>0</v>
      </c>
      <c r="P451" s="155">
        <f t="shared" si="276"/>
        <v>0</v>
      </c>
      <c r="Q451" s="7"/>
      <c r="R451" s="7"/>
      <c r="S451" s="7"/>
      <c r="T451" s="7"/>
      <c r="U451" s="7"/>
      <c r="V451" s="7"/>
      <c r="W451" s="7"/>
      <c r="X451" s="7"/>
      <c r="Y451" s="7"/>
      <c r="Z451" s="7"/>
      <c r="AA451" s="7"/>
      <c r="AB451" s="7"/>
      <c r="AC451" s="7"/>
      <c r="AD451" s="7"/>
      <c r="AE451" s="7"/>
      <c r="AF451" s="7"/>
      <c r="AG451" s="7"/>
      <c r="AH451" s="7"/>
      <c r="AI451" s="7"/>
      <c r="AJ451" s="7"/>
      <c r="AK451" s="7"/>
      <c r="AL451" s="7"/>
      <c r="AM451" s="7"/>
      <c r="AN451" s="7"/>
      <c r="AO451" s="7"/>
      <c r="AP451" s="7"/>
      <c r="AQ451" s="7"/>
      <c r="AR451" s="7"/>
      <c r="AS451" s="7"/>
      <c r="AT451" s="7"/>
      <c r="AU451" s="7"/>
      <c r="AV451" s="7"/>
      <c r="AW451" s="7"/>
      <c r="AX451" s="7"/>
    </row>
    <row r="452" spans="1:50" s="8" customFormat="1" ht="37.5" customHeight="1">
      <c r="A452" s="56" t="s">
        <v>475</v>
      </c>
      <c r="B452" s="60" t="s">
        <v>541</v>
      </c>
      <c r="C452" s="153" t="s">
        <v>56</v>
      </c>
      <c r="D452" s="193">
        <f t="shared" si="275"/>
        <v>888.8</v>
      </c>
      <c r="E452" s="158">
        <f t="shared" si="275"/>
        <v>88.9</v>
      </c>
      <c r="F452" s="158">
        <f t="shared" si="275"/>
        <v>72</v>
      </c>
      <c r="G452" s="158">
        <f t="shared" si="275"/>
        <v>727.9</v>
      </c>
      <c r="H452" s="158">
        <f t="shared" si="275"/>
        <v>0</v>
      </c>
      <c r="I452" s="193">
        <f t="shared" si="275"/>
        <v>0</v>
      </c>
      <c r="J452" s="158">
        <f t="shared" si="275"/>
        <v>0</v>
      </c>
      <c r="K452" s="158">
        <f t="shared" si="275"/>
        <v>0</v>
      </c>
      <c r="L452" s="158">
        <f t="shared" si="275"/>
        <v>0</v>
      </c>
      <c r="M452" s="193">
        <f t="shared" si="275"/>
        <v>0</v>
      </c>
      <c r="N452" s="158">
        <f t="shared" si="275"/>
        <v>0</v>
      </c>
      <c r="O452" s="158">
        <f t="shared" si="275"/>
        <v>0</v>
      </c>
      <c r="P452" s="158">
        <f t="shared" si="275"/>
        <v>0</v>
      </c>
      <c r="Q452" s="7"/>
      <c r="R452" s="7"/>
      <c r="S452" s="7"/>
      <c r="T452" s="7"/>
      <c r="U452" s="7"/>
      <c r="V452" s="7"/>
      <c r="W452" s="7"/>
      <c r="X452" s="7"/>
      <c r="Y452" s="7"/>
      <c r="Z452" s="7"/>
      <c r="AA452" s="7"/>
      <c r="AB452" s="7"/>
      <c r="AC452" s="7"/>
      <c r="AD452" s="7"/>
      <c r="AE452" s="7"/>
      <c r="AF452" s="7"/>
      <c r="AG452" s="7"/>
      <c r="AH452" s="7"/>
      <c r="AI452" s="7"/>
      <c r="AJ452" s="7"/>
      <c r="AK452" s="7"/>
      <c r="AL452" s="7"/>
      <c r="AM452" s="7"/>
      <c r="AN452" s="7"/>
      <c r="AO452" s="7"/>
      <c r="AP452" s="7"/>
      <c r="AQ452" s="7"/>
      <c r="AR452" s="7"/>
      <c r="AS452" s="7"/>
      <c r="AT452" s="7"/>
      <c r="AU452" s="7"/>
      <c r="AV452" s="7"/>
      <c r="AW452" s="7"/>
      <c r="AX452" s="7"/>
    </row>
    <row r="453" spans="1:50" s="8" customFormat="1" ht="20.25" customHeight="1">
      <c r="A453" s="62" t="s">
        <v>67</v>
      </c>
      <c r="B453" s="60" t="s">
        <v>541</v>
      </c>
      <c r="C453" s="153" t="s">
        <v>56</v>
      </c>
      <c r="D453" s="193">
        <f>E453+F453+G453+H453</f>
        <v>888.8</v>
      </c>
      <c r="E453" s="155">
        <v>88.9</v>
      </c>
      <c r="F453" s="155">
        <v>72</v>
      </c>
      <c r="G453" s="155">
        <v>727.9</v>
      </c>
      <c r="H453" s="155"/>
      <c r="I453" s="190"/>
      <c r="J453" s="155"/>
      <c r="K453" s="155"/>
      <c r="L453" s="155"/>
      <c r="M453" s="190"/>
      <c r="N453" s="155"/>
      <c r="O453" s="155"/>
      <c r="P453" s="155"/>
      <c r="Q453" s="7"/>
      <c r="R453" s="7"/>
      <c r="S453" s="7"/>
      <c r="T453" s="7"/>
      <c r="U453" s="7"/>
      <c r="V453" s="7"/>
      <c r="W453" s="7"/>
      <c r="X453" s="7"/>
      <c r="Y453" s="7"/>
      <c r="Z453" s="7"/>
      <c r="AA453" s="7"/>
      <c r="AB453" s="7"/>
      <c r="AC453" s="7"/>
      <c r="AD453" s="7"/>
      <c r="AE453" s="7"/>
      <c r="AF453" s="7"/>
      <c r="AG453" s="7"/>
      <c r="AH453" s="7"/>
      <c r="AI453" s="7"/>
      <c r="AJ453" s="7"/>
      <c r="AK453" s="7"/>
      <c r="AL453" s="7"/>
      <c r="AM453" s="7"/>
      <c r="AN453" s="7"/>
      <c r="AO453" s="7"/>
      <c r="AP453" s="7"/>
      <c r="AQ453" s="7"/>
      <c r="AR453" s="7"/>
      <c r="AS453" s="7"/>
      <c r="AT453" s="7"/>
      <c r="AU453" s="7"/>
      <c r="AV453" s="7"/>
      <c r="AW453" s="7"/>
      <c r="AX453" s="7"/>
    </row>
    <row r="454" spans="1:50" s="8" customFormat="1" ht="63.75" customHeight="1">
      <c r="A454" s="57" t="s">
        <v>151</v>
      </c>
      <c r="B454" s="47" t="s">
        <v>285</v>
      </c>
      <c r="C454" s="153"/>
      <c r="D454" s="193">
        <f t="shared" ref="D454:G455" si="277">D455</f>
        <v>200</v>
      </c>
      <c r="E454" s="158">
        <f t="shared" si="277"/>
        <v>0</v>
      </c>
      <c r="F454" s="158">
        <f t="shared" si="277"/>
        <v>200</v>
      </c>
      <c r="G454" s="158">
        <f t="shared" si="277"/>
        <v>0</v>
      </c>
      <c r="H454" s="158"/>
      <c r="I454" s="193">
        <f t="shared" ref="I454:P455" si="278">I455</f>
        <v>0</v>
      </c>
      <c r="J454" s="158">
        <f t="shared" si="278"/>
        <v>0</v>
      </c>
      <c r="K454" s="158">
        <f t="shared" si="278"/>
        <v>0</v>
      </c>
      <c r="L454" s="158">
        <f t="shared" si="278"/>
        <v>0</v>
      </c>
      <c r="M454" s="193">
        <f t="shared" si="278"/>
        <v>0</v>
      </c>
      <c r="N454" s="158">
        <f t="shared" si="278"/>
        <v>0</v>
      </c>
      <c r="O454" s="158">
        <f t="shared" si="278"/>
        <v>0</v>
      </c>
      <c r="P454" s="158">
        <f t="shared" si="278"/>
        <v>0</v>
      </c>
      <c r="Q454" s="7"/>
      <c r="R454" s="7"/>
      <c r="S454" s="7"/>
      <c r="T454" s="7"/>
      <c r="U454" s="7"/>
      <c r="V454" s="7"/>
      <c r="W454" s="7"/>
      <c r="X454" s="7"/>
      <c r="Y454" s="7"/>
      <c r="Z454" s="7"/>
      <c r="AA454" s="7"/>
      <c r="AB454" s="7"/>
      <c r="AC454" s="7"/>
      <c r="AD454" s="7"/>
      <c r="AE454" s="7"/>
      <c r="AF454" s="7"/>
      <c r="AG454" s="7"/>
      <c r="AH454" s="7"/>
      <c r="AI454" s="7"/>
      <c r="AJ454" s="7"/>
      <c r="AK454" s="7"/>
      <c r="AL454" s="7"/>
      <c r="AM454" s="7"/>
      <c r="AN454" s="7"/>
      <c r="AO454" s="7"/>
      <c r="AP454" s="7"/>
      <c r="AQ454" s="7"/>
      <c r="AR454" s="7"/>
      <c r="AS454" s="7"/>
      <c r="AT454" s="7"/>
      <c r="AU454" s="7"/>
      <c r="AV454" s="7"/>
      <c r="AW454" s="7"/>
      <c r="AX454" s="7"/>
    </row>
    <row r="455" spans="1:50" s="8" customFormat="1" ht="30" customHeight="1">
      <c r="A455" s="24" t="s">
        <v>242</v>
      </c>
      <c r="B455" s="47" t="s">
        <v>285</v>
      </c>
      <c r="C455" s="153" t="s">
        <v>56</v>
      </c>
      <c r="D455" s="193">
        <f t="shared" si="277"/>
        <v>200</v>
      </c>
      <c r="E455" s="158">
        <f t="shared" si="277"/>
        <v>0</v>
      </c>
      <c r="F455" s="158">
        <f t="shared" si="277"/>
        <v>200</v>
      </c>
      <c r="G455" s="158">
        <f t="shared" si="277"/>
        <v>0</v>
      </c>
      <c r="H455" s="158"/>
      <c r="I455" s="193">
        <f t="shared" si="278"/>
        <v>0</v>
      </c>
      <c r="J455" s="158">
        <f t="shared" si="278"/>
        <v>0</v>
      </c>
      <c r="K455" s="158">
        <f t="shared" si="278"/>
        <v>0</v>
      </c>
      <c r="L455" s="158">
        <f t="shared" si="278"/>
        <v>0</v>
      </c>
      <c r="M455" s="193">
        <f t="shared" si="278"/>
        <v>0</v>
      </c>
      <c r="N455" s="158">
        <f t="shared" si="278"/>
        <v>0</v>
      </c>
      <c r="O455" s="158">
        <f t="shared" si="278"/>
        <v>0</v>
      </c>
      <c r="P455" s="158">
        <f t="shared" si="278"/>
        <v>0</v>
      </c>
      <c r="Q455" s="7"/>
      <c r="R455" s="7"/>
      <c r="S455" s="7"/>
      <c r="T455" s="7"/>
      <c r="U455" s="7"/>
      <c r="V455" s="7"/>
      <c r="W455" s="7"/>
      <c r="X455" s="7"/>
      <c r="Y455" s="7"/>
      <c r="Z455" s="7"/>
      <c r="AA455" s="7"/>
      <c r="AB455" s="7"/>
      <c r="AC455" s="7"/>
      <c r="AD455" s="7"/>
      <c r="AE455" s="7"/>
      <c r="AF455" s="7"/>
      <c r="AG455" s="7"/>
      <c r="AH455" s="7"/>
      <c r="AI455" s="7"/>
      <c r="AJ455" s="7"/>
      <c r="AK455" s="7"/>
      <c r="AL455" s="7"/>
      <c r="AM455" s="7"/>
      <c r="AN455" s="7"/>
      <c r="AO455" s="7"/>
      <c r="AP455" s="7"/>
      <c r="AQ455" s="7"/>
      <c r="AR455" s="7"/>
      <c r="AS455" s="7"/>
      <c r="AT455" s="7"/>
      <c r="AU455" s="7"/>
      <c r="AV455" s="7"/>
      <c r="AW455" s="7"/>
      <c r="AX455" s="7"/>
    </row>
    <row r="456" spans="1:50" s="8" customFormat="1" ht="15.75" customHeight="1">
      <c r="A456" s="62" t="s">
        <v>67</v>
      </c>
      <c r="B456" s="47" t="s">
        <v>285</v>
      </c>
      <c r="C456" s="153" t="s">
        <v>56</v>
      </c>
      <c r="D456" s="193">
        <f>E456+F456+G456</f>
        <v>200</v>
      </c>
      <c r="E456" s="155"/>
      <c r="F456" s="155">
        <v>200</v>
      </c>
      <c r="G456" s="157"/>
      <c r="H456" s="157"/>
      <c r="I456" s="187">
        <f t="shared" ref="I456:I463" si="279">J456+K456+L456</f>
        <v>0</v>
      </c>
      <c r="J456" s="160"/>
      <c r="K456" s="14"/>
      <c r="L456" s="156"/>
      <c r="M456" s="247">
        <f>N456+O456+P456</f>
        <v>0</v>
      </c>
      <c r="N456" s="160"/>
      <c r="O456" s="160"/>
      <c r="P456" s="160"/>
      <c r="Q456" s="7"/>
      <c r="R456" s="7"/>
      <c r="S456" s="7"/>
      <c r="T456" s="7"/>
      <c r="U456" s="7"/>
      <c r="V456" s="7"/>
      <c r="W456" s="7"/>
      <c r="X456" s="7"/>
      <c r="Y456" s="7"/>
      <c r="Z456" s="7"/>
      <c r="AA456" s="7"/>
      <c r="AB456" s="7"/>
      <c r="AC456" s="7"/>
      <c r="AD456" s="7"/>
      <c r="AE456" s="7"/>
      <c r="AF456" s="7"/>
      <c r="AG456" s="7"/>
      <c r="AH456" s="7"/>
      <c r="AI456" s="7"/>
      <c r="AJ456" s="7"/>
      <c r="AK456" s="7"/>
      <c r="AL456" s="7"/>
      <c r="AM456" s="7"/>
      <c r="AN456" s="7"/>
      <c r="AO456" s="7"/>
      <c r="AP456" s="7"/>
      <c r="AQ456" s="7"/>
      <c r="AR456" s="7"/>
      <c r="AS456" s="7"/>
      <c r="AT456" s="7"/>
      <c r="AU456" s="7"/>
      <c r="AV456" s="7"/>
      <c r="AW456" s="7"/>
      <c r="AX456" s="7"/>
    </row>
    <row r="457" spans="1:50" s="8" customFormat="1" ht="56.25" hidden="1" customHeight="1">
      <c r="A457" s="16" t="s">
        <v>126</v>
      </c>
      <c r="B457" s="44" t="s">
        <v>259</v>
      </c>
      <c r="C457" s="153"/>
      <c r="D457" s="193">
        <f t="shared" ref="D457:D463" si="280">E457+G457</f>
        <v>0</v>
      </c>
      <c r="E457" s="155">
        <f>E458</f>
        <v>0</v>
      </c>
      <c r="F457" s="167"/>
      <c r="G457" s="157">
        <f>G458</f>
        <v>0</v>
      </c>
      <c r="H457" s="157"/>
      <c r="I457" s="193">
        <f t="shared" si="279"/>
        <v>0</v>
      </c>
      <c r="J457" s="155">
        <f>J458</f>
        <v>0</v>
      </c>
      <c r="K457" s="167"/>
      <c r="L457" s="156"/>
      <c r="M457" s="247">
        <f t="shared" ref="M457:M463" si="281">N457+O457</f>
        <v>0</v>
      </c>
      <c r="N457" s="160">
        <f t="shared" ref="N457:P459" si="282">N458</f>
        <v>0</v>
      </c>
      <c r="O457" s="160">
        <f t="shared" si="282"/>
        <v>0</v>
      </c>
      <c r="P457" s="160">
        <f t="shared" si="282"/>
        <v>0</v>
      </c>
      <c r="Q457" s="7"/>
      <c r="R457" s="7"/>
      <c r="S457" s="7"/>
      <c r="T457" s="7"/>
      <c r="U457" s="7"/>
      <c r="V457" s="7"/>
      <c r="W457" s="7"/>
      <c r="X457" s="7"/>
      <c r="Y457" s="7"/>
      <c r="Z457" s="7"/>
      <c r="AA457" s="7"/>
      <c r="AB457" s="7"/>
      <c r="AC457" s="7"/>
      <c r="AD457" s="7"/>
      <c r="AE457" s="7"/>
      <c r="AF457" s="7"/>
      <c r="AG457" s="7"/>
      <c r="AH457" s="7"/>
      <c r="AI457" s="7"/>
      <c r="AJ457" s="7"/>
      <c r="AK457" s="7"/>
      <c r="AL457" s="7"/>
      <c r="AM457" s="7"/>
      <c r="AN457" s="7"/>
      <c r="AO457" s="7"/>
      <c r="AP457" s="7"/>
      <c r="AQ457" s="7"/>
      <c r="AR457" s="7"/>
      <c r="AS457" s="7"/>
      <c r="AT457" s="7"/>
      <c r="AU457" s="7"/>
      <c r="AV457" s="7"/>
      <c r="AW457" s="7"/>
      <c r="AX457" s="7"/>
    </row>
    <row r="458" spans="1:50" s="8" customFormat="1" ht="24" hidden="1" customHeight="1">
      <c r="A458" s="16" t="s">
        <v>127</v>
      </c>
      <c r="B458" s="44" t="s">
        <v>260</v>
      </c>
      <c r="C458" s="153"/>
      <c r="D458" s="193">
        <f t="shared" si="280"/>
        <v>0</v>
      </c>
      <c r="E458" s="155">
        <f>E459</f>
        <v>0</v>
      </c>
      <c r="F458" s="167"/>
      <c r="G458" s="157">
        <f>G459</f>
        <v>0</v>
      </c>
      <c r="H458" s="157"/>
      <c r="I458" s="193">
        <f t="shared" si="279"/>
        <v>0</v>
      </c>
      <c r="J458" s="155">
        <f>J459</f>
        <v>0</v>
      </c>
      <c r="K458" s="167"/>
      <c r="L458" s="156"/>
      <c r="M458" s="247">
        <f t="shared" si="281"/>
        <v>0</v>
      </c>
      <c r="N458" s="160">
        <f t="shared" si="282"/>
        <v>0</v>
      </c>
      <c r="O458" s="160">
        <f t="shared" si="282"/>
        <v>0</v>
      </c>
      <c r="P458" s="160">
        <f t="shared" si="282"/>
        <v>0</v>
      </c>
      <c r="Q458" s="7"/>
      <c r="R458" s="7"/>
      <c r="S458" s="7"/>
      <c r="T458" s="7"/>
      <c r="U458" s="7"/>
      <c r="V458" s="7"/>
      <c r="W458" s="7"/>
      <c r="X458" s="7"/>
      <c r="Y458" s="7"/>
      <c r="Z458" s="7"/>
      <c r="AA458" s="7"/>
      <c r="AB458" s="7"/>
      <c r="AC458" s="7"/>
      <c r="AD458" s="7"/>
      <c r="AE458" s="7"/>
      <c r="AF458" s="7"/>
      <c r="AG458" s="7"/>
      <c r="AH458" s="7"/>
      <c r="AI458" s="7"/>
      <c r="AJ458" s="7"/>
      <c r="AK458" s="7"/>
      <c r="AL458" s="7"/>
      <c r="AM458" s="7"/>
      <c r="AN458" s="7"/>
      <c r="AO458" s="7"/>
      <c r="AP458" s="7"/>
      <c r="AQ458" s="7"/>
      <c r="AR458" s="7"/>
      <c r="AS458" s="7"/>
      <c r="AT458" s="7"/>
      <c r="AU458" s="7"/>
      <c r="AV458" s="7"/>
      <c r="AW458" s="7"/>
      <c r="AX458" s="7"/>
    </row>
    <row r="459" spans="1:50" s="8" customFormat="1" ht="21.75" hidden="1" customHeight="1">
      <c r="A459" s="62" t="s">
        <v>475</v>
      </c>
      <c r="B459" s="44" t="s">
        <v>260</v>
      </c>
      <c r="C459" s="153" t="s">
        <v>56</v>
      </c>
      <c r="D459" s="193">
        <f t="shared" si="280"/>
        <v>0</v>
      </c>
      <c r="E459" s="155">
        <f>E460</f>
        <v>0</v>
      </c>
      <c r="F459" s="167"/>
      <c r="G459" s="157">
        <f>G460</f>
        <v>0</v>
      </c>
      <c r="H459" s="157"/>
      <c r="I459" s="193">
        <f t="shared" si="279"/>
        <v>0</v>
      </c>
      <c r="J459" s="155">
        <f>J460</f>
        <v>0</v>
      </c>
      <c r="K459" s="167"/>
      <c r="L459" s="156"/>
      <c r="M459" s="247">
        <f t="shared" si="281"/>
        <v>0</v>
      </c>
      <c r="N459" s="160">
        <f t="shared" si="282"/>
        <v>0</v>
      </c>
      <c r="O459" s="160">
        <f t="shared" si="282"/>
        <v>0</v>
      </c>
      <c r="P459" s="160">
        <f t="shared" si="282"/>
        <v>0</v>
      </c>
      <c r="Q459" s="7"/>
      <c r="R459" s="7"/>
      <c r="S459" s="7"/>
      <c r="T459" s="7"/>
      <c r="U459" s="7"/>
      <c r="V459" s="7"/>
      <c r="W459" s="7"/>
      <c r="X459" s="7"/>
      <c r="Y459" s="7"/>
      <c r="Z459" s="7"/>
      <c r="AA459" s="7"/>
      <c r="AB459" s="7"/>
      <c r="AC459" s="7"/>
      <c r="AD459" s="7"/>
      <c r="AE459" s="7"/>
      <c r="AF459" s="7"/>
      <c r="AG459" s="7"/>
      <c r="AH459" s="7"/>
      <c r="AI459" s="7"/>
      <c r="AJ459" s="7"/>
      <c r="AK459" s="7"/>
      <c r="AL459" s="7"/>
      <c r="AM459" s="7"/>
      <c r="AN459" s="7"/>
      <c r="AO459" s="7"/>
      <c r="AP459" s="7"/>
      <c r="AQ459" s="7"/>
      <c r="AR459" s="7"/>
      <c r="AS459" s="7"/>
      <c r="AT459" s="7"/>
      <c r="AU459" s="7"/>
      <c r="AV459" s="7"/>
      <c r="AW459" s="7"/>
      <c r="AX459" s="7"/>
    </row>
    <row r="460" spans="1:50" s="8" customFormat="1" ht="21.75" hidden="1" customHeight="1">
      <c r="A460" s="62" t="s">
        <v>67</v>
      </c>
      <c r="B460" s="44" t="s">
        <v>260</v>
      </c>
      <c r="C460" s="153" t="s">
        <v>56</v>
      </c>
      <c r="D460" s="193">
        <f t="shared" si="280"/>
        <v>0</v>
      </c>
      <c r="E460" s="155"/>
      <c r="F460" s="167"/>
      <c r="G460" s="157"/>
      <c r="H460" s="157"/>
      <c r="I460" s="193">
        <f t="shared" si="279"/>
        <v>0</v>
      </c>
      <c r="J460" s="155"/>
      <c r="K460" s="167"/>
      <c r="L460" s="156"/>
      <c r="M460" s="247">
        <f t="shared" si="281"/>
        <v>0</v>
      </c>
      <c r="N460" s="160"/>
      <c r="O460" s="160"/>
      <c r="P460" s="160"/>
      <c r="Q460" s="7"/>
      <c r="R460" s="7"/>
      <c r="S460" s="7"/>
      <c r="T460" s="7"/>
      <c r="U460" s="7"/>
      <c r="V460" s="7"/>
      <c r="W460" s="7"/>
      <c r="X460" s="7"/>
      <c r="Y460" s="7"/>
      <c r="Z460" s="7"/>
      <c r="AA460" s="7"/>
      <c r="AB460" s="7"/>
      <c r="AC460" s="7"/>
      <c r="AD460" s="7"/>
      <c r="AE460" s="7"/>
      <c r="AF460" s="7"/>
      <c r="AG460" s="7"/>
      <c r="AH460" s="7"/>
      <c r="AI460" s="7"/>
      <c r="AJ460" s="7"/>
      <c r="AK460" s="7"/>
      <c r="AL460" s="7"/>
      <c r="AM460" s="7"/>
      <c r="AN460" s="7"/>
      <c r="AO460" s="7"/>
      <c r="AP460" s="7"/>
      <c r="AQ460" s="7"/>
      <c r="AR460" s="7"/>
      <c r="AS460" s="7"/>
      <c r="AT460" s="7"/>
      <c r="AU460" s="7"/>
      <c r="AV460" s="7"/>
      <c r="AW460" s="7"/>
      <c r="AX460" s="7"/>
    </row>
    <row r="461" spans="1:50" s="8" customFormat="1" ht="21" hidden="1" customHeight="1">
      <c r="A461" s="48" t="s">
        <v>261</v>
      </c>
      <c r="B461" s="47" t="s">
        <v>262</v>
      </c>
      <c r="C461" s="153"/>
      <c r="D461" s="193">
        <f t="shared" si="280"/>
        <v>0</v>
      </c>
      <c r="E461" s="155">
        <f t="shared" ref="E461:G462" si="283">E462</f>
        <v>0</v>
      </c>
      <c r="F461" s="155">
        <f t="shared" si="283"/>
        <v>0</v>
      </c>
      <c r="G461" s="155">
        <f t="shared" si="283"/>
        <v>0</v>
      </c>
      <c r="H461" s="155"/>
      <c r="I461" s="187">
        <f t="shared" si="279"/>
        <v>0</v>
      </c>
      <c r="J461" s="160">
        <f>J462</f>
        <v>0</v>
      </c>
      <c r="K461" s="160">
        <f>K462</f>
        <v>0</v>
      </c>
      <c r="L461" s="156"/>
      <c r="M461" s="247">
        <f t="shared" si="281"/>
        <v>0</v>
      </c>
      <c r="N461" s="160">
        <f>N462</f>
        <v>0</v>
      </c>
      <c r="O461" s="160">
        <f>O462</f>
        <v>0</v>
      </c>
      <c r="P461" s="160"/>
      <c r="Q461" s="7"/>
      <c r="R461" s="7"/>
      <c r="S461" s="7"/>
      <c r="T461" s="7"/>
      <c r="U461" s="7"/>
      <c r="V461" s="7"/>
      <c r="W461" s="7"/>
      <c r="X461" s="7"/>
      <c r="Y461" s="7"/>
      <c r="Z461" s="7"/>
      <c r="AA461" s="7"/>
      <c r="AB461" s="7"/>
      <c r="AC461" s="7"/>
      <c r="AD461" s="7"/>
      <c r="AE461" s="7"/>
      <c r="AF461" s="7"/>
      <c r="AG461" s="7"/>
      <c r="AH461" s="7"/>
      <c r="AI461" s="7"/>
      <c r="AJ461" s="7"/>
      <c r="AK461" s="7"/>
      <c r="AL461" s="7"/>
      <c r="AM461" s="7"/>
      <c r="AN461" s="7"/>
      <c r="AO461" s="7"/>
      <c r="AP461" s="7"/>
      <c r="AQ461" s="7"/>
      <c r="AR461" s="7"/>
      <c r="AS461" s="7"/>
      <c r="AT461" s="7"/>
      <c r="AU461" s="7"/>
      <c r="AV461" s="7"/>
      <c r="AW461" s="7"/>
      <c r="AX461" s="7"/>
    </row>
    <row r="462" spans="1:50" s="8" customFormat="1" ht="30" hidden="1" customHeight="1">
      <c r="A462" s="24" t="s">
        <v>475</v>
      </c>
      <c r="B462" s="47" t="s">
        <v>262</v>
      </c>
      <c r="C462" s="153" t="s">
        <v>56</v>
      </c>
      <c r="D462" s="193">
        <f t="shared" si="280"/>
        <v>0</v>
      </c>
      <c r="E462" s="155">
        <f t="shared" si="283"/>
        <v>0</v>
      </c>
      <c r="F462" s="155">
        <f t="shared" si="283"/>
        <v>0</v>
      </c>
      <c r="G462" s="155">
        <f t="shared" si="283"/>
        <v>0</v>
      </c>
      <c r="H462" s="155"/>
      <c r="I462" s="187">
        <f t="shared" si="279"/>
        <v>0</v>
      </c>
      <c r="J462" s="160">
        <f>J463</f>
        <v>0</v>
      </c>
      <c r="K462" s="160">
        <f>K463</f>
        <v>0</v>
      </c>
      <c r="L462" s="156"/>
      <c r="M462" s="247">
        <f t="shared" si="281"/>
        <v>0</v>
      </c>
      <c r="N462" s="160"/>
      <c r="O462" s="160"/>
      <c r="P462" s="160"/>
      <c r="Q462" s="7"/>
      <c r="R462" s="7"/>
      <c r="S462" s="7"/>
      <c r="T462" s="7"/>
      <c r="U462" s="7"/>
      <c r="V462" s="7"/>
      <c r="W462" s="7"/>
      <c r="X462" s="7"/>
      <c r="Y462" s="7"/>
      <c r="Z462" s="7"/>
      <c r="AA462" s="7"/>
      <c r="AB462" s="7"/>
      <c r="AC462" s="7"/>
      <c r="AD462" s="7"/>
      <c r="AE462" s="7"/>
      <c r="AF462" s="7"/>
      <c r="AG462" s="7"/>
      <c r="AH462" s="7"/>
      <c r="AI462" s="7"/>
      <c r="AJ462" s="7"/>
      <c r="AK462" s="7"/>
      <c r="AL462" s="7"/>
      <c r="AM462" s="7"/>
      <c r="AN462" s="7"/>
      <c r="AO462" s="7"/>
      <c r="AP462" s="7"/>
      <c r="AQ462" s="7"/>
      <c r="AR462" s="7"/>
      <c r="AS462" s="7"/>
      <c r="AT462" s="7"/>
      <c r="AU462" s="7"/>
      <c r="AV462" s="7"/>
      <c r="AW462" s="7"/>
      <c r="AX462" s="7"/>
    </row>
    <row r="463" spans="1:50" s="8" customFormat="1" ht="24" hidden="1" customHeight="1">
      <c r="A463" s="62" t="s">
        <v>67</v>
      </c>
      <c r="B463" s="47" t="s">
        <v>262</v>
      </c>
      <c r="C463" s="153" t="s">
        <v>56</v>
      </c>
      <c r="D463" s="193">
        <f t="shared" si="280"/>
        <v>0</v>
      </c>
      <c r="E463" s="155"/>
      <c r="F463" s="155"/>
      <c r="G463" s="157"/>
      <c r="H463" s="157"/>
      <c r="I463" s="187">
        <f t="shared" si="279"/>
        <v>0</v>
      </c>
      <c r="J463" s="167"/>
      <c r="K463" s="155"/>
      <c r="L463" s="156"/>
      <c r="M463" s="247">
        <f t="shared" si="281"/>
        <v>0</v>
      </c>
      <c r="N463" s="160"/>
      <c r="O463" s="160"/>
      <c r="P463" s="160"/>
      <c r="Q463" s="7"/>
      <c r="R463" s="7"/>
      <c r="S463" s="7"/>
      <c r="T463" s="7"/>
      <c r="U463" s="7"/>
      <c r="V463" s="7"/>
      <c r="W463" s="7"/>
      <c r="X463" s="7"/>
      <c r="Y463" s="7"/>
      <c r="Z463" s="7"/>
      <c r="AA463" s="7"/>
      <c r="AB463" s="7"/>
      <c r="AC463" s="7"/>
      <c r="AD463" s="7"/>
      <c r="AE463" s="7"/>
      <c r="AF463" s="7"/>
      <c r="AG463" s="7"/>
      <c r="AH463" s="7"/>
      <c r="AI463" s="7"/>
      <c r="AJ463" s="7"/>
      <c r="AK463" s="7"/>
      <c r="AL463" s="7"/>
      <c r="AM463" s="7"/>
      <c r="AN463" s="7"/>
      <c r="AO463" s="7"/>
      <c r="AP463" s="7"/>
      <c r="AQ463" s="7"/>
      <c r="AR463" s="7"/>
      <c r="AS463" s="7"/>
      <c r="AT463" s="7"/>
      <c r="AU463" s="7"/>
      <c r="AV463" s="7"/>
      <c r="AW463" s="7"/>
      <c r="AX463" s="7"/>
    </row>
    <row r="464" spans="1:50" s="96" customFormat="1" ht="90">
      <c r="A464" s="62" t="s">
        <v>353</v>
      </c>
      <c r="B464" s="153" t="s">
        <v>265</v>
      </c>
      <c r="C464" s="153"/>
      <c r="D464" s="187">
        <f>D465</f>
        <v>613</v>
      </c>
      <c r="E464" s="155">
        <f>E465</f>
        <v>403.5</v>
      </c>
      <c r="F464" s="155">
        <f>F465</f>
        <v>429.7</v>
      </c>
      <c r="G464" s="155">
        <f t="shared" ref="G464:O464" si="284">G465</f>
        <v>300</v>
      </c>
      <c r="H464" s="155" t="e">
        <f t="shared" si="284"/>
        <v>#REF!</v>
      </c>
      <c r="I464" s="190">
        <f t="shared" si="284"/>
        <v>0</v>
      </c>
      <c r="J464" s="155">
        <f t="shared" si="284"/>
        <v>0</v>
      </c>
      <c r="K464" s="155">
        <f t="shared" si="284"/>
        <v>0</v>
      </c>
      <c r="L464" s="155">
        <f t="shared" si="284"/>
        <v>0</v>
      </c>
      <c r="M464" s="190">
        <f t="shared" si="284"/>
        <v>0</v>
      </c>
      <c r="N464" s="155">
        <f t="shared" si="284"/>
        <v>0</v>
      </c>
      <c r="O464" s="155">
        <f t="shared" si="284"/>
        <v>0</v>
      </c>
      <c r="P464" s="155">
        <f>P465</f>
        <v>0</v>
      </c>
      <c r="Q464" s="95"/>
      <c r="R464" s="95"/>
      <c r="S464" s="95"/>
      <c r="T464" s="95"/>
      <c r="U464" s="95"/>
      <c r="V464" s="95"/>
      <c r="W464" s="95"/>
      <c r="X464" s="95"/>
      <c r="Y464" s="95"/>
      <c r="Z464" s="95"/>
      <c r="AA464" s="95"/>
      <c r="AB464" s="95"/>
      <c r="AC464" s="95"/>
      <c r="AD464" s="95"/>
      <c r="AE464" s="95"/>
      <c r="AF464" s="95"/>
      <c r="AG464" s="95"/>
      <c r="AH464" s="95"/>
      <c r="AI464" s="95"/>
      <c r="AJ464" s="95"/>
      <c r="AK464" s="95"/>
      <c r="AL464" s="95"/>
      <c r="AM464" s="95"/>
      <c r="AN464" s="95"/>
      <c r="AO464" s="95"/>
      <c r="AP464" s="95"/>
      <c r="AQ464" s="95"/>
      <c r="AR464" s="95"/>
      <c r="AS464" s="95"/>
      <c r="AT464" s="95"/>
      <c r="AU464" s="95"/>
      <c r="AV464" s="95"/>
      <c r="AW464" s="95"/>
      <c r="AX464" s="95"/>
    </row>
    <row r="465" spans="1:50" s="96" customFormat="1" ht="33.75" customHeight="1">
      <c r="A465" s="16" t="s">
        <v>487</v>
      </c>
      <c r="B465" s="153" t="s">
        <v>266</v>
      </c>
      <c r="C465" s="153"/>
      <c r="D465" s="187">
        <f t="shared" ref="D465:P465" si="285">D466+D474+D469</f>
        <v>613</v>
      </c>
      <c r="E465" s="158">
        <f>E466+E474+E469</f>
        <v>403.5</v>
      </c>
      <c r="F465" s="158">
        <f t="shared" si="285"/>
        <v>429.7</v>
      </c>
      <c r="G465" s="158">
        <f t="shared" si="285"/>
        <v>300</v>
      </c>
      <c r="H465" s="158" t="e">
        <f t="shared" si="285"/>
        <v>#REF!</v>
      </c>
      <c r="I465" s="193">
        <f t="shared" si="285"/>
        <v>0</v>
      </c>
      <c r="J465" s="158">
        <f t="shared" si="285"/>
        <v>0</v>
      </c>
      <c r="K465" s="158">
        <f t="shared" si="285"/>
        <v>0</v>
      </c>
      <c r="L465" s="158">
        <f t="shared" si="285"/>
        <v>0</v>
      </c>
      <c r="M465" s="193">
        <f t="shared" si="285"/>
        <v>0</v>
      </c>
      <c r="N465" s="158">
        <f t="shared" si="285"/>
        <v>0</v>
      </c>
      <c r="O465" s="158">
        <f t="shared" si="285"/>
        <v>0</v>
      </c>
      <c r="P465" s="158">
        <f t="shared" si="285"/>
        <v>0</v>
      </c>
      <c r="Q465" s="95"/>
      <c r="R465" s="95"/>
      <c r="S465" s="95"/>
      <c r="T465" s="95"/>
      <c r="U465" s="95"/>
      <c r="V465" s="95"/>
      <c r="W465" s="95"/>
      <c r="X465" s="95"/>
      <c r="Y465" s="95"/>
      <c r="Z465" s="95"/>
      <c r="AA465" s="95"/>
      <c r="AB465" s="95"/>
      <c r="AC465" s="95"/>
      <c r="AD465" s="95"/>
      <c r="AE465" s="95"/>
      <c r="AF465" s="95"/>
      <c r="AG465" s="95"/>
      <c r="AH465" s="95"/>
      <c r="AI465" s="95"/>
      <c r="AJ465" s="95"/>
      <c r="AK465" s="95"/>
      <c r="AL465" s="95"/>
      <c r="AM465" s="95"/>
      <c r="AN465" s="95"/>
      <c r="AO465" s="95"/>
      <c r="AP465" s="95"/>
      <c r="AQ465" s="95"/>
      <c r="AR465" s="95"/>
      <c r="AS465" s="95"/>
      <c r="AT465" s="95"/>
      <c r="AU465" s="95"/>
      <c r="AV465" s="95"/>
      <c r="AW465" s="95"/>
      <c r="AX465" s="95"/>
    </row>
    <row r="466" spans="1:50" s="96" customFormat="1" ht="32.25" customHeight="1">
      <c r="A466" s="16" t="s">
        <v>264</v>
      </c>
      <c r="B466" s="153" t="s">
        <v>267</v>
      </c>
      <c r="C466" s="153"/>
      <c r="D466" s="187">
        <f t="shared" ref="D466:P466" si="286">D468+D467</f>
        <v>283</v>
      </c>
      <c r="E466" s="158">
        <f t="shared" si="286"/>
        <v>283</v>
      </c>
      <c r="F466" s="158">
        <f t="shared" si="286"/>
        <v>0</v>
      </c>
      <c r="G466" s="158">
        <f t="shared" si="286"/>
        <v>0</v>
      </c>
      <c r="H466" s="158" t="e">
        <f t="shared" si="286"/>
        <v>#REF!</v>
      </c>
      <c r="I466" s="193">
        <f t="shared" si="286"/>
        <v>0</v>
      </c>
      <c r="J466" s="158">
        <f t="shared" si="286"/>
        <v>0</v>
      </c>
      <c r="K466" s="158">
        <f t="shared" si="286"/>
        <v>0</v>
      </c>
      <c r="L466" s="158">
        <f t="shared" si="286"/>
        <v>0</v>
      </c>
      <c r="M466" s="193">
        <f t="shared" si="286"/>
        <v>0</v>
      </c>
      <c r="N466" s="158">
        <f t="shared" si="286"/>
        <v>0</v>
      </c>
      <c r="O466" s="158">
        <f t="shared" si="286"/>
        <v>0</v>
      </c>
      <c r="P466" s="158">
        <f t="shared" si="286"/>
        <v>0</v>
      </c>
      <c r="Q466" s="95"/>
      <c r="R466" s="95"/>
      <c r="S466" s="95"/>
      <c r="T466" s="95"/>
      <c r="U466" s="95"/>
      <c r="V466" s="95"/>
      <c r="W466" s="95"/>
      <c r="X466" s="95"/>
      <c r="Y466" s="95"/>
      <c r="Z466" s="95"/>
      <c r="AA466" s="95"/>
      <c r="AB466" s="95"/>
      <c r="AC466" s="95"/>
      <c r="AD466" s="95"/>
      <c r="AE466" s="95"/>
      <c r="AF466" s="95"/>
      <c r="AG466" s="95"/>
      <c r="AH466" s="95"/>
      <c r="AI466" s="95"/>
      <c r="AJ466" s="95"/>
      <c r="AK466" s="95"/>
      <c r="AL466" s="95"/>
      <c r="AM466" s="95"/>
      <c r="AN466" s="95"/>
      <c r="AO466" s="95"/>
      <c r="AP466" s="95"/>
      <c r="AQ466" s="95"/>
      <c r="AR466" s="95"/>
      <c r="AS466" s="95"/>
      <c r="AT466" s="95"/>
      <c r="AU466" s="95"/>
      <c r="AV466" s="95"/>
      <c r="AW466" s="95"/>
      <c r="AX466" s="95"/>
    </row>
    <row r="467" spans="1:50" s="96" customFormat="1" ht="27" customHeight="1">
      <c r="A467" s="16" t="s">
        <v>22</v>
      </c>
      <c r="B467" s="153" t="s">
        <v>267</v>
      </c>
      <c r="C467" s="153" t="s">
        <v>16</v>
      </c>
      <c r="D467" s="187">
        <f>E467+F467+G467</f>
        <v>117.8</v>
      </c>
      <c r="E467" s="158">
        <f>'[2]Поправки октябрь 2024 (2)'!$I$999</f>
        <v>117.8</v>
      </c>
      <c r="F467" s="158"/>
      <c r="G467" s="158"/>
      <c r="H467" s="158" t="e">
        <f>#REF!</f>
        <v>#REF!</v>
      </c>
      <c r="I467" s="193">
        <f>J467+K467+L467</f>
        <v>0</v>
      </c>
      <c r="J467" s="158"/>
      <c r="K467" s="158"/>
      <c r="L467" s="158"/>
      <c r="M467" s="193">
        <f>N467+O467+P467</f>
        <v>0</v>
      </c>
      <c r="N467" s="158"/>
      <c r="O467" s="158"/>
      <c r="P467" s="158"/>
      <c r="Q467" s="95"/>
      <c r="R467" s="95"/>
      <c r="S467" s="95"/>
      <c r="T467" s="95"/>
      <c r="U467" s="95"/>
      <c r="V467" s="95"/>
      <c r="W467" s="95"/>
      <c r="X467" s="95"/>
      <c r="Y467" s="95"/>
      <c r="Z467" s="95"/>
      <c r="AA467" s="95"/>
      <c r="AB467" s="95"/>
      <c r="AC467" s="95"/>
      <c r="AD467" s="95"/>
      <c r="AE467" s="95"/>
      <c r="AF467" s="95"/>
      <c r="AG467" s="95"/>
      <c r="AH467" s="95"/>
      <c r="AI467" s="95"/>
      <c r="AJ467" s="95"/>
      <c r="AK467" s="95"/>
      <c r="AL467" s="95"/>
      <c r="AM467" s="95"/>
      <c r="AN467" s="95"/>
      <c r="AO467" s="95"/>
      <c r="AP467" s="95"/>
      <c r="AQ467" s="95"/>
      <c r="AR467" s="95"/>
      <c r="AS467" s="95"/>
      <c r="AT467" s="95"/>
      <c r="AU467" s="95"/>
      <c r="AV467" s="95"/>
      <c r="AW467" s="95"/>
      <c r="AX467" s="95"/>
    </row>
    <row r="468" spans="1:50" s="96" customFormat="1" ht="21" customHeight="1">
      <c r="A468" s="16" t="s">
        <v>35</v>
      </c>
      <c r="B468" s="153" t="s">
        <v>267</v>
      </c>
      <c r="C468" s="153" t="s">
        <v>36</v>
      </c>
      <c r="D468" s="187">
        <f>E468+F468+G468</f>
        <v>165.2</v>
      </c>
      <c r="E468" s="155">
        <v>165.2</v>
      </c>
      <c r="F468" s="155"/>
      <c r="G468" s="155"/>
      <c r="H468" s="155" t="e">
        <f>#REF!</f>
        <v>#REF!</v>
      </c>
      <c r="I468" s="193">
        <f>J468+K468+L468</f>
        <v>0</v>
      </c>
      <c r="J468" s="155"/>
      <c r="K468" s="155"/>
      <c r="L468" s="155"/>
      <c r="M468" s="193">
        <f>N468+O468+P468</f>
        <v>0</v>
      </c>
      <c r="N468" s="155"/>
      <c r="O468" s="155"/>
      <c r="P468" s="155"/>
      <c r="Q468" s="95"/>
      <c r="R468" s="95"/>
      <c r="S468" s="95"/>
      <c r="T468" s="95"/>
      <c r="U468" s="95"/>
      <c r="V468" s="95"/>
      <c r="W468" s="95"/>
      <c r="X468" s="95"/>
      <c r="Y468" s="95"/>
      <c r="Z468" s="95"/>
      <c r="AA468" s="95"/>
      <c r="AB468" s="95"/>
      <c r="AC468" s="95"/>
      <c r="AD468" s="95"/>
      <c r="AE468" s="95"/>
      <c r="AF468" s="95"/>
      <c r="AG468" s="95"/>
      <c r="AH468" s="95"/>
      <c r="AI468" s="95"/>
      <c r="AJ468" s="95"/>
      <c r="AK468" s="95"/>
      <c r="AL468" s="95"/>
      <c r="AM468" s="95"/>
      <c r="AN468" s="95"/>
      <c r="AO468" s="95"/>
      <c r="AP468" s="95"/>
      <c r="AQ468" s="95"/>
      <c r="AR468" s="95"/>
      <c r="AS468" s="95"/>
      <c r="AT468" s="95"/>
      <c r="AU468" s="95"/>
      <c r="AV468" s="95"/>
      <c r="AW468" s="95"/>
      <c r="AX468" s="95"/>
    </row>
    <row r="469" spans="1:50" s="96" customFormat="1" ht="30">
      <c r="A469" s="16" t="s">
        <v>333</v>
      </c>
      <c r="B469" s="153" t="s">
        <v>325</v>
      </c>
      <c r="C469" s="153"/>
      <c r="D469" s="187">
        <f>D472+D470</f>
        <v>0</v>
      </c>
      <c r="E469" s="158">
        <f>E472+E470</f>
        <v>120.2</v>
      </c>
      <c r="F469" s="158">
        <f>F472+F470</f>
        <v>400</v>
      </c>
      <c r="G469" s="158">
        <f>G472+G470</f>
        <v>0</v>
      </c>
      <c r="H469" s="158">
        <f>H472+H470</f>
        <v>0</v>
      </c>
      <c r="I469" s="187">
        <f t="shared" ref="I469:P469" si="287">I472+I470</f>
        <v>0</v>
      </c>
      <c r="J469" s="158">
        <f t="shared" si="287"/>
        <v>0</v>
      </c>
      <c r="K469" s="158">
        <f t="shared" si="287"/>
        <v>0</v>
      </c>
      <c r="L469" s="158">
        <f t="shared" si="287"/>
        <v>0</v>
      </c>
      <c r="M469" s="187">
        <f t="shared" si="287"/>
        <v>0</v>
      </c>
      <c r="N469" s="158">
        <f t="shared" si="287"/>
        <v>0</v>
      </c>
      <c r="O469" s="158">
        <f t="shared" si="287"/>
        <v>0</v>
      </c>
      <c r="P469" s="158">
        <f t="shared" si="287"/>
        <v>0</v>
      </c>
      <c r="Q469" s="95"/>
      <c r="R469" s="95"/>
      <c r="S469" s="95"/>
      <c r="T469" s="95"/>
      <c r="U469" s="95"/>
      <c r="V469" s="95"/>
      <c r="W469" s="95"/>
      <c r="X469" s="95"/>
      <c r="Y469" s="95"/>
      <c r="Z469" s="95"/>
      <c r="AA469" s="95"/>
      <c r="AB469" s="95"/>
      <c r="AC469" s="95"/>
      <c r="AD469" s="95"/>
      <c r="AE469" s="95"/>
      <c r="AF469" s="95"/>
      <c r="AG469" s="95"/>
      <c r="AH469" s="95"/>
      <c r="AI469" s="95"/>
      <c r="AJ469" s="95"/>
      <c r="AK469" s="95"/>
      <c r="AL469" s="95"/>
      <c r="AM469" s="95"/>
      <c r="AN469" s="95"/>
      <c r="AO469" s="95"/>
      <c r="AP469" s="95"/>
      <c r="AQ469" s="95"/>
      <c r="AR469" s="95"/>
      <c r="AS469" s="95"/>
      <c r="AT469" s="95"/>
      <c r="AU469" s="95"/>
      <c r="AV469" s="95"/>
      <c r="AW469" s="95"/>
      <c r="AX469" s="95"/>
    </row>
    <row r="470" spans="1:50" s="8" customFormat="1" ht="30" customHeight="1">
      <c r="A470" s="58" t="s">
        <v>22</v>
      </c>
      <c r="B470" s="60" t="s">
        <v>325</v>
      </c>
      <c r="C470" s="153" t="s">
        <v>16</v>
      </c>
      <c r="D470" s="187">
        <f t="shared" ref="D470:M470" si="288">D471</f>
        <v>0</v>
      </c>
      <c r="E470" s="158">
        <f>'[2]Поправки октябрь 2024 (2)'!$I$1011</f>
        <v>120.2</v>
      </c>
      <c r="F470" s="158">
        <v>400</v>
      </c>
      <c r="G470" s="158"/>
      <c r="H470" s="158">
        <f t="shared" si="288"/>
        <v>0</v>
      </c>
      <c r="I470" s="187">
        <f t="shared" si="288"/>
        <v>0</v>
      </c>
      <c r="J470" s="158"/>
      <c r="K470" s="158"/>
      <c r="L470" s="158"/>
      <c r="M470" s="187">
        <f t="shared" si="288"/>
        <v>0</v>
      </c>
      <c r="N470" s="158"/>
      <c r="O470" s="158"/>
      <c r="P470" s="158"/>
      <c r="Q470" s="7"/>
      <c r="R470" s="7"/>
      <c r="S470" s="7"/>
      <c r="T470" s="7"/>
      <c r="U470" s="7"/>
      <c r="V470" s="7"/>
      <c r="W470" s="7"/>
      <c r="X470" s="7"/>
      <c r="Y470" s="7"/>
      <c r="Z470" s="7"/>
      <c r="AA470" s="7"/>
      <c r="AB470" s="7"/>
      <c r="AC470" s="7"/>
      <c r="AD470" s="7"/>
      <c r="AE470" s="7"/>
      <c r="AF470" s="7"/>
      <c r="AG470" s="7"/>
      <c r="AH470" s="7"/>
      <c r="AI470" s="7"/>
      <c r="AJ470" s="7"/>
      <c r="AK470" s="7"/>
      <c r="AL470" s="7"/>
      <c r="AM470" s="7"/>
      <c r="AN470" s="7"/>
      <c r="AO470" s="7"/>
      <c r="AP470" s="7"/>
      <c r="AQ470" s="7"/>
      <c r="AR470" s="7"/>
      <c r="AS470" s="7"/>
      <c r="AT470" s="7"/>
      <c r="AU470" s="7"/>
      <c r="AV470" s="7"/>
      <c r="AW470" s="7"/>
      <c r="AX470" s="7"/>
    </row>
    <row r="471" spans="1:50" s="8" customFormat="1" hidden="1">
      <c r="A471" s="16" t="s">
        <v>67</v>
      </c>
      <c r="B471" s="60" t="s">
        <v>325</v>
      </c>
      <c r="C471" s="153" t="s">
        <v>16</v>
      </c>
      <c r="D471" s="187">
        <f>E471+F471+G471+H471</f>
        <v>0</v>
      </c>
      <c r="E471" s="158"/>
      <c r="F471" s="158"/>
      <c r="G471" s="158"/>
      <c r="H471" s="158"/>
      <c r="I471" s="187">
        <f>J471+K471+L471</f>
        <v>0</v>
      </c>
      <c r="J471" s="158"/>
      <c r="K471" s="158"/>
      <c r="L471" s="158"/>
      <c r="M471" s="187"/>
      <c r="N471" s="158"/>
      <c r="O471" s="158"/>
      <c r="P471" s="158"/>
      <c r="Q471" s="7"/>
      <c r="R471" s="7"/>
      <c r="S471" s="7"/>
      <c r="T471" s="7"/>
      <c r="U471" s="7"/>
      <c r="V471" s="7"/>
      <c r="W471" s="7"/>
      <c r="X471" s="7"/>
      <c r="Y471" s="7"/>
      <c r="Z471" s="7"/>
      <c r="AA471" s="7"/>
      <c r="AB471" s="7"/>
      <c r="AC471" s="7"/>
      <c r="AD471" s="7"/>
      <c r="AE471" s="7"/>
      <c r="AF471" s="7"/>
      <c r="AG471" s="7"/>
      <c r="AH471" s="7"/>
      <c r="AI471" s="7"/>
      <c r="AJ471" s="7"/>
      <c r="AK471" s="7"/>
      <c r="AL471" s="7"/>
      <c r="AM471" s="7"/>
      <c r="AN471" s="7"/>
      <c r="AO471" s="7"/>
      <c r="AP471" s="7"/>
      <c r="AQ471" s="7"/>
      <c r="AR471" s="7"/>
      <c r="AS471" s="7"/>
      <c r="AT471" s="7"/>
      <c r="AU471" s="7"/>
      <c r="AV471" s="7"/>
      <c r="AW471" s="7"/>
      <c r="AX471" s="7"/>
    </row>
    <row r="472" spans="1:50" s="8" customFormat="1" ht="15" hidden="1" customHeight="1">
      <c r="A472" s="81" t="s">
        <v>35</v>
      </c>
      <c r="B472" s="60" t="s">
        <v>325</v>
      </c>
      <c r="C472" s="153" t="s">
        <v>36</v>
      </c>
      <c r="D472" s="187">
        <f t="shared" ref="D472:P472" si="289">D473</f>
        <v>0</v>
      </c>
      <c r="E472" s="158">
        <f t="shared" si="289"/>
        <v>0</v>
      </c>
      <c r="F472" s="158">
        <f t="shared" si="289"/>
        <v>0</v>
      </c>
      <c r="G472" s="158">
        <f t="shared" si="289"/>
        <v>0</v>
      </c>
      <c r="H472" s="158">
        <f t="shared" si="289"/>
        <v>0</v>
      </c>
      <c r="I472" s="187">
        <f t="shared" si="289"/>
        <v>0</v>
      </c>
      <c r="J472" s="158">
        <f t="shared" si="289"/>
        <v>0</v>
      </c>
      <c r="K472" s="158">
        <f t="shared" si="289"/>
        <v>0</v>
      </c>
      <c r="L472" s="158">
        <f t="shared" si="289"/>
        <v>0</v>
      </c>
      <c r="M472" s="187">
        <f t="shared" si="289"/>
        <v>0</v>
      </c>
      <c r="N472" s="158">
        <f t="shared" si="289"/>
        <v>0</v>
      </c>
      <c r="O472" s="158">
        <f t="shared" si="289"/>
        <v>0</v>
      </c>
      <c r="P472" s="158">
        <f t="shared" si="289"/>
        <v>0</v>
      </c>
      <c r="Q472" s="7"/>
      <c r="R472" s="7"/>
      <c r="S472" s="7"/>
      <c r="T472" s="7"/>
      <c r="U472" s="7"/>
      <c r="V472" s="7"/>
      <c r="W472" s="7"/>
      <c r="X472" s="7"/>
      <c r="Y472" s="7"/>
      <c r="Z472" s="7"/>
      <c r="AA472" s="7"/>
      <c r="AB472" s="7"/>
      <c r="AC472" s="7"/>
      <c r="AD472" s="7"/>
      <c r="AE472" s="7"/>
      <c r="AF472" s="7"/>
      <c r="AG472" s="7"/>
      <c r="AH472" s="7"/>
      <c r="AI472" s="7"/>
      <c r="AJ472" s="7"/>
      <c r="AK472" s="7"/>
      <c r="AL472" s="7"/>
      <c r="AM472" s="7"/>
      <c r="AN472" s="7"/>
      <c r="AO472" s="7"/>
      <c r="AP472" s="7"/>
      <c r="AQ472" s="7"/>
      <c r="AR472" s="7"/>
      <c r="AS472" s="7"/>
      <c r="AT472" s="7"/>
      <c r="AU472" s="7"/>
      <c r="AV472" s="7"/>
      <c r="AW472" s="7"/>
      <c r="AX472" s="7"/>
    </row>
    <row r="473" spans="1:50" s="8" customFormat="1" ht="15" hidden="1" customHeight="1">
      <c r="A473" s="16" t="s">
        <v>67</v>
      </c>
      <c r="B473" s="60" t="s">
        <v>325</v>
      </c>
      <c r="C473" s="153" t="s">
        <v>36</v>
      </c>
      <c r="D473" s="187">
        <f>E473+F473+G473+H473</f>
        <v>0</v>
      </c>
      <c r="E473" s="155"/>
      <c r="F473" s="156"/>
      <c r="G473" s="157"/>
      <c r="H473" s="157"/>
      <c r="I473" s="187">
        <f>J473+K473+L473</f>
        <v>0</v>
      </c>
      <c r="J473" s="155"/>
      <c r="K473" s="156"/>
      <c r="L473" s="156"/>
      <c r="M473" s="246">
        <f>N473+O473+P473</f>
        <v>0</v>
      </c>
      <c r="N473" s="160"/>
      <c r="O473" s="160"/>
      <c r="P473" s="160"/>
      <c r="Q473" s="7"/>
      <c r="R473" s="7"/>
      <c r="S473" s="7"/>
      <c r="T473" s="7"/>
      <c r="U473" s="7"/>
      <c r="V473" s="7"/>
      <c r="W473" s="7"/>
      <c r="X473" s="7"/>
      <c r="Y473" s="7"/>
      <c r="Z473" s="7"/>
      <c r="AA473" s="7"/>
      <c r="AB473" s="7"/>
      <c r="AC473" s="7"/>
      <c r="AD473" s="7"/>
      <c r="AE473" s="7"/>
      <c r="AF473" s="7"/>
      <c r="AG473" s="7"/>
      <c r="AH473" s="7"/>
      <c r="AI473" s="7"/>
      <c r="AJ473" s="7"/>
      <c r="AK473" s="7"/>
      <c r="AL473" s="7"/>
      <c r="AM473" s="7"/>
      <c r="AN473" s="7"/>
      <c r="AO473" s="7"/>
      <c r="AP473" s="7"/>
      <c r="AQ473" s="7"/>
      <c r="AR473" s="7"/>
      <c r="AS473" s="7"/>
      <c r="AT473" s="7"/>
      <c r="AU473" s="7"/>
      <c r="AV473" s="7"/>
      <c r="AW473" s="7"/>
      <c r="AX473" s="7"/>
    </row>
    <row r="474" spans="1:50" s="8" customFormat="1" ht="25.5">
      <c r="A474" s="58" t="s">
        <v>306</v>
      </c>
      <c r="B474" s="60" t="s">
        <v>307</v>
      </c>
      <c r="C474" s="153"/>
      <c r="D474" s="187">
        <f>D475</f>
        <v>330</v>
      </c>
      <c r="E474" s="158">
        <f t="shared" ref="E474:P474" si="290">E475</f>
        <v>0.3</v>
      </c>
      <c r="F474" s="158">
        <f t="shared" si="290"/>
        <v>29.7</v>
      </c>
      <c r="G474" s="158">
        <f t="shared" si="290"/>
        <v>300</v>
      </c>
      <c r="H474" s="158" t="e">
        <f t="shared" si="290"/>
        <v>#REF!</v>
      </c>
      <c r="I474" s="193">
        <f t="shared" si="290"/>
        <v>0</v>
      </c>
      <c r="J474" s="158">
        <f t="shared" si="290"/>
        <v>0</v>
      </c>
      <c r="K474" s="158">
        <f t="shared" si="290"/>
        <v>0</v>
      </c>
      <c r="L474" s="158">
        <f t="shared" si="290"/>
        <v>0</v>
      </c>
      <c r="M474" s="193">
        <f t="shared" si="290"/>
        <v>0</v>
      </c>
      <c r="N474" s="158">
        <f t="shared" si="290"/>
        <v>0</v>
      </c>
      <c r="O474" s="158">
        <f t="shared" si="290"/>
        <v>0</v>
      </c>
      <c r="P474" s="158">
        <f t="shared" si="290"/>
        <v>0</v>
      </c>
      <c r="Q474" s="7"/>
      <c r="R474" s="7"/>
      <c r="S474" s="7"/>
      <c r="T474" s="7"/>
      <c r="U474" s="7"/>
      <c r="V474" s="7"/>
      <c r="W474" s="7"/>
      <c r="X474" s="7"/>
      <c r="Y474" s="7"/>
      <c r="Z474" s="7"/>
      <c r="AA474" s="7"/>
      <c r="AB474" s="7"/>
      <c r="AC474" s="7"/>
      <c r="AD474" s="7"/>
      <c r="AE474" s="7"/>
      <c r="AF474" s="7"/>
      <c r="AG474" s="7"/>
      <c r="AH474" s="7"/>
      <c r="AI474" s="7"/>
      <c r="AJ474" s="7"/>
      <c r="AK474" s="7"/>
      <c r="AL474" s="7"/>
      <c r="AM474" s="7"/>
      <c r="AN474" s="7"/>
      <c r="AO474" s="7"/>
      <c r="AP474" s="7"/>
      <c r="AQ474" s="7"/>
      <c r="AR474" s="7"/>
      <c r="AS474" s="7"/>
      <c r="AT474" s="7"/>
      <c r="AU474" s="7"/>
      <c r="AV474" s="7"/>
      <c r="AW474" s="7"/>
      <c r="AX474" s="7"/>
    </row>
    <row r="475" spans="1:50" s="8" customFormat="1" ht="29.25" customHeight="1">
      <c r="A475" s="58" t="s">
        <v>22</v>
      </c>
      <c r="B475" s="60" t="s">
        <v>307</v>
      </c>
      <c r="C475" s="153" t="s">
        <v>16</v>
      </c>
      <c r="D475" s="187">
        <f>E475+F475+G475</f>
        <v>330</v>
      </c>
      <c r="E475" s="158">
        <v>0.3</v>
      </c>
      <c r="F475" s="158">
        <v>29.7</v>
      </c>
      <c r="G475" s="158">
        <v>300</v>
      </c>
      <c r="H475" s="158" t="e">
        <f>#REF!</f>
        <v>#REF!</v>
      </c>
      <c r="I475" s="193">
        <f>J475+K475+L475</f>
        <v>0</v>
      </c>
      <c r="J475" s="158"/>
      <c r="K475" s="158"/>
      <c r="L475" s="158"/>
      <c r="M475" s="193">
        <f>N475+O475+P475</f>
        <v>0</v>
      </c>
      <c r="N475" s="158"/>
      <c r="O475" s="158"/>
      <c r="P475" s="158"/>
      <c r="Q475" s="7"/>
      <c r="R475" s="7"/>
      <c r="S475" s="7"/>
      <c r="T475" s="7"/>
      <c r="U475" s="7"/>
      <c r="V475" s="7"/>
      <c r="W475" s="7"/>
      <c r="X475" s="7"/>
      <c r="Y475" s="7"/>
      <c r="Z475" s="7"/>
      <c r="AA475" s="7"/>
      <c r="AB475" s="7"/>
      <c r="AC475" s="7"/>
      <c r="AD475" s="7"/>
      <c r="AE475" s="7"/>
      <c r="AF475" s="7"/>
      <c r="AG475" s="7"/>
      <c r="AH475" s="7"/>
      <c r="AI475" s="7"/>
      <c r="AJ475" s="7"/>
      <c r="AK475" s="7"/>
      <c r="AL475" s="7"/>
      <c r="AM475" s="7"/>
      <c r="AN475" s="7"/>
      <c r="AO475" s="7"/>
      <c r="AP475" s="7"/>
      <c r="AQ475" s="7"/>
      <c r="AR475" s="7"/>
      <c r="AS475" s="7"/>
      <c r="AT475" s="7"/>
      <c r="AU475" s="7"/>
      <c r="AV475" s="7"/>
      <c r="AW475" s="7"/>
      <c r="AX475" s="7"/>
    </row>
    <row r="476" spans="1:50" s="7" customFormat="1" ht="71.25">
      <c r="A476" s="63" t="s">
        <v>334</v>
      </c>
      <c r="B476" s="39" t="s">
        <v>269</v>
      </c>
      <c r="C476" s="19"/>
      <c r="D476" s="187">
        <f>E476+G476</f>
        <v>46</v>
      </c>
      <c r="E476" s="157">
        <f>E477</f>
        <v>46</v>
      </c>
      <c r="F476" s="18">
        <f t="shared" ref="F476:P477" si="291">F477</f>
        <v>0</v>
      </c>
      <c r="G476" s="18">
        <f t="shared" si="291"/>
        <v>0</v>
      </c>
      <c r="H476" s="18" t="e">
        <f t="shared" si="291"/>
        <v>#REF!</v>
      </c>
      <c r="I476" s="188">
        <f t="shared" si="291"/>
        <v>0</v>
      </c>
      <c r="J476" s="157">
        <f>J477</f>
        <v>0</v>
      </c>
      <c r="K476" s="18">
        <f t="shared" si="291"/>
        <v>0</v>
      </c>
      <c r="L476" s="18">
        <f t="shared" si="291"/>
        <v>0</v>
      </c>
      <c r="M476" s="194">
        <f t="shared" si="291"/>
        <v>0</v>
      </c>
      <c r="N476" s="18">
        <f t="shared" si="291"/>
        <v>0</v>
      </c>
      <c r="O476" s="18">
        <f t="shared" si="291"/>
        <v>0</v>
      </c>
      <c r="P476" s="18">
        <f t="shared" si="291"/>
        <v>0</v>
      </c>
    </row>
    <row r="477" spans="1:50" s="8" customFormat="1" ht="58.5" customHeight="1">
      <c r="A477" s="62" t="s">
        <v>268</v>
      </c>
      <c r="B477" s="17" t="s">
        <v>270</v>
      </c>
      <c r="C477" s="153"/>
      <c r="D477" s="187">
        <f>E477+G477</f>
        <v>46</v>
      </c>
      <c r="E477" s="155">
        <f>E478</f>
        <v>46</v>
      </c>
      <c r="F477" s="156">
        <f t="shared" si="291"/>
        <v>0</v>
      </c>
      <c r="G477" s="156">
        <f t="shared" si="291"/>
        <v>0</v>
      </c>
      <c r="H477" s="156" t="e">
        <f t="shared" si="291"/>
        <v>#REF!</v>
      </c>
      <c r="I477" s="190">
        <f t="shared" si="291"/>
        <v>0</v>
      </c>
      <c r="J477" s="155">
        <f t="shared" si="291"/>
        <v>0</v>
      </c>
      <c r="K477" s="156">
        <f t="shared" si="291"/>
        <v>0</v>
      </c>
      <c r="L477" s="156">
        <f t="shared" si="291"/>
        <v>0</v>
      </c>
      <c r="M477" s="192">
        <f t="shared" si="291"/>
        <v>0</v>
      </c>
      <c r="N477" s="156">
        <f t="shared" si="291"/>
        <v>0</v>
      </c>
      <c r="O477" s="156">
        <f t="shared" si="291"/>
        <v>0</v>
      </c>
      <c r="P477" s="156">
        <f t="shared" si="291"/>
        <v>0</v>
      </c>
      <c r="Q477" s="7"/>
      <c r="R477" s="7"/>
      <c r="S477" s="7"/>
      <c r="T477" s="7"/>
      <c r="U477" s="7"/>
      <c r="V477" s="7"/>
      <c r="W477" s="7"/>
      <c r="X477" s="7"/>
      <c r="Y477" s="7"/>
      <c r="Z477" s="7"/>
      <c r="AA477" s="7"/>
      <c r="AB477" s="7"/>
      <c r="AC477" s="7"/>
      <c r="AD477" s="7"/>
      <c r="AE477" s="7"/>
      <c r="AF477" s="7"/>
      <c r="AG477" s="7"/>
      <c r="AH477" s="7"/>
      <c r="AI477" s="7"/>
      <c r="AJ477" s="7"/>
      <c r="AK477" s="7"/>
      <c r="AL477" s="7"/>
      <c r="AM477" s="7"/>
      <c r="AN477" s="7"/>
      <c r="AO477" s="7"/>
      <c r="AP477" s="7"/>
      <c r="AQ477" s="7"/>
      <c r="AR477" s="7"/>
      <c r="AS477" s="7"/>
      <c r="AT477" s="7"/>
      <c r="AU477" s="7"/>
      <c r="AV477" s="7"/>
      <c r="AW477" s="7"/>
      <c r="AX477" s="7"/>
    </row>
    <row r="478" spans="1:50" s="8" customFormat="1" ht="44.25" customHeight="1">
      <c r="A478" s="16" t="s">
        <v>22</v>
      </c>
      <c r="B478" s="17" t="s">
        <v>270</v>
      </c>
      <c r="C478" s="153" t="s">
        <v>16</v>
      </c>
      <c r="D478" s="187">
        <f>E478+G478</f>
        <v>46</v>
      </c>
      <c r="E478" s="155">
        <v>46</v>
      </c>
      <c r="F478" s="156"/>
      <c r="G478" s="156"/>
      <c r="H478" s="156" t="e">
        <f>#REF!</f>
        <v>#REF!</v>
      </c>
      <c r="I478" s="187">
        <f>J478+K478+L478</f>
        <v>0</v>
      </c>
      <c r="J478" s="155"/>
      <c r="K478" s="156"/>
      <c r="L478" s="156"/>
      <c r="M478" s="246">
        <f>N478+O478</f>
        <v>0</v>
      </c>
      <c r="N478" s="160"/>
      <c r="O478" s="160"/>
      <c r="P478" s="160"/>
      <c r="Q478" s="7"/>
      <c r="R478" s="7"/>
      <c r="S478" s="7"/>
      <c r="T478" s="7"/>
      <c r="U478" s="7"/>
      <c r="V478" s="7"/>
      <c r="W478" s="7"/>
      <c r="X478" s="7"/>
      <c r="Y478" s="7"/>
      <c r="Z478" s="7"/>
      <c r="AA478" s="7"/>
      <c r="AB478" s="7"/>
      <c r="AC478" s="7"/>
      <c r="AD478" s="7"/>
      <c r="AE478" s="7"/>
      <c r="AF478" s="7"/>
      <c r="AG478" s="7"/>
      <c r="AH478" s="7"/>
      <c r="AI478" s="7"/>
      <c r="AJ478" s="7"/>
      <c r="AK478" s="7"/>
      <c r="AL478" s="7"/>
      <c r="AM478" s="7"/>
      <c r="AN478" s="7"/>
      <c r="AO478" s="7"/>
      <c r="AP478" s="7"/>
      <c r="AQ478" s="7"/>
      <c r="AR478" s="7"/>
      <c r="AS478" s="7"/>
      <c r="AT478" s="7"/>
      <c r="AU478" s="7"/>
      <c r="AV478" s="7"/>
      <c r="AW478" s="7"/>
      <c r="AX478" s="7"/>
    </row>
    <row r="479" spans="1:50" s="7" customFormat="1" ht="60" customHeight="1">
      <c r="A479" s="31" t="s">
        <v>161</v>
      </c>
      <c r="B479" s="19" t="s">
        <v>271</v>
      </c>
      <c r="C479" s="153"/>
      <c r="D479" s="187">
        <f>D480</f>
        <v>38.199999999999996</v>
      </c>
      <c r="E479" s="158">
        <f t="shared" ref="E479:L482" si="292">E480</f>
        <v>38.199999999999996</v>
      </c>
      <c r="F479" s="158">
        <f t="shared" si="292"/>
        <v>0</v>
      </c>
      <c r="G479" s="158">
        <f t="shared" si="292"/>
        <v>0</v>
      </c>
      <c r="H479" s="158" t="e">
        <f t="shared" si="292"/>
        <v>#REF!</v>
      </c>
      <c r="I479" s="187">
        <f>I480</f>
        <v>0</v>
      </c>
      <c r="J479" s="158">
        <f>J480</f>
        <v>0</v>
      </c>
      <c r="K479" s="158">
        <f>K480</f>
        <v>0</v>
      </c>
      <c r="L479" s="158">
        <f>L480</f>
        <v>0</v>
      </c>
      <c r="M479" s="187">
        <f t="shared" ref="M479:P482" si="293">M480</f>
        <v>0</v>
      </c>
      <c r="N479" s="158">
        <f t="shared" si="293"/>
        <v>0</v>
      </c>
      <c r="O479" s="158">
        <f t="shared" si="293"/>
        <v>0</v>
      </c>
      <c r="P479" s="158">
        <f t="shared" si="293"/>
        <v>0</v>
      </c>
    </row>
    <row r="480" spans="1:50" s="8" customFormat="1" ht="61.5" customHeight="1">
      <c r="A480" s="27" t="s">
        <v>318</v>
      </c>
      <c r="B480" s="153" t="s">
        <v>272</v>
      </c>
      <c r="C480" s="153"/>
      <c r="D480" s="187">
        <f>D481</f>
        <v>38.199999999999996</v>
      </c>
      <c r="E480" s="154">
        <f t="shared" si="292"/>
        <v>38.199999999999996</v>
      </c>
      <c r="F480" s="154">
        <f t="shared" si="292"/>
        <v>0</v>
      </c>
      <c r="G480" s="154">
        <f t="shared" si="292"/>
        <v>0</v>
      </c>
      <c r="H480" s="154" t="e">
        <f t="shared" si="292"/>
        <v>#REF!</v>
      </c>
      <c r="I480" s="187">
        <f t="shared" si="292"/>
        <v>0</v>
      </c>
      <c r="J480" s="154">
        <f t="shared" si="292"/>
        <v>0</v>
      </c>
      <c r="K480" s="154">
        <f t="shared" si="292"/>
        <v>0</v>
      </c>
      <c r="L480" s="154">
        <f t="shared" si="292"/>
        <v>0</v>
      </c>
      <c r="M480" s="187">
        <f t="shared" si="293"/>
        <v>0</v>
      </c>
      <c r="N480" s="154">
        <f t="shared" si="293"/>
        <v>0</v>
      </c>
      <c r="O480" s="154">
        <f t="shared" si="293"/>
        <v>0</v>
      </c>
      <c r="P480" s="154">
        <f t="shared" si="293"/>
        <v>0</v>
      </c>
      <c r="Q480" s="7"/>
      <c r="R480" s="7"/>
      <c r="S480" s="7"/>
      <c r="T480" s="7"/>
      <c r="U480" s="7"/>
      <c r="V480" s="7"/>
      <c r="W480" s="7"/>
      <c r="X480" s="7"/>
      <c r="Y480" s="7"/>
      <c r="Z480" s="7"/>
      <c r="AA480" s="7"/>
      <c r="AB480" s="7"/>
      <c r="AC480" s="7"/>
      <c r="AD480" s="7"/>
      <c r="AE480" s="7"/>
      <c r="AF480" s="7"/>
      <c r="AG480" s="7"/>
      <c r="AH480" s="7"/>
      <c r="AI480" s="7"/>
      <c r="AJ480" s="7"/>
      <c r="AK480" s="7"/>
      <c r="AL480" s="7"/>
      <c r="AM480" s="7"/>
      <c r="AN480" s="7"/>
      <c r="AO480" s="7"/>
      <c r="AP480" s="7"/>
      <c r="AQ480" s="7"/>
      <c r="AR480" s="7"/>
      <c r="AS480" s="7"/>
      <c r="AT480" s="7"/>
      <c r="AU480" s="7"/>
      <c r="AV480" s="7"/>
      <c r="AW480" s="7"/>
      <c r="AX480" s="7"/>
    </row>
    <row r="481" spans="1:50" s="8" customFormat="1">
      <c r="A481" s="27" t="s">
        <v>104</v>
      </c>
      <c r="B481" s="153" t="s">
        <v>273</v>
      </c>
      <c r="C481" s="153"/>
      <c r="D481" s="187">
        <f>D483</f>
        <v>38.199999999999996</v>
      </c>
      <c r="E481" s="154">
        <f t="shared" ref="E481:P481" si="294">E483</f>
        <v>38.199999999999996</v>
      </c>
      <c r="F481" s="154">
        <f t="shared" si="294"/>
        <v>0</v>
      </c>
      <c r="G481" s="154">
        <f t="shared" si="294"/>
        <v>0</v>
      </c>
      <c r="H481" s="154" t="e">
        <f t="shared" si="294"/>
        <v>#REF!</v>
      </c>
      <c r="I481" s="187">
        <f t="shared" si="294"/>
        <v>0</v>
      </c>
      <c r="J481" s="154">
        <f t="shared" si="294"/>
        <v>0</v>
      </c>
      <c r="K481" s="154">
        <f t="shared" si="294"/>
        <v>0</v>
      </c>
      <c r="L481" s="154">
        <f t="shared" si="294"/>
        <v>0</v>
      </c>
      <c r="M481" s="187">
        <f t="shared" si="294"/>
        <v>0</v>
      </c>
      <c r="N481" s="154">
        <f t="shared" si="294"/>
        <v>0</v>
      </c>
      <c r="O481" s="154">
        <f t="shared" si="294"/>
        <v>0</v>
      </c>
      <c r="P481" s="154">
        <f t="shared" si="294"/>
        <v>0</v>
      </c>
      <c r="Q481" s="7"/>
      <c r="R481" s="7"/>
      <c r="S481" s="7"/>
      <c r="T481" s="7"/>
      <c r="U481" s="7"/>
      <c r="V481" s="7"/>
      <c r="W481" s="7"/>
      <c r="X481" s="7"/>
      <c r="Y481" s="7"/>
      <c r="Z481" s="7"/>
      <c r="AA481" s="7"/>
      <c r="AB481" s="7"/>
      <c r="AC481" s="7"/>
      <c r="AD481" s="7"/>
      <c r="AE481" s="7"/>
      <c r="AF481" s="7"/>
      <c r="AG481" s="7"/>
      <c r="AH481" s="7"/>
      <c r="AI481" s="7"/>
      <c r="AJ481" s="7"/>
      <c r="AK481" s="7"/>
      <c r="AL481" s="7"/>
      <c r="AM481" s="7"/>
      <c r="AN481" s="7"/>
      <c r="AO481" s="7"/>
      <c r="AP481" s="7"/>
      <c r="AQ481" s="7"/>
      <c r="AR481" s="7"/>
      <c r="AS481" s="7"/>
      <c r="AT481" s="7"/>
      <c r="AU481" s="7"/>
      <c r="AV481" s="7"/>
      <c r="AW481" s="7"/>
      <c r="AX481" s="7"/>
    </row>
    <row r="482" spans="1:50" s="8" customFormat="1" ht="45" hidden="1">
      <c r="A482" s="27" t="s">
        <v>22</v>
      </c>
      <c r="B482" s="153" t="s">
        <v>273</v>
      </c>
      <c r="C482" s="153" t="s">
        <v>16</v>
      </c>
      <c r="D482" s="187">
        <f>D483</f>
        <v>38.199999999999996</v>
      </c>
      <c r="E482" s="154"/>
      <c r="F482" s="154"/>
      <c r="G482" s="154"/>
      <c r="H482" s="154" t="e">
        <f t="shared" si="292"/>
        <v>#REF!</v>
      </c>
      <c r="I482" s="187">
        <f t="shared" si="292"/>
        <v>0</v>
      </c>
      <c r="J482" s="154"/>
      <c r="K482" s="154"/>
      <c r="L482" s="154"/>
      <c r="M482" s="187">
        <f t="shared" si="293"/>
        <v>0</v>
      </c>
      <c r="N482" s="154"/>
      <c r="O482" s="154"/>
      <c r="P482" s="154"/>
      <c r="Q482" s="7"/>
      <c r="R482" s="7"/>
      <c r="S482" s="7"/>
      <c r="T482" s="7"/>
      <c r="U482" s="7"/>
      <c r="V482" s="7"/>
      <c r="W482" s="7"/>
      <c r="X482" s="7"/>
      <c r="Y482" s="7"/>
      <c r="Z482" s="7"/>
      <c r="AA482" s="7"/>
      <c r="AB482" s="7"/>
      <c r="AC482" s="7"/>
      <c r="AD482" s="7"/>
      <c r="AE482" s="7"/>
      <c r="AF482" s="7"/>
      <c r="AG482" s="7"/>
      <c r="AH482" s="7"/>
      <c r="AI482" s="7"/>
      <c r="AJ482" s="7"/>
      <c r="AK482" s="7"/>
      <c r="AL482" s="7"/>
      <c r="AM482" s="7"/>
      <c r="AN482" s="7"/>
      <c r="AO482" s="7"/>
      <c r="AP482" s="7"/>
      <c r="AQ482" s="7"/>
      <c r="AR482" s="7"/>
      <c r="AS482" s="7"/>
      <c r="AT482" s="7"/>
      <c r="AU482" s="7"/>
      <c r="AV482" s="7"/>
      <c r="AW482" s="7"/>
      <c r="AX482" s="7"/>
    </row>
    <row r="483" spans="1:50" s="8" customFormat="1" ht="60">
      <c r="A483" s="24" t="s">
        <v>60</v>
      </c>
      <c r="B483" s="252" t="s">
        <v>273</v>
      </c>
      <c r="C483" s="153" t="s">
        <v>56</v>
      </c>
      <c r="D483" s="187">
        <f t="shared" ref="D483:D486" si="295">E483+G483</f>
        <v>38.199999999999996</v>
      </c>
      <c r="E483" s="155">
        <f>'[1]Поправки ноябрь 2024 (3)'!$I$940</f>
        <v>38.199999999999996</v>
      </c>
      <c r="F483" s="155"/>
      <c r="G483" s="155"/>
      <c r="H483" s="155" t="e">
        <f>#REF!</f>
        <v>#REF!</v>
      </c>
      <c r="I483" s="190">
        <f>J483+K483+L483</f>
        <v>0</v>
      </c>
      <c r="J483" s="155"/>
      <c r="K483" s="155"/>
      <c r="L483" s="155"/>
      <c r="M483" s="190">
        <f>N483+O483+P483</f>
        <v>0</v>
      </c>
      <c r="N483" s="155"/>
      <c r="O483" s="155"/>
      <c r="P483" s="155"/>
      <c r="Q483" s="7"/>
      <c r="R483" s="7"/>
      <c r="S483" s="7"/>
      <c r="T483" s="7"/>
      <c r="U483" s="7"/>
      <c r="V483" s="7"/>
      <c r="W483" s="7"/>
      <c r="X483" s="7"/>
      <c r="Y483" s="7"/>
      <c r="Z483" s="7"/>
      <c r="AA483" s="7"/>
      <c r="AB483" s="7"/>
      <c r="AC483" s="7"/>
      <c r="AD483" s="7"/>
      <c r="AE483" s="7"/>
      <c r="AF483" s="7"/>
      <c r="AG483" s="7"/>
      <c r="AH483" s="7"/>
      <c r="AI483" s="7"/>
      <c r="AJ483" s="7"/>
      <c r="AK483" s="7"/>
      <c r="AL483" s="7"/>
      <c r="AM483" s="7"/>
      <c r="AN483" s="7"/>
      <c r="AO483" s="7"/>
      <c r="AP483" s="7"/>
      <c r="AQ483" s="7"/>
      <c r="AR483" s="7"/>
      <c r="AS483" s="7"/>
      <c r="AT483" s="7"/>
      <c r="AU483" s="7"/>
      <c r="AV483" s="7"/>
      <c r="AW483" s="7"/>
      <c r="AX483" s="7"/>
    </row>
    <row r="484" spans="1:50" s="7" customFormat="1" ht="54.75" customHeight="1">
      <c r="A484" s="225" t="s">
        <v>520</v>
      </c>
      <c r="B484" s="60" t="s">
        <v>511</v>
      </c>
      <c r="C484" s="60"/>
      <c r="D484" s="187">
        <f t="shared" si="295"/>
        <v>110</v>
      </c>
      <c r="E484" s="155">
        <f>E485</f>
        <v>110</v>
      </c>
      <c r="F484" s="155">
        <f t="shared" ref="F484:P485" si="296">F485</f>
        <v>0</v>
      </c>
      <c r="G484" s="155">
        <f t="shared" si="296"/>
        <v>0</v>
      </c>
      <c r="H484" s="155" t="e">
        <f t="shared" si="296"/>
        <v>#REF!</v>
      </c>
      <c r="I484" s="190">
        <f t="shared" si="296"/>
        <v>85</v>
      </c>
      <c r="J484" s="155">
        <f t="shared" si="296"/>
        <v>85</v>
      </c>
      <c r="K484" s="155">
        <f t="shared" si="296"/>
        <v>0</v>
      </c>
      <c r="L484" s="155">
        <f t="shared" si="296"/>
        <v>0</v>
      </c>
      <c r="M484" s="190">
        <f t="shared" si="296"/>
        <v>60</v>
      </c>
      <c r="N484" s="155">
        <f t="shared" si="296"/>
        <v>60</v>
      </c>
      <c r="O484" s="155">
        <f t="shared" si="296"/>
        <v>0</v>
      </c>
      <c r="P484" s="155">
        <f t="shared" si="296"/>
        <v>0</v>
      </c>
    </row>
    <row r="485" spans="1:50" s="8" customFormat="1">
      <c r="A485" s="225" t="s">
        <v>104</v>
      </c>
      <c r="B485" s="60" t="s">
        <v>512</v>
      </c>
      <c r="C485" s="60"/>
      <c r="D485" s="187">
        <f t="shared" si="295"/>
        <v>110</v>
      </c>
      <c r="E485" s="155">
        <f>E486</f>
        <v>110</v>
      </c>
      <c r="F485" s="155">
        <f t="shared" si="296"/>
        <v>0</v>
      </c>
      <c r="G485" s="155">
        <f t="shared" si="296"/>
        <v>0</v>
      </c>
      <c r="H485" s="155" t="e">
        <f t="shared" si="296"/>
        <v>#REF!</v>
      </c>
      <c r="I485" s="190">
        <f t="shared" si="296"/>
        <v>85</v>
      </c>
      <c r="J485" s="155">
        <f t="shared" si="296"/>
        <v>85</v>
      </c>
      <c r="K485" s="155">
        <f t="shared" si="296"/>
        <v>0</v>
      </c>
      <c r="L485" s="155">
        <f t="shared" si="296"/>
        <v>0</v>
      </c>
      <c r="M485" s="190">
        <f t="shared" si="296"/>
        <v>60</v>
      </c>
      <c r="N485" s="155">
        <f t="shared" si="296"/>
        <v>60</v>
      </c>
      <c r="O485" s="155">
        <f t="shared" si="296"/>
        <v>0</v>
      </c>
      <c r="P485" s="155">
        <f t="shared" si="296"/>
        <v>0</v>
      </c>
      <c r="Q485" s="7"/>
      <c r="R485" s="7"/>
      <c r="S485" s="7"/>
      <c r="T485" s="7"/>
      <c r="U485" s="7"/>
      <c r="V485" s="7"/>
      <c r="W485" s="7"/>
      <c r="X485" s="7"/>
      <c r="Y485" s="7"/>
      <c r="Z485" s="7"/>
      <c r="AA485" s="7"/>
      <c r="AB485" s="7"/>
      <c r="AC485" s="7"/>
      <c r="AD485" s="7"/>
      <c r="AE485" s="7"/>
      <c r="AF485" s="7"/>
      <c r="AG485" s="7"/>
      <c r="AH485" s="7"/>
      <c r="AI485" s="7"/>
      <c r="AJ485" s="7"/>
      <c r="AK485" s="7"/>
      <c r="AL485" s="7"/>
      <c r="AM485" s="7"/>
      <c r="AN485" s="7"/>
      <c r="AO485" s="7"/>
      <c r="AP485" s="7"/>
      <c r="AQ485" s="7"/>
      <c r="AR485" s="7"/>
      <c r="AS485" s="7"/>
      <c r="AT485" s="7"/>
      <c r="AU485" s="7"/>
      <c r="AV485" s="7"/>
      <c r="AW485" s="7"/>
      <c r="AX485" s="7"/>
    </row>
    <row r="486" spans="1:50" s="8" customFormat="1" ht="26.25" customHeight="1">
      <c r="A486" s="203" t="s">
        <v>22</v>
      </c>
      <c r="B486" s="60" t="s">
        <v>512</v>
      </c>
      <c r="C486" s="60" t="s">
        <v>16</v>
      </c>
      <c r="D486" s="193">
        <f t="shared" si="295"/>
        <v>110</v>
      </c>
      <c r="E486" s="155">
        <v>110</v>
      </c>
      <c r="F486" s="155"/>
      <c r="G486" s="155"/>
      <c r="H486" s="155" t="e">
        <f>#REF!</f>
        <v>#REF!</v>
      </c>
      <c r="I486" s="190">
        <f>J486+K486+L486</f>
        <v>85</v>
      </c>
      <c r="J486" s="155">
        <v>85</v>
      </c>
      <c r="K486" s="155"/>
      <c r="L486" s="155"/>
      <c r="M486" s="190">
        <f>N486+O486+P486</f>
        <v>60</v>
      </c>
      <c r="N486" s="155">
        <v>60</v>
      </c>
      <c r="O486" s="155"/>
      <c r="P486" s="155"/>
      <c r="Q486" s="7"/>
      <c r="R486" s="7"/>
      <c r="S486" s="7"/>
      <c r="T486" s="7"/>
      <c r="U486" s="7"/>
      <c r="V486" s="7"/>
      <c r="W486" s="7"/>
      <c r="X486" s="7"/>
      <c r="Y486" s="7"/>
      <c r="Z486" s="7"/>
      <c r="AA486" s="7"/>
      <c r="AB486" s="7"/>
      <c r="AC486" s="7"/>
      <c r="AD486" s="7"/>
      <c r="AE486" s="7"/>
      <c r="AF486" s="7"/>
      <c r="AG486" s="7"/>
      <c r="AH486" s="7"/>
      <c r="AI486" s="7"/>
      <c r="AJ486" s="7"/>
      <c r="AK486" s="7"/>
      <c r="AL486" s="7"/>
      <c r="AM486" s="7"/>
      <c r="AN486" s="7"/>
      <c r="AO486" s="7"/>
      <c r="AP486" s="7"/>
      <c r="AQ486" s="7"/>
      <c r="AR486" s="7"/>
      <c r="AS486" s="7"/>
      <c r="AT486" s="7"/>
      <c r="AU486" s="7"/>
      <c r="AV486" s="7"/>
      <c r="AW486" s="7"/>
      <c r="AX486" s="7"/>
    </row>
    <row r="487" spans="1:50" s="7" customFormat="1" ht="40.5" customHeight="1">
      <c r="A487" s="215" t="s">
        <v>471</v>
      </c>
      <c r="B487" s="72" t="s">
        <v>472</v>
      </c>
      <c r="C487" s="153"/>
      <c r="D487" s="193">
        <f>E487+G487</f>
        <v>104</v>
      </c>
      <c r="E487" s="155">
        <f t="shared" ref="E487:P487" si="297">E488</f>
        <v>104</v>
      </c>
      <c r="F487" s="155">
        <f t="shared" si="297"/>
        <v>0</v>
      </c>
      <c r="G487" s="155">
        <f t="shared" si="297"/>
        <v>0</v>
      </c>
      <c r="H487" s="155" t="e">
        <f t="shared" si="297"/>
        <v>#REF!</v>
      </c>
      <c r="I487" s="190">
        <f t="shared" si="297"/>
        <v>104</v>
      </c>
      <c r="J487" s="155">
        <f t="shared" si="297"/>
        <v>104</v>
      </c>
      <c r="K487" s="155">
        <f t="shared" si="297"/>
        <v>0</v>
      </c>
      <c r="L487" s="155">
        <f t="shared" si="297"/>
        <v>0</v>
      </c>
      <c r="M487" s="190">
        <f t="shared" si="297"/>
        <v>0</v>
      </c>
      <c r="N487" s="155">
        <f t="shared" si="297"/>
        <v>0</v>
      </c>
      <c r="O487" s="155">
        <f t="shared" si="297"/>
        <v>0</v>
      </c>
      <c r="P487" s="155">
        <f t="shared" si="297"/>
        <v>0</v>
      </c>
    </row>
    <row r="488" spans="1:50" s="8" customFormat="1" ht="40.5" customHeight="1">
      <c r="A488" s="214" t="s">
        <v>498</v>
      </c>
      <c r="B488" s="72" t="s">
        <v>473</v>
      </c>
      <c r="C488" s="153"/>
      <c r="D488" s="193">
        <f>E488+G488</f>
        <v>104</v>
      </c>
      <c r="E488" s="155">
        <f t="shared" ref="E488:P488" si="298">E490</f>
        <v>104</v>
      </c>
      <c r="F488" s="155">
        <f t="shared" si="298"/>
        <v>0</v>
      </c>
      <c r="G488" s="155">
        <f t="shared" si="298"/>
        <v>0</v>
      </c>
      <c r="H488" s="155" t="e">
        <f t="shared" si="298"/>
        <v>#REF!</v>
      </c>
      <c r="I488" s="190">
        <f t="shared" si="298"/>
        <v>104</v>
      </c>
      <c r="J488" s="155">
        <f t="shared" si="298"/>
        <v>104</v>
      </c>
      <c r="K488" s="155">
        <f t="shared" si="298"/>
        <v>0</v>
      </c>
      <c r="L488" s="155">
        <f t="shared" si="298"/>
        <v>0</v>
      </c>
      <c r="M488" s="190">
        <f t="shared" si="298"/>
        <v>0</v>
      </c>
      <c r="N488" s="155">
        <f t="shared" si="298"/>
        <v>0</v>
      </c>
      <c r="O488" s="155">
        <f t="shared" si="298"/>
        <v>0</v>
      </c>
      <c r="P488" s="155">
        <f t="shared" si="298"/>
        <v>0</v>
      </c>
      <c r="Q488" s="7"/>
      <c r="R488" s="7"/>
      <c r="S488" s="7"/>
      <c r="T488" s="7"/>
      <c r="U488" s="7"/>
      <c r="V488" s="7"/>
      <c r="W488" s="7"/>
      <c r="X488" s="7"/>
      <c r="Y488" s="7"/>
      <c r="Z488" s="7"/>
      <c r="AA488" s="7"/>
      <c r="AB488" s="7"/>
      <c r="AC488" s="7"/>
      <c r="AD488" s="7"/>
      <c r="AE488" s="7"/>
      <c r="AF488" s="7"/>
      <c r="AG488" s="7"/>
      <c r="AH488" s="7"/>
      <c r="AI488" s="7"/>
      <c r="AJ488" s="7"/>
      <c r="AK488" s="7"/>
      <c r="AL488" s="7"/>
      <c r="AM488" s="7"/>
      <c r="AN488" s="7"/>
      <c r="AO488" s="7"/>
      <c r="AP488" s="7"/>
      <c r="AQ488" s="7"/>
      <c r="AR488" s="7"/>
      <c r="AS488" s="7"/>
      <c r="AT488" s="7"/>
      <c r="AU488" s="7"/>
      <c r="AV488" s="7"/>
      <c r="AW488" s="7"/>
      <c r="AX488" s="7"/>
    </row>
    <row r="489" spans="1:50" s="8" customFormat="1">
      <c r="A489" s="214" t="s">
        <v>104</v>
      </c>
      <c r="B489" s="72" t="s">
        <v>474</v>
      </c>
      <c r="C489" s="153"/>
      <c r="D489" s="193">
        <f>D490</f>
        <v>104</v>
      </c>
      <c r="E489" s="158">
        <f t="shared" ref="E489:P489" si="299">E490</f>
        <v>104</v>
      </c>
      <c r="F489" s="158">
        <f t="shared" si="299"/>
        <v>0</v>
      </c>
      <c r="G489" s="158">
        <f t="shared" si="299"/>
        <v>0</v>
      </c>
      <c r="H489" s="158" t="e">
        <f t="shared" si="299"/>
        <v>#REF!</v>
      </c>
      <c r="I489" s="193">
        <f t="shared" si="299"/>
        <v>104</v>
      </c>
      <c r="J489" s="158">
        <f t="shared" si="299"/>
        <v>104</v>
      </c>
      <c r="K489" s="158">
        <f t="shared" si="299"/>
        <v>0</v>
      </c>
      <c r="L489" s="158">
        <f t="shared" si="299"/>
        <v>0</v>
      </c>
      <c r="M489" s="193">
        <f t="shared" si="299"/>
        <v>0</v>
      </c>
      <c r="N489" s="158">
        <f t="shared" si="299"/>
        <v>0</v>
      </c>
      <c r="O489" s="158">
        <f t="shared" si="299"/>
        <v>0</v>
      </c>
      <c r="P489" s="158">
        <f t="shared" si="299"/>
        <v>0</v>
      </c>
      <c r="Q489" s="7"/>
      <c r="R489" s="7"/>
      <c r="S489" s="7"/>
      <c r="T489" s="7"/>
      <c r="U489" s="7"/>
      <c r="V489" s="7"/>
      <c r="W489" s="7"/>
      <c r="X489" s="7"/>
      <c r="Y489" s="7"/>
      <c r="Z489" s="7"/>
      <c r="AA489" s="7"/>
      <c r="AB489" s="7"/>
      <c r="AC489" s="7"/>
      <c r="AD489" s="7"/>
      <c r="AE489" s="7"/>
      <c r="AF489" s="7"/>
      <c r="AG489" s="7"/>
      <c r="AH489" s="7"/>
      <c r="AI489" s="7"/>
      <c r="AJ489" s="7"/>
      <c r="AK489" s="7"/>
      <c r="AL489" s="7"/>
      <c r="AM489" s="7"/>
      <c r="AN489" s="7"/>
      <c r="AO489" s="7"/>
      <c r="AP489" s="7"/>
      <c r="AQ489" s="7"/>
      <c r="AR489" s="7"/>
      <c r="AS489" s="7"/>
      <c r="AT489" s="7"/>
      <c r="AU489" s="7"/>
      <c r="AV489" s="7"/>
      <c r="AW489" s="7"/>
      <c r="AX489" s="7"/>
    </row>
    <row r="490" spans="1:50" s="8" customFormat="1" ht="48" customHeight="1">
      <c r="A490" s="16" t="s">
        <v>22</v>
      </c>
      <c r="B490" s="72" t="s">
        <v>474</v>
      </c>
      <c r="C490" s="153" t="s">
        <v>16</v>
      </c>
      <c r="D490" s="193">
        <f>E490+F490+G490</f>
        <v>104</v>
      </c>
      <c r="E490" s="158">
        <v>104</v>
      </c>
      <c r="F490" s="158"/>
      <c r="G490" s="158"/>
      <c r="H490" s="158" t="e">
        <f>#REF!</f>
        <v>#REF!</v>
      </c>
      <c r="I490" s="193">
        <f>J490+K490+L490</f>
        <v>104</v>
      </c>
      <c r="J490" s="158">
        <v>104</v>
      </c>
      <c r="K490" s="158"/>
      <c r="L490" s="158"/>
      <c r="M490" s="193">
        <f>N490+O490+P490</f>
        <v>0</v>
      </c>
      <c r="N490" s="158"/>
      <c r="O490" s="158"/>
      <c r="P490" s="158"/>
      <c r="Q490" s="7"/>
      <c r="R490" s="7"/>
      <c r="S490" s="7"/>
      <c r="T490" s="7"/>
      <c r="U490" s="7"/>
      <c r="V490" s="7"/>
      <c r="W490" s="7"/>
      <c r="X490" s="7"/>
      <c r="Y490" s="7"/>
      <c r="Z490" s="7"/>
      <c r="AA490" s="7"/>
      <c r="AB490" s="7"/>
      <c r="AC490" s="7"/>
      <c r="AD490" s="7"/>
      <c r="AE490" s="7"/>
      <c r="AF490" s="7"/>
      <c r="AG490" s="7"/>
      <c r="AH490" s="7"/>
      <c r="AI490" s="7"/>
      <c r="AJ490" s="7"/>
      <c r="AK490" s="7"/>
      <c r="AL490" s="7"/>
      <c r="AM490" s="7"/>
      <c r="AN490" s="7"/>
      <c r="AO490" s="7"/>
      <c r="AP490" s="7"/>
      <c r="AQ490" s="7"/>
      <c r="AR490" s="7"/>
      <c r="AS490" s="7"/>
      <c r="AT490" s="7"/>
      <c r="AU490" s="7"/>
      <c r="AV490" s="7"/>
      <c r="AW490" s="7"/>
      <c r="AX490" s="7"/>
    </row>
    <row r="491" spans="1:50" s="96" customFormat="1" ht="65.25" customHeight="1">
      <c r="A491" s="224" t="s">
        <v>399</v>
      </c>
      <c r="B491" s="26" t="s">
        <v>400</v>
      </c>
      <c r="C491" s="164"/>
      <c r="D491" s="190">
        <f>D492</f>
        <v>500</v>
      </c>
      <c r="E491" s="155">
        <f t="shared" ref="E491:P492" si="300">E492</f>
        <v>500</v>
      </c>
      <c r="F491" s="155">
        <f t="shared" si="300"/>
        <v>0</v>
      </c>
      <c r="G491" s="155">
        <f t="shared" si="300"/>
        <v>0</v>
      </c>
      <c r="H491" s="155" t="e">
        <f t="shared" si="300"/>
        <v>#REF!</v>
      </c>
      <c r="I491" s="190">
        <f t="shared" si="300"/>
        <v>0</v>
      </c>
      <c r="J491" s="155">
        <f t="shared" si="300"/>
        <v>0</v>
      </c>
      <c r="K491" s="155">
        <f t="shared" si="300"/>
        <v>0</v>
      </c>
      <c r="L491" s="155">
        <f t="shared" si="300"/>
        <v>0</v>
      </c>
      <c r="M491" s="190">
        <f t="shared" si="300"/>
        <v>0</v>
      </c>
      <c r="N491" s="155">
        <f t="shared" si="300"/>
        <v>0</v>
      </c>
      <c r="O491" s="155">
        <f t="shared" si="300"/>
        <v>0</v>
      </c>
      <c r="P491" s="155">
        <f t="shared" si="300"/>
        <v>0</v>
      </c>
      <c r="Q491" s="95"/>
      <c r="R491" s="95"/>
      <c r="S491" s="95"/>
    </row>
    <row r="492" spans="1:50" s="96" customFormat="1">
      <c r="A492" s="224" t="s">
        <v>104</v>
      </c>
      <c r="B492" s="79" t="s">
        <v>401</v>
      </c>
      <c r="C492" s="164"/>
      <c r="D492" s="190">
        <f>D493</f>
        <v>500</v>
      </c>
      <c r="E492" s="155">
        <f t="shared" si="300"/>
        <v>500</v>
      </c>
      <c r="F492" s="155">
        <f t="shared" si="300"/>
        <v>0</v>
      </c>
      <c r="G492" s="155">
        <f t="shared" si="300"/>
        <v>0</v>
      </c>
      <c r="H492" s="155" t="e">
        <f t="shared" si="300"/>
        <v>#REF!</v>
      </c>
      <c r="I492" s="190">
        <f t="shared" si="300"/>
        <v>0</v>
      </c>
      <c r="J492" s="155">
        <f t="shared" si="300"/>
        <v>0</v>
      </c>
      <c r="K492" s="155">
        <f t="shared" si="300"/>
        <v>0</v>
      </c>
      <c r="L492" s="155">
        <f t="shared" si="300"/>
        <v>0</v>
      </c>
      <c r="M492" s="190">
        <f t="shared" si="300"/>
        <v>0</v>
      </c>
      <c r="N492" s="155">
        <f t="shared" si="300"/>
        <v>0</v>
      </c>
      <c r="O492" s="155">
        <f t="shared" si="300"/>
        <v>0</v>
      </c>
      <c r="P492" s="155">
        <f t="shared" si="300"/>
        <v>0</v>
      </c>
      <c r="Q492" s="95"/>
      <c r="R492" s="95"/>
      <c r="S492" s="95"/>
    </row>
    <row r="493" spans="1:50" s="96" customFormat="1" ht="45">
      <c r="A493" s="32" t="s">
        <v>22</v>
      </c>
      <c r="B493" s="79" t="s">
        <v>401</v>
      </c>
      <c r="C493" s="153" t="s">
        <v>16</v>
      </c>
      <c r="D493" s="190">
        <f>E493+F493+G493</f>
        <v>500</v>
      </c>
      <c r="E493" s="155">
        <v>500</v>
      </c>
      <c r="F493" s="155"/>
      <c r="G493" s="155"/>
      <c r="H493" s="155" t="e">
        <f>#REF!</f>
        <v>#REF!</v>
      </c>
      <c r="I493" s="190">
        <f>J493+K493+L493</f>
        <v>0</v>
      </c>
      <c r="J493" s="155"/>
      <c r="K493" s="155"/>
      <c r="L493" s="155"/>
      <c r="M493" s="190">
        <f>N493+O493+P493</f>
        <v>0</v>
      </c>
      <c r="N493" s="155"/>
      <c r="O493" s="155"/>
      <c r="P493" s="155"/>
      <c r="Q493" s="95"/>
      <c r="R493" s="95"/>
      <c r="S493" s="95"/>
    </row>
    <row r="494" spans="1:50" s="96" customFormat="1" ht="56.25" customHeight="1">
      <c r="A494" s="73" t="s">
        <v>521</v>
      </c>
      <c r="B494" s="97" t="s">
        <v>514</v>
      </c>
      <c r="C494" s="98"/>
      <c r="D494" s="188">
        <f>D495</f>
        <v>10</v>
      </c>
      <c r="E494" s="155">
        <f>E495</f>
        <v>10</v>
      </c>
      <c r="F494" s="156">
        <f>F495</f>
        <v>0</v>
      </c>
      <c r="G494" s="156">
        <f>G495</f>
        <v>0</v>
      </c>
      <c r="H494" s="156" t="e">
        <f t="shared" ref="H494:P495" si="301">H495</f>
        <v>#REF!</v>
      </c>
      <c r="I494" s="188">
        <f t="shared" si="301"/>
        <v>10</v>
      </c>
      <c r="J494" s="155">
        <f t="shared" si="301"/>
        <v>10</v>
      </c>
      <c r="K494" s="155">
        <f t="shared" si="301"/>
        <v>0</v>
      </c>
      <c r="L494" s="155">
        <f t="shared" si="301"/>
        <v>0</v>
      </c>
      <c r="M494" s="188">
        <f t="shared" si="301"/>
        <v>10</v>
      </c>
      <c r="N494" s="155">
        <f t="shared" si="301"/>
        <v>10</v>
      </c>
      <c r="O494" s="155">
        <f t="shared" si="301"/>
        <v>0</v>
      </c>
      <c r="P494" s="155">
        <f t="shared" si="301"/>
        <v>0</v>
      </c>
      <c r="Q494" s="95"/>
      <c r="R494" s="95"/>
      <c r="S494" s="95"/>
    </row>
    <row r="495" spans="1:50" s="96" customFormat="1" ht="18.75" customHeight="1">
      <c r="A495" s="16" t="s">
        <v>104</v>
      </c>
      <c r="B495" s="149" t="s">
        <v>515</v>
      </c>
      <c r="C495" s="98"/>
      <c r="D495" s="188">
        <f>D496+D497</f>
        <v>10</v>
      </c>
      <c r="E495" s="155">
        <f>E496</f>
        <v>10</v>
      </c>
      <c r="F495" s="155">
        <f t="shared" ref="F495:G495" si="302">F496</f>
        <v>0</v>
      </c>
      <c r="G495" s="155">
        <f t="shared" si="302"/>
        <v>0</v>
      </c>
      <c r="H495" s="155" t="e">
        <f t="shared" si="301"/>
        <v>#REF!</v>
      </c>
      <c r="I495" s="190">
        <f t="shared" si="301"/>
        <v>10</v>
      </c>
      <c r="J495" s="155">
        <f t="shared" si="301"/>
        <v>10</v>
      </c>
      <c r="K495" s="155">
        <f t="shared" si="301"/>
        <v>0</v>
      </c>
      <c r="L495" s="155">
        <f t="shared" si="301"/>
        <v>0</v>
      </c>
      <c r="M495" s="190">
        <f t="shared" si="301"/>
        <v>10</v>
      </c>
      <c r="N495" s="155">
        <f t="shared" si="301"/>
        <v>10</v>
      </c>
      <c r="O495" s="155">
        <f t="shared" si="301"/>
        <v>0</v>
      </c>
      <c r="P495" s="155">
        <f t="shared" si="301"/>
        <v>0</v>
      </c>
      <c r="Q495" s="95"/>
      <c r="R495" s="95"/>
      <c r="S495" s="95"/>
    </row>
    <row r="496" spans="1:50" s="96" customFormat="1" ht="45">
      <c r="A496" s="16" t="s">
        <v>22</v>
      </c>
      <c r="B496" s="149" t="s">
        <v>515</v>
      </c>
      <c r="C496" s="100">
        <v>200</v>
      </c>
      <c r="D496" s="188">
        <f>E496+F496+G496</f>
        <v>10</v>
      </c>
      <c r="E496" s="155">
        <v>10</v>
      </c>
      <c r="F496" s="155"/>
      <c r="G496" s="155"/>
      <c r="H496" s="155" t="e">
        <f>#REF!</f>
        <v>#REF!</v>
      </c>
      <c r="I496" s="188">
        <f>J496+K496+L496</f>
        <v>10</v>
      </c>
      <c r="J496" s="155">
        <v>10</v>
      </c>
      <c r="K496" s="155"/>
      <c r="L496" s="155"/>
      <c r="M496" s="188">
        <f>N496+O496+P496</f>
        <v>10</v>
      </c>
      <c r="N496" s="155">
        <v>10</v>
      </c>
      <c r="O496" s="155"/>
      <c r="P496" s="155"/>
      <c r="Q496" s="95"/>
      <c r="R496" s="95"/>
      <c r="S496" s="95"/>
    </row>
    <row r="497" spans="1:50" s="95" customFormat="1" ht="58.5" hidden="1" customHeight="1">
      <c r="A497" s="101" t="s">
        <v>475</v>
      </c>
      <c r="B497" s="116" t="s">
        <v>355</v>
      </c>
      <c r="C497" s="100">
        <v>600</v>
      </c>
      <c r="D497" s="188">
        <f>D498</f>
        <v>0</v>
      </c>
      <c r="E497" s="155">
        <f>E498</f>
        <v>0</v>
      </c>
      <c r="F497" s="155">
        <f>F498</f>
        <v>0</v>
      </c>
      <c r="G497" s="155">
        <f>G498</f>
        <v>0</v>
      </c>
      <c r="H497" s="155">
        <f t="shared" ref="H497:P497" si="303">H498</f>
        <v>0</v>
      </c>
      <c r="I497" s="194">
        <f t="shared" si="303"/>
        <v>0</v>
      </c>
      <c r="J497" s="156">
        <f t="shared" si="303"/>
        <v>0</v>
      </c>
      <c r="K497" s="156">
        <f t="shared" si="303"/>
        <v>0</v>
      </c>
      <c r="L497" s="156">
        <f t="shared" si="303"/>
        <v>0</v>
      </c>
      <c r="M497" s="194">
        <f t="shared" si="303"/>
        <v>0</v>
      </c>
      <c r="N497" s="156">
        <f t="shared" si="303"/>
        <v>0</v>
      </c>
      <c r="O497" s="156">
        <f t="shared" si="303"/>
        <v>0</v>
      </c>
      <c r="P497" s="156">
        <f t="shared" si="303"/>
        <v>0</v>
      </c>
      <c r="T497" s="96"/>
      <c r="U497" s="96"/>
      <c r="V497" s="96"/>
      <c r="W497" s="96"/>
      <c r="X497" s="96"/>
      <c r="Y497" s="96"/>
      <c r="Z497" s="96"/>
      <c r="AA497" s="96"/>
      <c r="AB497" s="96"/>
      <c r="AC497" s="96"/>
      <c r="AD497" s="96"/>
      <c r="AE497" s="96"/>
      <c r="AF497" s="96"/>
      <c r="AG497" s="96"/>
      <c r="AH497" s="96"/>
      <c r="AI497" s="96"/>
      <c r="AJ497" s="96"/>
      <c r="AK497" s="96"/>
      <c r="AL497" s="96"/>
      <c r="AM497" s="96"/>
      <c r="AN497" s="96"/>
      <c r="AO497" s="96"/>
      <c r="AP497" s="96"/>
      <c r="AQ497" s="96"/>
      <c r="AR497" s="96"/>
      <c r="AS497" s="96"/>
      <c r="AT497" s="96"/>
      <c r="AU497" s="96"/>
      <c r="AV497" s="96"/>
      <c r="AW497" s="96"/>
      <c r="AX497" s="96"/>
    </row>
    <row r="498" spans="1:50" s="95" customFormat="1" hidden="1">
      <c r="A498" s="16" t="s">
        <v>67</v>
      </c>
      <c r="B498" s="116" t="s">
        <v>355</v>
      </c>
      <c r="C498" s="100">
        <v>600</v>
      </c>
      <c r="D498" s="188">
        <f>E498+F498+G498</f>
        <v>0</v>
      </c>
      <c r="E498" s="155"/>
      <c r="F498" s="156"/>
      <c r="G498" s="156"/>
      <c r="H498" s="156"/>
      <c r="I498" s="194">
        <f>J498+K498+L498</f>
        <v>0</v>
      </c>
      <c r="J498" s="93"/>
      <c r="K498" s="93"/>
      <c r="L498" s="93"/>
      <c r="M498" s="194">
        <f>N498+O498+P498</f>
        <v>0</v>
      </c>
      <c r="N498" s="93"/>
      <c r="O498" s="93"/>
      <c r="P498" s="93"/>
      <c r="T498" s="96"/>
      <c r="U498" s="96"/>
      <c r="V498" s="96"/>
      <c r="W498" s="96"/>
      <c r="X498" s="96"/>
      <c r="Y498" s="96"/>
      <c r="Z498" s="96"/>
      <c r="AA498" s="96"/>
      <c r="AB498" s="96"/>
      <c r="AC498" s="96"/>
      <c r="AD498" s="96"/>
      <c r="AE498" s="96"/>
      <c r="AF498" s="96"/>
      <c r="AG498" s="96"/>
      <c r="AH498" s="96"/>
      <c r="AI498" s="96"/>
      <c r="AJ498" s="96"/>
      <c r="AK498" s="96"/>
      <c r="AL498" s="96"/>
      <c r="AM498" s="96"/>
      <c r="AN498" s="96"/>
      <c r="AO498" s="96"/>
      <c r="AP498" s="96"/>
      <c r="AQ498" s="96"/>
      <c r="AR498" s="96"/>
      <c r="AS498" s="96"/>
      <c r="AT498" s="96"/>
      <c r="AU498" s="96"/>
      <c r="AV498" s="96"/>
      <c r="AW498" s="96"/>
      <c r="AX498" s="96"/>
    </row>
    <row r="499" spans="1:50" s="5" customFormat="1" ht="39" hidden="1">
      <c r="A499" s="74" t="s">
        <v>289</v>
      </c>
      <c r="B499" s="75" t="s">
        <v>281</v>
      </c>
      <c r="C499" s="76"/>
      <c r="D499" s="195">
        <f t="shared" ref="D499:P499" si="304">D506+D500+D503</f>
        <v>0</v>
      </c>
      <c r="E499" s="162">
        <f t="shared" si="304"/>
        <v>0</v>
      </c>
      <c r="F499" s="162">
        <f t="shared" si="304"/>
        <v>0</v>
      </c>
      <c r="G499" s="162">
        <f t="shared" si="304"/>
        <v>0</v>
      </c>
      <c r="H499" s="162">
        <f t="shared" si="304"/>
        <v>0</v>
      </c>
      <c r="I499" s="195">
        <f t="shared" si="304"/>
        <v>0</v>
      </c>
      <c r="J499" s="162">
        <f t="shared" si="304"/>
        <v>0</v>
      </c>
      <c r="K499" s="162">
        <f t="shared" si="304"/>
        <v>0</v>
      </c>
      <c r="L499" s="162">
        <f t="shared" si="304"/>
        <v>0</v>
      </c>
      <c r="M499" s="195">
        <f t="shared" si="304"/>
        <v>0</v>
      </c>
      <c r="N499" s="162">
        <f t="shared" si="304"/>
        <v>0</v>
      </c>
      <c r="O499" s="162">
        <f t="shared" si="304"/>
        <v>0</v>
      </c>
      <c r="P499" s="162">
        <f t="shared" si="304"/>
        <v>0</v>
      </c>
      <c r="T499"/>
      <c r="U499"/>
      <c r="V499"/>
      <c r="W499"/>
      <c r="X499"/>
      <c r="Y499"/>
      <c r="Z499"/>
      <c r="AA499"/>
      <c r="AB499"/>
      <c r="AC499"/>
      <c r="AD499"/>
      <c r="AE499"/>
      <c r="AF499"/>
      <c r="AG499"/>
      <c r="AH499"/>
      <c r="AI499"/>
      <c r="AJ499"/>
      <c r="AK499"/>
      <c r="AL499"/>
      <c r="AM499"/>
      <c r="AN499"/>
      <c r="AO499"/>
      <c r="AP499"/>
      <c r="AQ499"/>
      <c r="AR499"/>
      <c r="AS499"/>
      <c r="AT499"/>
      <c r="AU499"/>
      <c r="AV499"/>
      <c r="AW499"/>
      <c r="AX499"/>
    </row>
    <row r="500" spans="1:50" s="5" customFormat="1" ht="77.25" hidden="1">
      <c r="A500" s="74" t="s">
        <v>335</v>
      </c>
      <c r="B500" s="75" t="s">
        <v>338</v>
      </c>
      <c r="C500" s="76"/>
      <c r="D500" s="195">
        <f t="shared" ref="D500:P501" si="305">D501</f>
        <v>0</v>
      </c>
      <c r="E500" s="162">
        <f t="shared" si="305"/>
        <v>0</v>
      </c>
      <c r="F500" s="162">
        <f t="shared" si="305"/>
        <v>0</v>
      </c>
      <c r="G500" s="162">
        <f t="shared" si="305"/>
        <v>0</v>
      </c>
      <c r="H500" s="162">
        <f t="shared" si="305"/>
        <v>0</v>
      </c>
      <c r="I500" s="195">
        <f t="shared" si="305"/>
        <v>0</v>
      </c>
      <c r="J500" s="162">
        <f t="shared" si="305"/>
        <v>0</v>
      </c>
      <c r="K500" s="162">
        <f t="shared" si="305"/>
        <v>0</v>
      </c>
      <c r="L500" s="162">
        <f t="shared" si="305"/>
        <v>0</v>
      </c>
      <c r="M500" s="195">
        <f t="shared" si="305"/>
        <v>0</v>
      </c>
      <c r="N500" s="162">
        <f t="shared" si="305"/>
        <v>0</v>
      </c>
      <c r="O500" s="162">
        <f t="shared" si="305"/>
        <v>0</v>
      </c>
      <c r="P500" s="162">
        <f t="shared" si="305"/>
        <v>0</v>
      </c>
      <c r="T500"/>
      <c r="U500"/>
      <c r="V500"/>
      <c r="W500"/>
      <c r="X500"/>
      <c r="Y500"/>
      <c r="Z500"/>
      <c r="AA500"/>
      <c r="AB500"/>
      <c r="AC500"/>
      <c r="AD500"/>
      <c r="AE500"/>
      <c r="AF500"/>
      <c r="AG500"/>
      <c r="AH500"/>
      <c r="AI500"/>
      <c r="AJ500"/>
      <c r="AK500"/>
      <c r="AL500"/>
      <c r="AM500"/>
      <c r="AN500"/>
      <c r="AO500"/>
      <c r="AP500"/>
      <c r="AQ500"/>
      <c r="AR500"/>
      <c r="AS500"/>
      <c r="AT500"/>
      <c r="AU500"/>
      <c r="AV500"/>
      <c r="AW500"/>
      <c r="AX500"/>
    </row>
    <row r="501" spans="1:50" s="5" customFormat="1" ht="39" hidden="1">
      <c r="A501" s="74" t="s">
        <v>242</v>
      </c>
      <c r="B501" s="75" t="s">
        <v>338</v>
      </c>
      <c r="C501" s="76" t="s">
        <v>56</v>
      </c>
      <c r="D501" s="195">
        <f t="shared" si="305"/>
        <v>0</v>
      </c>
      <c r="E501" s="162">
        <f t="shared" si="305"/>
        <v>0</v>
      </c>
      <c r="F501" s="162">
        <f t="shared" si="305"/>
        <v>0</v>
      </c>
      <c r="G501" s="162">
        <f t="shared" si="305"/>
        <v>0</v>
      </c>
      <c r="H501" s="162">
        <f t="shared" si="305"/>
        <v>0</v>
      </c>
      <c r="I501" s="195">
        <f t="shared" si="305"/>
        <v>0</v>
      </c>
      <c r="J501" s="162">
        <f t="shared" si="305"/>
        <v>0</v>
      </c>
      <c r="K501" s="162">
        <f t="shared" si="305"/>
        <v>0</v>
      </c>
      <c r="L501" s="162">
        <f t="shared" si="305"/>
        <v>0</v>
      </c>
      <c r="M501" s="195">
        <f t="shared" si="305"/>
        <v>0</v>
      </c>
      <c r="N501" s="162">
        <f t="shared" si="305"/>
        <v>0</v>
      </c>
      <c r="O501" s="162">
        <f t="shared" si="305"/>
        <v>0</v>
      </c>
      <c r="P501" s="162">
        <f t="shared" si="305"/>
        <v>0</v>
      </c>
      <c r="T501"/>
      <c r="U501"/>
      <c r="V501"/>
      <c r="W501"/>
      <c r="X501"/>
      <c r="Y501"/>
      <c r="Z501"/>
      <c r="AA501"/>
      <c r="AB501"/>
      <c r="AC501"/>
      <c r="AD501"/>
      <c r="AE501"/>
      <c r="AF501"/>
      <c r="AG501"/>
      <c r="AH501"/>
      <c r="AI501"/>
      <c r="AJ501"/>
      <c r="AK501"/>
      <c r="AL501"/>
      <c r="AM501"/>
      <c r="AN501"/>
      <c r="AO501"/>
      <c r="AP501"/>
      <c r="AQ501"/>
      <c r="AR501"/>
      <c r="AS501"/>
      <c r="AT501"/>
      <c r="AU501"/>
      <c r="AV501"/>
      <c r="AW501"/>
      <c r="AX501"/>
    </row>
    <row r="502" spans="1:50" s="5" customFormat="1" ht="15.75" hidden="1">
      <c r="A502" s="16" t="s">
        <v>58</v>
      </c>
      <c r="B502" s="75" t="s">
        <v>338</v>
      </c>
      <c r="C502" s="76" t="s">
        <v>56</v>
      </c>
      <c r="D502" s="195">
        <f>E502+F502+G502+H502</f>
        <v>0</v>
      </c>
      <c r="E502" s="162"/>
      <c r="F502" s="162"/>
      <c r="G502" s="162"/>
      <c r="H502" s="162"/>
      <c r="I502" s="195"/>
      <c r="J502" s="162"/>
      <c r="K502" s="162"/>
      <c r="L502" s="162"/>
      <c r="M502" s="195"/>
      <c r="N502" s="162"/>
      <c r="O502" s="162"/>
      <c r="P502" s="162"/>
      <c r="T502"/>
      <c r="U502"/>
      <c r="V502"/>
      <c r="W502"/>
      <c r="X502"/>
      <c r="Y502"/>
      <c r="Z502"/>
      <c r="AA502"/>
      <c r="AB502"/>
      <c r="AC502"/>
      <c r="AD502"/>
      <c r="AE502"/>
      <c r="AF502"/>
      <c r="AG502"/>
      <c r="AH502"/>
      <c r="AI502"/>
      <c r="AJ502"/>
      <c r="AK502"/>
      <c r="AL502"/>
      <c r="AM502"/>
      <c r="AN502"/>
      <c r="AO502"/>
      <c r="AP502"/>
      <c r="AQ502"/>
      <c r="AR502"/>
      <c r="AS502"/>
      <c r="AT502"/>
      <c r="AU502"/>
      <c r="AV502"/>
      <c r="AW502"/>
      <c r="AX502"/>
    </row>
    <row r="503" spans="1:50" s="5" customFormat="1" ht="90" hidden="1">
      <c r="A503" s="74" t="s">
        <v>336</v>
      </c>
      <c r="B503" s="75" t="s">
        <v>337</v>
      </c>
      <c r="C503" s="76" t="s">
        <v>56</v>
      </c>
      <c r="D503" s="195">
        <f t="shared" ref="D503:P504" si="306">D504</f>
        <v>0</v>
      </c>
      <c r="E503" s="162">
        <f t="shared" si="306"/>
        <v>0</v>
      </c>
      <c r="F503" s="162">
        <f t="shared" si="306"/>
        <v>0</v>
      </c>
      <c r="G503" s="162">
        <f t="shared" si="306"/>
        <v>0</v>
      </c>
      <c r="H503" s="162">
        <f t="shared" si="306"/>
        <v>0</v>
      </c>
      <c r="I503" s="195">
        <f t="shared" si="306"/>
        <v>0</v>
      </c>
      <c r="J503" s="162">
        <f t="shared" si="306"/>
        <v>0</v>
      </c>
      <c r="K503" s="162">
        <f t="shared" si="306"/>
        <v>0</v>
      </c>
      <c r="L503" s="162">
        <f t="shared" si="306"/>
        <v>0</v>
      </c>
      <c r="M503" s="195">
        <f t="shared" si="306"/>
        <v>0</v>
      </c>
      <c r="N503" s="162">
        <f t="shared" si="306"/>
        <v>0</v>
      </c>
      <c r="O503" s="162">
        <f t="shared" si="306"/>
        <v>0</v>
      </c>
      <c r="P503" s="162">
        <f t="shared" si="306"/>
        <v>0</v>
      </c>
      <c r="T503"/>
      <c r="U503"/>
      <c r="V503"/>
      <c r="W503"/>
      <c r="X503"/>
      <c r="Y503"/>
      <c r="Z503"/>
      <c r="AA503"/>
      <c r="AB503"/>
      <c r="AC503"/>
      <c r="AD503"/>
      <c r="AE503"/>
      <c r="AF503"/>
      <c r="AG503"/>
      <c r="AH503"/>
      <c r="AI503"/>
      <c r="AJ503"/>
      <c r="AK503"/>
      <c r="AL503"/>
      <c r="AM503"/>
      <c r="AN503"/>
      <c r="AO503"/>
      <c r="AP503"/>
      <c r="AQ503"/>
      <c r="AR503"/>
      <c r="AS503"/>
      <c r="AT503"/>
      <c r="AU503"/>
      <c r="AV503"/>
      <c r="AW503"/>
      <c r="AX503"/>
    </row>
    <row r="504" spans="1:50" s="5" customFormat="1" ht="39" hidden="1">
      <c r="A504" s="74" t="s">
        <v>242</v>
      </c>
      <c r="B504" s="75" t="s">
        <v>337</v>
      </c>
      <c r="C504" s="76" t="s">
        <v>56</v>
      </c>
      <c r="D504" s="195">
        <f t="shared" si="306"/>
        <v>0</v>
      </c>
      <c r="E504" s="162">
        <f t="shared" si="306"/>
        <v>0</v>
      </c>
      <c r="F504" s="162">
        <f t="shared" si="306"/>
        <v>0</v>
      </c>
      <c r="G504" s="162">
        <f t="shared" si="306"/>
        <v>0</v>
      </c>
      <c r="H504" s="162">
        <f t="shared" si="306"/>
        <v>0</v>
      </c>
      <c r="I504" s="195">
        <f t="shared" si="306"/>
        <v>0</v>
      </c>
      <c r="J504" s="162">
        <f t="shared" si="306"/>
        <v>0</v>
      </c>
      <c r="K504" s="162">
        <f t="shared" si="306"/>
        <v>0</v>
      </c>
      <c r="L504" s="162">
        <f t="shared" si="306"/>
        <v>0</v>
      </c>
      <c r="M504" s="195">
        <f t="shared" si="306"/>
        <v>0</v>
      </c>
      <c r="N504" s="162">
        <f t="shared" si="306"/>
        <v>0</v>
      </c>
      <c r="O504" s="162">
        <f t="shared" si="306"/>
        <v>0</v>
      </c>
      <c r="P504" s="162">
        <f t="shared" si="306"/>
        <v>0</v>
      </c>
      <c r="T504"/>
      <c r="U504"/>
      <c r="V504"/>
      <c r="W504"/>
      <c r="X504"/>
      <c r="Y504"/>
      <c r="Z504"/>
      <c r="AA504"/>
      <c r="AB504"/>
      <c r="AC504"/>
      <c r="AD504"/>
      <c r="AE504"/>
      <c r="AF504"/>
      <c r="AG504"/>
      <c r="AH504"/>
      <c r="AI504"/>
      <c r="AJ504"/>
      <c r="AK504"/>
      <c r="AL504"/>
      <c r="AM504"/>
      <c r="AN504"/>
      <c r="AO504"/>
      <c r="AP504"/>
      <c r="AQ504"/>
      <c r="AR504"/>
      <c r="AS504"/>
      <c r="AT504"/>
      <c r="AU504"/>
      <c r="AV504"/>
      <c r="AW504"/>
      <c r="AX504"/>
    </row>
    <row r="505" spans="1:50" s="5" customFormat="1" ht="15.75" hidden="1">
      <c r="A505" s="16" t="s">
        <v>58</v>
      </c>
      <c r="B505" s="75" t="s">
        <v>337</v>
      </c>
      <c r="C505" s="76" t="s">
        <v>56</v>
      </c>
      <c r="D505" s="195">
        <f>E505+F505+G505+H505</f>
        <v>0</v>
      </c>
      <c r="E505" s="162"/>
      <c r="F505" s="162"/>
      <c r="G505" s="162"/>
      <c r="H505" s="162"/>
      <c r="I505" s="195"/>
      <c r="J505" s="162"/>
      <c r="K505" s="162"/>
      <c r="L505" s="162"/>
      <c r="M505" s="195"/>
      <c r="N505" s="162"/>
      <c r="O505" s="162"/>
      <c r="P505" s="162"/>
      <c r="T505"/>
      <c r="U505"/>
      <c r="V505"/>
      <c r="W505"/>
      <c r="X505"/>
      <c r="Y505"/>
      <c r="Z505"/>
      <c r="AA505"/>
      <c r="AB505"/>
      <c r="AC505"/>
      <c r="AD505"/>
      <c r="AE505"/>
      <c r="AF505"/>
      <c r="AG505"/>
      <c r="AH505"/>
      <c r="AI505"/>
      <c r="AJ505"/>
      <c r="AK505"/>
      <c r="AL505"/>
      <c r="AM505"/>
      <c r="AN505"/>
      <c r="AO505"/>
      <c r="AP505"/>
      <c r="AQ505"/>
      <c r="AR505"/>
      <c r="AS505"/>
      <c r="AT505"/>
      <c r="AU505"/>
      <c r="AV505"/>
      <c r="AW505"/>
      <c r="AX505"/>
    </row>
    <row r="506" spans="1:50" s="5" customFormat="1" ht="15.75" hidden="1">
      <c r="A506" s="74" t="s">
        <v>104</v>
      </c>
      <c r="B506" s="75" t="s">
        <v>286</v>
      </c>
      <c r="C506" s="76"/>
      <c r="D506" s="195">
        <f t="shared" ref="D506:G507" si="307">D507</f>
        <v>0</v>
      </c>
      <c r="E506" s="162">
        <f t="shared" si="307"/>
        <v>0</v>
      </c>
      <c r="F506" s="162">
        <f t="shared" si="307"/>
        <v>0</v>
      </c>
      <c r="G506" s="162">
        <f t="shared" si="307"/>
        <v>0</v>
      </c>
      <c r="H506" s="162"/>
      <c r="I506" s="195">
        <f t="shared" ref="I506:P507" si="308">I507</f>
        <v>0</v>
      </c>
      <c r="J506" s="162">
        <f t="shared" si="308"/>
        <v>0</v>
      </c>
      <c r="K506" s="162">
        <f t="shared" si="308"/>
        <v>0</v>
      </c>
      <c r="L506" s="162">
        <f t="shared" si="308"/>
        <v>0</v>
      </c>
      <c r="M506" s="195">
        <f t="shared" si="308"/>
        <v>0</v>
      </c>
      <c r="N506" s="162">
        <f t="shared" si="308"/>
        <v>0</v>
      </c>
      <c r="O506" s="162">
        <f t="shared" si="308"/>
        <v>0</v>
      </c>
      <c r="P506" s="162">
        <f t="shared" si="308"/>
        <v>0</v>
      </c>
      <c r="T506"/>
      <c r="U506"/>
      <c r="V506"/>
      <c r="W506"/>
      <c r="X506"/>
      <c r="Y506"/>
      <c r="Z506"/>
      <c r="AA506"/>
      <c r="AB506"/>
      <c r="AC506"/>
      <c r="AD506"/>
      <c r="AE506"/>
      <c r="AF506"/>
      <c r="AG506"/>
      <c r="AH506"/>
      <c r="AI506"/>
      <c r="AJ506"/>
      <c r="AK506"/>
      <c r="AL506"/>
      <c r="AM506"/>
      <c r="AN506"/>
      <c r="AO506"/>
      <c r="AP506"/>
      <c r="AQ506"/>
      <c r="AR506"/>
      <c r="AS506"/>
      <c r="AT506"/>
      <c r="AU506"/>
      <c r="AV506"/>
      <c r="AW506"/>
      <c r="AX506"/>
    </row>
    <row r="507" spans="1:50" s="5" customFormat="1" ht="42" hidden="1" customHeight="1">
      <c r="A507" s="101" t="s">
        <v>242</v>
      </c>
      <c r="B507" s="210" t="s">
        <v>286</v>
      </c>
      <c r="C507" s="76">
        <v>600</v>
      </c>
      <c r="D507" s="195">
        <f t="shared" si="307"/>
        <v>0</v>
      </c>
      <c r="E507" s="162">
        <f t="shared" si="307"/>
        <v>0</v>
      </c>
      <c r="F507" s="162">
        <f t="shared" si="307"/>
        <v>0</v>
      </c>
      <c r="G507" s="162">
        <f t="shared" si="307"/>
        <v>0</v>
      </c>
      <c r="H507" s="162"/>
      <c r="I507" s="195">
        <f t="shared" si="308"/>
        <v>0</v>
      </c>
      <c r="J507" s="162">
        <f t="shared" si="308"/>
        <v>0</v>
      </c>
      <c r="K507" s="162">
        <f t="shared" si="308"/>
        <v>0</v>
      </c>
      <c r="L507" s="162">
        <f t="shared" si="308"/>
        <v>0</v>
      </c>
      <c r="M507" s="195">
        <f t="shared" si="308"/>
        <v>0</v>
      </c>
      <c r="N507" s="162">
        <f t="shared" si="308"/>
        <v>0</v>
      </c>
      <c r="O507" s="162">
        <f t="shared" si="308"/>
        <v>0</v>
      </c>
      <c r="P507" s="162">
        <f t="shared" si="308"/>
        <v>0</v>
      </c>
      <c r="T507"/>
      <c r="U507"/>
      <c r="V507"/>
      <c r="W507"/>
      <c r="X507"/>
      <c r="Y507"/>
      <c r="Z507"/>
      <c r="AA507"/>
      <c r="AB507"/>
      <c r="AC507"/>
      <c r="AD507"/>
      <c r="AE507"/>
      <c r="AF507"/>
      <c r="AG507"/>
      <c r="AH507"/>
      <c r="AI507"/>
      <c r="AJ507"/>
      <c r="AK507"/>
      <c r="AL507"/>
      <c r="AM507"/>
      <c r="AN507"/>
      <c r="AO507"/>
      <c r="AP507"/>
      <c r="AQ507"/>
      <c r="AR507"/>
      <c r="AS507"/>
      <c r="AT507"/>
      <c r="AU507"/>
      <c r="AV507"/>
      <c r="AW507"/>
      <c r="AX507"/>
    </row>
    <row r="508" spans="1:50" s="5" customFormat="1" ht="15.75" hidden="1">
      <c r="A508" s="16" t="s">
        <v>58</v>
      </c>
      <c r="B508" s="210" t="s">
        <v>286</v>
      </c>
      <c r="C508" s="76">
        <v>600</v>
      </c>
      <c r="D508" s="195">
        <f>E508+F508+G508</f>
        <v>0</v>
      </c>
      <c r="E508" s="162"/>
      <c r="F508" s="162"/>
      <c r="G508" s="162"/>
      <c r="H508" s="162"/>
      <c r="I508" s="195">
        <f>J508+K508+L508</f>
        <v>0</v>
      </c>
      <c r="J508" s="77"/>
      <c r="K508" s="77"/>
      <c r="L508" s="77"/>
      <c r="M508" s="195">
        <f>N508+O508+P508</f>
        <v>0</v>
      </c>
      <c r="N508" s="77"/>
      <c r="O508" s="77"/>
      <c r="P508" s="77"/>
      <c r="T508"/>
      <c r="U508"/>
      <c r="V508"/>
      <c r="W508"/>
      <c r="X508"/>
      <c r="Y508"/>
      <c r="Z508"/>
      <c r="AA508"/>
      <c r="AB508"/>
      <c r="AC508"/>
      <c r="AD508"/>
      <c r="AE508"/>
      <c r="AF508"/>
      <c r="AG508"/>
      <c r="AH508"/>
      <c r="AI508"/>
      <c r="AJ508"/>
      <c r="AK508"/>
      <c r="AL508"/>
      <c r="AM508"/>
      <c r="AN508"/>
      <c r="AO508"/>
      <c r="AP508"/>
      <c r="AQ508"/>
      <c r="AR508"/>
      <c r="AS508"/>
      <c r="AT508"/>
      <c r="AU508"/>
      <c r="AV508"/>
      <c r="AW508"/>
      <c r="AX508"/>
    </row>
    <row r="509" spans="1:50" ht="60">
      <c r="A509" s="133" t="s">
        <v>453</v>
      </c>
      <c r="B509" s="100" t="s">
        <v>269</v>
      </c>
      <c r="C509" s="209"/>
      <c r="D509" s="195">
        <f>D510</f>
        <v>0</v>
      </c>
      <c r="E509" s="162">
        <f t="shared" ref="E509:P512" si="309">E510</f>
        <v>150</v>
      </c>
      <c r="F509" s="162">
        <f t="shared" si="309"/>
        <v>0</v>
      </c>
      <c r="G509" s="162">
        <f t="shared" si="309"/>
        <v>0</v>
      </c>
      <c r="H509" s="162">
        <f t="shared" si="309"/>
        <v>0</v>
      </c>
      <c r="I509" s="195">
        <f>I510</f>
        <v>150</v>
      </c>
      <c r="J509" s="162">
        <f t="shared" si="309"/>
        <v>150</v>
      </c>
      <c r="K509" s="162">
        <f t="shared" si="309"/>
        <v>0</v>
      </c>
      <c r="L509" s="162">
        <f t="shared" si="309"/>
        <v>0</v>
      </c>
      <c r="M509" s="195">
        <f t="shared" si="309"/>
        <v>150</v>
      </c>
      <c r="N509" s="162">
        <f t="shared" si="309"/>
        <v>150</v>
      </c>
      <c r="O509" s="162">
        <f t="shared" si="309"/>
        <v>0</v>
      </c>
      <c r="P509" s="162">
        <f t="shared" si="309"/>
        <v>0</v>
      </c>
    </row>
    <row r="510" spans="1:50" ht="58.5" customHeight="1">
      <c r="A510" s="133" t="s">
        <v>454</v>
      </c>
      <c r="B510" s="100" t="s">
        <v>274</v>
      </c>
      <c r="C510" s="209"/>
      <c r="D510" s="195">
        <f>D511</f>
        <v>0</v>
      </c>
      <c r="E510" s="162">
        <f t="shared" si="309"/>
        <v>150</v>
      </c>
      <c r="F510" s="162">
        <f t="shared" si="309"/>
        <v>0</v>
      </c>
      <c r="G510" s="162">
        <f t="shared" si="309"/>
        <v>0</v>
      </c>
      <c r="H510" s="162">
        <f t="shared" si="309"/>
        <v>0</v>
      </c>
      <c r="I510" s="195">
        <f t="shared" si="309"/>
        <v>150</v>
      </c>
      <c r="J510" s="162">
        <f t="shared" si="309"/>
        <v>150</v>
      </c>
      <c r="K510" s="162">
        <f t="shared" si="309"/>
        <v>0</v>
      </c>
      <c r="L510" s="162">
        <f t="shared" si="309"/>
        <v>0</v>
      </c>
      <c r="M510" s="195">
        <f t="shared" si="309"/>
        <v>150</v>
      </c>
      <c r="N510" s="162">
        <f t="shared" si="309"/>
        <v>150</v>
      </c>
      <c r="O510" s="162">
        <f t="shared" si="309"/>
        <v>0</v>
      </c>
      <c r="P510" s="162">
        <f t="shared" si="309"/>
        <v>0</v>
      </c>
    </row>
    <row r="511" spans="1:50" ht="13.5" customHeight="1">
      <c r="A511" s="133" t="s">
        <v>150</v>
      </c>
      <c r="B511" s="100" t="s">
        <v>274</v>
      </c>
      <c r="C511" s="209"/>
      <c r="D511" s="195">
        <f>D512</f>
        <v>0</v>
      </c>
      <c r="E511" s="162">
        <f t="shared" si="309"/>
        <v>150</v>
      </c>
      <c r="F511" s="162">
        <f t="shared" si="309"/>
        <v>0</v>
      </c>
      <c r="G511" s="162">
        <f t="shared" si="309"/>
        <v>0</v>
      </c>
      <c r="H511" s="162">
        <f t="shared" si="309"/>
        <v>0</v>
      </c>
      <c r="I511" s="195">
        <f t="shared" si="309"/>
        <v>150</v>
      </c>
      <c r="J511" s="162">
        <f t="shared" si="309"/>
        <v>150</v>
      </c>
      <c r="K511" s="162">
        <f t="shared" si="309"/>
        <v>0</v>
      </c>
      <c r="L511" s="162">
        <f t="shared" si="309"/>
        <v>0</v>
      </c>
      <c r="M511" s="195">
        <f t="shared" si="309"/>
        <v>150</v>
      </c>
      <c r="N511" s="162">
        <f t="shared" si="309"/>
        <v>150</v>
      </c>
      <c r="O511" s="162">
        <f t="shared" si="309"/>
        <v>0</v>
      </c>
      <c r="P511" s="162">
        <f t="shared" si="309"/>
        <v>0</v>
      </c>
    </row>
    <row r="512" spans="1:50" ht="45">
      <c r="A512" s="211" t="s">
        <v>22</v>
      </c>
      <c r="B512" s="100" t="s">
        <v>274</v>
      </c>
      <c r="C512" s="209">
        <v>200</v>
      </c>
      <c r="D512" s="195">
        <f>D513</f>
        <v>0</v>
      </c>
      <c r="E512" s="162">
        <v>150</v>
      </c>
      <c r="F512" s="162"/>
      <c r="G512" s="162"/>
      <c r="H512" s="162">
        <f t="shared" si="309"/>
        <v>0</v>
      </c>
      <c r="I512" s="195">
        <f>J512+K512+L512</f>
        <v>150</v>
      </c>
      <c r="J512" s="162">
        <v>150</v>
      </c>
      <c r="K512" s="162"/>
      <c r="L512" s="162"/>
      <c r="M512" s="195">
        <f>N512+O512+P512</f>
        <v>150</v>
      </c>
      <c r="N512" s="162">
        <v>150</v>
      </c>
      <c r="O512" s="162"/>
      <c r="P512" s="162"/>
    </row>
    <row r="513" spans="1:16" hidden="1">
      <c r="A513" s="212" t="s">
        <v>81</v>
      </c>
      <c r="B513" s="100" t="s">
        <v>274</v>
      </c>
      <c r="C513" s="209">
        <v>200</v>
      </c>
      <c r="D513" s="195">
        <f>E513+F513+G513+H513</f>
        <v>0</v>
      </c>
      <c r="E513" s="162"/>
      <c r="F513" s="162"/>
      <c r="G513" s="162"/>
      <c r="H513" s="162"/>
      <c r="I513" s="195">
        <f>J513+K513+L513</f>
        <v>0</v>
      </c>
      <c r="J513" s="77"/>
      <c r="K513" s="77"/>
      <c r="L513" s="77"/>
      <c r="M513" s="195">
        <f>N513+O513+P513</f>
        <v>0</v>
      </c>
      <c r="N513" s="77"/>
      <c r="O513" s="77"/>
      <c r="P513" s="77"/>
    </row>
    <row r="514" spans="1:16" ht="38.25">
      <c r="A514" s="214" t="s">
        <v>516</v>
      </c>
      <c r="B514" s="72" t="s">
        <v>500</v>
      </c>
      <c r="C514" s="172"/>
      <c r="D514" s="195">
        <f>D515+D518+D521+D524+D527</f>
        <v>80</v>
      </c>
      <c r="E514" s="162">
        <f t="shared" ref="E514:P514" si="310">E515+E518+E521+E524+E527</f>
        <v>80</v>
      </c>
      <c r="F514" s="162">
        <f t="shared" si="310"/>
        <v>0</v>
      </c>
      <c r="G514" s="162">
        <f t="shared" si="310"/>
        <v>0</v>
      </c>
      <c r="H514" s="162">
        <f t="shared" si="310"/>
        <v>0</v>
      </c>
      <c r="I514" s="195">
        <f t="shared" si="310"/>
        <v>14</v>
      </c>
      <c r="J514" s="162">
        <f t="shared" si="310"/>
        <v>14</v>
      </c>
      <c r="K514" s="162">
        <f t="shared" si="310"/>
        <v>0</v>
      </c>
      <c r="L514" s="162">
        <f t="shared" si="310"/>
        <v>0</v>
      </c>
      <c r="M514" s="195">
        <f t="shared" si="310"/>
        <v>6</v>
      </c>
      <c r="N514" s="162">
        <f t="shared" si="310"/>
        <v>6</v>
      </c>
      <c r="O514" s="162">
        <f t="shared" si="310"/>
        <v>0</v>
      </c>
      <c r="P514" s="162">
        <f t="shared" si="310"/>
        <v>0</v>
      </c>
    </row>
    <row r="515" spans="1:16" ht="53.25" customHeight="1">
      <c r="A515" s="214" t="s">
        <v>522</v>
      </c>
      <c r="B515" s="72" t="s">
        <v>501</v>
      </c>
      <c r="C515" s="172"/>
      <c r="D515" s="195">
        <f>D516</f>
        <v>6</v>
      </c>
      <c r="E515" s="162">
        <f t="shared" ref="E515:P516" si="311">E516</f>
        <v>6</v>
      </c>
      <c r="F515" s="162">
        <f t="shared" si="311"/>
        <v>0</v>
      </c>
      <c r="G515" s="162">
        <f t="shared" si="311"/>
        <v>0</v>
      </c>
      <c r="H515" s="162">
        <f t="shared" si="311"/>
        <v>0</v>
      </c>
      <c r="I515" s="195">
        <f t="shared" si="311"/>
        <v>0</v>
      </c>
      <c r="J515" s="162">
        <f t="shared" si="311"/>
        <v>0</v>
      </c>
      <c r="K515" s="162">
        <f t="shared" si="311"/>
        <v>0</v>
      </c>
      <c r="L515" s="162">
        <f t="shared" si="311"/>
        <v>0</v>
      </c>
      <c r="M515" s="195">
        <f t="shared" si="311"/>
        <v>0</v>
      </c>
      <c r="N515" s="162">
        <f t="shared" si="311"/>
        <v>0</v>
      </c>
      <c r="O515" s="162">
        <f t="shared" si="311"/>
        <v>0</v>
      </c>
      <c r="P515" s="162">
        <f t="shared" si="311"/>
        <v>0</v>
      </c>
    </row>
    <row r="516" spans="1:16" ht="12.75">
      <c r="A516" s="214" t="s">
        <v>104</v>
      </c>
      <c r="B516" s="72" t="s">
        <v>502</v>
      </c>
      <c r="C516" s="172"/>
      <c r="D516" s="195">
        <f>D517</f>
        <v>6</v>
      </c>
      <c r="E516" s="162">
        <f t="shared" si="311"/>
        <v>6</v>
      </c>
      <c r="F516" s="162">
        <f t="shared" si="311"/>
        <v>0</v>
      </c>
      <c r="G516" s="162">
        <f t="shared" si="311"/>
        <v>0</v>
      </c>
      <c r="H516" s="162">
        <f t="shared" si="311"/>
        <v>0</v>
      </c>
      <c r="I516" s="195">
        <f t="shared" si="311"/>
        <v>0</v>
      </c>
      <c r="J516" s="162">
        <f t="shared" si="311"/>
        <v>0</v>
      </c>
      <c r="K516" s="162">
        <f t="shared" si="311"/>
        <v>0</v>
      </c>
      <c r="L516" s="162">
        <f t="shared" si="311"/>
        <v>0</v>
      </c>
      <c r="M516" s="195">
        <f t="shared" si="311"/>
        <v>0</v>
      </c>
      <c r="N516" s="162">
        <f t="shared" si="311"/>
        <v>0</v>
      </c>
      <c r="O516" s="162">
        <f t="shared" si="311"/>
        <v>0</v>
      </c>
      <c r="P516" s="162">
        <f t="shared" si="311"/>
        <v>0</v>
      </c>
    </row>
    <row r="517" spans="1:16" ht="27.75" customHeight="1">
      <c r="A517" s="214" t="s">
        <v>22</v>
      </c>
      <c r="B517" s="72" t="s">
        <v>502</v>
      </c>
      <c r="C517" s="172" t="s">
        <v>16</v>
      </c>
      <c r="D517" s="195">
        <f>E517+F517+G517</f>
        <v>6</v>
      </c>
      <c r="E517" s="162">
        <v>6</v>
      </c>
      <c r="F517" s="162"/>
      <c r="G517" s="162"/>
      <c r="H517" s="162"/>
      <c r="I517" s="195">
        <f>J517+K517+L517</f>
        <v>0</v>
      </c>
      <c r="J517" s="77"/>
      <c r="K517" s="77"/>
      <c r="L517" s="77"/>
      <c r="M517" s="195">
        <f>N517+O517+P517</f>
        <v>0</v>
      </c>
      <c r="N517" s="77"/>
      <c r="O517" s="77"/>
      <c r="P517" s="77"/>
    </row>
    <row r="518" spans="1:16" ht="77.25" customHeight="1">
      <c r="A518" s="214" t="s">
        <v>523</v>
      </c>
      <c r="B518" s="72" t="s">
        <v>503</v>
      </c>
      <c r="C518" s="172"/>
      <c r="D518" s="195">
        <f>D519</f>
        <v>68</v>
      </c>
      <c r="E518" s="162">
        <f t="shared" ref="E518:P519" si="312">E519</f>
        <v>68</v>
      </c>
      <c r="F518" s="162">
        <f t="shared" si="312"/>
        <v>0</v>
      </c>
      <c r="G518" s="162">
        <f t="shared" si="312"/>
        <v>0</v>
      </c>
      <c r="H518" s="162">
        <f t="shared" si="312"/>
        <v>0</v>
      </c>
      <c r="I518" s="195">
        <f t="shared" si="312"/>
        <v>10</v>
      </c>
      <c r="J518" s="162">
        <f t="shared" si="312"/>
        <v>10</v>
      </c>
      <c r="K518" s="162">
        <f t="shared" si="312"/>
        <v>0</v>
      </c>
      <c r="L518" s="162">
        <f t="shared" si="312"/>
        <v>0</v>
      </c>
      <c r="M518" s="195">
        <f t="shared" si="312"/>
        <v>0</v>
      </c>
      <c r="N518" s="162">
        <f t="shared" si="312"/>
        <v>0</v>
      </c>
      <c r="O518" s="162">
        <f t="shared" si="312"/>
        <v>0</v>
      </c>
      <c r="P518" s="162">
        <f t="shared" si="312"/>
        <v>0</v>
      </c>
    </row>
    <row r="519" spans="1:16" ht="12.75">
      <c r="A519" s="214" t="s">
        <v>104</v>
      </c>
      <c r="B519" s="72" t="s">
        <v>504</v>
      </c>
      <c r="C519" s="172"/>
      <c r="D519" s="195">
        <f>D520</f>
        <v>68</v>
      </c>
      <c r="E519" s="162">
        <f t="shared" si="312"/>
        <v>68</v>
      </c>
      <c r="F519" s="162">
        <f t="shared" si="312"/>
        <v>0</v>
      </c>
      <c r="G519" s="162">
        <f t="shared" si="312"/>
        <v>0</v>
      </c>
      <c r="H519" s="162">
        <f t="shared" si="312"/>
        <v>0</v>
      </c>
      <c r="I519" s="195">
        <f t="shared" si="312"/>
        <v>10</v>
      </c>
      <c r="J519" s="162">
        <f t="shared" si="312"/>
        <v>10</v>
      </c>
      <c r="K519" s="162">
        <f t="shared" si="312"/>
        <v>0</v>
      </c>
      <c r="L519" s="162">
        <f t="shared" si="312"/>
        <v>0</v>
      </c>
      <c r="M519" s="195">
        <f t="shared" si="312"/>
        <v>0</v>
      </c>
      <c r="N519" s="162">
        <f t="shared" si="312"/>
        <v>0</v>
      </c>
      <c r="O519" s="162">
        <f t="shared" si="312"/>
        <v>0</v>
      </c>
      <c r="P519" s="162">
        <f t="shared" si="312"/>
        <v>0</v>
      </c>
    </row>
    <row r="520" spans="1:16" ht="27" customHeight="1">
      <c r="A520" s="214" t="s">
        <v>22</v>
      </c>
      <c r="B520" s="72" t="s">
        <v>504</v>
      </c>
      <c r="C520" s="172" t="s">
        <v>16</v>
      </c>
      <c r="D520" s="195">
        <f>E520+F520+G520</f>
        <v>68</v>
      </c>
      <c r="E520" s="162">
        <v>68</v>
      </c>
      <c r="F520" s="162"/>
      <c r="G520" s="162"/>
      <c r="H520" s="162"/>
      <c r="I520" s="195">
        <f>J520+K520+L520</f>
        <v>10</v>
      </c>
      <c r="J520" s="77">
        <v>10</v>
      </c>
      <c r="K520" s="77"/>
      <c r="L520" s="77"/>
      <c r="M520" s="195">
        <f>N520+O520+P520</f>
        <v>0</v>
      </c>
      <c r="N520" s="77"/>
      <c r="O520" s="77"/>
      <c r="P520" s="77"/>
    </row>
    <row r="521" spans="1:16" ht="52.5" customHeight="1">
      <c r="A521" s="214" t="s">
        <v>524</v>
      </c>
      <c r="B521" s="72" t="s">
        <v>505</v>
      </c>
      <c r="C521" s="172"/>
      <c r="D521" s="195">
        <f>D522</f>
        <v>4</v>
      </c>
      <c r="E521" s="162">
        <f t="shared" ref="E521:P522" si="313">E522</f>
        <v>4</v>
      </c>
      <c r="F521" s="162">
        <f t="shared" si="313"/>
        <v>0</v>
      </c>
      <c r="G521" s="162">
        <f t="shared" si="313"/>
        <v>0</v>
      </c>
      <c r="H521" s="162">
        <f t="shared" si="313"/>
        <v>0</v>
      </c>
      <c r="I521" s="195">
        <f t="shared" si="313"/>
        <v>2</v>
      </c>
      <c r="J521" s="162">
        <f t="shared" si="313"/>
        <v>2</v>
      </c>
      <c r="K521" s="162">
        <f t="shared" si="313"/>
        <v>0</v>
      </c>
      <c r="L521" s="162">
        <f t="shared" si="313"/>
        <v>0</v>
      </c>
      <c r="M521" s="195">
        <f t="shared" si="313"/>
        <v>4</v>
      </c>
      <c r="N521" s="162">
        <f t="shared" si="313"/>
        <v>4</v>
      </c>
      <c r="O521" s="162">
        <f t="shared" si="313"/>
        <v>0</v>
      </c>
      <c r="P521" s="162">
        <f t="shared" si="313"/>
        <v>0</v>
      </c>
    </row>
    <row r="522" spans="1:16" ht="12.75">
      <c r="A522" s="214" t="s">
        <v>104</v>
      </c>
      <c r="B522" s="72" t="s">
        <v>506</v>
      </c>
      <c r="C522" s="172"/>
      <c r="D522" s="195">
        <f>D523</f>
        <v>4</v>
      </c>
      <c r="E522" s="162">
        <f t="shared" si="313"/>
        <v>4</v>
      </c>
      <c r="F522" s="162">
        <f t="shared" si="313"/>
        <v>0</v>
      </c>
      <c r="G522" s="162">
        <f t="shared" si="313"/>
        <v>0</v>
      </c>
      <c r="H522" s="162">
        <f t="shared" si="313"/>
        <v>0</v>
      </c>
      <c r="I522" s="195">
        <f t="shared" si="313"/>
        <v>2</v>
      </c>
      <c r="J522" s="162">
        <f t="shared" si="313"/>
        <v>2</v>
      </c>
      <c r="K522" s="162">
        <f t="shared" si="313"/>
        <v>0</v>
      </c>
      <c r="L522" s="162">
        <f t="shared" si="313"/>
        <v>0</v>
      </c>
      <c r="M522" s="195">
        <f t="shared" si="313"/>
        <v>4</v>
      </c>
      <c r="N522" s="162">
        <f t="shared" si="313"/>
        <v>4</v>
      </c>
      <c r="O522" s="162">
        <f t="shared" si="313"/>
        <v>0</v>
      </c>
      <c r="P522" s="162">
        <f t="shared" si="313"/>
        <v>0</v>
      </c>
    </row>
    <row r="523" spans="1:16" ht="30" customHeight="1">
      <c r="A523" s="214" t="s">
        <v>22</v>
      </c>
      <c r="B523" s="72" t="s">
        <v>506</v>
      </c>
      <c r="C523" s="172" t="s">
        <v>16</v>
      </c>
      <c r="D523" s="195">
        <f>E523+F523+G523</f>
        <v>4</v>
      </c>
      <c r="E523" s="162">
        <v>4</v>
      </c>
      <c r="F523" s="162"/>
      <c r="G523" s="162"/>
      <c r="H523" s="162"/>
      <c r="I523" s="195">
        <f>J523+K523+L523</f>
        <v>2</v>
      </c>
      <c r="J523" s="77">
        <v>2</v>
      </c>
      <c r="K523" s="77"/>
      <c r="L523" s="77"/>
      <c r="M523" s="195">
        <f>N523+O523+P523</f>
        <v>4</v>
      </c>
      <c r="N523" s="77">
        <v>4</v>
      </c>
      <c r="O523" s="77"/>
      <c r="P523" s="77"/>
    </row>
    <row r="524" spans="1:16" ht="39.75" customHeight="1">
      <c r="A524" s="214" t="s">
        <v>525</v>
      </c>
      <c r="B524" s="72" t="s">
        <v>507</v>
      </c>
      <c r="C524" s="172"/>
      <c r="D524" s="195">
        <f>D525</f>
        <v>1</v>
      </c>
      <c r="E524" s="162">
        <f t="shared" ref="E524:P525" si="314">E525</f>
        <v>1</v>
      </c>
      <c r="F524" s="162">
        <f t="shared" si="314"/>
        <v>0</v>
      </c>
      <c r="G524" s="162">
        <f t="shared" si="314"/>
        <v>0</v>
      </c>
      <c r="H524" s="162">
        <f t="shared" si="314"/>
        <v>0</v>
      </c>
      <c r="I524" s="195">
        <f t="shared" si="314"/>
        <v>1</v>
      </c>
      <c r="J524" s="162">
        <f t="shared" si="314"/>
        <v>1</v>
      </c>
      <c r="K524" s="162">
        <f t="shared" si="314"/>
        <v>0</v>
      </c>
      <c r="L524" s="162">
        <f t="shared" si="314"/>
        <v>0</v>
      </c>
      <c r="M524" s="195">
        <f t="shared" si="314"/>
        <v>1</v>
      </c>
      <c r="N524" s="162">
        <f t="shared" si="314"/>
        <v>1</v>
      </c>
      <c r="O524" s="162">
        <f t="shared" si="314"/>
        <v>0</v>
      </c>
      <c r="P524" s="162">
        <f t="shared" si="314"/>
        <v>0</v>
      </c>
    </row>
    <row r="525" spans="1:16" ht="12.75">
      <c r="A525" s="214" t="s">
        <v>104</v>
      </c>
      <c r="B525" s="72" t="s">
        <v>508</v>
      </c>
      <c r="C525" s="172"/>
      <c r="D525" s="195">
        <f>D526</f>
        <v>1</v>
      </c>
      <c r="E525" s="162">
        <f t="shared" si="314"/>
        <v>1</v>
      </c>
      <c r="F525" s="162">
        <f t="shared" si="314"/>
        <v>0</v>
      </c>
      <c r="G525" s="162">
        <f t="shared" si="314"/>
        <v>0</v>
      </c>
      <c r="H525" s="162">
        <f t="shared" si="314"/>
        <v>0</v>
      </c>
      <c r="I525" s="195">
        <f t="shared" si="314"/>
        <v>1</v>
      </c>
      <c r="J525" s="162">
        <f t="shared" si="314"/>
        <v>1</v>
      </c>
      <c r="K525" s="162">
        <f t="shared" si="314"/>
        <v>0</v>
      </c>
      <c r="L525" s="162">
        <f t="shared" si="314"/>
        <v>0</v>
      </c>
      <c r="M525" s="195">
        <f t="shared" si="314"/>
        <v>1</v>
      </c>
      <c r="N525" s="162">
        <f t="shared" si="314"/>
        <v>1</v>
      </c>
      <c r="O525" s="162">
        <f t="shared" si="314"/>
        <v>0</v>
      </c>
      <c r="P525" s="162">
        <f t="shared" si="314"/>
        <v>0</v>
      </c>
    </row>
    <row r="526" spans="1:16" ht="27.75" customHeight="1">
      <c r="A526" s="214" t="s">
        <v>22</v>
      </c>
      <c r="B526" s="72" t="s">
        <v>508</v>
      </c>
      <c r="C526" s="172" t="s">
        <v>16</v>
      </c>
      <c r="D526" s="195">
        <f>E526+F526+G526</f>
        <v>1</v>
      </c>
      <c r="E526" s="162">
        <v>1</v>
      </c>
      <c r="F526" s="162"/>
      <c r="G526" s="162"/>
      <c r="H526" s="162"/>
      <c r="I526" s="195">
        <f>J526+K526+L526</f>
        <v>1</v>
      </c>
      <c r="J526" s="77">
        <v>1</v>
      </c>
      <c r="K526" s="77"/>
      <c r="L526" s="77"/>
      <c r="M526" s="195">
        <f>N526+O526+P526</f>
        <v>1</v>
      </c>
      <c r="N526" s="77">
        <v>1</v>
      </c>
      <c r="O526" s="77"/>
      <c r="P526" s="77"/>
    </row>
    <row r="527" spans="1:16" ht="51.75" customHeight="1">
      <c r="A527" s="214" t="s">
        <v>499</v>
      </c>
      <c r="B527" s="72" t="s">
        <v>509</v>
      </c>
      <c r="C527" s="172"/>
      <c r="D527" s="195">
        <f>D528</f>
        <v>1</v>
      </c>
      <c r="E527" s="162">
        <f t="shared" ref="E527:P528" si="315">E528</f>
        <v>1</v>
      </c>
      <c r="F527" s="162">
        <f t="shared" si="315"/>
        <v>0</v>
      </c>
      <c r="G527" s="162">
        <f t="shared" si="315"/>
        <v>0</v>
      </c>
      <c r="H527" s="162">
        <f t="shared" si="315"/>
        <v>0</v>
      </c>
      <c r="I527" s="195">
        <f t="shared" si="315"/>
        <v>1</v>
      </c>
      <c r="J527" s="162">
        <f t="shared" si="315"/>
        <v>1</v>
      </c>
      <c r="K527" s="162">
        <f t="shared" si="315"/>
        <v>0</v>
      </c>
      <c r="L527" s="162">
        <f t="shared" si="315"/>
        <v>0</v>
      </c>
      <c r="M527" s="195">
        <f t="shared" si="315"/>
        <v>1</v>
      </c>
      <c r="N527" s="162">
        <f t="shared" si="315"/>
        <v>1</v>
      </c>
      <c r="O527" s="162">
        <f t="shared" si="315"/>
        <v>0</v>
      </c>
      <c r="P527" s="162">
        <f t="shared" si="315"/>
        <v>0</v>
      </c>
    </row>
    <row r="528" spans="1:16" ht="12.75">
      <c r="A528" s="214" t="s">
        <v>104</v>
      </c>
      <c r="B528" s="72" t="s">
        <v>510</v>
      </c>
      <c r="C528" s="172"/>
      <c r="D528" s="195">
        <f>D529</f>
        <v>1</v>
      </c>
      <c r="E528" s="162">
        <f t="shared" si="315"/>
        <v>1</v>
      </c>
      <c r="F528" s="162">
        <f t="shared" si="315"/>
        <v>0</v>
      </c>
      <c r="G528" s="162">
        <f t="shared" si="315"/>
        <v>0</v>
      </c>
      <c r="H528" s="162">
        <f t="shared" si="315"/>
        <v>0</v>
      </c>
      <c r="I528" s="195">
        <f t="shared" si="315"/>
        <v>1</v>
      </c>
      <c r="J528" s="162">
        <f t="shared" si="315"/>
        <v>1</v>
      </c>
      <c r="K528" s="162">
        <f t="shared" si="315"/>
        <v>0</v>
      </c>
      <c r="L528" s="162">
        <f t="shared" si="315"/>
        <v>0</v>
      </c>
      <c r="M528" s="195">
        <f t="shared" si="315"/>
        <v>1</v>
      </c>
      <c r="N528" s="162">
        <f t="shared" si="315"/>
        <v>1</v>
      </c>
      <c r="O528" s="162">
        <f t="shared" si="315"/>
        <v>0</v>
      </c>
      <c r="P528" s="162">
        <f t="shared" si="315"/>
        <v>0</v>
      </c>
    </row>
    <row r="529" spans="1:16" ht="25.5">
      <c r="A529" s="214" t="s">
        <v>22</v>
      </c>
      <c r="B529" s="72" t="s">
        <v>510</v>
      </c>
      <c r="C529" s="172" t="s">
        <v>16</v>
      </c>
      <c r="D529" s="195">
        <f>E529+F529+G529</f>
        <v>1</v>
      </c>
      <c r="E529" s="162">
        <v>1</v>
      </c>
      <c r="F529" s="162"/>
      <c r="G529" s="162"/>
      <c r="H529" s="162"/>
      <c r="I529" s="195">
        <f>J529+K529+L529</f>
        <v>1</v>
      </c>
      <c r="J529" s="77">
        <v>1</v>
      </c>
      <c r="K529" s="77"/>
      <c r="L529" s="77"/>
      <c r="M529" s="195">
        <f>N529+O529+P529</f>
        <v>1</v>
      </c>
      <c r="N529" s="77">
        <v>1</v>
      </c>
      <c r="O529" s="77"/>
      <c r="P529" s="77"/>
    </row>
  </sheetData>
  <mergeCells count="13">
    <mergeCell ref="A13:A15"/>
    <mergeCell ref="B13:B15"/>
    <mergeCell ref="C13:C15"/>
    <mergeCell ref="D13:P13"/>
    <mergeCell ref="D14:H14"/>
    <mergeCell ref="I14:L14"/>
    <mergeCell ref="M14:P14"/>
    <mergeCell ref="A11:P11"/>
    <mergeCell ref="J6:P6"/>
    <mergeCell ref="L7:P7"/>
    <mergeCell ref="I8:P8"/>
    <mergeCell ref="A9:P9"/>
    <mergeCell ref="A10:P10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X525"/>
  <sheetViews>
    <sheetView topLeftCell="A13" zoomScale="96" zoomScaleNormal="96" zoomScaleSheetLayoutView="85" zoomScalePageLayoutView="40" workbookViewId="0">
      <pane xSplit="3" ySplit="4" topLeftCell="D17" activePane="bottomRight" state="frozen"/>
      <selection activeCell="A13" sqref="A13"/>
      <selection pane="topRight" activeCell="D13" sqref="D13"/>
      <selection pane="bottomLeft" activeCell="A17" sqref="A17"/>
      <selection pane="bottomRight" activeCell="L301" sqref="L301"/>
    </sheetView>
  </sheetViews>
  <sheetFormatPr defaultRowHeight="15"/>
  <cols>
    <col min="1" max="1" width="35.42578125" style="6" customWidth="1"/>
    <col min="2" max="2" width="13" customWidth="1"/>
    <col min="3" max="3" width="7" style="6" customWidth="1"/>
    <col min="4" max="4" width="11.140625" style="34" customWidth="1"/>
    <col min="5" max="5" width="9.85546875" style="34" customWidth="1"/>
    <col min="6" max="6" width="9.140625" style="34" customWidth="1"/>
    <col min="7" max="7" width="9.28515625" style="34" customWidth="1"/>
    <col min="8" max="8" width="7.85546875" style="34" hidden="1" customWidth="1"/>
    <col min="9" max="9" width="10.42578125" style="6" customWidth="1"/>
    <col min="10" max="10" width="11" style="6" customWidth="1"/>
    <col min="11" max="11" width="9.28515625" style="6" customWidth="1"/>
    <col min="12" max="12" width="10.5703125" style="6" customWidth="1"/>
    <col min="13" max="13" width="11.42578125" style="6" customWidth="1"/>
    <col min="14" max="14" width="11.5703125" style="6" customWidth="1"/>
    <col min="15" max="15" width="9.28515625" style="6" customWidth="1"/>
    <col min="16" max="16" width="11.140625" style="6" customWidth="1"/>
    <col min="17" max="19" width="9.140625" style="5"/>
  </cols>
  <sheetData>
    <row r="1" spans="1:50" ht="15.75">
      <c r="I1" s="11"/>
      <c r="J1" s="11"/>
      <c r="K1" s="11"/>
      <c r="L1" s="136"/>
      <c r="M1" s="11"/>
      <c r="N1" s="11"/>
      <c r="O1" s="11"/>
      <c r="P1" s="136" t="s">
        <v>349</v>
      </c>
    </row>
    <row r="2" spans="1:50" ht="15.75">
      <c r="I2" s="11"/>
      <c r="J2" s="11"/>
      <c r="K2" s="11"/>
      <c r="L2" s="135"/>
      <c r="M2" s="11"/>
      <c r="N2" s="11"/>
      <c r="O2" s="11"/>
      <c r="P2" s="135" t="s">
        <v>0</v>
      </c>
    </row>
    <row r="3" spans="1:50" ht="15.75">
      <c r="I3" s="11"/>
      <c r="J3" s="11"/>
      <c r="K3" s="11"/>
      <c r="L3" s="135"/>
      <c r="M3" s="11"/>
      <c r="N3" s="11"/>
      <c r="O3" s="11"/>
      <c r="P3" s="135" t="s">
        <v>1</v>
      </c>
    </row>
    <row r="4" spans="1:50" ht="15.75">
      <c r="I4" s="11"/>
      <c r="J4" s="11"/>
      <c r="K4" s="11"/>
      <c r="L4" s="135"/>
      <c r="M4" s="11"/>
      <c r="N4" s="11"/>
      <c r="O4" s="11"/>
      <c r="P4" s="135" t="s">
        <v>489</v>
      </c>
    </row>
    <row r="5" spans="1:50" ht="5.25" customHeight="1">
      <c r="I5" s="11"/>
      <c r="J5" s="11"/>
      <c r="K5" s="11"/>
      <c r="L5" s="135"/>
      <c r="M5" s="11"/>
      <c r="N5" s="11"/>
      <c r="O5" s="11"/>
      <c r="P5" s="135"/>
    </row>
    <row r="6" spans="1:50" ht="14.25" customHeight="1">
      <c r="I6" s="11"/>
      <c r="J6" s="255" t="s">
        <v>362</v>
      </c>
      <c r="K6" s="255"/>
      <c r="L6" s="255"/>
      <c r="M6" s="255"/>
      <c r="N6" s="255"/>
      <c r="O6" s="255"/>
      <c r="P6" s="255"/>
    </row>
    <row r="7" spans="1:50" ht="14.25" customHeight="1">
      <c r="I7" s="11"/>
      <c r="J7" s="206"/>
      <c r="K7" s="206"/>
      <c r="L7" s="256" t="s">
        <v>363</v>
      </c>
      <c r="M7" s="256"/>
      <c r="N7" s="256"/>
      <c r="O7" s="256"/>
      <c r="P7" s="256"/>
    </row>
    <row r="8" spans="1:50" s="5" customFormat="1">
      <c r="A8" s="11"/>
      <c r="B8" s="11"/>
      <c r="C8" s="11"/>
      <c r="D8" s="11"/>
      <c r="E8" s="11"/>
      <c r="F8" s="11"/>
      <c r="G8" s="11"/>
      <c r="H8" s="11"/>
      <c r="I8" s="255" t="s">
        <v>490</v>
      </c>
      <c r="J8" s="255"/>
      <c r="K8" s="255"/>
      <c r="L8" s="255"/>
      <c r="M8" s="255"/>
      <c r="N8" s="255"/>
      <c r="O8" s="255"/>
      <c r="P8" s="255"/>
    </row>
    <row r="9" spans="1:50" ht="15.75">
      <c r="A9" s="254" t="s">
        <v>143</v>
      </c>
      <c r="B9" s="254"/>
      <c r="C9" s="254"/>
      <c r="D9" s="254"/>
      <c r="E9" s="254"/>
      <c r="F9" s="254"/>
      <c r="G9" s="254"/>
      <c r="H9" s="254"/>
      <c r="I9" s="254"/>
      <c r="J9" s="254"/>
      <c r="K9" s="254"/>
      <c r="L9" s="254"/>
      <c r="M9" s="254"/>
      <c r="N9" s="254"/>
      <c r="O9" s="254"/>
      <c r="P9" s="254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</row>
    <row r="10" spans="1:50" ht="15.75">
      <c r="A10" s="254" t="s">
        <v>144</v>
      </c>
      <c r="B10" s="254"/>
      <c r="C10" s="254"/>
      <c r="D10" s="254"/>
      <c r="E10" s="254"/>
      <c r="F10" s="254"/>
      <c r="G10" s="254"/>
      <c r="H10" s="254"/>
      <c r="I10" s="254"/>
      <c r="J10" s="254"/>
      <c r="K10" s="254"/>
      <c r="L10" s="254"/>
      <c r="M10" s="254"/>
      <c r="N10" s="254"/>
      <c r="O10" s="254"/>
      <c r="P10" s="254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</row>
    <row r="11" spans="1:50" ht="15.75">
      <c r="A11" s="254" t="s">
        <v>491</v>
      </c>
      <c r="B11" s="254"/>
      <c r="C11" s="254"/>
      <c r="D11" s="254"/>
      <c r="E11" s="254"/>
      <c r="F11" s="254"/>
      <c r="G11" s="254"/>
      <c r="H11" s="254"/>
      <c r="I11" s="254"/>
      <c r="J11" s="254"/>
      <c r="K11" s="254"/>
      <c r="L11" s="254"/>
      <c r="M11" s="254"/>
      <c r="N11" s="254"/>
      <c r="O11" s="254"/>
      <c r="P11" s="254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</row>
    <row r="12" spans="1:50">
      <c r="A12" s="1"/>
      <c r="B12" s="3"/>
      <c r="C12" s="3"/>
      <c r="D12" s="33"/>
      <c r="E12" s="4"/>
      <c r="F12" s="4"/>
      <c r="G12" s="4"/>
      <c r="H12" s="4"/>
      <c r="I12" s="2"/>
      <c r="J12" s="2"/>
      <c r="K12" s="2"/>
      <c r="L12" s="2"/>
      <c r="M12" s="2"/>
      <c r="N12" s="2"/>
      <c r="O12" s="2"/>
      <c r="P12" s="2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</row>
    <row r="13" spans="1:50" ht="14.25" customHeight="1">
      <c r="A13" s="257" t="s">
        <v>488</v>
      </c>
      <c r="B13" s="260" t="s">
        <v>3</v>
      </c>
      <c r="C13" s="260" t="s">
        <v>4</v>
      </c>
      <c r="D13" s="263" t="s">
        <v>493</v>
      </c>
      <c r="E13" s="264"/>
      <c r="F13" s="264"/>
      <c r="G13" s="264"/>
      <c r="H13" s="264"/>
      <c r="I13" s="264"/>
      <c r="J13" s="264"/>
      <c r="K13" s="264"/>
      <c r="L13" s="264"/>
      <c r="M13" s="264"/>
      <c r="N13" s="264"/>
      <c r="O13" s="264"/>
      <c r="P13" s="264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</row>
    <row r="14" spans="1:50" ht="15.75" customHeight="1">
      <c r="A14" s="258"/>
      <c r="B14" s="261"/>
      <c r="C14" s="261"/>
      <c r="D14" s="263" t="s">
        <v>366</v>
      </c>
      <c r="E14" s="264"/>
      <c r="F14" s="264"/>
      <c r="G14" s="264"/>
      <c r="H14" s="265"/>
      <c r="I14" s="266" t="s">
        <v>434</v>
      </c>
      <c r="J14" s="266"/>
      <c r="K14" s="266"/>
      <c r="L14" s="266"/>
      <c r="M14" s="266" t="s">
        <v>492</v>
      </c>
      <c r="N14" s="266"/>
      <c r="O14" s="266"/>
      <c r="P14" s="266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</row>
    <row r="15" spans="1:50" ht="59.25" customHeight="1">
      <c r="A15" s="259"/>
      <c r="B15" s="262"/>
      <c r="C15" s="262"/>
      <c r="D15" s="12" t="s">
        <v>137</v>
      </c>
      <c r="E15" s="13" t="s">
        <v>146</v>
      </c>
      <c r="F15" s="13" t="s">
        <v>132</v>
      </c>
      <c r="G15" s="78" t="s">
        <v>156</v>
      </c>
      <c r="H15" s="78" t="s">
        <v>314</v>
      </c>
      <c r="I15" s="13" t="s">
        <v>137</v>
      </c>
      <c r="J15" s="13" t="s">
        <v>146</v>
      </c>
      <c r="K15" s="13" t="s">
        <v>132</v>
      </c>
      <c r="L15" s="59" t="s">
        <v>156</v>
      </c>
      <c r="M15" s="13" t="s">
        <v>137</v>
      </c>
      <c r="N15" s="13" t="s">
        <v>146</v>
      </c>
      <c r="O15" s="13" t="s">
        <v>132</v>
      </c>
      <c r="P15" s="59" t="s">
        <v>156</v>
      </c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</row>
    <row r="16" spans="1:50" ht="18" customHeight="1">
      <c r="A16" s="26" t="s">
        <v>6</v>
      </c>
      <c r="B16" s="22" t="s">
        <v>7</v>
      </c>
      <c r="C16" s="26" t="s">
        <v>99</v>
      </c>
      <c r="D16" s="15">
        <v>4</v>
      </c>
      <c r="E16" s="14">
        <v>5</v>
      </c>
      <c r="F16" s="14">
        <v>6</v>
      </c>
      <c r="G16" s="14">
        <v>7</v>
      </c>
      <c r="H16" s="14">
        <v>9</v>
      </c>
      <c r="I16" s="14">
        <v>8</v>
      </c>
      <c r="J16" s="14">
        <v>9</v>
      </c>
      <c r="K16" s="14">
        <v>10</v>
      </c>
      <c r="L16" s="156">
        <v>11</v>
      </c>
      <c r="M16" s="156">
        <v>12</v>
      </c>
      <c r="N16" s="156">
        <v>13</v>
      </c>
      <c r="O16" s="156">
        <v>14</v>
      </c>
      <c r="P16" s="156">
        <v>15</v>
      </c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</row>
    <row r="17" spans="1:50" ht="18.75" customHeight="1">
      <c r="A17" s="68" t="s">
        <v>5</v>
      </c>
      <c r="B17" s="21"/>
      <c r="C17" s="20"/>
      <c r="D17" s="154">
        <f>E17+F17+G17</f>
        <v>305302.30000000005</v>
      </c>
      <c r="E17" s="154">
        <f t="shared" ref="E17" si="0">E18+E261</f>
        <v>138952.70000000001</v>
      </c>
      <c r="F17" s="154">
        <f t="shared" ref="F17" si="1">F18+F261</f>
        <v>137541.90000000002</v>
      </c>
      <c r="G17" s="154">
        <f t="shared" ref="G17" si="2">G18+G261</f>
        <v>28807.700000000004</v>
      </c>
      <c r="H17" s="154" t="e">
        <f t="shared" ref="H17" si="3">H18+H261</f>
        <v>#REF!</v>
      </c>
      <c r="I17" s="154">
        <f>I18+I261</f>
        <v>231835.59999999998</v>
      </c>
      <c r="J17" s="154">
        <f t="shared" ref="J17" si="4">J18+J261</f>
        <v>120812.09999999999</v>
      </c>
      <c r="K17" s="154">
        <f t="shared" ref="K17" si="5">K18+K261</f>
        <v>100129.10000000002</v>
      </c>
      <c r="L17" s="154">
        <f t="shared" ref="L17" si="6">L18+L261</f>
        <v>10894.4</v>
      </c>
      <c r="M17" s="154">
        <f t="shared" ref="M17" si="7">M18+M261</f>
        <v>233826.30000000005</v>
      </c>
      <c r="N17" s="154">
        <f t="shared" ref="N17" si="8">N18+N261</f>
        <v>128199.19999999998</v>
      </c>
      <c r="O17" s="154">
        <f t="shared" ref="O17" si="9">O18+O261</f>
        <v>94600.2</v>
      </c>
      <c r="P17" s="154">
        <f t="shared" ref="P17" si="10">P18+P261</f>
        <v>11026.9</v>
      </c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</row>
    <row r="18" spans="1:50" s="7" customFormat="1" ht="32.25" customHeight="1">
      <c r="A18" s="43" t="s">
        <v>10</v>
      </c>
      <c r="B18" s="42" t="s">
        <v>165</v>
      </c>
      <c r="C18" s="19"/>
      <c r="D18" s="154">
        <f>E18+F18+G18</f>
        <v>62734.80000000001</v>
      </c>
      <c r="E18" s="157">
        <f>E19+E21+E24+E31+E36+E38+E40+E46+E50+E56+E59+E63+E67+E69+E72+E76+E80+E84+E88+E90+E100+E113+E115+E120+E122+E131+E134+E137+E143+E201+E210+E212+E223+E226+E230+E234+E241+E259+E249+E214+E238+E257+E236+E219+E96+E146+E222+E42+E44+E54+E175++E194+E94+E102+E105+E107+E109+E111+E203+E207+E244+E151+E155+E157+E159+E161+E163+E176+E178+E180+E182+E184+E186+E188+E197+E199+E153+E149+E205+E228+E232</f>
        <v>44995.400000000009</v>
      </c>
      <c r="F18" s="157">
        <f>F19+F21+F24+F31+F36+F38+F40+F46+F50+F56+F59+F63+F67+F69+F72+F76+F80+F84+F88+F90+F100+F113+F115+F120+F122+F131+F134+F137+F143+F201+F210+F212+F223+F226+F230+F234+F241+F259+F249+F214+F238+F257+F236+F219+F96+F146+F222+F42+F44+F54+F175++F194+F94+F102+F105+F107+F109+F111+F203+F207+F244+F151+F155+F157+F159+F161+F163+F176+F178+F180+F182+F184+F186+F188+F197+F199+F153+F149+F205+F228+F232+F117</f>
        <v>16479.5</v>
      </c>
      <c r="G18" s="157">
        <f t="shared" ref="G18:P18" si="11">G19+G21+G24+G31+G36+G38+G40+G46+G50+G56+G59+G63+G67+G69+G72+G76+G80+G84+G88+G90+G100+G113+G115+G120+G122+G131+G134+G137+G143+G201+G210+G212+G223+G226+G230+G234+G241+G259+G249+G214+G238+G257+G236+G219+G96+G146+G222+G42+G44+G54+G175++G194+G94+G102+G105+G107+G109+G111+G203+G207+G244+G151+G155+G157+G159+G161+G163+G176+G178+G180+G182+G184+G186+G188+G197+G199+G153+G149+G205+G228+G232</f>
        <v>1259.9000000000001</v>
      </c>
      <c r="H18" s="157" t="e">
        <f t="shared" si="11"/>
        <v>#REF!</v>
      </c>
      <c r="I18" s="157">
        <f>I19+I21+I24+I31+I36+I38+I40+I46+I50+I56+I59+I63+I67+I69+I72+I76+I80+I84+I88+I90+I100+I113+I115+I120+I122+I131+I134+I137+I143+I201+I210+I212+I223+I226+I230+I234+I241+I259+I249+I214+I238+I257+I236+I219+I96+I146+I222+I42+I44+I54+I175++I194+I94+I102+I105+I107+I109+I111+I203+I207+I244+I151+I155+I157+I159+I161+I163+I176+I178+I180+I182+I184+I186+I188+I197+I199+I153+I149+I205+I228+I232</f>
        <v>231382.59999999998</v>
      </c>
      <c r="J18" s="157">
        <f t="shared" si="11"/>
        <v>120359.09999999999</v>
      </c>
      <c r="K18" s="157">
        <f t="shared" si="11"/>
        <v>100129.10000000002</v>
      </c>
      <c r="L18" s="157">
        <f t="shared" si="11"/>
        <v>10894.4</v>
      </c>
      <c r="M18" s="157">
        <f t="shared" si="11"/>
        <v>233600.30000000005</v>
      </c>
      <c r="N18" s="157">
        <f t="shared" si="11"/>
        <v>127973.19999999998</v>
      </c>
      <c r="O18" s="157">
        <f t="shared" si="11"/>
        <v>94600.2</v>
      </c>
      <c r="P18" s="157">
        <f t="shared" si="11"/>
        <v>11026.9</v>
      </c>
    </row>
    <row r="19" spans="1:50" s="7" customFormat="1" ht="12.75" customHeight="1">
      <c r="A19" s="16" t="s">
        <v>101</v>
      </c>
      <c r="B19" s="44" t="s">
        <v>166</v>
      </c>
      <c r="C19" s="153"/>
      <c r="D19" s="158">
        <f t="shared" ref="D19:D66" si="12">E19+F19+G19</f>
        <v>1390</v>
      </c>
      <c r="E19" s="155">
        <f t="shared" ref="E19:H19" si="13">E20</f>
        <v>1390</v>
      </c>
      <c r="F19" s="155">
        <f t="shared" si="13"/>
        <v>0</v>
      </c>
      <c r="G19" s="155">
        <f t="shared" si="13"/>
        <v>0</v>
      </c>
      <c r="H19" s="155" t="e">
        <f t="shared" si="13"/>
        <v>#REF!</v>
      </c>
      <c r="I19" s="155">
        <f>I20</f>
        <v>1265</v>
      </c>
      <c r="J19" s="155">
        <f t="shared" ref="J19:P19" si="14">J20</f>
        <v>1265</v>
      </c>
      <c r="K19" s="155">
        <f t="shared" si="14"/>
        <v>0</v>
      </c>
      <c r="L19" s="155">
        <f t="shared" si="14"/>
        <v>0</v>
      </c>
      <c r="M19" s="155">
        <f t="shared" si="14"/>
        <v>1265</v>
      </c>
      <c r="N19" s="155">
        <f t="shared" si="14"/>
        <v>1265</v>
      </c>
      <c r="O19" s="155">
        <f t="shared" si="14"/>
        <v>0</v>
      </c>
      <c r="P19" s="155">
        <f t="shared" si="14"/>
        <v>0</v>
      </c>
    </row>
    <row r="20" spans="1:50" s="8" customFormat="1" ht="109.5" customHeight="1">
      <c r="A20" s="16" t="s">
        <v>11</v>
      </c>
      <c r="B20" s="44" t="s">
        <v>166</v>
      </c>
      <c r="C20" s="153" t="s">
        <v>12</v>
      </c>
      <c r="D20" s="154">
        <f t="shared" si="12"/>
        <v>1390</v>
      </c>
      <c r="E20" s="155">
        <v>1390</v>
      </c>
      <c r="F20" s="156"/>
      <c r="G20" s="157"/>
      <c r="H20" s="157" t="e">
        <f>#REF!</f>
        <v>#REF!</v>
      </c>
      <c r="I20" s="154">
        <f t="shared" ref="I20:I64" si="15">J20+K20+L20</f>
        <v>1265</v>
      </c>
      <c r="J20" s="155">
        <v>1265</v>
      </c>
      <c r="K20" s="156"/>
      <c r="L20" s="156"/>
      <c r="M20" s="159">
        <f>N20+O20</f>
        <v>1265</v>
      </c>
      <c r="N20" s="160">
        <v>1265</v>
      </c>
      <c r="O20" s="160"/>
      <c r="P20" s="160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</row>
    <row r="21" spans="1:50" s="7" customFormat="1" ht="17.25" customHeight="1">
      <c r="A21" s="16" t="s">
        <v>102</v>
      </c>
      <c r="B21" s="44" t="s">
        <v>167</v>
      </c>
      <c r="C21" s="153"/>
      <c r="D21" s="158">
        <f>D22+D23</f>
        <v>20662.7</v>
      </c>
      <c r="E21" s="158">
        <f t="shared" ref="E21:P21" si="16">E22+E23</f>
        <v>20662.7</v>
      </c>
      <c r="F21" s="158">
        <f t="shared" si="16"/>
        <v>0</v>
      </c>
      <c r="G21" s="158">
        <f t="shared" si="16"/>
        <v>0</v>
      </c>
      <c r="H21" s="158" t="e">
        <f t="shared" si="16"/>
        <v>#REF!</v>
      </c>
      <c r="I21" s="158">
        <f t="shared" si="16"/>
        <v>19602.7</v>
      </c>
      <c r="J21" s="158">
        <f t="shared" si="16"/>
        <v>19602.7</v>
      </c>
      <c r="K21" s="158">
        <f t="shared" si="16"/>
        <v>0</v>
      </c>
      <c r="L21" s="158">
        <f t="shared" si="16"/>
        <v>0</v>
      </c>
      <c r="M21" s="158">
        <f t="shared" si="16"/>
        <v>19640</v>
      </c>
      <c r="N21" s="158">
        <f t="shared" si="16"/>
        <v>19640</v>
      </c>
      <c r="O21" s="158">
        <f t="shared" si="16"/>
        <v>0</v>
      </c>
      <c r="P21" s="158">
        <f t="shared" si="16"/>
        <v>0</v>
      </c>
    </row>
    <row r="22" spans="1:50" s="8" customFormat="1" ht="109.5" customHeight="1">
      <c r="A22" s="16" t="s">
        <v>315</v>
      </c>
      <c r="B22" s="44" t="s">
        <v>167</v>
      </c>
      <c r="C22" s="153" t="s">
        <v>12</v>
      </c>
      <c r="D22" s="154">
        <f t="shared" si="12"/>
        <v>20642.7</v>
      </c>
      <c r="E22" s="155">
        <f>19598+985.3+59.4</f>
        <v>20642.7</v>
      </c>
      <c r="F22" s="155"/>
      <c r="G22" s="155"/>
      <c r="H22" s="155" t="e">
        <f>#REF!</f>
        <v>#REF!</v>
      </c>
      <c r="I22" s="154">
        <f t="shared" si="15"/>
        <v>19582.7</v>
      </c>
      <c r="J22" s="155">
        <v>19582.7</v>
      </c>
      <c r="K22" s="156"/>
      <c r="L22" s="156"/>
      <c r="M22" s="159">
        <f t="shared" ref="M22:M23" si="17">N22+O22</f>
        <v>19630</v>
      </c>
      <c r="N22" s="160">
        <v>19630</v>
      </c>
      <c r="O22" s="160"/>
      <c r="P22" s="160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</row>
    <row r="23" spans="1:50" s="8" customFormat="1" ht="109.5" customHeight="1">
      <c r="A23" s="16" t="s">
        <v>11</v>
      </c>
      <c r="B23" s="44" t="s">
        <v>167</v>
      </c>
      <c r="C23" s="153" t="s">
        <v>16</v>
      </c>
      <c r="D23" s="154">
        <f t="shared" si="12"/>
        <v>20</v>
      </c>
      <c r="E23" s="155">
        <v>20</v>
      </c>
      <c r="F23" s="155"/>
      <c r="G23" s="155"/>
      <c r="H23" s="155" t="e">
        <f>#REF!</f>
        <v>#REF!</v>
      </c>
      <c r="I23" s="154">
        <f t="shared" si="15"/>
        <v>20</v>
      </c>
      <c r="J23" s="155">
        <v>20</v>
      </c>
      <c r="K23" s="155"/>
      <c r="L23" s="155"/>
      <c r="M23" s="159">
        <f t="shared" si="17"/>
        <v>10</v>
      </c>
      <c r="N23" s="160">
        <v>10</v>
      </c>
      <c r="O23" s="160"/>
      <c r="P23" s="160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</row>
    <row r="24" spans="1:50" s="7" customFormat="1" ht="78" customHeight="1">
      <c r="A24" s="48" t="s">
        <v>139</v>
      </c>
      <c r="B24" s="153" t="s">
        <v>168</v>
      </c>
      <c r="C24" s="153"/>
      <c r="D24" s="154">
        <f t="shared" si="12"/>
        <v>1.5</v>
      </c>
      <c r="E24" s="156">
        <f t="shared" ref="E24:H24" si="18">E25</f>
        <v>0</v>
      </c>
      <c r="F24" s="155">
        <f t="shared" si="18"/>
        <v>0</v>
      </c>
      <c r="G24" s="157">
        <f t="shared" si="18"/>
        <v>1.5</v>
      </c>
      <c r="H24" s="157" t="e">
        <f t="shared" si="18"/>
        <v>#REF!</v>
      </c>
      <c r="I24" s="154">
        <f t="shared" si="15"/>
        <v>1.5</v>
      </c>
      <c r="J24" s="156">
        <f t="shared" ref="J24:L24" si="19">J25</f>
        <v>0</v>
      </c>
      <c r="K24" s="156">
        <f t="shared" si="19"/>
        <v>0</v>
      </c>
      <c r="L24" s="156">
        <f t="shared" si="19"/>
        <v>1.5</v>
      </c>
      <c r="M24" s="159">
        <f>N24+O24+P24</f>
        <v>36.5</v>
      </c>
      <c r="N24" s="160">
        <f t="shared" ref="N24:P24" si="20">N25</f>
        <v>0</v>
      </c>
      <c r="O24" s="160">
        <f t="shared" si="20"/>
        <v>0</v>
      </c>
      <c r="P24" s="160">
        <f t="shared" si="20"/>
        <v>36.5</v>
      </c>
    </row>
    <row r="25" spans="1:50" s="8" customFormat="1" ht="43.5" customHeight="1">
      <c r="A25" s="48" t="s">
        <v>22</v>
      </c>
      <c r="B25" s="153" t="s">
        <v>168</v>
      </c>
      <c r="C25" s="153" t="s">
        <v>16</v>
      </c>
      <c r="D25" s="158">
        <f t="shared" si="12"/>
        <v>1.5</v>
      </c>
      <c r="E25" s="156"/>
      <c r="F25" s="155"/>
      <c r="G25" s="155">
        <v>1.5</v>
      </c>
      <c r="H25" s="155" t="e">
        <f>#REF!</f>
        <v>#REF!</v>
      </c>
      <c r="I25" s="158">
        <f t="shared" si="15"/>
        <v>1.5</v>
      </c>
      <c r="J25" s="156"/>
      <c r="K25" s="156"/>
      <c r="L25" s="156">
        <v>1.5</v>
      </c>
      <c r="M25" s="160">
        <f>N25+O25+P25</f>
        <v>36.5</v>
      </c>
      <c r="N25" s="160"/>
      <c r="O25" s="160"/>
      <c r="P25" s="160">
        <v>36.5</v>
      </c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</row>
    <row r="26" spans="1:50" s="8" customFormat="1" ht="36" hidden="1">
      <c r="A26" s="46" t="s">
        <v>310</v>
      </c>
      <c r="B26" s="47" t="s">
        <v>311</v>
      </c>
      <c r="C26" s="153"/>
      <c r="D26" s="158">
        <f t="shared" si="12"/>
        <v>0</v>
      </c>
      <c r="E26" s="158">
        <f>E27+E29</f>
        <v>0</v>
      </c>
      <c r="F26" s="158">
        <f>F27+F29</f>
        <v>0</v>
      </c>
      <c r="G26" s="158">
        <f>G27+G29</f>
        <v>0</v>
      </c>
      <c r="H26" s="158"/>
      <c r="I26" s="158">
        <f t="shared" ref="I26:P26" si="21">I27+I29</f>
        <v>0</v>
      </c>
      <c r="J26" s="158">
        <f t="shared" si="21"/>
        <v>0</v>
      </c>
      <c r="K26" s="158">
        <f t="shared" si="21"/>
        <v>0</v>
      </c>
      <c r="L26" s="158">
        <f t="shared" si="21"/>
        <v>0</v>
      </c>
      <c r="M26" s="158">
        <f t="shared" si="21"/>
        <v>0</v>
      </c>
      <c r="N26" s="158">
        <f t="shared" si="21"/>
        <v>0</v>
      </c>
      <c r="O26" s="158">
        <f t="shared" si="21"/>
        <v>0</v>
      </c>
      <c r="P26" s="158">
        <f t="shared" si="21"/>
        <v>0</v>
      </c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</row>
    <row r="27" spans="1:50" s="8" customFormat="1" ht="72" hidden="1">
      <c r="A27" s="46" t="s">
        <v>11</v>
      </c>
      <c r="B27" s="47" t="s">
        <v>311</v>
      </c>
      <c r="C27" s="153" t="s">
        <v>12</v>
      </c>
      <c r="D27" s="158">
        <f t="shared" si="12"/>
        <v>0</v>
      </c>
      <c r="E27" s="158">
        <f>E28</f>
        <v>0</v>
      </c>
      <c r="F27" s="158">
        <f>F28</f>
        <v>0</v>
      </c>
      <c r="G27" s="158">
        <f>G28</f>
        <v>0</v>
      </c>
      <c r="H27" s="158"/>
      <c r="I27" s="158">
        <f t="shared" ref="I27:P27" si="22">I28</f>
        <v>0</v>
      </c>
      <c r="J27" s="158">
        <f t="shared" si="22"/>
        <v>0</v>
      </c>
      <c r="K27" s="158">
        <f t="shared" si="22"/>
        <v>0</v>
      </c>
      <c r="L27" s="158">
        <f t="shared" si="22"/>
        <v>0</v>
      </c>
      <c r="M27" s="158">
        <f t="shared" si="22"/>
        <v>0</v>
      </c>
      <c r="N27" s="158">
        <f t="shared" si="22"/>
        <v>0</v>
      </c>
      <c r="O27" s="158">
        <f t="shared" si="22"/>
        <v>0</v>
      </c>
      <c r="P27" s="158">
        <f t="shared" si="22"/>
        <v>0</v>
      </c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</row>
    <row r="28" spans="1:50" s="8" customFormat="1" ht="9.75" hidden="1" customHeight="1">
      <c r="A28" s="16" t="s">
        <v>25</v>
      </c>
      <c r="B28" s="47" t="s">
        <v>311</v>
      </c>
      <c r="C28" s="153" t="s">
        <v>12</v>
      </c>
      <c r="D28" s="158">
        <f t="shared" si="12"/>
        <v>0</v>
      </c>
      <c r="E28" s="156"/>
      <c r="F28" s="155"/>
      <c r="G28" s="155"/>
      <c r="H28" s="155"/>
      <c r="I28" s="158"/>
      <c r="J28" s="156"/>
      <c r="K28" s="156"/>
      <c r="L28" s="156"/>
      <c r="M28" s="160"/>
      <c r="N28" s="160"/>
      <c r="O28" s="160"/>
      <c r="P28" s="160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</row>
    <row r="29" spans="1:50" s="8" customFormat="1" ht="11.25" hidden="1" customHeight="1">
      <c r="A29" s="46" t="s">
        <v>22</v>
      </c>
      <c r="B29" s="47" t="s">
        <v>311</v>
      </c>
      <c r="C29" s="153" t="s">
        <v>16</v>
      </c>
      <c r="D29" s="158">
        <f>D30</f>
        <v>0</v>
      </c>
      <c r="E29" s="158">
        <f>E30</f>
        <v>0</v>
      </c>
      <c r="F29" s="158">
        <f>F30</f>
        <v>0</v>
      </c>
      <c r="G29" s="158">
        <f>G30</f>
        <v>0</v>
      </c>
      <c r="H29" s="158"/>
      <c r="I29" s="158">
        <f t="shared" ref="I29:P29" si="23">I30</f>
        <v>0</v>
      </c>
      <c r="J29" s="158">
        <f t="shared" si="23"/>
        <v>0</v>
      </c>
      <c r="K29" s="158">
        <f t="shared" si="23"/>
        <v>0</v>
      </c>
      <c r="L29" s="158">
        <f t="shared" si="23"/>
        <v>0</v>
      </c>
      <c r="M29" s="158">
        <f t="shared" si="23"/>
        <v>0</v>
      </c>
      <c r="N29" s="158">
        <f t="shared" si="23"/>
        <v>0</v>
      </c>
      <c r="O29" s="158">
        <f t="shared" si="23"/>
        <v>0</v>
      </c>
      <c r="P29" s="158">
        <f t="shared" si="23"/>
        <v>0</v>
      </c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</row>
    <row r="30" spans="1:50" s="8" customFormat="1" ht="12.75" hidden="1" customHeight="1">
      <c r="A30" s="16" t="s">
        <v>25</v>
      </c>
      <c r="B30" s="47" t="s">
        <v>311</v>
      </c>
      <c r="C30" s="153" t="s">
        <v>16</v>
      </c>
      <c r="D30" s="158"/>
      <c r="E30" s="156"/>
      <c r="F30" s="155"/>
      <c r="G30" s="155"/>
      <c r="H30" s="155"/>
      <c r="I30" s="158"/>
      <c r="J30" s="156"/>
      <c r="K30" s="156"/>
      <c r="L30" s="156"/>
      <c r="M30" s="160"/>
      <c r="N30" s="160"/>
      <c r="O30" s="160"/>
      <c r="P30" s="160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</row>
    <row r="31" spans="1:50" s="10" customFormat="1" ht="11.25" hidden="1" customHeight="1">
      <c r="A31" s="83" t="s">
        <v>344</v>
      </c>
      <c r="B31" s="70"/>
      <c r="C31" s="19"/>
      <c r="D31" s="154">
        <f>E31+F31+G31+H31</f>
        <v>0</v>
      </c>
      <c r="E31" s="157">
        <f t="shared" ref="E31:P31" si="24">E32+E34</f>
        <v>0</v>
      </c>
      <c r="F31" s="18">
        <f t="shared" si="24"/>
        <v>0</v>
      </c>
      <c r="G31" s="18">
        <f t="shared" si="24"/>
        <v>0</v>
      </c>
      <c r="H31" s="18">
        <f t="shared" si="24"/>
        <v>0</v>
      </c>
      <c r="I31" s="18">
        <f t="shared" si="24"/>
        <v>0</v>
      </c>
      <c r="J31" s="18">
        <f t="shared" si="24"/>
        <v>0</v>
      </c>
      <c r="K31" s="18">
        <f t="shared" si="24"/>
        <v>0</v>
      </c>
      <c r="L31" s="18">
        <f t="shared" si="24"/>
        <v>0</v>
      </c>
      <c r="M31" s="18">
        <f t="shared" si="24"/>
        <v>0</v>
      </c>
      <c r="N31" s="18">
        <f t="shared" si="24"/>
        <v>0</v>
      </c>
      <c r="O31" s="18">
        <f t="shared" si="24"/>
        <v>0</v>
      </c>
      <c r="P31" s="18">
        <f t="shared" si="24"/>
        <v>0</v>
      </c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</row>
    <row r="32" spans="1:50" s="8" customFormat="1" ht="11.25" hidden="1" customHeight="1">
      <c r="A32" s="58" t="s">
        <v>345</v>
      </c>
      <c r="B32" s="47"/>
      <c r="C32" s="153" t="s">
        <v>346</v>
      </c>
      <c r="D32" s="154">
        <f>E32+F32+G32+H32</f>
        <v>0</v>
      </c>
      <c r="E32" s="156">
        <f t="shared" ref="E32:P32" si="25">E33</f>
        <v>0</v>
      </c>
      <c r="F32" s="156">
        <f t="shared" si="25"/>
        <v>0</v>
      </c>
      <c r="G32" s="156">
        <f t="shared" si="25"/>
        <v>0</v>
      </c>
      <c r="H32" s="156">
        <f t="shared" si="25"/>
        <v>0</v>
      </c>
      <c r="I32" s="156">
        <f t="shared" si="25"/>
        <v>0</v>
      </c>
      <c r="J32" s="156">
        <f t="shared" si="25"/>
        <v>0</v>
      </c>
      <c r="K32" s="156">
        <f t="shared" si="25"/>
        <v>0</v>
      </c>
      <c r="L32" s="156">
        <f t="shared" si="25"/>
        <v>0</v>
      </c>
      <c r="M32" s="156">
        <f t="shared" si="25"/>
        <v>0</v>
      </c>
      <c r="N32" s="156">
        <f t="shared" si="25"/>
        <v>0</v>
      </c>
      <c r="O32" s="156">
        <f t="shared" si="25"/>
        <v>0</v>
      </c>
      <c r="P32" s="156">
        <f t="shared" si="25"/>
        <v>0</v>
      </c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</row>
    <row r="33" spans="1:50" s="8" customFormat="1" ht="13.5" hidden="1" customHeight="1">
      <c r="A33" s="58" t="s">
        <v>344</v>
      </c>
      <c r="B33" s="47"/>
      <c r="C33" s="153" t="s">
        <v>346</v>
      </c>
      <c r="D33" s="154">
        <f>E33+F33+G33+H33</f>
        <v>0</v>
      </c>
      <c r="E33" s="156"/>
      <c r="F33" s="155"/>
      <c r="G33" s="155"/>
      <c r="H33" s="155"/>
      <c r="I33" s="158"/>
      <c r="J33" s="156"/>
      <c r="K33" s="156"/>
      <c r="L33" s="156"/>
      <c r="M33" s="160"/>
      <c r="N33" s="160"/>
      <c r="O33" s="160"/>
      <c r="P33" s="160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</row>
    <row r="34" spans="1:50" s="8" customFormat="1" ht="11.25" hidden="1" customHeight="1">
      <c r="A34" s="58" t="s">
        <v>22</v>
      </c>
      <c r="B34" s="47"/>
      <c r="C34" s="153" t="s">
        <v>16</v>
      </c>
      <c r="D34" s="154">
        <f>E34+F34+G34+H34</f>
        <v>0</v>
      </c>
      <c r="E34" s="156">
        <f t="shared" ref="E34:P34" si="26">E35</f>
        <v>0</v>
      </c>
      <c r="F34" s="156">
        <f t="shared" si="26"/>
        <v>0</v>
      </c>
      <c r="G34" s="156">
        <f t="shared" si="26"/>
        <v>0</v>
      </c>
      <c r="H34" s="156">
        <f t="shared" si="26"/>
        <v>0</v>
      </c>
      <c r="I34" s="156">
        <f t="shared" si="26"/>
        <v>0</v>
      </c>
      <c r="J34" s="156">
        <f t="shared" si="26"/>
        <v>0</v>
      </c>
      <c r="K34" s="156">
        <f t="shared" si="26"/>
        <v>0</v>
      </c>
      <c r="L34" s="156">
        <f t="shared" si="26"/>
        <v>0</v>
      </c>
      <c r="M34" s="156">
        <f t="shared" si="26"/>
        <v>0</v>
      </c>
      <c r="N34" s="156">
        <f t="shared" si="26"/>
        <v>0</v>
      </c>
      <c r="O34" s="156">
        <f t="shared" si="26"/>
        <v>0</v>
      </c>
      <c r="P34" s="156">
        <f t="shared" si="26"/>
        <v>0</v>
      </c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</row>
    <row r="35" spans="1:50" s="8" customFormat="1" ht="12.75" hidden="1" customHeight="1">
      <c r="A35" s="58" t="s">
        <v>344</v>
      </c>
      <c r="B35" s="47"/>
      <c r="C35" s="153" t="s">
        <v>16</v>
      </c>
      <c r="D35" s="154">
        <f>E35+F35+G35+H35</f>
        <v>0</v>
      </c>
      <c r="E35" s="156"/>
      <c r="F35" s="155"/>
      <c r="G35" s="155"/>
      <c r="H35" s="155"/>
      <c r="I35" s="158"/>
      <c r="J35" s="156"/>
      <c r="K35" s="156"/>
      <c r="L35" s="156"/>
      <c r="M35" s="160"/>
      <c r="N35" s="160"/>
      <c r="O35" s="160"/>
      <c r="P35" s="160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</row>
    <row r="36" spans="1:50" s="7" customFormat="1" ht="27.75" customHeight="1">
      <c r="A36" s="32" t="s">
        <v>103</v>
      </c>
      <c r="B36" s="44" t="s">
        <v>169</v>
      </c>
      <c r="C36" s="153"/>
      <c r="D36" s="158">
        <f t="shared" si="12"/>
        <v>400</v>
      </c>
      <c r="E36" s="155">
        <f>E37</f>
        <v>400</v>
      </c>
      <c r="F36" s="155">
        <f t="shared" ref="F36:H36" si="27">F37</f>
        <v>0</v>
      </c>
      <c r="G36" s="155">
        <f t="shared" si="27"/>
        <v>0</v>
      </c>
      <c r="H36" s="155" t="e">
        <f t="shared" si="27"/>
        <v>#REF!</v>
      </c>
      <c r="I36" s="158">
        <f t="shared" si="15"/>
        <v>400</v>
      </c>
      <c r="J36" s="155">
        <f t="shared" ref="J36:L36" si="28">J37</f>
        <v>400</v>
      </c>
      <c r="K36" s="155">
        <f t="shared" si="28"/>
        <v>0</v>
      </c>
      <c r="L36" s="155">
        <f t="shared" si="28"/>
        <v>0</v>
      </c>
      <c r="M36" s="160">
        <f t="shared" ref="M36:M41" si="29">N36+O36</f>
        <v>400</v>
      </c>
      <c r="N36" s="160">
        <f>N37</f>
        <v>400</v>
      </c>
      <c r="O36" s="160">
        <f t="shared" ref="O36:P36" si="30">O37</f>
        <v>0</v>
      </c>
      <c r="P36" s="160">
        <f t="shared" si="30"/>
        <v>0</v>
      </c>
    </row>
    <row r="37" spans="1:50" s="8" customFormat="1" ht="15" customHeight="1">
      <c r="A37" s="32" t="s">
        <v>18</v>
      </c>
      <c r="B37" s="44" t="s">
        <v>169</v>
      </c>
      <c r="C37" s="153" t="s">
        <v>19</v>
      </c>
      <c r="D37" s="158">
        <f t="shared" si="12"/>
        <v>400</v>
      </c>
      <c r="E37" s="155">
        <v>400</v>
      </c>
      <c r="F37" s="155"/>
      <c r="G37" s="155"/>
      <c r="H37" s="155" t="e">
        <f>#REF!</f>
        <v>#REF!</v>
      </c>
      <c r="I37" s="155">
        <f>J37+K37+L37</f>
        <v>400</v>
      </c>
      <c r="J37" s="155">
        <v>400</v>
      </c>
      <c r="K37" s="155"/>
      <c r="L37" s="155"/>
      <c r="M37" s="160">
        <f>N37+O37+P37</f>
        <v>400</v>
      </c>
      <c r="N37" s="160">
        <v>400</v>
      </c>
      <c r="O37" s="155"/>
      <c r="P37" s="155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</row>
    <row r="38" spans="1:50" s="7" customFormat="1" ht="45" customHeight="1">
      <c r="A38" s="16" t="s">
        <v>105</v>
      </c>
      <c r="B38" s="17" t="s">
        <v>170</v>
      </c>
      <c r="C38" s="153"/>
      <c r="D38" s="158">
        <f t="shared" si="12"/>
        <v>508.1</v>
      </c>
      <c r="E38" s="155">
        <f>E39</f>
        <v>508.1</v>
      </c>
      <c r="F38" s="155">
        <f t="shared" ref="F38:P38" si="31">F39</f>
        <v>0</v>
      </c>
      <c r="G38" s="155">
        <f t="shared" si="31"/>
        <v>0</v>
      </c>
      <c r="H38" s="155" t="e">
        <f t="shared" si="31"/>
        <v>#REF!</v>
      </c>
      <c r="I38" s="155">
        <f t="shared" si="31"/>
        <v>258.10000000000002</v>
      </c>
      <c r="J38" s="155">
        <f t="shared" si="31"/>
        <v>258.10000000000002</v>
      </c>
      <c r="K38" s="155">
        <f t="shared" si="31"/>
        <v>0</v>
      </c>
      <c r="L38" s="155">
        <f t="shared" si="31"/>
        <v>0</v>
      </c>
      <c r="M38" s="155">
        <f t="shared" si="31"/>
        <v>258.10000000000002</v>
      </c>
      <c r="N38" s="155">
        <f t="shared" si="31"/>
        <v>258.10000000000002</v>
      </c>
      <c r="O38" s="155">
        <f t="shared" si="31"/>
        <v>0</v>
      </c>
      <c r="P38" s="155">
        <f t="shared" si="31"/>
        <v>0</v>
      </c>
    </row>
    <row r="39" spans="1:50" s="8" customFormat="1" ht="45" customHeight="1">
      <c r="A39" s="16" t="s">
        <v>22</v>
      </c>
      <c r="B39" s="17" t="s">
        <v>170</v>
      </c>
      <c r="C39" s="153" t="s">
        <v>16</v>
      </c>
      <c r="D39" s="158">
        <f t="shared" si="12"/>
        <v>508.1</v>
      </c>
      <c r="E39" s="155">
        <f>308.1+200</f>
        <v>508.1</v>
      </c>
      <c r="F39" s="155"/>
      <c r="G39" s="155"/>
      <c r="H39" s="155" t="e">
        <f>#REF!</f>
        <v>#REF!</v>
      </c>
      <c r="I39" s="158">
        <f t="shared" si="15"/>
        <v>258.10000000000002</v>
      </c>
      <c r="J39" s="155">
        <v>258.10000000000002</v>
      </c>
      <c r="K39" s="155"/>
      <c r="L39" s="155"/>
      <c r="M39" s="160">
        <f t="shared" si="29"/>
        <v>258.10000000000002</v>
      </c>
      <c r="N39" s="160">
        <v>258.10000000000002</v>
      </c>
      <c r="O39" s="160"/>
      <c r="P39" s="160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</row>
    <row r="40" spans="1:50" s="7" customFormat="1" ht="43.5" customHeight="1">
      <c r="A40" s="24" t="s">
        <v>32</v>
      </c>
      <c r="B40" s="17" t="s">
        <v>171</v>
      </c>
      <c r="C40" s="153"/>
      <c r="D40" s="158">
        <f t="shared" si="12"/>
        <v>160</v>
      </c>
      <c r="E40" s="155">
        <f>E41</f>
        <v>160</v>
      </c>
      <c r="F40" s="155">
        <f t="shared" ref="F40:H40" si="32">F41</f>
        <v>0</v>
      </c>
      <c r="G40" s="155">
        <f t="shared" si="32"/>
        <v>0</v>
      </c>
      <c r="H40" s="155" t="e">
        <f t="shared" si="32"/>
        <v>#REF!</v>
      </c>
      <c r="I40" s="158">
        <f t="shared" si="15"/>
        <v>160</v>
      </c>
      <c r="J40" s="155">
        <f t="shared" ref="J40:L40" si="33">J41</f>
        <v>160</v>
      </c>
      <c r="K40" s="155">
        <f t="shared" si="33"/>
        <v>0</v>
      </c>
      <c r="L40" s="155">
        <f t="shared" si="33"/>
        <v>0</v>
      </c>
      <c r="M40" s="160">
        <f t="shared" si="29"/>
        <v>160</v>
      </c>
      <c r="N40" s="160">
        <f>N41</f>
        <v>160</v>
      </c>
      <c r="O40" s="160">
        <f t="shared" ref="O40:P40" si="34">O41</f>
        <v>0</v>
      </c>
      <c r="P40" s="160">
        <f t="shared" si="34"/>
        <v>0</v>
      </c>
    </row>
    <row r="41" spans="1:50" s="8" customFormat="1" ht="45.75" customHeight="1">
      <c r="A41" s="16" t="s">
        <v>22</v>
      </c>
      <c r="B41" s="17" t="s">
        <v>171</v>
      </c>
      <c r="C41" s="153" t="s">
        <v>16</v>
      </c>
      <c r="D41" s="158">
        <f t="shared" si="12"/>
        <v>160</v>
      </c>
      <c r="E41" s="155">
        <v>160</v>
      </c>
      <c r="F41" s="155"/>
      <c r="G41" s="155"/>
      <c r="H41" s="155" t="e">
        <f>#REF!</f>
        <v>#REF!</v>
      </c>
      <c r="I41" s="158">
        <f t="shared" si="15"/>
        <v>160</v>
      </c>
      <c r="J41" s="155">
        <v>160</v>
      </c>
      <c r="K41" s="155"/>
      <c r="L41" s="155"/>
      <c r="M41" s="160">
        <f t="shared" si="29"/>
        <v>160</v>
      </c>
      <c r="N41" s="160">
        <v>160</v>
      </c>
      <c r="O41" s="160"/>
      <c r="P41" s="160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</row>
    <row r="42" spans="1:50" s="8" customFormat="1" ht="60.75" hidden="1" customHeight="1">
      <c r="A42" s="24" t="s">
        <v>242</v>
      </c>
      <c r="B42" s="17" t="s">
        <v>171</v>
      </c>
      <c r="C42" s="153" t="s">
        <v>56</v>
      </c>
      <c r="D42" s="154">
        <f>D43</f>
        <v>0</v>
      </c>
      <c r="E42" s="154">
        <f t="shared" ref="E42:H42" si="35">E43</f>
        <v>0</v>
      </c>
      <c r="F42" s="154">
        <f t="shared" si="35"/>
        <v>0</v>
      </c>
      <c r="G42" s="154">
        <f t="shared" si="35"/>
        <v>0</v>
      </c>
      <c r="H42" s="154">
        <f t="shared" si="35"/>
        <v>0</v>
      </c>
      <c r="I42" s="154"/>
      <c r="J42" s="155"/>
      <c r="K42" s="156"/>
      <c r="L42" s="156"/>
      <c r="M42" s="159"/>
      <c r="N42" s="160"/>
      <c r="O42" s="160"/>
      <c r="P42" s="160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</row>
    <row r="43" spans="1:50" s="8" customFormat="1" ht="9" hidden="1" customHeight="1">
      <c r="A43" s="16" t="s">
        <v>58</v>
      </c>
      <c r="B43" s="17" t="s">
        <v>171</v>
      </c>
      <c r="C43" s="153" t="s">
        <v>155</v>
      </c>
      <c r="D43" s="154">
        <f>E43+F43+G43+H43</f>
        <v>0</v>
      </c>
      <c r="E43" s="155"/>
      <c r="F43" s="156"/>
      <c r="G43" s="157"/>
      <c r="H43" s="157"/>
      <c r="I43" s="154"/>
      <c r="J43" s="155"/>
      <c r="K43" s="156"/>
      <c r="L43" s="156"/>
      <c r="M43" s="159"/>
      <c r="N43" s="160"/>
      <c r="O43" s="160"/>
      <c r="P43" s="160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</row>
    <row r="44" spans="1:50" s="8" customFormat="1" ht="9.75" hidden="1" customHeight="1">
      <c r="A44" s="16" t="s">
        <v>35</v>
      </c>
      <c r="B44" s="17" t="s">
        <v>171</v>
      </c>
      <c r="C44" s="153" t="s">
        <v>36</v>
      </c>
      <c r="D44" s="154">
        <f>D45</f>
        <v>0</v>
      </c>
      <c r="E44" s="154">
        <f t="shared" ref="E44:H44" si="36">E45</f>
        <v>0</v>
      </c>
      <c r="F44" s="154">
        <f t="shared" si="36"/>
        <v>0</v>
      </c>
      <c r="G44" s="154">
        <f t="shared" si="36"/>
        <v>0</v>
      </c>
      <c r="H44" s="154">
        <f t="shared" si="36"/>
        <v>0</v>
      </c>
      <c r="I44" s="154"/>
      <c r="J44" s="155"/>
      <c r="K44" s="156"/>
      <c r="L44" s="156"/>
      <c r="M44" s="159"/>
      <c r="N44" s="160"/>
      <c r="O44" s="160"/>
      <c r="P44" s="160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</row>
    <row r="45" spans="1:50" s="8" customFormat="1" ht="15" hidden="1" customHeight="1">
      <c r="A45" s="128" t="s">
        <v>89</v>
      </c>
      <c r="B45" s="17" t="s">
        <v>171</v>
      </c>
      <c r="C45" s="153" t="s">
        <v>425</v>
      </c>
      <c r="D45" s="154">
        <f>E45+F45+G45+H45</f>
        <v>0</v>
      </c>
      <c r="E45" s="155"/>
      <c r="F45" s="156"/>
      <c r="G45" s="157"/>
      <c r="H45" s="157"/>
      <c r="I45" s="154"/>
      <c r="J45" s="155"/>
      <c r="K45" s="156"/>
      <c r="L45" s="156"/>
      <c r="M45" s="159"/>
      <c r="N45" s="160"/>
      <c r="O45" s="160"/>
      <c r="P45" s="160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</row>
    <row r="46" spans="1:50" s="7" customFormat="1" ht="70.5" customHeight="1">
      <c r="A46" s="32" t="s">
        <v>31</v>
      </c>
      <c r="B46" s="17" t="s">
        <v>172</v>
      </c>
      <c r="C46" s="153"/>
      <c r="D46" s="158">
        <f t="shared" si="12"/>
        <v>671.7</v>
      </c>
      <c r="E46" s="155">
        <f t="shared" ref="E46:P46" si="37">E47+E48+E49</f>
        <v>671.7</v>
      </c>
      <c r="F46" s="155">
        <f t="shared" si="37"/>
        <v>0</v>
      </c>
      <c r="G46" s="155">
        <f t="shared" si="37"/>
        <v>0</v>
      </c>
      <c r="H46" s="155" t="e">
        <f t="shared" si="37"/>
        <v>#REF!</v>
      </c>
      <c r="I46" s="155">
        <f t="shared" si="37"/>
        <v>252</v>
      </c>
      <c r="J46" s="155">
        <f t="shared" si="37"/>
        <v>252</v>
      </c>
      <c r="K46" s="155">
        <f t="shared" si="37"/>
        <v>0</v>
      </c>
      <c r="L46" s="155">
        <f t="shared" si="37"/>
        <v>0</v>
      </c>
      <c r="M46" s="155">
        <f t="shared" si="37"/>
        <v>252</v>
      </c>
      <c r="N46" s="155">
        <f t="shared" si="37"/>
        <v>252</v>
      </c>
      <c r="O46" s="155">
        <f t="shared" si="37"/>
        <v>0</v>
      </c>
      <c r="P46" s="155">
        <f t="shared" si="37"/>
        <v>0</v>
      </c>
    </row>
    <row r="47" spans="1:50" s="8" customFormat="1" ht="45.75" customHeight="1">
      <c r="A47" s="16" t="s">
        <v>22</v>
      </c>
      <c r="B47" s="17" t="s">
        <v>172</v>
      </c>
      <c r="C47" s="153" t="s">
        <v>16</v>
      </c>
      <c r="D47" s="158">
        <f t="shared" si="12"/>
        <v>665.7</v>
      </c>
      <c r="E47" s="155">
        <f>596.5+75.2-6</f>
        <v>665.7</v>
      </c>
      <c r="F47" s="155"/>
      <c r="G47" s="155"/>
      <c r="H47" s="155" t="e">
        <f>#REF!</f>
        <v>#REF!</v>
      </c>
      <c r="I47" s="158">
        <f t="shared" si="15"/>
        <v>252</v>
      </c>
      <c r="J47" s="155">
        <v>252</v>
      </c>
      <c r="K47" s="155"/>
      <c r="L47" s="155"/>
      <c r="M47" s="160">
        <f t="shared" ref="M47:M49" si="38">N47+O47+P47</f>
        <v>252</v>
      </c>
      <c r="N47" s="160">
        <v>252</v>
      </c>
      <c r="O47" s="160"/>
      <c r="P47" s="160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</row>
    <row r="48" spans="1:50" s="8" customFormat="1" ht="30.75" hidden="1" customHeight="1">
      <c r="A48" s="16" t="s">
        <v>63</v>
      </c>
      <c r="B48" s="17" t="s">
        <v>172</v>
      </c>
      <c r="C48" s="153" t="s">
        <v>64</v>
      </c>
      <c r="D48" s="158">
        <f t="shared" si="12"/>
        <v>0</v>
      </c>
      <c r="E48" s="158"/>
      <c r="F48" s="158"/>
      <c r="G48" s="158"/>
      <c r="H48" s="158" t="e">
        <f>#REF!</f>
        <v>#REF!</v>
      </c>
      <c r="I48" s="158">
        <f t="shared" si="15"/>
        <v>0</v>
      </c>
      <c r="J48" s="155"/>
      <c r="K48" s="155"/>
      <c r="L48" s="155"/>
      <c r="M48" s="160">
        <f t="shared" si="38"/>
        <v>0</v>
      </c>
      <c r="N48" s="160"/>
      <c r="O48" s="160"/>
      <c r="P48" s="160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</row>
    <row r="49" spans="1:50" s="8" customFormat="1" ht="21" customHeight="1">
      <c r="A49" s="16" t="s">
        <v>18</v>
      </c>
      <c r="B49" s="17" t="s">
        <v>172</v>
      </c>
      <c r="C49" s="153" t="s">
        <v>19</v>
      </c>
      <c r="D49" s="158">
        <f t="shared" si="12"/>
        <v>6</v>
      </c>
      <c r="E49" s="155">
        <v>6</v>
      </c>
      <c r="F49" s="155"/>
      <c r="G49" s="155"/>
      <c r="H49" s="155" t="e">
        <f>#REF!</f>
        <v>#REF!</v>
      </c>
      <c r="I49" s="158">
        <f t="shared" si="15"/>
        <v>0</v>
      </c>
      <c r="J49" s="155"/>
      <c r="K49" s="155"/>
      <c r="L49" s="155"/>
      <c r="M49" s="160">
        <f t="shared" si="38"/>
        <v>0</v>
      </c>
      <c r="N49" s="160"/>
      <c r="O49" s="160"/>
      <c r="P49" s="160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</row>
    <row r="50" spans="1:50" s="7" customFormat="1" ht="58.5" customHeight="1">
      <c r="A50" s="16" t="s">
        <v>106</v>
      </c>
      <c r="B50" s="17" t="s">
        <v>173</v>
      </c>
      <c r="C50" s="153"/>
      <c r="D50" s="158">
        <f t="shared" si="12"/>
        <v>5778</v>
      </c>
      <c r="E50" s="52">
        <f>E51+E52+E53</f>
        <v>5778</v>
      </c>
      <c r="F50" s="52">
        <f t="shared" ref="F50:P50" si="39">F51+F52+F53</f>
        <v>0</v>
      </c>
      <c r="G50" s="52">
        <f t="shared" si="39"/>
        <v>0</v>
      </c>
      <c r="H50" s="52" t="e">
        <f t="shared" si="39"/>
        <v>#REF!</v>
      </c>
      <c r="I50" s="52">
        <f t="shared" si="39"/>
        <v>3828</v>
      </c>
      <c r="J50" s="52">
        <f t="shared" si="39"/>
        <v>3828</v>
      </c>
      <c r="K50" s="52">
        <f t="shared" si="39"/>
        <v>0</v>
      </c>
      <c r="L50" s="52">
        <f t="shared" si="39"/>
        <v>0</v>
      </c>
      <c r="M50" s="52">
        <f t="shared" si="39"/>
        <v>3853</v>
      </c>
      <c r="N50" s="52">
        <f t="shared" si="39"/>
        <v>3853</v>
      </c>
      <c r="O50" s="52">
        <f t="shared" si="39"/>
        <v>0</v>
      </c>
      <c r="P50" s="52">
        <f t="shared" si="39"/>
        <v>0</v>
      </c>
    </row>
    <row r="51" spans="1:50" s="8" customFormat="1" ht="108.75" customHeight="1">
      <c r="A51" s="16" t="s">
        <v>315</v>
      </c>
      <c r="B51" s="17" t="s">
        <v>173</v>
      </c>
      <c r="C51" s="153" t="s">
        <v>12</v>
      </c>
      <c r="D51" s="158">
        <f t="shared" si="12"/>
        <v>2316.9</v>
      </c>
      <c r="E51" s="155">
        <f>2300+16.9</f>
        <v>2316.9</v>
      </c>
      <c r="F51" s="155"/>
      <c r="G51" s="155"/>
      <c r="H51" s="155" t="e">
        <f>#REF!</f>
        <v>#REF!</v>
      </c>
      <c r="I51" s="158">
        <f t="shared" si="15"/>
        <v>2093</v>
      </c>
      <c r="J51" s="155">
        <v>2093</v>
      </c>
      <c r="K51" s="155"/>
      <c r="L51" s="155"/>
      <c r="M51" s="160">
        <f>N51+O51</f>
        <v>2093</v>
      </c>
      <c r="N51" s="160">
        <v>2093</v>
      </c>
      <c r="O51" s="160"/>
      <c r="P51" s="160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</row>
    <row r="52" spans="1:50" s="8" customFormat="1" ht="45.75" customHeight="1">
      <c r="A52" s="16" t="s">
        <v>22</v>
      </c>
      <c r="B52" s="17" t="s">
        <v>173</v>
      </c>
      <c r="C52" s="153" t="s">
        <v>16</v>
      </c>
      <c r="D52" s="158">
        <f t="shared" si="12"/>
        <v>3411.1</v>
      </c>
      <c r="E52" s="155">
        <f>2000+425+486.1+500</f>
        <v>3411.1</v>
      </c>
      <c r="F52" s="156"/>
      <c r="G52" s="156"/>
      <c r="H52" s="156" t="e">
        <f>#REF!</f>
        <v>#REF!</v>
      </c>
      <c r="I52" s="158">
        <f t="shared" si="15"/>
        <v>1735</v>
      </c>
      <c r="J52" s="155">
        <v>1735</v>
      </c>
      <c r="K52" s="155"/>
      <c r="L52" s="155"/>
      <c r="M52" s="160">
        <f t="shared" ref="M52:M60" si="40">N52+O52</f>
        <v>1760</v>
      </c>
      <c r="N52" s="160">
        <v>1760</v>
      </c>
      <c r="O52" s="160"/>
      <c r="P52" s="160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</row>
    <row r="53" spans="1:50" s="8" customFormat="1" ht="17.25" customHeight="1">
      <c r="A53" s="16" t="s">
        <v>18</v>
      </c>
      <c r="B53" s="17" t="s">
        <v>173</v>
      </c>
      <c r="C53" s="153" t="s">
        <v>19</v>
      </c>
      <c r="D53" s="158">
        <f t="shared" si="12"/>
        <v>50</v>
      </c>
      <c r="E53" s="155">
        <v>50</v>
      </c>
      <c r="F53" s="155"/>
      <c r="G53" s="155"/>
      <c r="H53" s="155" t="e">
        <f>#REF!</f>
        <v>#REF!</v>
      </c>
      <c r="I53" s="158">
        <f t="shared" si="15"/>
        <v>0</v>
      </c>
      <c r="J53" s="155"/>
      <c r="K53" s="155"/>
      <c r="L53" s="155"/>
      <c r="M53" s="160">
        <f t="shared" si="40"/>
        <v>0</v>
      </c>
      <c r="N53" s="160"/>
      <c r="O53" s="160"/>
      <c r="P53" s="160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</row>
    <row r="54" spans="1:50" s="8" customFormat="1" ht="39.75" customHeight="1">
      <c r="A54" s="150" t="s">
        <v>396</v>
      </c>
      <c r="B54" s="140" t="s">
        <v>397</v>
      </c>
      <c r="C54" s="153"/>
      <c r="D54" s="158">
        <f>D55</f>
        <v>1091.9000000000001</v>
      </c>
      <c r="E54" s="158">
        <f t="shared" ref="E54:P54" si="41">E55</f>
        <v>1091.9000000000001</v>
      </c>
      <c r="F54" s="158">
        <f t="shared" si="41"/>
        <v>0</v>
      </c>
      <c r="G54" s="158">
        <f t="shared" si="41"/>
        <v>0</v>
      </c>
      <c r="H54" s="158" t="e">
        <f t="shared" si="41"/>
        <v>#REF!</v>
      </c>
      <c r="I54" s="158">
        <f t="shared" si="41"/>
        <v>0</v>
      </c>
      <c r="J54" s="158">
        <f t="shared" si="41"/>
        <v>0</v>
      </c>
      <c r="K54" s="158">
        <f t="shared" si="41"/>
        <v>0</v>
      </c>
      <c r="L54" s="158">
        <f t="shared" si="41"/>
        <v>0</v>
      </c>
      <c r="M54" s="158">
        <f t="shared" si="41"/>
        <v>0</v>
      </c>
      <c r="N54" s="158">
        <f t="shared" si="41"/>
        <v>0</v>
      </c>
      <c r="O54" s="158">
        <f t="shared" si="41"/>
        <v>0</v>
      </c>
      <c r="P54" s="158">
        <f t="shared" si="41"/>
        <v>0</v>
      </c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</row>
    <row r="55" spans="1:50" s="8" customFormat="1" ht="24" customHeight="1">
      <c r="A55" s="145" t="s">
        <v>242</v>
      </c>
      <c r="B55" s="140" t="s">
        <v>397</v>
      </c>
      <c r="C55" s="153" t="s">
        <v>56</v>
      </c>
      <c r="D55" s="158">
        <f>E55+F55+G55</f>
        <v>1091.9000000000001</v>
      </c>
      <c r="E55" s="158">
        <f>400+691.9</f>
        <v>1091.9000000000001</v>
      </c>
      <c r="F55" s="158"/>
      <c r="G55" s="158"/>
      <c r="H55" s="158" t="e">
        <f>#REF!</f>
        <v>#REF!</v>
      </c>
      <c r="I55" s="158">
        <f>J55+K55+L55</f>
        <v>0</v>
      </c>
      <c r="J55" s="158"/>
      <c r="K55" s="158"/>
      <c r="L55" s="158"/>
      <c r="M55" s="158">
        <f>N55+O55+P55</f>
        <v>0</v>
      </c>
      <c r="N55" s="158"/>
      <c r="O55" s="158"/>
      <c r="P55" s="158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</row>
    <row r="56" spans="1:50" s="7" customFormat="1" ht="93" customHeight="1">
      <c r="A56" s="16" t="s">
        <v>107</v>
      </c>
      <c r="B56" s="17" t="s">
        <v>174</v>
      </c>
      <c r="C56" s="19"/>
      <c r="D56" s="158">
        <f t="shared" si="12"/>
        <v>884.1</v>
      </c>
      <c r="E56" s="155">
        <f>E57+E58</f>
        <v>884.1</v>
      </c>
      <c r="F56" s="155">
        <f t="shared" ref="F56:P56" si="42">F57+F58</f>
        <v>0</v>
      </c>
      <c r="G56" s="155">
        <f t="shared" si="42"/>
        <v>0</v>
      </c>
      <c r="H56" s="155" t="e">
        <f t="shared" si="42"/>
        <v>#REF!</v>
      </c>
      <c r="I56" s="155">
        <f t="shared" si="42"/>
        <v>607</v>
      </c>
      <c r="J56" s="155">
        <f t="shared" si="42"/>
        <v>607</v>
      </c>
      <c r="K56" s="155">
        <f t="shared" si="42"/>
        <v>0</v>
      </c>
      <c r="L56" s="155">
        <f t="shared" si="42"/>
        <v>0</v>
      </c>
      <c r="M56" s="155">
        <f t="shared" si="42"/>
        <v>567</v>
      </c>
      <c r="N56" s="155">
        <f t="shared" si="42"/>
        <v>567</v>
      </c>
      <c r="O56" s="155">
        <f t="shared" si="42"/>
        <v>0</v>
      </c>
      <c r="P56" s="155">
        <f t="shared" si="42"/>
        <v>0</v>
      </c>
    </row>
    <row r="57" spans="1:50" s="8" customFormat="1" ht="47.25" customHeight="1">
      <c r="A57" s="16" t="s">
        <v>22</v>
      </c>
      <c r="B57" s="17" t="s">
        <v>174</v>
      </c>
      <c r="C57" s="153" t="s">
        <v>16</v>
      </c>
      <c r="D57" s="158">
        <f t="shared" si="12"/>
        <v>874.1</v>
      </c>
      <c r="E57" s="155">
        <f>667+207.1</f>
        <v>874.1</v>
      </c>
      <c r="F57" s="155"/>
      <c r="G57" s="155"/>
      <c r="H57" s="155" t="e">
        <f>#REF!</f>
        <v>#REF!</v>
      </c>
      <c r="I57" s="158">
        <f t="shared" si="15"/>
        <v>607</v>
      </c>
      <c r="J57" s="155">
        <v>607</v>
      </c>
      <c r="K57" s="155"/>
      <c r="L57" s="155"/>
      <c r="M57" s="160">
        <f t="shared" si="40"/>
        <v>567</v>
      </c>
      <c r="N57" s="160">
        <v>567</v>
      </c>
      <c r="O57" s="160"/>
      <c r="P57" s="160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</row>
    <row r="58" spans="1:50" s="8" customFormat="1" ht="17.25" customHeight="1">
      <c r="A58" s="16" t="s">
        <v>18</v>
      </c>
      <c r="B58" s="17" t="s">
        <v>174</v>
      </c>
      <c r="C58" s="153" t="s">
        <v>19</v>
      </c>
      <c r="D58" s="158">
        <f t="shared" si="12"/>
        <v>10</v>
      </c>
      <c r="E58" s="155">
        <v>10</v>
      </c>
      <c r="F58" s="155"/>
      <c r="G58" s="155"/>
      <c r="H58" s="155" t="e">
        <f>#REF!</f>
        <v>#REF!</v>
      </c>
      <c r="I58" s="158">
        <f t="shared" si="15"/>
        <v>0</v>
      </c>
      <c r="J58" s="155"/>
      <c r="K58" s="155"/>
      <c r="L58" s="155"/>
      <c r="M58" s="160">
        <f t="shared" si="40"/>
        <v>0</v>
      </c>
      <c r="N58" s="160"/>
      <c r="O58" s="160"/>
      <c r="P58" s="160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</row>
    <row r="59" spans="1:50" s="7" customFormat="1" ht="90" customHeight="1">
      <c r="A59" s="16" t="s">
        <v>112</v>
      </c>
      <c r="B59" s="17" t="s">
        <v>175</v>
      </c>
      <c r="C59" s="153" t="s">
        <v>12</v>
      </c>
      <c r="D59" s="158">
        <f>E59+F59+G59</f>
        <v>909</v>
      </c>
      <c r="E59" s="155">
        <f>E60+E61+E62</f>
        <v>909</v>
      </c>
      <c r="F59" s="155">
        <f t="shared" ref="F59:P59" si="43">F60+F61+F62</f>
        <v>0</v>
      </c>
      <c r="G59" s="155">
        <f t="shared" si="43"/>
        <v>0</v>
      </c>
      <c r="H59" s="155" t="e">
        <f t="shared" si="43"/>
        <v>#REF!</v>
      </c>
      <c r="I59" s="155">
        <f t="shared" si="43"/>
        <v>884</v>
      </c>
      <c r="J59" s="155">
        <f t="shared" si="43"/>
        <v>884</v>
      </c>
      <c r="K59" s="155">
        <f t="shared" si="43"/>
        <v>0</v>
      </c>
      <c r="L59" s="155">
        <f t="shared" si="43"/>
        <v>0</v>
      </c>
      <c r="M59" s="155">
        <f t="shared" si="43"/>
        <v>750</v>
      </c>
      <c r="N59" s="155">
        <f t="shared" si="43"/>
        <v>750</v>
      </c>
      <c r="O59" s="155">
        <f t="shared" si="43"/>
        <v>0</v>
      </c>
      <c r="P59" s="155">
        <f t="shared" si="43"/>
        <v>0</v>
      </c>
    </row>
    <row r="60" spans="1:50" s="8" customFormat="1" ht="105.75" customHeight="1">
      <c r="A60" s="16" t="s">
        <v>11</v>
      </c>
      <c r="B60" s="17" t="s">
        <v>175</v>
      </c>
      <c r="C60" s="153" t="s">
        <v>12</v>
      </c>
      <c r="D60" s="158">
        <f t="shared" si="12"/>
        <v>824.2</v>
      </c>
      <c r="E60" s="155">
        <f>824+0.2</f>
        <v>824.2</v>
      </c>
      <c r="F60" s="155"/>
      <c r="G60" s="155"/>
      <c r="H60" s="155" t="e">
        <f>#REF!</f>
        <v>#REF!</v>
      </c>
      <c r="I60" s="158">
        <f t="shared" si="15"/>
        <v>824</v>
      </c>
      <c r="J60" s="155">
        <v>824</v>
      </c>
      <c r="K60" s="155"/>
      <c r="L60" s="155"/>
      <c r="M60" s="160">
        <f t="shared" si="40"/>
        <v>690</v>
      </c>
      <c r="N60" s="160">
        <v>690</v>
      </c>
      <c r="O60" s="160"/>
      <c r="P60" s="160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</row>
    <row r="61" spans="1:50" s="8" customFormat="1" ht="42.75" customHeight="1">
      <c r="A61" s="16" t="s">
        <v>22</v>
      </c>
      <c r="B61" s="17" t="s">
        <v>175</v>
      </c>
      <c r="C61" s="153" t="s">
        <v>16</v>
      </c>
      <c r="D61" s="158">
        <f t="shared" si="12"/>
        <v>84.8</v>
      </c>
      <c r="E61" s="155">
        <f>85-0.2</f>
        <v>84.8</v>
      </c>
      <c r="F61" s="155"/>
      <c r="G61" s="155"/>
      <c r="H61" s="155" t="e">
        <f>#REF!</f>
        <v>#REF!</v>
      </c>
      <c r="I61" s="155">
        <f>J61+K61+L61</f>
        <v>60</v>
      </c>
      <c r="J61" s="155">
        <v>60</v>
      </c>
      <c r="K61" s="155"/>
      <c r="L61" s="155"/>
      <c r="M61" s="216">
        <f>N61+O61+P61</f>
        <v>60</v>
      </c>
      <c r="N61" s="155">
        <v>60</v>
      </c>
      <c r="O61" s="155"/>
      <c r="P61" s="155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</row>
    <row r="62" spans="1:50" s="8" customFormat="1" ht="14.25" hidden="1" customHeight="1">
      <c r="A62" s="16" t="s">
        <v>18</v>
      </c>
      <c r="B62" s="17" t="s">
        <v>174</v>
      </c>
      <c r="C62" s="153" t="s">
        <v>19</v>
      </c>
      <c r="D62" s="158">
        <f>E62+F62+G62</f>
        <v>0</v>
      </c>
      <c r="E62" s="155"/>
      <c r="F62" s="155"/>
      <c r="G62" s="155"/>
      <c r="H62" s="155"/>
      <c r="I62" s="158">
        <f>J62+K62+L62</f>
        <v>0</v>
      </c>
      <c r="J62" s="155"/>
      <c r="K62" s="156"/>
      <c r="L62" s="156"/>
      <c r="M62" s="160">
        <f>N62+O62+P62</f>
        <v>0</v>
      </c>
      <c r="N62" s="160"/>
      <c r="O62" s="160"/>
      <c r="P62" s="160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</row>
    <row r="63" spans="1:50" s="7" customFormat="1" ht="96" customHeight="1">
      <c r="A63" s="16" t="s">
        <v>111</v>
      </c>
      <c r="B63" s="17" t="s">
        <v>176</v>
      </c>
      <c r="C63" s="19"/>
      <c r="D63" s="158">
        <f t="shared" si="12"/>
        <v>1304.7</v>
      </c>
      <c r="E63" s="155">
        <f>E64+E65+E66</f>
        <v>1304.7</v>
      </c>
      <c r="F63" s="155">
        <f t="shared" ref="F63:P63" si="44">F64+F65+F66</f>
        <v>0</v>
      </c>
      <c r="G63" s="155">
        <f t="shared" si="44"/>
        <v>0</v>
      </c>
      <c r="H63" s="155" t="e">
        <f t="shared" si="44"/>
        <v>#REF!</v>
      </c>
      <c r="I63" s="155">
        <f t="shared" si="44"/>
        <v>1204.7</v>
      </c>
      <c r="J63" s="155">
        <f t="shared" si="44"/>
        <v>1204.7</v>
      </c>
      <c r="K63" s="155">
        <f t="shared" si="44"/>
        <v>0</v>
      </c>
      <c r="L63" s="155">
        <f t="shared" si="44"/>
        <v>0</v>
      </c>
      <c r="M63" s="155">
        <f t="shared" si="44"/>
        <v>1238.3</v>
      </c>
      <c r="N63" s="155">
        <f t="shared" si="44"/>
        <v>1238.3</v>
      </c>
      <c r="O63" s="155">
        <f t="shared" si="44"/>
        <v>0</v>
      </c>
      <c r="P63" s="155">
        <f t="shared" si="44"/>
        <v>0</v>
      </c>
    </row>
    <row r="64" spans="1:50" s="8" customFormat="1" ht="108" customHeight="1">
      <c r="A64" s="16" t="s">
        <v>315</v>
      </c>
      <c r="B64" s="30" t="s">
        <v>176</v>
      </c>
      <c r="C64" s="153" t="s">
        <v>12</v>
      </c>
      <c r="D64" s="158">
        <f t="shared" si="12"/>
        <v>852.1</v>
      </c>
      <c r="E64" s="155">
        <v>852.1</v>
      </c>
      <c r="F64" s="155"/>
      <c r="G64" s="155"/>
      <c r="H64" s="155" t="e">
        <f>#REF!</f>
        <v>#REF!</v>
      </c>
      <c r="I64" s="158">
        <f t="shared" si="15"/>
        <v>852.1</v>
      </c>
      <c r="J64" s="155">
        <v>852.1</v>
      </c>
      <c r="K64" s="155"/>
      <c r="L64" s="155"/>
      <c r="M64" s="160">
        <f t="shared" ref="M64:M87" si="45">N64+O64</f>
        <v>852.1</v>
      </c>
      <c r="N64" s="160">
        <v>852.1</v>
      </c>
      <c r="O64" s="160"/>
      <c r="P64" s="160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</row>
    <row r="65" spans="1:50" s="8" customFormat="1" ht="48" customHeight="1">
      <c r="A65" s="16" t="s">
        <v>22</v>
      </c>
      <c r="B65" s="30" t="s">
        <v>176</v>
      </c>
      <c r="C65" s="153" t="s">
        <v>16</v>
      </c>
      <c r="D65" s="158">
        <f t="shared" si="12"/>
        <v>442.6</v>
      </c>
      <c r="E65" s="155">
        <v>442.6</v>
      </c>
      <c r="F65" s="155"/>
      <c r="G65" s="155"/>
      <c r="H65" s="155" t="e">
        <f>#REF!</f>
        <v>#REF!</v>
      </c>
      <c r="I65" s="155">
        <f>J65+K65+L65</f>
        <v>342.6</v>
      </c>
      <c r="J65" s="155">
        <v>342.6</v>
      </c>
      <c r="K65" s="155"/>
      <c r="L65" s="155"/>
      <c r="M65" s="155">
        <f>N65+O65+P65</f>
        <v>376.2</v>
      </c>
      <c r="N65" s="155">
        <v>376.2</v>
      </c>
      <c r="O65" s="155"/>
      <c r="P65" s="155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</row>
    <row r="66" spans="1:50" s="8" customFormat="1" ht="14.25" customHeight="1">
      <c r="A66" s="16" t="s">
        <v>18</v>
      </c>
      <c r="B66" s="30" t="s">
        <v>176</v>
      </c>
      <c r="C66" s="153" t="s">
        <v>19</v>
      </c>
      <c r="D66" s="158">
        <f t="shared" si="12"/>
        <v>10</v>
      </c>
      <c r="E66" s="155">
        <v>10</v>
      </c>
      <c r="F66" s="155"/>
      <c r="G66" s="155"/>
      <c r="H66" s="155" t="e">
        <f>#REF!</f>
        <v>#REF!</v>
      </c>
      <c r="I66" s="155">
        <f>J66+K66+L66</f>
        <v>10</v>
      </c>
      <c r="J66" s="155">
        <v>10</v>
      </c>
      <c r="K66" s="155"/>
      <c r="L66" s="155"/>
      <c r="M66" s="155">
        <f>N66+O66+P66</f>
        <v>10</v>
      </c>
      <c r="N66" s="155">
        <v>10</v>
      </c>
      <c r="O66" s="155"/>
      <c r="P66" s="155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</row>
    <row r="67" spans="1:50" s="7" customFormat="1" ht="72" hidden="1" customHeight="1">
      <c r="A67" s="16" t="s">
        <v>110</v>
      </c>
      <c r="B67" s="17" t="s">
        <v>177</v>
      </c>
      <c r="C67" s="153"/>
      <c r="D67" s="158">
        <f t="shared" ref="D67:D139" si="46">E67+F67+G67</f>
        <v>0</v>
      </c>
      <c r="E67" s="155">
        <f>E68</f>
        <v>0</v>
      </c>
      <c r="F67" s="155">
        <f t="shared" ref="F67:H67" si="47">F68</f>
        <v>0</v>
      </c>
      <c r="G67" s="155">
        <f t="shared" si="47"/>
        <v>0</v>
      </c>
      <c r="H67" s="155" t="e">
        <f t="shared" si="47"/>
        <v>#REF!</v>
      </c>
      <c r="I67" s="158">
        <f>I68</f>
        <v>0</v>
      </c>
      <c r="J67" s="158">
        <f t="shared" ref="J67:L67" si="48">J68</f>
        <v>0</v>
      </c>
      <c r="K67" s="158">
        <f t="shared" si="48"/>
        <v>0</v>
      </c>
      <c r="L67" s="158">
        <f t="shared" si="48"/>
        <v>0</v>
      </c>
      <c r="M67" s="160">
        <f t="shared" si="45"/>
        <v>0</v>
      </c>
      <c r="N67" s="160">
        <f t="shared" ref="N67:P67" si="49">N68</f>
        <v>0</v>
      </c>
      <c r="O67" s="160">
        <f t="shared" si="49"/>
        <v>0</v>
      </c>
      <c r="P67" s="160">
        <f t="shared" si="49"/>
        <v>0</v>
      </c>
    </row>
    <row r="68" spans="1:50" s="8" customFormat="1" ht="45" hidden="1" customHeight="1">
      <c r="A68" s="16" t="s">
        <v>22</v>
      </c>
      <c r="B68" s="17" t="s">
        <v>177</v>
      </c>
      <c r="C68" s="153" t="s">
        <v>16</v>
      </c>
      <c r="D68" s="154">
        <f t="shared" si="46"/>
        <v>0</v>
      </c>
      <c r="E68" s="155"/>
      <c r="F68" s="155"/>
      <c r="G68" s="155"/>
      <c r="H68" s="155" t="e">
        <f>#REF!</f>
        <v>#REF!</v>
      </c>
      <c r="I68" s="155">
        <f>J68+K68+L68</f>
        <v>0</v>
      </c>
      <c r="J68" s="155"/>
      <c r="K68" s="155"/>
      <c r="L68" s="155"/>
      <c r="M68" s="155">
        <f>N68+O68+P68</f>
        <v>0</v>
      </c>
      <c r="N68" s="155"/>
      <c r="O68" s="155"/>
      <c r="P68" s="155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</row>
    <row r="69" spans="1:50" s="7" customFormat="1" ht="9" hidden="1" customHeight="1">
      <c r="A69" s="50" t="s">
        <v>109</v>
      </c>
      <c r="B69" s="30" t="s">
        <v>178</v>
      </c>
      <c r="C69" s="51"/>
      <c r="D69" s="154">
        <f t="shared" si="46"/>
        <v>0</v>
      </c>
      <c r="E69" s="157">
        <f t="shared" ref="E69:G70" si="50">E70</f>
        <v>0</v>
      </c>
      <c r="F69" s="157">
        <f t="shared" si="50"/>
        <v>0</v>
      </c>
      <c r="G69" s="157">
        <f t="shared" si="50"/>
        <v>0</v>
      </c>
      <c r="H69" s="157"/>
      <c r="I69" s="154">
        <f t="shared" ref="I69:I140" si="51">J69+K69+L69</f>
        <v>0</v>
      </c>
      <c r="J69" s="18">
        <f t="shared" ref="J69:L70" si="52">J70</f>
        <v>0</v>
      </c>
      <c r="K69" s="18">
        <f t="shared" si="52"/>
        <v>0</v>
      </c>
      <c r="L69" s="18">
        <f t="shared" si="52"/>
        <v>0</v>
      </c>
      <c r="M69" s="159">
        <f t="shared" si="45"/>
        <v>0</v>
      </c>
      <c r="N69" s="159">
        <f t="shared" ref="N69:P70" si="53">N70</f>
        <v>0</v>
      </c>
      <c r="O69" s="159">
        <f t="shared" si="53"/>
        <v>0</v>
      </c>
      <c r="P69" s="159">
        <f t="shared" si="53"/>
        <v>0</v>
      </c>
    </row>
    <row r="70" spans="1:50" s="8" customFormat="1" ht="9.75" hidden="1" customHeight="1">
      <c r="A70" s="16" t="s">
        <v>22</v>
      </c>
      <c r="B70" s="30" t="s">
        <v>178</v>
      </c>
      <c r="C70" s="153" t="s">
        <v>16</v>
      </c>
      <c r="D70" s="154">
        <f t="shared" si="46"/>
        <v>0</v>
      </c>
      <c r="E70" s="155">
        <f t="shared" si="50"/>
        <v>0</v>
      </c>
      <c r="F70" s="155">
        <f t="shared" si="50"/>
        <v>0</v>
      </c>
      <c r="G70" s="157">
        <f t="shared" si="50"/>
        <v>0</v>
      </c>
      <c r="H70" s="157"/>
      <c r="I70" s="154">
        <f t="shared" si="51"/>
        <v>0</v>
      </c>
      <c r="J70" s="156">
        <f t="shared" si="52"/>
        <v>0</v>
      </c>
      <c r="K70" s="156">
        <f t="shared" si="52"/>
        <v>0</v>
      </c>
      <c r="L70" s="156">
        <f t="shared" si="52"/>
        <v>0</v>
      </c>
      <c r="M70" s="159">
        <f t="shared" si="45"/>
        <v>0</v>
      </c>
      <c r="N70" s="160">
        <f t="shared" si="53"/>
        <v>0</v>
      </c>
      <c r="O70" s="160">
        <f t="shared" si="53"/>
        <v>0</v>
      </c>
      <c r="P70" s="160">
        <f t="shared" si="53"/>
        <v>0</v>
      </c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</row>
    <row r="71" spans="1:50" s="8" customFormat="1" ht="11.25" hidden="1" customHeight="1">
      <c r="A71" s="16" t="s">
        <v>29</v>
      </c>
      <c r="B71" s="30" t="s">
        <v>178</v>
      </c>
      <c r="C71" s="153" t="s">
        <v>16</v>
      </c>
      <c r="D71" s="154">
        <f t="shared" si="46"/>
        <v>0</v>
      </c>
      <c r="E71" s="155"/>
      <c r="F71" s="156"/>
      <c r="G71" s="157"/>
      <c r="H71" s="157"/>
      <c r="I71" s="154">
        <f t="shared" si="51"/>
        <v>0</v>
      </c>
      <c r="J71" s="156"/>
      <c r="K71" s="156"/>
      <c r="L71" s="156"/>
      <c r="M71" s="159">
        <f t="shared" si="45"/>
        <v>0</v>
      </c>
      <c r="N71" s="160"/>
      <c r="O71" s="160"/>
      <c r="P71" s="160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</row>
    <row r="72" spans="1:50" s="7" customFormat="1" ht="78" customHeight="1">
      <c r="A72" s="50" t="s">
        <v>317</v>
      </c>
      <c r="B72" s="30" t="s">
        <v>179</v>
      </c>
      <c r="C72" s="51"/>
      <c r="D72" s="154">
        <f t="shared" si="46"/>
        <v>169.5</v>
      </c>
      <c r="E72" s="155">
        <f t="shared" ref="E72:P72" si="54">E73+E74</f>
        <v>169.5</v>
      </c>
      <c r="F72" s="155">
        <f t="shared" si="54"/>
        <v>0</v>
      </c>
      <c r="G72" s="155">
        <f t="shared" si="54"/>
        <v>0</v>
      </c>
      <c r="H72" s="155" t="e">
        <f t="shared" si="54"/>
        <v>#REF!</v>
      </c>
      <c r="I72" s="155">
        <f t="shared" si="54"/>
        <v>146.5</v>
      </c>
      <c r="J72" s="155">
        <f t="shared" si="54"/>
        <v>146.5</v>
      </c>
      <c r="K72" s="155">
        <f t="shared" si="54"/>
        <v>0</v>
      </c>
      <c r="L72" s="155">
        <f t="shared" si="54"/>
        <v>0</v>
      </c>
      <c r="M72" s="155">
        <f t="shared" si="54"/>
        <v>146.5</v>
      </c>
      <c r="N72" s="155">
        <f t="shared" si="54"/>
        <v>146.5</v>
      </c>
      <c r="O72" s="155">
        <f t="shared" si="54"/>
        <v>0</v>
      </c>
      <c r="P72" s="155">
        <f t="shared" si="54"/>
        <v>0</v>
      </c>
    </row>
    <row r="73" spans="1:50" s="8" customFormat="1" ht="45.75" customHeight="1">
      <c r="A73" s="16" t="s">
        <v>22</v>
      </c>
      <c r="B73" s="30" t="s">
        <v>179</v>
      </c>
      <c r="C73" s="153" t="s">
        <v>16</v>
      </c>
      <c r="D73" s="154">
        <f t="shared" si="46"/>
        <v>168</v>
      </c>
      <c r="E73" s="155">
        <f>149.5-100+118.5</f>
        <v>168</v>
      </c>
      <c r="F73" s="155"/>
      <c r="G73" s="155"/>
      <c r="H73" s="155" t="e">
        <f>#REF!</f>
        <v>#REF!</v>
      </c>
      <c r="I73" s="154">
        <f t="shared" si="51"/>
        <v>146.5</v>
      </c>
      <c r="J73" s="158">
        <v>146.5</v>
      </c>
      <c r="K73" s="158"/>
      <c r="L73" s="158"/>
      <c r="M73" s="159">
        <f t="shared" si="45"/>
        <v>146.5</v>
      </c>
      <c r="N73" s="160">
        <v>146.5</v>
      </c>
      <c r="O73" s="160"/>
      <c r="P73" s="160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</row>
    <row r="74" spans="1:50" s="8" customFormat="1" ht="15" hidden="1" customHeight="1">
      <c r="A74" s="58" t="s">
        <v>18</v>
      </c>
      <c r="B74" s="30" t="s">
        <v>179</v>
      </c>
      <c r="C74" s="153" t="s">
        <v>19</v>
      </c>
      <c r="D74" s="154">
        <f>D75</f>
        <v>1.5</v>
      </c>
      <c r="E74" s="154">
        <f t="shared" ref="E74:P74" si="55">E75</f>
        <v>1.5</v>
      </c>
      <c r="F74" s="154">
        <f t="shared" si="55"/>
        <v>0</v>
      </c>
      <c r="G74" s="154">
        <f t="shared" si="55"/>
        <v>0</v>
      </c>
      <c r="H74" s="154">
        <f t="shared" si="55"/>
        <v>0</v>
      </c>
      <c r="I74" s="154">
        <f t="shared" si="55"/>
        <v>0</v>
      </c>
      <c r="J74" s="154">
        <f t="shared" si="55"/>
        <v>0</v>
      </c>
      <c r="K74" s="154">
        <f t="shared" si="55"/>
        <v>0</v>
      </c>
      <c r="L74" s="154">
        <f t="shared" si="55"/>
        <v>0</v>
      </c>
      <c r="M74" s="154">
        <f t="shared" si="55"/>
        <v>0</v>
      </c>
      <c r="N74" s="154">
        <f t="shared" si="55"/>
        <v>0</v>
      </c>
      <c r="O74" s="154">
        <f t="shared" si="55"/>
        <v>0</v>
      </c>
      <c r="P74" s="154">
        <f t="shared" si="55"/>
        <v>0</v>
      </c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</row>
    <row r="75" spans="1:50" s="8" customFormat="1" ht="21" customHeight="1">
      <c r="A75" s="16" t="s">
        <v>29</v>
      </c>
      <c r="B75" s="30" t="s">
        <v>179</v>
      </c>
      <c r="C75" s="153" t="s">
        <v>19</v>
      </c>
      <c r="D75" s="154">
        <f>E75+F75+G75+H75</f>
        <v>1.5</v>
      </c>
      <c r="E75" s="155">
        <v>1.5</v>
      </c>
      <c r="F75" s="156"/>
      <c r="G75" s="157"/>
      <c r="H75" s="157"/>
      <c r="I75" s="154"/>
      <c r="J75" s="158"/>
      <c r="K75" s="154"/>
      <c r="L75" s="154"/>
      <c r="M75" s="159"/>
      <c r="N75" s="160"/>
      <c r="O75" s="160"/>
      <c r="P75" s="160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</row>
    <row r="76" spans="1:50" s="7" customFormat="1" ht="102.75" customHeight="1">
      <c r="A76" s="49" t="s">
        <v>108</v>
      </c>
      <c r="B76" s="17" t="s">
        <v>180</v>
      </c>
      <c r="C76" s="19"/>
      <c r="D76" s="154">
        <f t="shared" si="46"/>
        <v>379.9</v>
      </c>
      <c r="E76" s="52">
        <f>E77+E78</f>
        <v>0</v>
      </c>
      <c r="F76" s="155">
        <f>F77+F78</f>
        <v>379.9</v>
      </c>
      <c r="G76" s="155">
        <f>G77</f>
        <v>0</v>
      </c>
      <c r="H76" s="155" t="e">
        <f t="shared" ref="H76" si="56">H77</f>
        <v>#REF!</v>
      </c>
      <c r="I76" s="154">
        <f>I77</f>
        <v>379.9</v>
      </c>
      <c r="J76" s="154">
        <f t="shared" ref="J76:P76" si="57">J77</f>
        <v>0</v>
      </c>
      <c r="K76" s="154">
        <f t="shared" si="57"/>
        <v>379.9</v>
      </c>
      <c r="L76" s="154">
        <f t="shared" si="57"/>
        <v>0</v>
      </c>
      <c r="M76" s="154">
        <f t="shared" si="57"/>
        <v>379.9</v>
      </c>
      <c r="N76" s="154">
        <f t="shared" si="57"/>
        <v>0</v>
      </c>
      <c r="O76" s="154">
        <f t="shared" si="57"/>
        <v>379.9</v>
      </c>
      <c r="P76" s="154">
        <f t="shared" si="57"/>
        <v>0</v>
      </c>
    </row>
    <row r="77" spans="1:50" s="8" customFormat="1" ht="106.5" customHeight="1">
      <c r="A77" s="16" t="s">
        <v>315</v>
      </c>
      <c r="B77" s="17" t="s">
        <v>180</v>
      </c>
      <c r="C77" s="153" t="s">
        <v>12</v>
      </c>
      <c r="D77" s="154">
        <f t="shared" si="46"/>
        <v>379.9</v>
      </c>
      <c r="E77" s="156"/>
      <c r="F77" s="217">
        <v>379.9</v>
      </c>
      <c r="G77" s="155"/>
      <c r="H77" s="155" t="e">
        <f>#REF!</f>
        <v>#REF!</v>
      </c>
      <c r="I77" s="154">
        <f t="shared" si="51"/>
        <v>379.9</v>
      </c>
      <c r="J77" s="156"/>
      <c r="K77" s="217">
        <v>379.9</v>
      </c>
      <c r="L77" s="156"/>
      <c r="M77" s="159">
        <f t="shared" si="45"/>
        <v>379.9</v>
      </c>
      <c r="N77" s="160"/>
      <c r="O77" s="160">
        <v>379.9</v>
      </c>
      <c r="P77" s="160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</row>
    <row r="78" spans="1:50" s="8" customFormat="1" ht="11.25" hidden="1" customHeight="1">
      <c r="A78" s="16" t="s">
        <v>22</v>
      </c>
      <c r="B78" s="17" t="s">
        <v>180</v>
      </c>
      <c r="C78" s="153" t="s">
        <v>16</v>
      </c>
      <c r="D78" s="154">
        <f t="shared" si="46"/>
        <v>0</v>
      </c>
      <c r="E78" s="156">
        <f>E79</f>
        <v>0</v>
      </c>
      <c r="F78" s="155">
        <f>F79</f>
        <v>0</v>
      </c>
      <c r="G78" s="155">
        <f>G79</f>
        <v>0</v>
      </c>
      <c r="H78" s="155">
        <f t="shared" ref="H78" si="58">H79</f>
        <v>0</v>
      </c>
      <c r="I78" s="154">
        <f t="shared" si="51"/>
        <v>0</v>
      </c>
      <c r="J78" s="156">
        <f t="shared" ref="J78:L78" si="59">J79</f>
        <v>0</v>
      </c>
      <c r="K78" s="155">
        <f t="shared" si="59"/>
        <v>0</v>
      </c>
      <c r="L78" s="155">
        <f t="shared" si="59"/>
        <v>0</v>
      </c>
      <c r="M78" s="159">
        <f t="shared" si="45"/>
        <v>0</v>
      </c>
      <c r="N78" s="160"/>
      <c r="O78" s="160">
        <f t="shared" ref="O78:P78" si="60">O79</f>
        <v>0</v>
      </c>
      <c r="P78" s="160">
        <f t="shared" si="60"/>
        <v>0</v>
      </c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</row>
    <row r="79" spans="1:50" s="8" customFormat="1" ht="16.5" hidden="1" customHeight="1">
      <c r="A79" s="16" t="s">
        <v>29</v>
      </c>
      <c r="B79" s="17" t="s">
        <v>180</v>
      </c>
      <c r="C79" s="153" t="s">
        <v>16</v>
      </c>
      <c r="D79" s="154">
        <f t="shared" si="46"/>
        <v>0</v>
      </c>
      <c r="E79" s="156"/>
      <c r="F79" s="155"/>
      <c r="G79" s="157"/>
      <c r="H79" s="157"/>
      <c r="I79" s="154">
        <f t="shared" si="51"/>
        <v>0</v>
      </c>
      <c r="J79" s="156"/>
      <c r="K79" s="155"/>
      <c r="L79" s="156"/>
      <c r="M79" s="159">
        <f t="shared" si="45"/>
        <v>0</v>
      </c>
      <c r="N79" s="160"/>
      <c r="O79" s="160"/>
      <c r="P79" s="160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</row>
    <row r="80" spans="1:50" s="7" customFormat="1" ht="29.25">
      <c r="A80" s="49" t="s">
        <v>113</v>
      </c>
      <c r="B80" s="39" t="s">
        <v>181</v>
      </c>
      <c r="C80" s="19"/>
      <c r="D80" s="154">
        <f t="shared" si="46"/>
        <v>373.3</v>
      </c>
      <c r="E80" s="156">
        <f>E81</f>
        <v>0</v>
      </c>
      <c r="F80" s="156">
        <f t="shared" ref="F80:P80" si="61">F81</f>
        <v>373.3</v>
      </c>
      <c r="G80" s="156">
        <f t="shared" si="61"/>
        <v>0</v>
      </c>
      <c r="H80" s="156" t="e">
        <f t="shared" si="61"/>
        <v>#REF!</v>
      </c>
      <c r="I80" s="156">
        <f t="shared" si="61"/>
        <v>373.3</v>
      </c>
      <c r="J80" s="156">
        <f t="shared" si="61"/>
        <v>0</v>
      </c>
      <c r="K80" s="156">
        <f t="shared" si="61"/>
        <v>373.3</v>
      </c>
      <c r="L80" s="156">
        <f t="shared" si="61"/>
        <v>0</v>
      </c>
      <c r="M80" s="156">
        <f t="shared" si="61"/>
        <v>373.3</v>
      </c>
      <c r="N80" s="156">
        <f t="shared" si="61"/>
        <v>0</v>
      </c>
      <c r="O80" s="156">
        <f t="shared" si="61"/>
        <v>373.3</v>
      </c>
      <c r="P80" s="156">
        <f t="shared" si="61"/>
        <v>0</v>
      </c>
    </row>
    <row r="81" spans="1:50" s="8" customFormat="1" ht="107.25" customHeight="1">
      <c r="A81" s="16" t="s">
        <v>11</v>
      </c>
      <c r="B81" s="17" t="s">
        <v>181</v>
      </c>
      <c r="C81" s="153" t="s">
        <v>12</v>
      </c>
      <c r="D81" s="154">
        <f t="shared" si="46"/>
        <v>373.3</v>
      </c>
      <c r="E81" s="156"/>
      <c r="F81" s="218">
        <v>373.3</v>
      </c>
      <c r="G81" s="156"/>
      <c r="H81" s="156" t="e">
        <f>#REF!</f>
        <v>#REF!</v>
      </c>
      <c r="I81" s="154">
        <f t="shared" si="51"/>
        <v>373.3</v>
      </c>
      <c r="J81" s="156"/>
      <c r="K81" s="218">
        <v>373.3</v>
      </c>
      <c r="L81" s="155"/>
      <c r="M81" s="159">
        <f t="shared" si="45"/>
        <v>373.3</v>
      </c>
      <c r="N81" s="160"/>
      <c r="O81" s="160">
        <v>373.3</v>
      </c>
      <c r="P81" s="160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</row>
    <row r="82" spans="1:50" s="8" customFormat="1" ht="48" hidden="1" customHeight="1">
      <c r="A82" s="16" t="s">
        <v>22</v>
      </c>
      <c r="B82" s="17" t="s">
        <v>181</v>
      </c>
      <c r="C82" s="153" t="s">
        <v>16</v>
      </c>
      <c r="D82" s="154">
        <f t="shared" si="46"/>
        <v>0</v>
      </c>
      <c r="E82" s="156">
        <f>E83</f>
        <v>0</v>
      </c>
      <c r="F82" s="155">
        <f>F83</f>
        <v>0</v>
      </c>
      <c r="G82" s="157">
        <f>G83</f>
        <v>0</v>
      </c>
      <c r="H82" s="157"/>
      <c r="I82" s="154">
        <f t="shared" si="51"/>
        <v>0</v>
      </c>
      <c r="J82" s="156">
        <f>J83</f>
        <v>0</v>
      </c>
      <c r="K82" s="156">
        <f>K83</f>
        <v>0</v>
      </c>
      <c r="L82" s="156"/>
      <c r="M82" s="159">
        <f t="shared" si="45"/>
        <v>0</v>
      </c>
      <c r="N82" s="160"/>
      <c r="O82" s="160">
        <f>O83</f>
        <v>0</v>
      </c>
      <c r="P82" s="160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</row>
    <row r="83" spans="1:50" s="8" customFormat="1" ht="19.5" hidden="1" customHeight="1">
      <c r="A83" s="16" t="s">
        <v>29</v>
      </c>
      <c r="B83" s="17" t="s">
        <v>181</v>
      </c>
      <c r="C83" s="153" t="s">
        <v>16</v>
      </c>
      <c r="D83" s="154">
        <f t="shared" si="46"/>
        <v>0</v>
      </c>
      <c r="E83" s="156"/>
      <c r="F83" s="155"/>
      <c r="G83" s="157"/>
      <c r="H83" s="157"/>
      <c r="I83" s="154">
        <f t="shared" si="51"/>
        <v>0</v>
      </c>
      <c r="J83" s="156"/>
      <c r="K83" s="156"/>
      <c r="L83" s="156"/>
      <c r="M83" s="159">
        <f t="shared" si="45"/>
        <v>0</v>
      </c>
      <c r="N83" s="160"/>
      <c r="O83" s="160"/>
      <c r="P83" s="160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</row>
    <row r="84" spans="1:50" s="7" customFormat="1" ht="90.75" customHeight="1">
      <c r="A84" s="27" t="s">
        <v>114</v>
      </c>
      <c r="B84" s="17" t="s">
        <v>182</v>
      </c>
      <c r="C84" s="153"/>
      <c r="D84" s="158">
        <f t="shared" si="46"/>
        <v>433.7</v>
      </c>
      <c r="E84" s="156">
        <f>E85</f>
        <v>0</v>
      </c>
      <c r="F84" s="156">
        <f t="shared" ref="F84:P84" si="62">F85</f>
        <v>433.7</v>
      </c>
      <c r="G84" s="156">
        <f t="shared" si="62"/>
        <v>0</v>
      </c>
      <c r="H84" s="156" t="e">
        <f t="shared" si="62"/>
        <v>#REF!</v>
      </c>
      <c r="I84" s="156">
        <f t="shared" si="62"/>
        <v>433.7</v>
      </c>
      <c r="J84" s="156">
        <f t="shared" si="62"/>
        <v>0</v>
      </c>
      <c r="K84" s="156">
        <f t="shared" si="62"/>
        <v>433.7</v>
      </c>
      <c r="L84" s="156">
        <f t="shared" si="62"/>
        <v>0</v>
      </c>
      <c r="M84" s="156">
        <f t="shared" si="62"/>
        <v>433.7</v>
      </c>
      <c r="N84" s="156">
        <f t="shared" si="62"/>
        <v>0</v>
      </c>
      <c r="O84" s="156">
        <f t="shared" si="62"/>
        <v>433.7</v>
      </c>
      <c r="P84" s="156">
        <f t="shared" si="62"/>
        <v>0</v>
      </c>
    </row>
    <row r="85" spans="1:50" s="8" customFormat="1" ht="107.25" customHeight="1">
      <c r="A85" s="16" t="s">
        <v>11</v>
      </c>
      <c r="B85" s="17" t="s">
        <v>182</v>
      </c>
      <c r="C85" s="153" t="s">
        <v>12</v>
      </c>
      <c r="D85" s="158">
        <f t="shared" si="46"/>
        <v>433.7</v>
      </c>
      <c r="E85" s="156"/>
      <c r="F85" s="217">
        <v>433.7</v>
      </c>
      <c r="G85" s="156"/>
      <c r="H85" s="156" t="e">
        <f>#REF!</f>
        <v>#REF!</v>
      </c>
      <c r="I85" s="158">
        <f t="shared" si="51"/>
        <v>433.7</v>
      </c>
      <c r="J85" s="156"/>
      <c r="K85" s="217">
        <v>433.7</v>
      </c>
      <c r="L85" s="156"/>
      <c r="M85" s="159">
        <f>N85+O85</f>
        <v>433.7</v>
      </c>
      <c r="N85" s="160"/>
      <c r="O85" s="160">
        <v>433.7</v>
      </c>
      <c r="P85" s="160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</row>
    <row r="86" spans="1:50" s="8" customFormat="1" ht="48.75" hidden="1" customHeight="1">
      <c r="A86" s="16" t="s">
        <v>22</v>
      </c>
      <c r="B86" s="17" t="s">
        <v>182</v>
      </c>
      <c r="C86" s="153" t="s">
        <v>16</v>
      </c>
      <c r="D86" s="154">
        <f t="shared" si="46"/>
        <v>0</v>
      </c>
      <c r="E86" s="156">
        <f>E87</f>
        <v>0</v>
      </c>
      <c r="F86" s="155">
        <f>F87</f>
        <v>0</v>
      </c>
      <c r="G86" s="157">
        <f>G87</f>
        <v>0</v>
      </c>
      <c r="H86" s="157"/>
      <c r="I86" s="154">
        <f t="shared" si="51"/>
        <v>0</v>
      </c>
      <c r="J86" s="156">
        <f>J87</f>
        <v>0</v>
      </c>
      <c r="K86" s="155">
        <f>K87</f>
        <v>0</v>
      </c>
      <c r="L86" s="156"/>
      <c r="M86" s="159">
        <f t="shared" si="45"/>
        <v>0</v>
      </c>
      <c r="N86" s="160"/>
      <c r="O86" s="160">
        <f>O87</f>
        <v>0</v>
      </c>
      <c r="P86" s="160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</row>
    <row r="87" spans="1:50" s="8" customFormat="1" ht="12.75" hidden="1" customHeight="1">
      <c r="A87" s="16" t="s">
        <v>29</v>
      </c>
      <c r="B87" s="17" t="s">
        <v>182</v>
      </c>
      <c r="C87" s="153" t="s">
        <v>16</v>
      </c>
      <c r="D87" s="154">
        <f t="shared" si="46"/>
        <v>0</v>
      </c>
      <c r="E87" s="156"/>
      <c r="F87" s="155"/>
      <c r="G87" s="157"/>
      <c r="H87" s="157"/>
      <c r="I87" s="154">
        <f t="shared" si="51"/>
        <v>0</v>
      </c>
      <c r="J87" s="156"/>
      <c r="K87" s="155"/>
      <c r="L87" s="156"/>
      <c r="M87" s="159">
        <f t="shared" si="45"/>
        <v>0</v>
      </c>
      <c r="N87" s="160"/>
      <c r="O87" s="160"/>
      <c r="P87" s="160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</row>
    <row r="88" spans="1:50" s="7" customFormat="1" ht="70.5" customHeight="1">
      <c r="A88" s="27" t="s">
        <v>34</v>
      </c>
      <c r="B88" s="17" t="s">
        <v>183</v>
      </c>
      <c r="C88" s="153"/>
      <c r="D88" s="158">
        <f t="shared" si="46"/>
        <v>1258.4000000000001</v>
      </c>
      <c r="E88" s="156">
        <f>E89</f>
        <v>0</v>
      </c>
      <c r="F88" s="156">
        <f t="shared" ref="F88:P88" si="63">F89</f>
        <v>0</v>
      </c>
      <c r="G88" s="156">
        <f t="shared" si="63"/>
        <v>1258.4000000000001</v>
      </c>
      <c r="H88" s="156" t="e">
        <f t="shared" si="63"/>
        <v>#REF!</v>
      </c>
      <c r="I88" s="156">
        <f t="shared" si="63"/>
        <v>1386.9</v>
      </c>
      <c r="J88" s="156">
        <f t="shared" si="63"/>
        <v>0</v>
      </c>
      <c r="K88" s="156">
        <f t="shared" si="63"/>
        <v>0</v>
      </c>
      <c r="L88" s="156">
        <f t="shared" si="63"/>
        <v>1386.9</v>
      </c>
      <c r="M88" s="18">
        <f t="shared" si="63"/>
        <v>1517.7</v>
      </c>
      <c r="N88" s="18">
        <f t="shared" si="63"/>
        <v>0</v>
      </c>
      <c r="O88" s="18">
        <f t="shared" si="63"/>
        <v>0</v>
      </c>
      <c r="P88" s="18">
        <f t="shared" si="63"/>
        <v>1517.7</v>
      </c>
    </row>
    <row r="89" spans="1:50" s="8" customFormat="1" ht="18" customHeight="1">
      <c r="A89" s="27" t="s">
        <v>35</v>
      </c>
      <c r="B89" s="17" t="s">
        <v>183</v>
      </c>
      <c r="C89" s="153" t="s">
        <v>36</v>
      </c>
      <c r="D89" s="158">
        <f t="shared" si="46"/>
        <v>1258.4000000000001</v>
      </c>
      <c r="E89" s="156"/>
      <c r="F89" s="156"/>
      <c r="G89" s="218">
        <v>1258.4000000000001</v>
      </c>
      <c r="H89" s="156" t="e">
        <f>#REF!</f>
        <v>#REF!</v>
      </c>
      <c r="I89" s="158">
        <f t="shared" si="51"/>
        <v>1386.9</v>
      </c>
      <c r="J89" s="156"/>
      <c r="K89" s="156"/>
      <c r="L89" s="219">
        <v>1386.9</v>
      </c>
      <c r="M89" s="159">
        <f>N89+O89+P89</f>
        <v>1517.7</v>
      </c>
      <c r="N89" s="160"/>
      <c r="O89" s="160"/>
      <c r="P89" s="160">
        <v>1517.7</v>
      </c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</row>
    <row r="90" spans="1:50" s="7" customFormat="1" ht="43.5" customHeight="1">
      <c r="A90" s="27" t="s">
        <v>134</v>
      </c>
      <c r="B90" s="17" t="s">
        <v>184</v>
      </c>
      <c r="C90" s="153"/>
      <c r="D90" s="158">
        <f t="shared" si="46"/>
        <v>2389.3999999999996</v>
      </c>
      <c r="E90" s="155">
        <f>E91+E92+E93</f>
        <v>2389.3999999999996</v>
      </c>
      <c r="F90" s="155">
        <f t="shared" ref="F90:P90" si="64">F91+F92+F93</f>
        <v>0</v>
      </c>
      <c r="G90" s="155">
        <f t="shared" si="64"/>
        <v>0</v>
      </c>
      <c r="H90" s="155" t="e">
        <f t="shared" si="64"/>
        <v>#REF!</v>
      </c>
      <c r="I90" s="155">
        <f t="shared" si="64"/>
        <v>2187</v>
      </c>
      <c r="J90" s="155">
        <f t="shared" si="64"/>
        <v>2187</v>
      </c>
      <c r="K90" s="155">
        <f t="shared" si="64"/>
        <v>0</v>
      </c>
      <c r="L90" s="155">
        <f t="shared" si="64"/>
        <v>0</v>
      </c>
      <c r="M90" s="155">
        <f t="shared" si="64"/>
        <v>2092</v>
      </c>
      <c r="N90" s="155">
        <f t="shared" si="64"/>
        <v>2092</v>
      </c>
      <c r="O90" s="155">
        <f t="shared" si="64"/>
        <v>0</v>
      </c>
      <c r="P90" s="155">
        <f t="shared" si="64"/>
        <v>0</v>
      </c>
    </row>
    <row r="91" spans="1:50" s="8" customFormat="1" ht="108" customHeight="1">
      <c r="A91" s="16" t="s">
        <v>315</v>
      </c>
      <c r="B91" s="17" t="s">
        <v>184</v>
      </c>
      <c r="C91" s="153" t="s">
        <v>12</v>
      </c>
      <c r="D91" s="158">
        <f t="shared" si="46"/>
        <v>2189.1999999999998</v>
      </c>
      <c r="E91" s="155">
        <v>2189.1999999999998</v>
      </c>
      <c r="F91" s="155"/>
      <c r="G91" s="155"/>
      <c r="H91" s="155" t="e">
        <f>#REF!</f>
        <v>#REF!</v>
      </c>
      <c r="I91" s="158">
        <f t="shared" si="51"/>
        <v>1992</v>
      </c>
      <c r="J91" s="155">
        <v>1992</v>
      </c>
      <c r="K91" s="155"/>
      <c r="L91" s="155"/>
      <c r="M91" s="160">
        <f t="shared" ref="M91:M101" si="65">N91+O91</f>
        <v>1992</v>
      </c>
      <c r="N91" s="160">
        <v>1992</v>
      </c>
      <c r="O91" s="160"/>
      <c r="P91" s="160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</row>
    <row r="92" spans="1:50" s="8" customFormat="1" ht="45" customHeight="1">
      <c r="A92" s="16" t="s">
        <v>22</v>
      </c>
      <c r="B92" s="17" t="s">
        <v>184</v>
      </c>
      <c r="C92" s="153" t="s">
        <v>16</v>
      </c>
      <c r="D92" s="158">
        <f t="shared" si="46"/>
        <v>195.2</v>
      </c>
      <c r="E92" s="155">
        <v>195.2</v>
      </c>
      <c r="F92" s="155"/>
      <c r="G92" s="155"/>
      <c r="H92" s="155" t="e">
        <f>#REF!</f>
        <v>#REF!</v>
      </c>
      <c r="I92" s="158">
        <f t="shared" si="51"/>
        <v>195</v>
      </c>
      <c r="J92" s="158">
        <v>195</v>
      </c>
      <c r="K92" s="158"/>
      <c r="L92" s="158"/>
      <c r="M92" s="160">
        <f t="shared" si="65"/>
        <v>100</v>
      </c>
      <c r="N92" s="160">
        <v>100</v>
      </c>
      <c r="O92" s="160"/>
      <c r="P92" s="160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</row>
    <row r="93" spans="1:50" s="8" customFormat="1" ht="16.5" customHeight="1">
      <c r="A93" s="53" t="s">
        <v>18</v>
      </c>
      <c r="B93" s="17" t="s">
        <v>184</v>
      </c>
      <c r="C93" s="153" t="s">
        <v>19</v>
      </c>
      <c r="D93" s="158">
        <f t="shared" si="46"/>
        <v>5</v>
      </c>
      <c r="E93" s="155">
        <v>5</v>
      </c>
      <c r="F93" s="155"/>
      <c r="G93" s="155"/>
      <c r="H93" s="155" t="e">
        <f>#REF!</f>
        <v>#REF!</v>
      </c>
      <c r="I93" s="158">
        <f t="shared" si="51"/>
        <v>0</v>
      </c>
      <c r="J93" s="155"/>
      <c r="K93" s="155"/>
      <c r="L93" s="155"/>
      <c r="M93" s="160">
        <f t="shared" si="65"/>
        <v>0</v>
      </c>
      <c r="N93" s="160"/>
      <c r="O93" s="160"/>
      <c r="P93" s="160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</row>
    <row r="94" spans="1:50" s="8" customFormat="1" ht="55.5" customHeight="1">
      <c r="A94" s="27" t="s">
        <v>517</v>
      </c>
      <c r="B94" s="17" t="s">
        <v>455</v>
      </c>
      <c r="C94" s="153"/>
      <c r="D94" s="158">
        <f>D95</f>
        <v>309.39999999999998</v>
      </c>
      <c r="E94" s="158">
        <f t="shared" ref="E94:P94" si="66">E95</f>
        <v>0</v>
      </c>
      <c r="F94" s="158">
        <f t="shared" si="66"/>
        <v>309.39999999999998</v>
      </c>
      <c r="G94" s="158">
        <f t="shared" si="66"/>
        <v>0</v>
      </c>
      <c r="H94" s="158" t="e">
        <f t="shared" si="66"/>
        <v>#REF!</v>
      </c>
      <c r="I94" s="158">
        <f t="shared" si="66"/>
        <v>309.39999999999998</v>
      </c>
      <c r="J94" s="158">
        <f t="shared" si="66"/>
        <v>0</v>
      </c>
      <c r="K94" s="158">
        <f t="shared" si="66"/>
        <v>309.39999999999998</v>
      </c>
      <c r="L94" s="158">
        <f t="shared" si="66"/>
        <v>0</v>
      </c>
      <c r="M94" s="158">
        <f t="shared" si="66"/>
        <v>309.39999999999998</v>
      </c>
      <c r="N94" s="158">
        <f t="shared" si="66"/>
        <v>0</v>
      </c>
      <c r="O94" s="158">
        <f t="shared" si="66"/>
        <v>309.39999999999998</v>
      </c>
      <c r="P94" s="158">
        <f t="shared" si="66"/>
        <v>0</v>
      </c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</row>
    <row r="95" spans="1:50" s="8" customFormat="1" ht="24.75" customHeight="1">
      <c r="A95" s="147" t="s">
        <v>22</v>
      </c>
      <c r="B95" s="17" t="s">
        <v>455</v>
      </c>
      <c r="C95" s="153" t="s">
        <v>16</v>
      </c>
      <c r="D95" s="158">
        <f>E95+F95+G95</f>
        <v>309.39999999999998</v>
      </c>
      <c r="E95" s="158"/>
      <c r="F95" s="220">
        <v>309.39999999999998</v>
      </c>
      <c r="G95" s="158"/>
      <c r="H95" s="158" t="e">
        <f>#REF!</f>
        <v>#REF!</v>
      </c>
      <c r="I95" s="158">
        <f>J95+K95+L95</f>
        <v>309.39999999999998</v>
      </c>
      <c r="J95" s="158"/>
      <c r="K95" s="220">
        <v>309.39999999999998</v>
      </c>
      <c r="L95" s="158"/>
      <c r="M95" s="158">
        <f>N95+O95+P95</f>
        <v>309.39999999999998</v>
      </c>
      <c r="N95" s="158"/>
      <c r="O95" s="158">
        <v>309.39999999999998</v>
      </c>
      <c r="P95" s="158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</row>
    <row r="96" spans="1:50" s="8" customFormat="1" ht="48.75" customHeight="1">
      <c r="A96" s="146" t="s">
        <v>389</v>
      </c>
      <c r="B96" s="140" t="s">
        <v>391</v>
      </c>
      <c r="C96" s="153"/>
      <c r="D96" s="158">
        <f>E96+F96+G96</f>
        <v>76</v>
      </c>
      <c r="E96" s="158">
        <f t="shared" ref="E96:P96" si="67">E97+E98</f>
        <v>76</v>
      </c>
      <c r="F96" s="158">
        <f t="shared" si="67"/>
        <v>0</v>
      </c>
      <c r="G96" s="158">
        <f t="shared" si="67"/>
        <v>0</v>
      </c>
      <c r="H96" s="158" t="e">
        <f t="shared" si="67"/>
        <v>#REF!</v>
      </c>
      <c r="I96" s="158">
        <f t="shared" si="67"/>
        <v>76</v>
      </c>
      <c r="J96" s="158">
        <f t="shared" si="67"/>
        <v>76</v>
      </c>
      <c r="K96" s="158">
        <f t="shared" si="67"/>
        <v>0</v>
      </c>
      <c r="L96" s="158">
        <f t="shared" si="67"/>
        <v>0</v>
      </c>
      <c r="M96" s="158">
        <f t="shared" si="67"/>
        <v>76</v>
      </c>
      <c r="N96" s="158">
        <f t="shared" si="67"/>
        <v>76</v>
      </c>
      <c r="O96" s="158">
        <f t="shared" si="67"/>
        <v>0</v>
      </c>
      <c r="P96" s="158">
        <f t="shared" si="67"/>
        <v>0</v>
      </c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</row>
    <row r="97" spans="1:50" s="8" customFormat="1" ht="23.25" customHeight="1">
      <c r="A97" s="147" t="s">
        <v>22</v>
      </c>
      <c r="B97" s="140" t="s">
        <v>391</v>
      </c>
      <c r="C97" s="153" t="s">
        <v>16</v>
      </c>
      <c r="D97" s="158">
        <f>E97+F97+G97</f>
        <v>76</v>
      </c>
      <c r="E97" s="158">
        <v>76</v>
      </c>
      <c r="F97" s="158"/>
      <c r="G97" s="158"/>
      <c r="H97" s="158" t="e">
        <f>#REF!</f>
        <v>#REF!</v>
      </c>
      <c r="I97" s="158">
        <f>J97+K97+L97</f>
        <v>76</v>
      </c>
      <c r="J97" s="158">
        <v>76</v>
      </c>
      <c r="K97" s="158"/>
      <c r="L97" s="158"/>
      <c r="M97" s="158">
        <f>N97+O97+P97</f>
        <v>76</v>
      </c>
      <c r="N97" s="158">
        <v>76</v>
      </c>
      <c r="O97" s="158"/>
      <c r="P97" s="158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</row>
    <row r="98" spans="1:50" s="8" customFormat="1" ht="18" hidden="1" customHeight="1">
      <c r="A98" s="58" t="s">
        <v>18</v>
      </c>
      <c r="B98" s="140" t="s">
        <v>391</v>
      </c>
      <c r="C98" s="153" t="s">
        <v>19</v>
      </c>
      <c r="D98" s="154">
        <f>D99</f>
        <v>0</v>
      </c>
      <c r="E98" s="154">
        <f t="shared" ref="E98:P98" si="68">E99</f>
        <v>0</v>
      </c>
      <c r="F98" s="154">
        <f t="shared" si="68"/>
        <v>0</v>
      </c>
      <c r="G98" s="154">
        <f t="shared" si="68"/>
        <v>0</v>
      </c>
      <c r="H98" s="154">
        <f t="shared" si="68"/>
        <v>0</v>
      </c>
      <c r="I98" s="154">
        <f t="shared" si="68"/>
        <v>0</v>
      </c>
      <c r="J98" s="154">
        <f t="shared" si="68"/>
        <v>0</v>
      </c>
      <c r="K98" s="154">
        <f t="shared" si="68"/>
        <v>0</v>
      </c>
      <c r="L98" s="154">
        <f t="shared" si="68"/>
        <v>0</v>
      </c>
      <c r="M98" s="154">
        <f t="shared" si="68"/>
        <v>0</v>
      </c>
      <c r="N98" s="154">
        <f t="shared" si="68"/>
        <v>0</v>
      </c>
      <c r="O98" s="154">
        <f t="shared" si="68"/>
        <v>0</v>
      </c>
      <c r="P98" s="154">
        <f t="shared" si="68"/>
        <v>0</v>
      </c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</row>
    <row r="99" spans="1:50" s="8" customFormat="1" ht="15" hidden="1" customHeight="1">
      <c r="A99" s="146" t="s">
        <v>390</v>
      </c>
      <c r="B99" s="140" t="s">
        <v>391</v>
      </c>
      <c r="C99" s="153" t="s">
        <v>19</v>
      </c>
      <c r="D99" s="154">
        <f>E99+F99+G99+H99</f>
        <v>0</v>
      </c>
      <c r="E99" s="155"/>
      <c r="F99" s="156"/>
      <c r="G99" s="157"/>
      <c r="H99" s="157"/>
      <c r="I99" s="154"/>
      <c r="J99" s="155"/>
      <c r="K99" s="156"/>
      <c r="L99" s="156"/>
      <c r="M99" s="159"/>
      <c r="N99" s="160"/>
      <c r="O99" s="160"/>
      <c r="P99" s="160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</row>
    <row r="100" spans="1:50" s="7" customFormat="1" ht="45.75" customHeight="1">
      <c r="A100" s="24" t="s">
        <v>39</v>
      </c>
      <c r="B100" s="232" t="s">
        <v>185</v>
      </c>
      <c r="C100" s="153"/>
      <c r="D100" s="158">
        <f t="shared" si="46"/>
        <v>3211.9</v>
      </c>
      <c r="E100" s="155">
        <f>E101</f>
        <v>3211.9</v>
      </c>
      <c r="F100" s="155">
        <f t="shared" ref="F100:H100" si="69">F101</f>
        <v>0</v>
      </c>
      <c r="G100" s="155">
        <f t="shared" si="69"/>
        <v>0</v>
      </c>
      <c r="H100" s="155" t="e">
        <f t="shared" si="69"/>
        <v>#REF!</v>
      </c>
      <c r="I100" s="158">
        <f t="shared" si="51"/>
        <v>2500</v>
      </c>
      <c r="J100" s="155">
        <f t="shared" ref="J100:L100" si="70">J101</f>
        <v>2500</v>
      </c>
      <c r="K100" s="155">
        <f t="shared" si="70"/>
        <v>0</v>
      </c>
      <c r="L100" s="155">
        <f t="shared" si="70"/>
        <v>0</v>
      </c>
      <c r="M100" s="160">
        <f t="shared" si="65"/>
        <v>2500</v>
      </c>
      <c r="N100" s="160">
        <f t="shared" ref="N100:P100" si="71">N101</f>
        <v>2500</v>
      </c>
      <c r="O100" s="160">
        <f t="shared" si="71"/>
        <v>0</v>
      </c>
      <c r="P100" s="160">
        <f t="shared" si="71"/>
        <v>0</v>
      </c>
    </row>
    <row r="101" spans="1:50" s="8" customFormat="1" ht="45" customHeight="1">
      <c r="A101" s="16" t="s">
        <v>22</v>
      </c>
      <c r="B101" s="232" t="s">
        <v>185</v>
      </c>
      <c r="C101" s="153" t="s">
        <v>16</v>
      </c>
      <c r="D101" s="158">
        <f t="shared" si="46"/>
        <v>3211.9</v>
      </c>
      <c r="E101" s="155">
        <v>3211.9</v>
      </c>
      <c r="F101" s="155"/>
      <c r="G101" s="155"/>
      <c r="H101" s="155" t="e">
        <f>#REF!</f>
        <v>#REF!</v>
      </c>
      <c r="I101" s="158">
        <f t="shared" si="51"/>
        <v>2500</v>
      </c>
      <c r="J101" s="155">
        <v>2500</v>
      </c>
      <c r="K101" s="155"/>
      <c r="L101" s="155"/>
      <c r="M101" s="160">
        <f t="shared" si="65"/>
        <v>2500</v>
      </c>
      <c r="N101" s="160">
        <v>2500</v>
      </c>
      <c r="O101" s="160"/>
      <c r="P101" s="160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</row>
    <row r="102" spans="1:50" s="8" customFormat="1" ht="45">
      <c r="A102" s="221" t="s">
        <v>456</v>
      </c>
      <c r="B102" s="231" t="s">
        <v>457</v>
      </c>
      <c r="C102" s="153"/>
      <c r="D102" s="158">
        <f t="shared" ref="D102:P102" si="72">D103+D104</f>
        <v>0</v>
      </c>
      <c r="E102" s="158">
        <f t="shared" si="72"/>
        <v>0</v>
      </c>
      <c r="F102" s="158">
        <f t="shared" si="72"/>
        <v>0</v>
      </c>
      <c r="G102" s="158">
        <f t="shared" si="72"/>
        <v>0</v>
      </c>
      <c r="H102" s="158" t="e">
        <f t="shared" si="72"/>
        <v>#REF!</v>
      </c>
      <c r="I102" s="158">
        <f t="shared" si="72"/>
        <v>7081</v>
      </c>
      <c r="J102" s="158">
        <f t="shared" si="72"/>
        <v>7081</v>
      </c>
      <c r="K102" s="158">
        <f t="shared" si="72"/>
        <v>0</v>
      </c>
      <c r="L102" s="158">
        <f t="shared" si="72"/>
        <v>0</v>
      </c>
      <c r="M102" s="158">
        <f t="shared" si="72"/>
        <v>7081</v>
      </c>
      <c r="N102" s="158">
        <f t="shared" si="72"/>
        <v>7081</v>
      </c>
      <c r="O102" s="158">
        <f t="shared" si="72"/>
        <v>0</v>
      </c>
      <c r="P102" s="158">
        <f t="shared" si="72"/>
        <v>0</v>
      </c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</row>
    <row r="103" spans="1:50" s="8" customFormat="1" ht="45">
      <c r="A103" s="121" t="s">
        <v>22</v>
      </c>
      <c r="B103" s="231" t="s">
        <v>457</v>
      </c>
      <c r="C103" s="153" t="s">
        <v>16</v>
      </c>
      <c r="D103" s="158">
        <f>E103+F103+G103</f>
        <v>0</v>
      </c>
      <c r="E103" s="158"/>
      <c r="F103" s="158"/>
      <c r="G103" s="158"/>
      <c r="H103" s="158" t="e">
        <f>#REF!</f>
        <v>#REF!</v>
      </c>
      <c r="I103" s="158">
        <f>J103+K103+L103</f>
        <v>3000</v>
      </c>
      <c r="J103" s="158">
        <v>3000</v>
      </c>
      <c r="K103" s="158"/>
      <c r="L103" s="158"/>
      <c r="M103" s="158">
        <f>N103+O103+P103</f>
        <v>3000</v>
      </c>
      <c r="N103" s="158">
        <v>3000</v>
      </c>
      <c r="O103" s="158"/>
      <c r="P103" s="158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</row>
    <row r="104" spans="1:50" s="8" customFormat="1" ht="15.75" customHeight="1">
      <c r="A104" s="16" t="s">
        <v>35</v>
      </c>
      <c r="B104" s="231" t="s">
        <v>457</v>
      </c>
      <c r="C104" s="153" t="s">
        <v>36</v>
      </c>
      <c r="D104" s="158">
        <f>E104+F104+G104</f>
        <v>0</v>
      </c>
      <c r="E104" s="158"/>
      <c r="F104" s="158"/>
      <c r="G104" s="158"/>
      <c r="H104" s="158" t="e">
        <f>#REF!</f>
        <v>#REF!</v>
      </c>
      <c r="I104" s="158">
        <f>J104+K104+L104</f>
        <v>4081</v>
      </c>
      <c r="J104" s="158">
        <v>4081</v>
      </c>
      <c r="K104" s="158"/>
      <c r="L104" s="158"/>
      <c r="M104" s="158">
        <f>N104+O104+P104</f>
        <v>4081</v>
      </c>
      <c r="N104" s="158">
        <v>4081</v>
      </c>
      <c r="O104" s="158"/>
      <c r="P104" s="158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</row>
    <row r="105" spans="1:50" s="8" customFormat="1" ht="32.25" customHeight="1">
      <c r="A105" s="221" t="s">
        <v>458</v>
      </c>
      <c r="B105" s="17" t="s">
        <v>313</v>
      </c>
      <c r="C105" s="153"/>
      <c r="D105" s="158">
        <f>D106</f>
        <v>0</v>
      </c>
      <c r="E105" s="158">
        <f t="shared" ref="E105:P105" si="73">E106</f>
        <v>0</v>
      </c>
      <c r="F105" s="158">
        <f t="shared" si="73"/>
        <v>0</v>
      </c>
      <c r="G105" s="158">
        <f t="shared" si="73"/>
        <v>0</v>
      </c>
      <c r="H105" s="158" t="e">
        <f t="shared" si="73"/>
        <v>#REF!</v>
      </c>
      <c r="I105" s="158">
        <f t="shared" si="73"/>
        <v>6199.8</v>
      </c>
      <c r="J105" s="158">
        <f t="shared" si="73"/>
        <v>6199.8</v>
      </c>
      <c r="K105" s="158">
        <f t="shared" si="73"/>
        <v>0</v>
      </c>
      <c r="L105" s="158">
        <f t="shared" si="73"/>
        <v>0</v>
      </c>
      <c r="M105" s="158">
        <f t="shared" si="73"/>
        <v>6684.2</v>
      </c>
      <c r="N105" s="158">
        <f t="shared" si="73"/>
        <v>6684.2</v>
      </c>
      <c r="O105" s="158">
        <f t="shared" si="73"/>
        <v>0</v>
      </c>
      <c r="P105" s="158">
        <f t="shared" si="73"/>
        <v>0</v>
      </c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</row>
    <row r="106" spans="1:50" s="8" customFormat="1" ht="45">
      <c r="A106" s="121" t="s">
        <v>22</v>
      </c>
      <c r="B106" s="17" t="s">
        <v>313</v>
      </c>
      <c r="C106" s="153" t="s">
        <v>16</v>
      </c>
      <c r="D106" s="158">
        <f>E106+F106+G106</f>
        <v>0</v>
      </c>
      <c r="E106" s="158"/>
      <c r="F106" s="158"/>
      <c r="G106" s="158"/>
      <c r="H106" s="158" t="e">
        <f>#REF!</f>
        <v>#REF!</v>
      </c>
      <c r="I106" s="158">
        <f>J106+K106+L106</f>
        <v>6199.8</v>
      </c>
      <c r="J106" s="158">
        <v>6199.8</v>
      </c>
      <c r="K106" s="158"/>
      <c r="L106" s="158"/>
      <c r="M106" s="158">
        <f>N106+O106+P106</f>
        <v>6684.2</v>
      </c>
      <c r="N106" s="158">
        <v>6684.2</v>
      </c>
      <c r="O106" s="154"/>
      <c r="P106" s="154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</row>
    <row r="107" spans="1:50" s="8" customFormat="1" ht="48.75" customHeight="1">
      <c r="A107" s="221" t="s">
        <v>459</v>
      </c>
      <c r="B107" s="17" t="s">
        <v>460</v>
      </c>
      <c r="C107" s="153"/>
      <c r="D107" s="158">
        <f>D108</f>
        <v>0</v>
      </c>
      <c r="E107" s="158">
        <f>E108</f>
        <v>0</v>
      </c>
      <c r="F107" s="158">
        <f t="shared" ref="F107:P107" si="74">F108</f>
        <v>0</v>
      </c>
      <c r="G107" s="158">
        <f t="shared" si="74"/>
        <v>0</v>
      </c>
      <c r="H107" s="158" t="e">
        <f t="shared" si="74"/>
        <v>#REF!</v>
      </c>
      <c r="I107" s="158">
        <f t="shared" si="74"/>
        <v>70.7</v>
      </c>
      <c r="J107" s="158">
        <f t="shared" si="74"/>
        <v>70.7</v>
      </c>
      <c r="K107" s="158">
        <f t="shared" si="74"/>
        <v>0</v>
      </c>
      <c r="L107" s="158">
        <f t="shared" si="74"/>
        <v>0</v>
      </c>
      <c r="M107" s="158">
        <f t="shared" si="74"/>
        <v>70.7</v>
      </c>
      <c r="N107" s="158">
        <f t="shared" si="74"/>
        <v>70.7</v>
      </c>
      <c r="O107" s="158">
        <f t="shared" si="74"/>
        <v>0</v>
      </c>
      <c r="P107" s="158">
        <f t="shared" si="74"/>
        <v>0</v>
      </c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</row>
    <row r="108" spans="1:50" s="8" customFormat="1" ht="45">
      <c r="A108" s="121" t="s">
        <v>22</v>
      </c>
      <c r="B108" s="17" t="s">
        <v>460</v>
      </c>
      <c r="C108" s="153" t="s">
        <v>16</v>
      </c>
      <c r="D108" s="158">
        <f>E108+F108+G108</f>
        <v>0</v>
      </c>
      <c r="E108" s="158"/>
      <c r="F108" s="158"/>
      <c r="G108" s="158"/>
      <c r="H108" s="158" t="e">
        <f>#REF!</f>
        <v>#REF!</v>
      </c>
      <c r="I108" s="158">
        <f>J108+K108+L108</f>
        <v>70.7</v>
      </c>
      <c r="J108" s="158">
        <v>70.7</v>
      </c>
      <c r="K108" s="158"/>
      <c r="L108" s="158"/>
      <c r="M108" s="158">
        <f>N108+O108+P108</f>
        <v>70.7</v>
      </c>
      <c r="N108" s="158">
        <v>70.7</v>
      </c>
      <c r="O108" s="158"/>
      <c r="P108" s="158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</row>
    <row r="109" spans="1:50" s="8" customFormat="1" ht="56.25" customHeight="1">
      <c r="A109" s="221" t="s">
        <v>461</v>
      </c>
      <c r="B109" s="17" t="s">
        <v>462</v>
      </c>
      <c r="C109" s="153"/>
      <c r="D109" s="158">
        <f>D110</f>
        <v>0</v>
      </c>
      <c r="E109" s="158">
        <f t="shared" ref="E109:P109" si="75">E110</f>
        <v>0</v>
      </c>
      <c r="F109" s="158">
        <f t="shared" si="75"/>
        <v>0</v>
      </c>
      <c r="G109" s="158">
        <f t="shared" si="75"/>
        <v>0</v>
      </c>
      <c r="H109" s="158" t="e">
        <f t="shared" si="75"/>
        <v>#REF!</v>
      </c>
      <c r="I109" s="158">
        <f t="shared" si="75"/>
        <v>7000</v>
      </c>
      <c r="J109" s="158">
        <f t="shared" si="75"/>
        <v>0</v>
      </c>
      <c r="K109" s="158">
        <f t="shared" si="75"/>
        <v>7000</v>
      </c>
      <c r="L109" s="158">
        <f t="shared" si="75"/>
        <v>0</v>
      </c>
      <c r="M109" s="158">
        <f t="shared" si="75"/>
        <v>7000</v>
      </c>
      <c r="N109" s="158">
        <f t="shared" si="75"/>
        <v>0</v>
      </c>
      <c r="O109" s="158">
        <f t="shared" si="75"/>
        <v>7000</v>
      </c>
      <c r="P109" s="158">
        <f t="shared" si="75"/>
        <v>0</v>
      </c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</row>
    <row r="110" spans="1:50" s="8" customFormat="1" ht="45">
      <c r="A110" s="121" t="s">
        <v>22</v>
      </c>
      <c r="B110" s="17" t="s">
        <v>462</v>
      </c>
      <c r="C110" s="153" t="s">
        <v>16</v>
      </c>
      <c r="D110" s="158">
        <f>E110+F110+G110</f>
        <v>0</v>
      </c>
      <c r="E110" s="158"/>
      <c r="F110" s="158"/>
      <c r="G110" s="158"/>
      <c r="H110" s="158" t="e">
        <f>#REF!</f>
        <v>#REF!</v>
      </c>
      <c r="I110" s="158">
        <f>J110+K110+L110</f>
        <v>7000</v>
      </c>
      <c r="J110" s="158"/>
      <c r="K110" s="158">
        <v>7000</v>
      </c>
      <c r="L110" s="158"/>
      <c r="M110" s="158">
        <f>N110+O110+P110</f>
        <v>7000</v>
      </c>
      <c r="N110" s="158"/>
      <c r="O110" s="158">
        <v>7000</v>
      </c>
      <c r="P110" s="158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</row>
    <row r="111" spans="1:50" s="8" customFormat="1" ht="45">
      <c r="A111" s="101" t="s">
        <v>463</v>
      </c>
      <c r="B111" s="17" t="s">
        <v>464</v>
      </c>
      <c r="C111" s="153"/>
      <c r="D111" s="158">
        <f>D112</f>
        <v>0</v>
      </c>
      <c r="E111" s="158">
        <f t="shared" ref="E111:P111" si="76">E112</f>
        <v>0</v>
      </c>
      <c r="F111" s="158">
        <f t="shared" si="76"/>
        <v>0</v>
      </c>
      <c r="G111" s="158">
        <f t="shared" si="76"/>
        <v>0</v>
      </c>
      <c r="H111" s="158" t="e">
        <f t="shared" si="76"/>
        <v>#REF!</v>
      </c>
      <c r="I111" s="158">
        <f t="shared" si="76"/>
        <v>41</v>
      </c>
      <c r="J111" s="158">
        <f t="shared" si="76"/>
        <v>41</v>
      </c>
      <c r="K111" s="158">
        <f t="shared" si="76"/>
        <v>0</v>
      </c>
      <c r="L111" s="158">
        <f t="shared" si="76"/>
        <v>0</v>
      </c>
      <c r="M111" s="158">
        <f t="shared" si="76"/>
        <v>41</v>
      </c>
      <c r="N111" s="158">
        <f t="shared" si="76"/>
        <v>41</v>
      </c>
      <c r="O111" s="158">
        <f t="shared" si="76"/>
        <v>0</v>
      </c>
      <c r="P111" s="158">
        <f t="shared" si="76"/>
        <v>0</v>
      </c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</row>
    <row r="112" spans="1:50" s="8" customFormat="1" ht="45">
      <c r="A112" s="121" t="s">
        <v>22</v>
      </c>
      <c r="B112" s="17" t="s">
        <v>464</v>
      </c>
      <c r="C112" s="153" t="s">
        <v>16</v>
      </c>
      <c r="D112" s="158">
        <f>E112+F112+G112</f>
        <v>0</v>
      </c>
      <c r="E112" s="158"/>
      <c r="F112" s="158"/>
      <c r="G112" s="158"/>
      <c r="H112" s="158" t="e">
        <f>#REF!</f>
        <v>#REF!</v>
      </c>
      <c r="I112" s="158">
        <f>J112+K112+L112</f>
        <v>41</v>
      </c>
      <c r="J112" s="158">
        <v>41</v>
      </c>
      <c r="K112" s="158"/>
      <c r="L112" s="158"/>
      <c r="M112" s="158">
        <f>N112+O112+P112</f>
        <v>41</v>
      </c>
      <c r="N112" s="158">
        <v>41</v>
      </c>
      <c r="O112" s="158"/>
      <c r="P112" s="158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</row>
    <row r="113" spans="1:50" s="107" customFormat="1" ht="24.75" customHeight="1">
      <c r="A113" s="221" t="s">
        <v>312</v>
      </c>
      <c r="B113" s="231" t="s">
        <v>313</v>
      </c>
      <c r="C113" s="19"/>
      <c r="D113" s="158">
        <f>D114</f>
        <v>300</v>
      </c>
      <c r="E113" s="158">
        <f t="shared" ref="E113:P113" si="77">E114</f>
        <v>300</v>
      </c>
      <c r="F113" s="158">
        <f t="shared" si="77"/>
        <v>0</v>
      </c>
      <c r="G113" s="158">
        <f t="shared" si="77"/>
        <v>0</v>
      </c>
      <c r="H113" s="158" t="e">
        <f t="shared" si="77"/>
        <v>#REF!</v>
      </c>
      <c r="I113" s="158">
        <f t="shared" si="77"/>
        <v>300</v>
      </c>
      <c r="J113" s="158">
        <f t="shared" si="77"/>
        <v>300</v>
      </c>
      <c r="K113" s="158">
        <f t="shared" si="77"/>
        <v>0</v>
      </c>
      <c r="L113" s="158">
        <f t="shared" si="77"/>
        <v>0</v>
      </c>
      <c r="M113" s="158">
        <f t="shared" si="77"/>
        <v>300</v>
      </c>
      <c r="N113" s="158">
        <f t="shared" si="77"/>
        <v>300</v>
      </c>
      <c r="O113" s="158">
        <f t="shared" si="77"/>
        <v>0</v>
      </c>
      <c r="P113" s="158">
        <f t="shared" si="77"/>
        <v>0</v>
      </c>
      <c r="Q113" s="106"/>
      <c r="R113" s="106"/>
      <c r="S113" s="106"/>
      <c r="T113" s="106"/>
      <c r="U113" s="106"/>
      <c r="V113" s="106"/>
      <c r="W113" s="106"/>
      <c r="X113" s="106"/>
      <c r="Y113" s="106"/>
      <c r="Z113" s="106"/>
      <c r="AA113" s="106"/>
      <c r="AB113" s="106"/>
      <c r="AC113" s="106"/>
      <c r="AD113" s="106"/>
      <c r="AE113" s="106"/>
      <c r="AF113" s="106"/>
      <c r="AG113" s="106"/>
      <c r="AH113" s="106"/>
      <c r="AI113" s="106"/>
      <c r="AJ113" s="106"/>
      <c r="AK113" s="106"/>
      <c r="AL113" s="106"/>
      <c r="AM113" s="106"/>
      <c r="AN113" s="106"/>
      <c r="AO113" s="106"/>
      <c r="AP113" s="106"/>
      <c r="AQ113" s="106"/>
      <c r="AR113" s="106"/>
      <c r="AS113" s="106"/>
      <c r="AT113" s="106"/>
      <c r="AU113" s="106"/>
      <c r="AV113" s="106"/>
      <c r="AW113" s="106"/>
      <c r="AX113" s="106"/>
    </row>
    <row r="114" spans="1:50" s="96" customFormat="1" ht="45">
      <c r="A114" s="121" t="s">
        <v>22</v>
      </c>
      <c r="B114" s="231" t="s">
        <v>313</v>
      </c>
      <c r="C114" s="153" t="s">
        <v>16</v>
      </c>
      <c r="D114" s="158">
        <f>E114+F114+G114</f>
        <v>300</v>
      </c>
      <c r="E114" s="158">
        <v>300</v>
      </c>
      <c r="F114" s="158"/>
      <c r="G114" s="158"/>
      <c r="H114" s="158" t="e">
        <f>#REF!</f>
        <v>#REF!</v>
      </c>
      <c r="I114" s="158">
        <f>J114+K114+L114</f>
        <v>300</v>
      </c>
      <c r="J114" s="158">
        <v>300</v>
      </c>
      <c r="K114" s="158"/>
      <c r="L114" s="158"/>
      <c r="M114" s="158">
        <f>N114+O114+P114</f>
        <v>300</v>
      </c>
      <c r="N114" s="158">
        <v>300</v>
      </c>
      <c r="O114" s="158"/>
      <c r="P114" s="158"/>
      <c r="Q114" s="95"/>
      <c r="R114" s="95"/>
      <c r="S114" s="95"/>
      <c r="T114" s="95"/>
      <c r="U114" s="95"/>
      <c r="V114" s="95"/>
      <c r="W114" s="95"/>
      <c r="X114" s="95"/>
      <c r="Y114" s="95"/>
      <c r="Z114" s="95"/>
      <c r="AA114" s="95"/>
      <c r="AB114" s="95"/>
      <c r="AC114" s="95"/>
      <c r="AD114" s="95"/>
      <c r="AE114" s="95"/>
      <c r="AF114" s="95"/>
      <c r="AG114" s="95"/>
      <c r="AH114" s="95"/>
      <c r="AI114" s="95"/>
      <c r="AJ114" s="95"/>
      <c r="AK114" s="95"/>
      <c r="AL114" s="95"/>
      <c r="AM114" s="95"/>
      <c r="AN114" s="95"/>
      <c r="AO114" s="95"/>
      <c r="AP114" s="95"/>
      <c r="AQ114" s="95"/>
      <c r="AR114" s="95"/>
      <c r="AS114" s="95"/>
      <c r="AT114" s="95"/>
      <c r="AU114" s="95"/>
      <c r="AV114" s="95"/>
      <c r="AW114" s="95"/>
      <c r="AX114" s="95"/>
    </row>
    <row r="115" spans="1:50" s="95" customFormat="1" ht="27" customHeight="1">
      <c r="A115" s="24" t="s">
        <v>46</v>
      </c>
      <c r="B115" s="17" t="s">
        <v>186</v>
      </c>
      <c r="C115" s="19"/>
      <c r="D115" s="158">
        <f t="shared" si="46"/>
        <v>205</v>
      </c>
      <c r="E115" s="155">
        <f t="shared" ref="E115:H115" si="78">E116</f>
        <v>205</v>
      </c>
      <c r="F115" s="155">
        <f t="shared" si="78"/>
        <v>0</v>
      </c>
      <c r="G115" s="155">
        <f t="shared" si="78"/>
        <v>0</v>
      </c>
      <c r="H115" s="155" t="e">
        <f t="shared" si="78"/>
        <v>#REF!</v>
      </c>
      <c r="I115" s="158">
        <f t="shared" si="51"/>
        <v>105</v>
      </c>
      <c r="J115" s="155">
        <f t="shared" ref="J115:L115" si="79">J116</f>
        <v>105</v>
      </c>
      <c r="K115" s="155">
        <f t="shared" si="79"/>
        <v>0</v>
      </c>
      <c r="L115" s="155">
        <f t="shared" si="79"/>
        <v>0</v>
      </c>
      <c r="M115" s="160">
        <f t="shared" ref="M115:M121" si="80">N115+O115</f>
        <v>105</v>
      </c>
      <c r="N115" s="160">
        <f t="shared" ref="N115:P115" si="81">N116</f>
        <v>105</v>
      </c>
      <c r="O115" s="160">
        <f t="shared" si="81"/>
        <v>0</v>
      </c>
      <c r="P115" s="160">
        <f t="shared" si="81"/>
        <v>0</v>
      </c>
    </row>
    <row r="116" spans="1:50" s="96" customFormat="1" ht="42" customHeight="1">
      <c r="A116" s="32" t="s">
        <v>42</v>
      </c>
      <c r="B116" s="17" t="s">
        <v>186</v>
      </c>
      <c r="C116" s="153" t="s">
        <v>16</v>
      </c>
      <c r="D116" s="158">
        <f t="shared" si="46"/>
        <v>205</v>
      </c>
      <c r="E116" s="155">
        <f>105+100</f>
        <v>205</v>
      </c>
      <c r="F116" s="155"/>
      <c r="G116" s="155"/>
      <c r="H116" s="155" t="e">
        <f>#REF!</f>
        <v>#REF!</v>
      </c>
      <c r="I116" s="158">
        <f t="shared" si="51"/>
        <v>105</v>
      </c>
      <c r="J116" s="155">
        <v>105</v>
      </c>
      <c r="K116" s="155"/>
      <c r="L116" s="155"/>
      <c r="M116" s="160">
        <f t="shared" si="80"/>
        <v>105</v>
      </c>
      <c r="N116" s="160">
        <v>105</v>
      </c>
      <c r="O116" s="160"/>
      <c r="P116" s="160"/>
      <c r="Q116" s="95"/>
      <c r="R116" s="95"/>
      <c r="S116" s="95"/>
      <c r="T116" s="95"/>
      <c r="U116" s="95"/>
      <c r="V116" s="95"/>
      <c r="W116" s="95"/>
      <c r="X116" s="95"/>
      <c r="Y116" s="95"/>
      <c r="Z116" s="95"/>
      <c r="AA116" s="95"/>
      <c r="AB116" s="95"/>
      <c r="AC116" s="95"/>
      <c r="AD116" s="95"/>
      <c r="AE116" s="95"/>
      <c r="AF116" s="95"/>
      <c r="AG116" s="95"/>
      <c r="AH116" s="95"/>
      <c r="AI116" s="95"/>
      <c r="AJ116" s="95"/>
      <c r="AK116" s="95"/>
      <c r="AL116" s="95"/>
      <c r="AM116" s="95"/>
      <c r="AN116" s="95"/>
      <c r="AO116" s="95"/>
      <c r="AP116" s="95"/>
      <c r="AQ116" s="95"/>
      <c r="AR116" s="95"/>
      <c r="AS116" s="95"/>
      <c r="AT116" s="95"/>
      <c r="AU116" s="95"/>
      <c r="AV116" s="95"/>
      <c r="AW116" s="95"/>
      <c r="AX116" s="95"/>
    </row>
    <row r="117" spans="1:50" s="10" customFormat="1" ht="63.75" customHeight="1">
      <c r="A117" s="43" t="s">
        <v>542</v>
      </c>
      <c r="B117" s="39" t="s">
        <v>543</v>
      </c>
      <c r="C117" s="19"/>
      <c r="D117" s="154">
        <f t="shared" ref="D117:G118" si="82">D118</f>
        <v>1250</v>
      </c>
      <c r="E117" s="154">
        <f t="shared" si="82"/>
        <v>0</v>
      </c>
      <c r="F117" s="154">
        <f t="shared" si="82"/>
        <v>1250</v>
      </c>
      <c r="G117" s="154">
        <f t="shared" si="82"/>
        <v>0</v>
      </c>
      <c r="H117" s="154"/>
      <c r="I117" s="154">
        <f t="shared" ref="I117:P118" si="83">I118</f>
        <v>0</v>
      </c>
      <c r="J117" s="154">
        <f t="shared" si="83"/>
        <v>0</v>
      </c>
      <c r="K117" s="154">
        <f t="shared" si="83"/>
        <v>0</v>
      </c>
      <c r="L117" s="154">
        <f t="shared" si="83"/>
        <v>0</v>
      </c>
      <c r="M117" s="154">
        <f t="shared" si="83"/>
        <v>0</v>
      </c>
      <c r="N117" s="154">
        <f t="shared" si="83"/>
        <v>0</v>
      </c>
      <c r="O117" s="154">
        <f t="shared" si="83"/>
        <v>0</v>
      </c>
      <c r="P117" s="154">
        <f t="shared" si="83"/>
        <v>0</v>
      </c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</row>
    <row r="118" spans="1:50" s="8" customFormat="1" ht="32.25" customHeight="1">
      <c r="A118" s="16" t="s">
        <v>544</v>
      </c>
      <c r="B118" s="17" t="s">
        <v>543</v>
      </c>
      <c r="C118" s="153" t="s">
        <v>52</v>
      </c>
      <c r="D118" s="158">
        <f t="shared" si="82"/>
        <v>1250</v>
      </c>
      <c r="E118" s="158">
        <f t="shared" si="82"/>
        <v>0</v>
      </c>
      <c r="F118" s="158">
        <f t="shared" si="82"/>
        <v>1250</v>
      </c>
      <c r="G118" s="154">
        <f t="shared" si="82"/>
        <v>0</v>
      </c>
      <c r="H118" s="154"/>
      <c r="I118" s="154">
        <f t="shared" si="83"/>
        <v>0</v>
      </c>
      <c r="J118" s="154">
        <f t="shared" si="83"/>
        <v>0</v>
      </c>
      <c r="K118" s="154">
        <f t="shared" si="83"/>
        <v>0</v>
      </c>
      <c r="L118" s="154">
        <f t="shared" si="83"/>
        <v>0</v>
      </c>
      <c r="M118" s="154">
        <f t="shared" si="83"/>
        <v>0</v>
      </c>
      <c r="N118" s="154">
        <f t="shared" si="83"/>
        <v>0</v>
      </c>
      <c r="O118" s="154">
        <f t="shared" si="83"/>
        <v>0</v>
      </c>
      <c r="P118" s="154">
        <f t="shared" si="83"/>
        <v>0</v>
      </c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</row>
    <row r="119" spans="1:50" s="8" customFormat="1" ht="21" customHeight="1">
      <c r="A119" s="16" t="s">
        <v>47</v>
      </c>
      <c r="B119" s="17" t="s">
        <v>543</v>
      </c>
      <c r="C119" s="153" t="s">
        <v>52</v>
      </c>
      <c r="D119" s="158">
        <f>E119+F119+G119</f>
        <v>1250</v>
      </c>
      <c r="E119" s="155"/>
      <c r="F119" s="155">
        <v>1250</v>
      </c>
      <c r="G119" s="157"/>
      <c r="H119" s="157"/>
      <c r="I119" s="154"/>
      <c r="J119" s="155"/>
      <c r="K119" s="156"/>
      <c r="L119" s="156"/>
      <c r="M119" s="160"/>
      <c r="N119" s="160"/>
      <c r="O119" s="160"/>
      <c r="P119" s="160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</row>
    <row r="120" spans="1:50" s="7" customFormat="1" ht="60" customHeight="1">
      <c r="A120" s="55" t="s">
        <v>136</v>
      </c>
      <c r="B120" s="22" t="s">
        <v>308</v>
      </c>
      <c r="C120" s="153"/>
      <c r="D120" s="158">
        <f t="shared" si="46"/>
        <v>658.5</v>
      </c>
      <c r="E120" s="155">
        <f t="shared" ref="E120:H120" si="84">E121</f>
        <v>658.5</v>
      </c>
      <c r="F120" s="155">
        <f t="shared" si="84"/>
        <v>0</v>
      </c>
      <c r="G120" s="155">
        <f t="shared" si="84"/>
        <v>0</v>
      </c>
      <c r="H120" s="155" t="e">
        <f t="shared" si="84"/>
        <v>#REF!</v>
      </c>
      <c r="I120" s="158">
        <f t="shared" si="51"/>
        <v>181.1</v>
      </c>
      <c r="J120" s="155">
        <f t="shared" ref="J120:L120" si="85">J121</f>
        <v>181.1</v>
      </c>
      <c r="K120" s="155">
        <f t="shared" si="85"/>
        <v>0</v>
      </c>
      <c r="L120" s="155">
        <f t="shared" si="85"/>
        <v>0</v>
      </c>
      <c r="M120" s="160">
        <f t="shared" si="80"/>
        <v>181.1</v>
      </c>
      <c r="N120" s="160">
        <f t="shared" ref="N120:P120" si="86">N121</f>
        <v>181.1</v>
      </c>
      <c r="O120" s="160">
        <f t="shared" si="86"/>
        <v>0</v>
      </c>
      <c r="P120" s="160">
        <f t="shared" si="86"/>
        <v>0</v>
      </c>
    </row>
    <row r="121" spans="1:50" s="8" customFormat="1" ht="43.5" customHeight="1">
      <c r="A121" s="32" t="s">
        <v>42</v>
      </c>
      <c r="B121" s="22" t="s">
        <v>308</v>
      </c>
      <c r="C121" s="153" t="s">
        <v>16</v>
      </c>
      <c r="D121" s="158">
        <f t="shared" si="46"/>
        <v>658.5</v>
      </c>
      <c r="E121" s="155">
        <f>429.5+229</f>
        <v>658.5</v>
      </c>
      <c r="F121" s="155"/>
      <c r="G121" s="155"/>
      <c r="H121" s="155" t="e">
        <f>#REF!</f>
        <v>#REF!</v>
      </c>
      <c r="I121" s="158">
        <f t="shared" si="51"/>
        <v>181.1</v>
      </c>
      <c r="J121" s="155">
        <v>181.1</v>
      </c>
      <c r="K121" s="155"/>
      <c r="L121" s="155"/>
      <c r="M121" s="160">
        <f t="shared" si="80"/>
        <v>181.1</v>
      </c>
      <c r="N121" s="160">
        <v>181.1</v>
      </c>
      <c r="O121" s="160"/>
      <c r="P121" s="160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</row>
    <row r="122" spans="1:50" s="7" customFormat="1" ht="44.25" hidden="1" customHeight="1">
      <c r="A122" s="55" t="s">
        <v>96</v>
      </c>
      <c r="B122" s="22" t="s">
        <v>187</v>
      </c>
      <c r="C122" s="153"/>
      <c r="D122" s="158">
        <f>D123</f>
        <v>0</v>
      </c>
      <c r="E122" s="158">
        <f>E123</f>
        <v>0</v>
      </c>
      <c r="F122" s="158">
        <f t="shared" ref="F122:P122" si="87">F123</f>
        <v>0</v>
      </c>
      <c r="G122" s="158">
        <f t="shared" si="87"/>
        <v>0</v>
      </c>
      <c r="H122" s="158" t="e">
        <f t="shared" si="87"/>
        <v>#REF!</v>
      </c>
      <c r="I122" s="158">
        <f t="shared" si="87"/>
        <v>0</v>
      </c>
      <c r="J122" s="158">
        <f t="shared" si="87"/>
        <v>0</v>
      </c>
      <c r="K122" s="158">
        <f t="shared" si="87"/>
        <v>0</v>
      </c>
      <c r="L122" s="158">
        <f t="shared" si="87"/>
        <v>0</v>
      </c>
      <c r="M122" s="158">
        <f t="shared" si="87"/>
        <v>0</v>
      </c>
      <c r="N122" s="158">
        <f t="shared" si="87"/>
        <v>0</v>
      </c>
      <c r="O122" s="158">
        <f t="shared" si="87"/>
        <v>0</v>
      </c>
      <c r="P122" s="158">
        <f t="shared" si="87"/>
        <v>0</v>
      </c>
    </row>
    <row r="123" spans="1:50" s="7" customFormat="1" ht="44.25" hidden="1" customHeight="1">
      <c r="A123" s="55" t="s">
        <v>357</v>
      </c>
      <c r="B123" s="22" t="s">
        <v>187</v>
      </c>
      <c r="C123" s="153" t="s">
        <v>16</v>
      </c>
      <c r="D123" s="158">
        <f t="shared" si="46"/>
        <v>0</v>
      </c>
      <c r="E123" s="155"/>
      <c r="F123" s="155"/>
      <c r="G123" s="155"/>
      <c r="H123" s="155" t="e">
        <f t="shared" ref="H123" si="88">H124</f>
        <v>#REF!</v>
      </c>
      <c r="I123" s="155">
        <f>J123+K123+L123</f>
        <v>0</v>
      </c>
      <c r="J123" s="155"/>
      <c r="K123" s="155"/>
      <c r="L123" s="155"/>
      <c r="M123" s="155">
        <f>N123+O123+P123</f>
        <v>0</v>
      </c>
      <c r="N123" s="155"/>
      <c r="O123" s="155"/>
      <c r="P123" s="155"/>
    </row>
    <row r="124" spans="1:50" s="8" customFormat="1" ht="15.75" hidden="1" customHeight="1">
      <c r="A124" s="27" t="s">
        <v>35</v>
      </c>
      <c r="B124" s="22" t="s">
        <v>187</v>
      </c>
      <c r="C124" s="153" t="s">
        <v>36</v>
      </c>
      <c r="D124" s="154" t="e">
        <f t="shared" si="46"/>
        <v>#REF!</v>
      </c>
      <c r="E124" s="155" t="e">
        <f>#REF!</f>
        <v>#REF!</v>
      </c>
      <c r="F124" s="155" t="e">
        <f>#REF!</f>
        <v>#REF!</v>
      </c>
      <c r="G124" s="155" t="e">
        <f>#REF!</f>
        <v>#REF!</v>
      </c>
      <c r="H124" s="155" t="e">
        <f>#REF!</f>
        <v>#REF!</v>
      </c>
      <c r="I124" s="154" t="e">
        <f t="shared" si="51"/>
        <v>#REF!</v>
      </c>
      <c r="J124" s="155" t="e">
        <f>#REF!</f>
        <v>#REF!</v>
      </c>
      <c r="K124" s="155" t="e">
        <f>#REF!</f>
        <v>#REF!</v>
      </c>
      <c r="L124" s="155" t="e">
        <f>#REF!</f>
        <v>#REF!</v>
      </c>
      <c r="M124" s="159" t="e">
        <f>N124+O124</f>
        <v>#REF!</v>
      </c>
      <c r="N124" s="160" t="e">
        <f>#REF!</f>
        <v>#REF!</v>
      </c>
      <c r="O124" s="160" t="e">
        <f>#REF!</f>
        <v>#REF!</v>
      </c>
      <c r="P124" s="160" t="e">
        <f>#REF!</f>
        <v>#REF!</v>
      </c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</row>
    <row r="125" spans="1:50" s="8" customFormat="1" ht="30" hidden="1" customHeight="1">
      <c r="A125" s="43" t="s">
        <v>275</v>
      </c>
      <c r="B125" s="20" t="s">
        <v>276</v>
      </c>
      <c r="C125" s="153"/>
      <c r="D125" s="154">
        <f t="shared" si="46"/>
        <v>0</v>
      </c>
      <c r="E125" s="157">
        <f>E126</f>
        <v>0</v>
      </c>
      <c r="F125" s="18"/>
      <c r="G125" s="157">
        <f>G126</f>
        <v>0</v>
      </c>
      <c r="H125" s="157"/>
      <c r="I125" s="154">
        <f t="shared" si="51"/>
        <v>0</v>
      </c>
      <c r="J125" s="157">
        <f>J126</f>
        <v>0</v>
      </c>
      <c r="K125" s="18"/>
      <c r="L125" s="156"/>
      <c r="M125" s="160">
        <f>N125+O125+P125</f>
        <v>0</v>
      </c>
      <c r="N125" s="159">
        <f t="shared" ref="N125:P126" si="89">N126</f>
        <v>0</v>
      </c>
      <c r="O125" s="159">
        <f t="shared" si="89"/>
        <v>0</v>
      </c>
      <c r="P125" s="159">
        <f t="shared" si="89"/>
        <v>0</v>
      </c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</row>
    <row r="126" spans="1:50" s="8" customFormat="1" ht="45" hidden="1">
      <c r="A126" s="32" t="s">
        <v>42</v>
      </c>
      <c r="B126" s="20" t="s">
        <v>276</v>
      </c>
      <c r="C126" s="153" t="s">
        <v>16</v>
      </c>
      <c r="D126" s="154">
        <f t="shared" si="46"/>
        <v>0</v>
      </c>
      <c r="E126" s="155">
        <f>E127</f>
        <v>0</v>
      </c>
      <c r="F126" s="156"/>
      <c r="G126" s="157">
        <f>G127</f>
        <v>0</v>
      </c>
      <c r="H126" s="157"/>
      <c r="I126" s="154">
        <f t="shared" si="51"/>
        <v>0</v>
      </c>
      <c r="J126" s="155">
        <f>J127</f>
        <v>0</v>
      </c>
      <c r="K126" s="156"/>
      <c r="L126" s="156"/>
      <c r="M126" s="160">
        <f>N126+O126</f>
        <v>0</v>
      </c>
      <c r="N126" s="160">
        <f t="shared" si="89"/>
        <v>0</v>
      </c>
      <c r="O126" s="160">
        <f t="shared" si="89"/>
        <v>0</v>
      </c>
      <c r="P126" s="160">
        <f t="shared" si="89"/>
        <v>0</v>
      </c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</row>
    <row r="127" spans="1:50" s="8" customFormat="1" ht="17.25" hidden="1" customHeight="1">
      <c r="A127" s="55" t="s">
        <v>49</v>
      </c>
      <c r="B127" s="20" t="s">
        <v>276</v>
      </c>
      <c r="C127" s="153" t="s">
        <v>16</v>
      </c>
      <c r="D127" s="154">
        <f t="shared" si="46"/>
        <v>0</v>
      </c>
      <c r="E127" s="155">
        <v>0</v>
      </c>
      <c r="F127" s="156"/>
      <c r="G127" s="157"/>
      <c r="H127" s="157"/>
      <c r="I127" s="154">
        <f t="shared" si="51"/>
        <v>0</v>
      </c>
      <c r="J127" s="155"/>
      <c r="K127" s="156"/>
      <c r="L127" s="156"/>
      <c r="M127" s="160">
        <f>N127+O127</f>
        <v>0</v>
      </c>
      <c r="N127" s="160"/>
      <c r="O127" s="160"/>
      <c r="P127" s="160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</row>
    <row r="128" spans="1:50" s="8" customFormat="1" hidden="1">
      <c r="A128" s="58" t="s">
        <v>287</v>
      </c>
      <c r="B128" s="75" t="s">
        <v>288</v>
      </c>
      <c r="C128" s="153"/>
      <c r="D128" s="154">
        <f t="shared" ref="D128:G129" si="90">D129</f>
        <v>0</v>
      </c>
      <c r="E128" s="154">
        <f t="shared" si="90"/>
        <v>0</v>
      </c>
      <c r="F128" s="154">
        <f t="shared" si="90"/>
        <v>0</v>
      </c>
      <c r="G128" s="154">
        <f t="shared" si="90"/>
        <v>0</v>
      </c>
      <c r="H128" s="154"/>
      <c r="I128" s="154">
        <f t="shared" ref="I128:P129" si="91">I129</f>
        <v>0</v>
      </c>
      <c r="J128" s="154">
        <f t="shared" si="91"/>
        <v>0</v>
      </c>
      <c r="K128" s="154">
        <f t="shared" si="91"/>
        <v>0</v>
      </c>
      <c r="L128" s="154">
        <f t="shared" si="91"/>
        <v>0</v>
      </c>
      <c r="M128" s="154">
        <f t="shared" si="91"/>
        <v>0</v>
      </c>
      <c r="N128" s="154">
        <f t="shared" si="91"/>
        <v>0</v>
      </c>
      <c r="O128" s="154">
        <f t="shared" si="91"/>
        <v>0</v>
      </c>
      <c r="P128" s="154">
        <f t="shared" si="91"/>
        <v>0</v>
      </c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</row>
    <row r="129" spans="1:50" s="8" customFormat="1" ht="26.25" hidden="1">
      <c r="A129" s="122" t="s">
        <v>42</v>
      </c>
      <c r="B129" s="75" t="s">
        <v>288</v>
      </c>
      <c r="C129" s="153" t="s">
        <v>16</v>
      </c>
      <c r="D129" s="154">
        <f t="shared" si="90"/>
        <v>0</v>
      </c>
      <c r="E129" s="154">
        <f t="shared" si="90"/>
        <v>0</v>
      </c>
      <c r="F129" s="154">
        <f t="shared" si="90"/>
        <v>0</v>
      </c>
      <c r="G129" s="154">
        <f t="shared" si="90"/>
        <v>0</v>
      </c>
      <c r="H129" s="154"/>
      <c r="I129" s="154">
        <f t="shared" si="91"/>
        <v>0</v>
      </c>
      <c r="J129" s="154">
        <f t="shared" si="91"/>
        <v>0</v>
      </c>
      <c r="K129" s="154">
        <f t="shared" si="91"/>
        <v>0</v>
      </c>
      <c r="L129" s="154">
        <f t="shared" si="91"/>
        <v>0</v>
      </c>
      <c r="M129" s="154">
        <f t="shared" si="91"/>
        <v>0</v>
      </c>
      <c r="N129" s="154">
        <f t="shared" si="91"/>
        <v>0</v>
      </c>
      <c r="O129" s="154">
        <f t="shared" si="91"/>
        <v>0</v>
      </c>
      <c r="P129" s="154">
        <f t="shared" si="91"/>
        <v>0</v>
      </c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</row>
    <row r="130" spans="1:50" s="8" customFormat="1" ht="17.25" hidden="1" customHeight="1">
      <c r="A130" s="27" t="s">
        <v>94</v>
      </c>
      <c r="B130" s="75" t="s">
        <v>288</v>
      </c>
      <c r="C130" s="153" t="s">
        <v>16</v>
      </c>
      <c r="D130" s="154">
        <f>E130+F130+G130</f>
        <v>0</v>
      </c>
      <c r="E130" s="155"/>
      <c r="F130" s="156">
        <v>0</v>
      </c>
      <c r="G130" s="157"/>
      <c r="H130" s="157"/>
      <c r="I130" s="154">
        <f>J130+K130+L130</f>
        <v>0</v>
      </c>
      <c r="J130" s="155"/>
      <c r="K130" s="156"/>
      <c r="L130" s="156"/>
      <c r="M130" s="160">
        <f>N130+O130+P130</f>
        <v>0</v>
      </c>
      <c r="N130" s="160"/>
      <c r="O130" s="160"/>
      <c r="P130" s="160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</row>
    <row r="131" spans="1:50" s="7" customFormat="1" ht="107.25" customHeight="1">
      <c r="A131" s="16" t="s">
        <v>367</v>
      </c>
      <c r="B131" s="22" t="s">
        <v>188</v>
      </c>
      <c r="C131" s="153"/>
      <c r="D131" s="158">
        <f t="shared" si="46"/>
        <v>162.5</v>
      </c>
      <c r="E131" s="155">
        <f>E132+E133</f>
        <v>162.5</v>
      </c>
      <c r="F131" s="155">
        <f>F132+F133</f>
        <v>0</v>
      </c>
      <c r="G131" s="155">
        <f>G132+G133</f>
        <v>0</v>
      </c>
      <c r="H131" s="155" t="e">
        <f>H132+H133</f>
        <v>#REF!</v>
      </c>
      <c r="I131" s="158">
        <f t="shared" si="51"/>
        <v>162.5</v>
      </c>
      <c r="J131" s="155">
        <f>J132+J133</f>
        <v>162.5</v>
      </c>
      <c r="K131" s="155">
        <f>K132+K133</f>
        <v>0</v>
      </c>
      <c r="L131" s="155">
        <f>L132+L133</f>
        <v>0</v>
      </c>
      <c r="M131" s="160">
        <f t="shared" ref="M131:M140" si="92">N131+O131</f>
        <v>162.4</v>
      </c>
      <c r="N131" s="160">
        <f>N132+N133</f>
        <v>162.4</v>
      </c>
      <c r="O131" s="160">
        <f>O132+O133</f>
        <v>0</v>
      </c>
      <c r="P131" s="160">
        <f>P132+P133</f>
        <v>0</v>
      </c>
    </row>
    <row r="132" spans="1:50" s="7" customFormat="1" ht="48" customHeight="1">
      <c r="A132" s="55" t="s">
        <v>357</v>
      </c>
      <c r="B132" s="22" t="s">
        <v>188</v>
      </c>
      <c r="C132" s="153" t="s">
        <v>16</v>
      </c>
      <c r="D132" s="158">
        <f t="shared" si="46"/>
        <v>50</v>
      </c>
      <c r="E132" s="155">
        <v>50</v>
      </c>
      <c r="F132" s="156"/>
      <c r="G132" s="157"/>
      <c r="H132" s="157"/>
      <c r="I132" s="158">
        <f t="shared" si="51"/>
        <v>50</v>
      </c>
      <c r="J132" s="155">
        <v>50</v>
      </c>
      <c r="K132" s="156"/>
      <c r="L132" s="156"/>
      <c r="M132" s="160">
        <f t="shared" si="92"/>
        <v>50</v>
      </c>
      <c r="N132" s="160">
        <v>50</v>
      </c>
      <c r="O132" s="160"/>
      <c r="P132" s="160"/>
    </row>
    <row r="133" spans="1:50" s="8" customFormat="1">
      <c r="A133" s="27" t="s">
        <v>35</v>
      </c>
      <c r="B133" s="22" t="s">
        <v>188</v>
      </c>
      <c r="C133" s="153" t="s">
        <v>36</v>
      </c>
      <c r="D133" s="158">
        <f t="shared" si="46"/>
        <v>112.5</v>
      </c>
      <c r="E133" s="155">
        <v>112.5</v>
      </c>
      <c r="F133" s="155"/>
      <c r="G133" s="155"/>
      <c r="H133" s="155" t="e">
        <f>#REF!</f>
        <v>#REF!</v>
      </c>
      <c r="I133" s="158">
        <f t="shared" si="51"/>
        <v>112.5</v>
      </c>
      <c r="J133" s="155">
        <v>112.5</v>
      </c>
      <c r="K133" s="155"/>
      <c r="L133" s="155"/>
      <c r="M133" s="160">
        <f t="shared" si="92"/>
        <v>112.4</v>
      </c>
      <c r="N133" s="160">
        <v>112.4</v>
      </c>
      <c r="O133" s="160"/>
      <c r="P133" s="160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</row>
    <row r="134" spans="1:50" s="7" customFormat="1" ht="45">
      <c r="A134" s="16" t="s">
        <v>368</v>
      </c>
      <c r="B134" s="139" t="s">
        <v>189</v>
      </c>
      <c r="C134" s="153"/>
      <c r="D134" s="158">
        <f t="shared" si="46"/>
        <v>294.10000000000002</v>
      </c>
      <c r="E134" s="155">
        <f t="shared" ref="E134:P134" si="93">E136+E135</f>
        <v>294.10000000000002</v>
      </c>
      <c r="F134" s="155">
        <f t="shared" si="93"/>
        <v>0</v>
      </c>
      <c r="G134" s="155">
        <f t="shared" si="93"/>
        <v>0</v>
      </c>
      <c r="H134" s="155" t="e">
        <f t="shared" si="93"/>
        <v>#REF!</v>
      </c>
      <c r="I134" s="155">
        <f t="shared" si="93"/>
        <v>230</v>
      </c>
      <c r="J134" s="155">
        <f t="shared" si="93"/>
        <v>230</v>
      </c>
      <c r="K134" s="155">
        <f t="shared" si="93"/>
        <v>0</v>
      </c>
      <c r="L134" s="155">
        <f t="shared" si="93"/>
        <v>0</v>
      </c>
      <c r="M134" s="155">
        <f t="shared" si="93"/>
        <v>230</v>
      </c>
      <c r="N134" s="155">
        <f t="shared" si="93"/>
        <v>230</v>
      </c>
      <c r="O134" s="155">
        <f t="shared" si="93"/>
        <v>0</v>
      </c>
      <c r="P134" s="155">
        <f t="shared" si="93"/>
        <v>0</v>
      </c>
    </row>
    <row r="135" spans="1:50" s="7" customFormat="1" ht="45">
      <c r="A135" s="55" t="s">
        <v>357</v>
      </c>
      <c r="B135" s="140" t="s">
        <v>189</v>
      </c>
      <c r="C135" s="153" t="s">
        <v>16</v>
      </c>
      <c r="D135" s="158">
        <f>E135+F135+G135</f>
        <v>104.1</v>
      </c>
      <c r="E135" s="158">
        <v>104.1</v>
      </c>
      <c r="F135" s="154"/>
      <c r="G135" s="154"/>
      <c r="H135" s="154" t="e">
        <f>#REF!</f>
        <v>#REF!</v>
      </c>
      <c r="I135" s="158">
        <f>J135+K135+L135</f>
        <v>40</v>
      </c>
      <c r="J135" s="158">
        <v>40</v>
      </c>
      <c r="K135" s="158"/>
      <c r="L135" s="158"/>
      <c r="M135" s="158">
        <f>N135+O135+P135</f>
        <v>40</v>
      </c>
      <c r="N135" s="158">
        <v>40</v>
      </c>
      <c r="O135" s="154"/>
      <c r="P135" s="154"/>
    </row>
    <row r="136" spans="1:50" s="8" customFormat="1" ht="15.75" customHeight="1">
      <c r="A136" s="27" t="s">
        <v>35</v>
      </c>
      <c r="B136" s="90" t="s">
        <v>189</v>
      </c>
      <c r="C136" s="153" t="s">
        <v>36</v>
      </c>
      <c r="D136" s="158">
        <f t="shared" si="46"/>
        <v>190</v>
      </c>
      <c r="E136" s="155">
        <v>190</v>
      </c>
      <c r="F136" s="155"/>
      <c r="G136" s="155"/>
      <c r="H136" s="155" t="e">
        <f>#REF!</f>
        <v>#REF!</v>
      </c>
      <c r="I136" s="155">
        <f>J136+K136+L136</f>
        <v>190</v>
      </c>
      <c r="J136" s="155">
        <v>190</v>
      </c>
      <c r="K136" s="155"/>
      <c r="L136" s="155"/>
      <c r="M136" s="155">
        <f>N136+O136+P136</f>
        <v>190</v>
      </c>
      <c r="N136" s="155">
        <v>190</v>
      </c>
      <c r="O136" s="155"/>
      <c r="P136" s="155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</row>
    <row r="137" spans="1:50" s="7" customFormat="1" ht="111" customHeight="1">
      <c r="A137" s="16" t="s">
        <v>369</v>
      </c>
      <c r="B137" s="22" t="s">
        <v>190</v>
      </c>
      <c r="C137" s="153"/>
      <c r="D137" s="158">
        <f t="shared" si="46"/>
        <v>90</v>
      </c>
      <c r="E137" s="155">
        <f t="shared" ref="E137:P137" si="94">E138+E139</f>
        <v>90</v>
      </c>
      <c r="F137" s="155">
        <f t="shared" si="94"/>
        <v>0</v>
      </c>
      <c r="G137" s="155">
        <f t="shared" si="94"/>
        <v>0</v>
      </c>
      <c r="H137" s="155" t="e">
        <f t="shared" si="94"/>
        <v>#REF!</v>
      </c>
      <c r="I137" s="155">
        <f t="shared" si="94"/>
        <v>40</v>
      </c>
      <c r="J137" s="155">
        <f t="shared" si="94"/>
        <v>40</v>
      </c>
      <c r="K137" s="155">
        <f t="shared" si="94"/>
        <v>0</v>
      </c>
      <c r="L137" s="155">
        <f t="shared" si="94"/>
        <v>0</v>
      </c>
      <c r="M137" s="155">
        <f t="shared" si="94"/>
        <v>40</v>
      </c>
      <c r="N137" s="155">
        <f t="shared" si="94"/>
        <v>40</v>
      </c>
      <c r="O137" s="155">
        <f t="shared" si="94"/>
        <v>0</v>
      </c>
      <c r="P137" s="155">
        <f t="shared" si="94"/>
        <v>0</v>
      </c>
    </row>
    <row r="138" spans="1:50" s="7" customFormat="1" ht="45">
      <c r="A138" s="16" t="s">
        <v>357</v>
      </c>
      <c r="B138" s="22" t="s">
        <v>190</v>
      </c>
      <c r="C138" s="153" t="s">
        <v>16</v>
      </c>
      <c r="D138" s="158">
        <f t="shared" si="46"/>
        <v>30</v>
      </c>
      <c r="E138" s="155">
        <v>30</v>
      </c>
      <c r="F138" s="155"/>
      <c r="G138" s="155"/>
      <c r="H138" s="155" t="e">
        <f>#REF!</f>
        <v>#REF!</v>
      </c>
      <c r="I138" s="155">
        <f>J138+K138+L138</f>
        <v>40</v>
      </c>
      <c r="J138" s="155">
        <v>40</v>
      </c>
      <c r="K138" s="155"/>
      <c r="L138" s="155"/>
      <c r="M138" s="155">
        <f>N138+O138+P138</f>
        <v>40</v>
      </c>
      <c r="N138" s="155">
        <v>40</v>
      </c>
      <c r="O138" s="155"/>
      <c r="P138" s="155"/>
    </row>
    <row r="139" spans="1:50" s="8" customFormat="1" ht="17.25" hidden="1" customHeight="1">
      <c r="A139" s="27" t="s">
        <v>35</v>
      </c>
      <c r="B139" s="22" t="s">
        <v>190</v>
      </c>
      <c r="C139" s="153" t="s">
        <v>36</v>
      </c>
      <c r="D139" s="158">
        <f t="shared" si="46"/>
        <v>60</v>
      </c>
      <c r="E139" s="155">
        <v>60</v>
      </c>
      <c r="F139" s="155"/>
      <c r="G139" s="155"/>
      <c r="H139" s="155" t="e">
        <f>#REF!</f>
        <v>#REF!</v>
      </c>
      <c r="I139" s="158">
        <f t="shared" si="51"/>
        <v>0</v>
      </c>
      <c r="J139" s="155"/>
      <c r="K139" s="155"/>
      <c r="L139" s="155"/>
      <c r="M139" s="160">
        <f t="shared" si="92"/>
        <v>0</v>
      </c>
      <c r="N139" s="160"/>
      <c r="O139" s="160"/>
      <c r="P139" s="160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</row>
    <row r="140" spans="1:50" s="7" customFormat="1" ht="39" hidden="1" customHeight="1">
      <c r="A140" s="88" t="s">
        <v>163</v>
      </c>
      <c r="B140" s="40" t="s">
        <v>191</v>
      </c>
      <c r="C140" s="51"/>
      <c r="D140" s="158">
        <f t="shared" ref="D140:D145" si="95">E140+F140+G140</f>
        <v>0</v>
      </c>
      <c r="E140" s="168">
        <f t="shared" ref="E140:G141" si="96">E141</f>
        <v>0</v>
      </c>
      <c r="F140" s="168">
        <f t="shared" si="96"/>
        <v>0</v>
      </c>
      <c r="G140" s="168">
        <f t="shared" si="96"/>
        <v>0</v>
      </c>
      <c r="H140" s="168"/>
      <c r="I140" s="158">
        <f t="shared" si="51"/>
        <v>0</v>
      </c>
      <c r="J140" s="168">
        <f t="shared" ref="J140:L141" si="97">J141</f>
        <v>0</v>
      </c>
      <c r="K140" s="168">
        <f t="shared" si="97"/>
        <v>0</v>
      </c>
      <c r="L140" s="168">
        <f t="shared" si="97"/>
        <v>0</v>
      </c>
      <c r="M140" s="35">
        <f t="shared" si="92"/>
        <v>0</v>
      </c>
      <c r="N140" s="35">
        <f t="shared" ref="N140:P141" si="98">N141</f>
        <v>0</v>
      </c>
      <c r="O140" s="35">
        <f t="shared" si="98"/>
        <v>0</v>
      </c>
      <c r="P140" s="35">
        <f t="shared" si="98"/>
        <v>0</v>
      </c>
    </row>
    <row r="141" spans="1:50" s="7" customFormat="1" ht="42" hidden="1" customHeight="1">
      <c r="A141" s="32" t="s">
        <v>42</v>
      </c>
      <c r="B141" s="22" t="s">
        <v>191</v>
      </c>
      <c r="C141" s="153" t="s">
        <v>16</v>
      </c>
      <c r="D141" s="158">
        <f t="shared" si="95"/>
        <v>0</v>
      </c>
      <c r="E141" s="168">
        <f t="shared" si="96"/>
        <v>0</v>
      </c>
      <c r="F141" s="168">
        <f t="shared" si="96"/>
        <v>0</v>
      </c>
      <c r="G141" s="168">
        <f t="shared" si="96"/>
        <v>0</v>
      </c>
      <c r="H141" s="168"/>
      <c r="I141" s="158">
        <f t="shared" ref="I141:I145" si="99">J141+K141+L141</f>
        <v>0</v>
      </c>
      <c r="J141" s="168">
        <f t="shared" si="97"/>
        <v>0</v>
      </c>
      <c r="K141" s="168">
        <f t="shared" si="97"/>
        <v>0</v>
      </c>
      <c r="L141" s="168">
        <f t="shared" si="97"/>
        <v>0</v>
      </c>
      <c r="M141" s="35">
        <f>N141+O141+P141</f>
        <v>0</v>
      </c>
      <c r="N141" s="35">
        <f t="shared" si="98"/>
        <v>0</v>
      </c>
      <c r="O141" s="35">
        <f t="shared" si="98"/>
        <v>0</v>
      </c>
      <c r="P141" s="35">
        <f t="shared" si="98"/>
        <v>0</v>
      </c>
    </row>
    <row r="142" spans="1:50" s="7" customFormat="1" ht="18.75" hidden="1" customHeight="1">
      <c r="A142" s="27" t="s">
        <v>94</v>
      </c>
      <c r="B142" s="22" t="s">
        <v>191</v>
      </c>
      <c r="C142" s="153" t="s">
        <v>16</v>
      </c>
      <c r="D142" s="158">
        <f t="shared" si="95"/>
        <v>0</v>
      </c>
      <c r="E142" s="168"/>
      <c r="F142" s="28"/>
      <c r="G142" s="155"/>
      <c r="H142" s="155"/>
      <c r="I142" s="158">
        <f t="shared" si="99"/>
        <v>0</v>
      </c>
      <c r="J142" s="168"/>
      <c r="K142" s="28"/>
      <c r="L142" s="156"/>
      <c r="M142" s="35">
        <f>N142+O142+P142</f>
        <v>0</v>
      </c>
      <c r="N142" s="35"/>
      <c r="O142" s="35"/>
      <c r="P142" s="35"/>
    </row>
    <row r="143" spans="1:50" s="7" customFormat="1" ht="30.75" customHeight="1">
      <c r="A143" s="50" t="s">
        <v>370</v>
      </c>
      <c r="B143" s="40" t="s">
        <v>277</v>
      </c>
      <c r="C143" s="51"/>
      <c r="D143" s="158">
        <f t="shared" si="95"/>
        <v>137</v>
      </c>
      <c r="E143" s="168">
        <f>E144+E145</f>
        <v>137</v>
      </c>
      <c r="F143" s="168">
        <f t="shared" ref="F143:H143" si="100">F144+F145</f>
        <v>0</v>
      </c>
      <c r="G143" s="168">
        <f t="shared" si="100"/>
        <v>0</v>
      </c>
      <c r="H143" s="168" t="e">
        <f t="shared" si="100"/>
        <v>#REF!</v>
      </c>
      <c r="I143" s="158">
        <f>J143+K143+L143</f>
        <v>137</v>
      </c>
      <c r="J143" s="168">
        <f>J144+J145</f>
        <v>137</v>
      </c>
      <c r="K143" s="168">
        <f>K144+K145</f>
        <v>0</v>
      </c>
      <c r="L143" s="168">
        <f>L144+L145</f>
        <v>0</v>
      </c>
      <c r="M143" s="35">
        <f>N143+O143</f>
        <v>137</v>
      </c>
      <c r="N143" s="35">
        <f>N144+N145</f>
        <v>137</v>
      </c>
      <c r="O143" s="35">
        <f t="shared" ref="O143:P143" si="101">O144+O145</f>
        <v>0</v>
      </c>
      <c r="P143" s="35">
        <f t="shared" si="101"/>
        <v>0</v>
      </c>
    </row>
    <row r="144" spans="1:50" s="7" customFormat="1" ht="50.25" customHeight="1">
      <c r="A144" s="16" t="s">
        <v>357</v>
      </c>
      <c r="B144" s="22" t="s">
        <v>277</v>
      </c>
      <c r="C144" s="153" t="s">
        <v>16</v>
      </c>
      <c r="D144" s="158">
        <f t="shared" si="95"/>
        <v>50</v>
      </c>
      <c r="E144" s="155">
        <v>50</v>
      </c>
      <c r="F144" s="156"/>
      <c r="G144" s="155"/>
      <c r="H144" s="155"/>
      <c r="I144" s="158">
        <f t="shared" si="99"/>
        <v>50</v>
      </c>
      <c r="J144" s="155">
        <v>50</v>
      </c>
      <c r="K144" s="155"/>
      <c r="L144" s="156"/>
      <c r="M144" s="160">
        <f>N144+O144+P144</f>
        <v>50</v>
      </c>
      <c r="N144" s="160">
        <v>50</v>
      </c>
      <c r="O144" s="160"/>
      <c r="P144" s="160"/>
    </row>
    <row r="145" spans="1:50" s="8" customFormat="1" ht="15" customHeight="1">
      <c r="A145" s="27" t="s">
        <v>35</v>
      </c>
      <c r="B145" s="22" t="s">
        <v>277</v>
      </c>
      <c r="C145" s="153" t="s">
        <v>36</v>
      </c>
      <c r="D145" s="158">
        <f t="shared" si="95"/>
        <v>87</v>
      </c>
      <c r="E145" s="155">
        <v>87</v>
      </c>
      <c r="F145" s="155"/>
      <c r="G145" s="155"/>
      <c r="H145" s="155" t="e">
        <f>#REF!</f>
        <v>#REF!</v>
      </c>
      <c r="I145" s="158">
        <f t="shared" si="99"/>
        <v>87</v>
      </c>
      <c r="J145" s="155">
        <v>87</v>
      </c>
      <c r="K145" s="155"/>
      <c r="L145" s="155"/>
      <c r="M145" s="160">
        <f>N145+O145</f>
        <v>87</v>
      </c>
      <c r="N145" s="160">
        <v>87</v>
      </c>
      <c r="O145" s="160"/>
      <c r="P145" s="160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</row>
    <row r="146" spans="1:50" s="8" customFormat="1" ht="39" hidden="1">
      <c r="A146" s="150" t="s">
        <v>396</v>
      </c>
      <c r="B146" s="75" t="s">
        <v>397</v>
      </c>
      <c r="C146" s="153"/>
      <c r="D146" s="158">
        <f>D147</f>
        <v>0</v>
      </c>
      <c r="E146" s="158">
        <f t="shared" ref="E146:P147" si="102">E147</f>
        <v>0</v>
      </c>
      <c r="F146" s="158">
        <f t="shared" si="102"/>
        <v>0</v>
      </c>
      <c r="G146" s="158">
        <f t="shared" si="102"/>
        <v>0</v>
      </c>
      <c r="H146" s="158">
        <f t="shared" si="102"/>
        <v>0</v>
      </c>
      <c r="I146" s="158">
        <f t="shared" si="102"/>
        <v>0</v>
      </c>
      <c r="J146" s="158">
        <f t="shared" si="102"/>
        <v>0</v>
      </c>
      <c r="K146" s="158">
        <f t="shared" si="102"/>
        <v>0</v>
      </c>
      <c r="L146" s="158">
        <f t="shared" si="102"/>
        <v>0</v>
      </c>
      <c r="M146" s="158">
        <f t="shared" si="102"/>
        <v>0</v>
      </c>
      <c r="N146" s="158">
        <f t="shared" si="102"/>
        <v>0</v>
      </c>
      <c r="O146" s="158">
        <f t="shared" si="102"/>
        <v>0</v>
      </c>
      <c r="P146" s="158">
        <f t="shared" si="102"/>
        <v>0</v>
      </c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</row>
    <row r="147" spans="1:50" s="8" customFormat="1" ht="36.75" hidden="1">
      <c r="A147" s="145" t="s">
        <v>242</v>
      </c>
      <c r="B147" s="75" t="s">
        <v>397</v>
      </c>
      <c r="C147" s="153" t="s">
        <v>155</v>
      </c>
      <c r="D147" s="158">
        <f>D148</f>
        <v>0</v>
      </c>
      <c r="E147" s="158">
        <f t="shared" si="102"/>
        <v>0</v>
      </c>
      <c r="F147" s="158">
        <f t="shared" si="102"/>
        <v>0</v>
      </c>
      <c r="G147" s="158">
        <f t="shared" si="102"/>
        <v>0</v>
      </c>
      <c r="H147" s="158">
        <f t="shared" si="102"/>
        <v>0</v>
      </c>
      <c r="I147" s="158">
        <f t="shared" si="102"/>
        <v>0</v>
      </c>
      <c r="J147" s="158">
        <f t="shared" si="102"/>
        <v>0</v>
      </c>
      <c r="K147" s="158">
        <f t="shared" si="102"/>
        <v>0</v>
      </c>
      <c r="L147" s="158">
        <f t="shared" si="102"/>
        <v>0</v>
      </c>
      <c r="M147" s="158">
        <f t="shared" si="102"/>
        <v>0</v>
      </c>
      <c r="N147" s="158">
        <f t="shared" si="102"/>
        <v>0</v>
      </c>
      <c r="O147" s="158">
        <f t="shared" si="102"/>
        <v>0</v>
      </c>
      <c r="P147" s="158">
        <f t="shared" si="102"/>
        <v>0</v>
      </c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</row>
    <row r="148" spans="1:50" s="8" customFormat="1" ht="14.25" hidden="1" customHeight="1">
      <c r="A148" s="27" t="s">
        <v>58</v>
      </c>
      <c r="B148" s="75" t="s">
        <v>397</v>
      </c>
      <c r="C148" s="153" t="s">
        <v>155</v>
      </c>
      <c r="D148" s="158">
        <f>E148+F148+G148+H148</f>
        <v>0</v>
      </c>
      <c r="E148" s="155"/>
      <c r="F148" s="156"/>
      <c r="G148" s="155"/>
      <c r="H148" s="155"/>
      <c r="I148" s="158"/>
      <c r="J148" s="155"/>
      <c r="K148" s="156"/>
      <c r="L148" s="156"/>
      <c r="M148" s="160"/>
      <c r="N148" s="160"/>
      <c r="O148" s="160"/>
      <c r="P148" s="160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</row>
    <row r="149" spans="1:50" s="8" customFormat="1" ht="66" customHeight="1">
      <c r="A149" s="81" t="s">
        <v>526</v>
      </c>
      <c r="B149" s="72" t="s">
        <v>527</v>
      </c>
      <c r="C149" s="153"/>
      <c r="D149" s="158">
        <f>D150</f>
        <v>0</v>
      </c>
      <c r="E149" s="158">
        <f t="shared" ref="E149:P149" si="103">E150</f>
        <v>0</v>
      </c>
      <c r="F149" s="158">
        <f t="shared" si="103"/>
        <v>0</v>
      </c>
      <c r="G149" s="158">
        <f t="shared" si="103"/>
        <v>0</v>
      </c>
      <c r="H149" s="158">
        <f t="shared" si="103"/>
        <v>0</v>
      </c>
      <c r="I149" s="158">
        <f t="shared" si="103"/>
        <v>247.8</v>
      </c>
      <c r="J149" s="158">
        <f t="shared" si="103"/>
        <v>0</v>
      </c>
      <c r="K149" s="158">
        <f t="shared" si="103"/>
        <v>2.5</v>
      </c>
      <c r="L149" s="158">
        <f t="shared" si="103"/>
        <v>245.3</v>
      </c>
      <c r="M149" s="158">
        <f t="shared" si="103"/>
        <v>299.5</v>
      </c>
      <c r="N149" s="158">
        <f t="shared" si="103"/>
        <v>0</v>
      </c>
      <c r="O149" s="158">
        <f t="shared" si="103"/>
        <v>2.9</v>
      </c>
      <c r="P149" s="158">
        <f t="shared" si="103"/>
        <v>296.60000000000002</v>
      </c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</row>
    <row r="150" spans="1:50" s="8" customFormat="1" ht="39">
      <c r="A150" s="74" t="s">
        <v>242</v>
      </c>
      <c r="B150" s="72" t="s">
        <v>527</v>
      </c>
      <c r="C150" s="153" t="s">
        <v>56</v>
      </c>
      <c r="D150" s="158">
        <f>E150+F150+G150</f>
        <v>0</v>
      </c>
      <c r="E150" s="155"/>
      <c r="F150" s="156"/>
      <c r="G150" s="155"/>
      <c r="H150" s="155"/>
      <c r="I150" s="158">
        <f>J150+K150+L150</f>
        <v>247.8</v>
      </c>
      <c r="J150" s="155"/>
      <c r="K150" s="156">
        <v>2.5</v>
      </c>
      <c r="L150" s="156">
        <v>245.3</v>
      </c>
      <c r="M150" s="160">
        <f>N150+O150+P150</f>
        <v>299.5</v>
      </c>
      <c r="N150" s="160"/>
      <c r="O150" s="160">
        <v>2.9</v>
      </c>
      <c r="P150" s="160">
        <v>296.60000000000002</v>
      </c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</row>
    <row r="151" spans="1:50" s="8" customFormat="1" ht="65.25" customHeight="1">
      <c r="A151" s="58" t="s">
        <v>115</v>
      </c>
      <c r="B151" s="140" t="s">
        <v>435</v>
      </c>
      <c r="C151" s="153"/>
      <c r="D151" s="158">
        <f>D152</f>
        <v>0</v>
      </c>
      <c r="E151" s="158">
        <f t="shared" ref="E151:P151" si="104">E152</f>
        <v>0</v>
      </c>
      <c r="F151" s="158">
        <f t="shared" si="104"/>
        <v>0</v>
      </c>
      <c r="G151" s="158">
        <f t="shared" si="104"/>
        <v>0</v>
      </c>
      <c r="H151" s="158" t="e">
        <f t="shared" si="104"/>
        <v>#REF!</v>
      </c>
      <c r="I151" s="158">
        <f t="shared" si="104"/>
        <v>69756.600000000006</v>
      </c>
      <c r="J151" s="158">
        <f t="shared" si="104"/>
        <v>0</v>
      </c>
      <c r="K151" s="158">
        <f t="shared" si="104"/>
        <v>69756.600000000006</v>
      </c>
      <c r="L151" s="158">
        <f t="shared" si="104"/>
        <v>0</v>
      </c>
      <c r="M151" s="158">
        <f t="shared" si="104"/>
        <v>65496.7</v>
      </c>
      <c r="N151" s="158">
        <f t="shared" si="104"/>
        <v>0</v>
      </c>
      <c r="O151" s="158">
        <f t="shared" si="104"/>
        <v>65496.7</v>
      </c>
      <c r="P151" s="158">
        <f t="shared" si="104"/>
        <v>0</v>
      </c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</row>
    <row r="152" spans="1:50" s="8" customFormat="1" ht="14.25" customHeight="1">
      <c r="A152" s="24" t="s">
        <v>475</v>
      </c>
      <c r="B152" s="140" t="s">
        <v>435</v>
      </c>
      <c r="C152" s="153" t="s">
        <v>56</v>
      </c>
      <c r="D152" s="158">
        <f>E152+F152+G152</f>
        <v>0</v>
      </c>
      <c r="E152" s="158"/>
      <c r="F152" s="158"/>
      <c r="G152" s="158"/>
      <c r="H152" s="158" t="e">
        <f>#REF!</f>
        <v>#REF!</v>
      </c>
      <c r="I152" s="158">
        <f>J152+K152+L152</f>
        <v>69756.600000000006</v>
      </c>
      <c r="J152" s="158"/>
      <c r="K152" s="158">
        <v>69756.600000000006</v>
      </c>
      <c r="L152" s="158"/>
      <c r="M152" s="158">
        <f>N152+O152+P152</f>
        <v>65496.7</v>
      </c>
      <c r="N152" s="158"/>
      <c r="O152" s="158">
        <v>65496.7</v>
      </c>
      <c r="P152" s="158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</row>
    <row r="153" spans="1:50" s="8" customFormat="1" ht="92.25" customHeight="1">
      <c r="A153" s="203" t="s">
        <v>496</v>
      </c>
      <c r="B153" s="72" t="s">
        <v>513</v>
      </c>
      <c r="C153" s="60"/>
      <c r="D153" s="158">
        <f>D154</f>
        <v>3.4</v>
      </c>
      <c r="E153" s="158">
        <f t="shared" ref="E153:P153" si="105">E154</f>
        <v>0</v>
      </c>
      <c r="F153" s="158">
        <f t="shared" si="105"/>
        <v>3.4</v>
      </c>
      <c r="G153" s="158">
        <f t="shared" si="105"/>
        <v>0</v>
      </c>
      <c r="H153" s="158">
        <f t="shared" si="105"/>
        <v>0</v>
      </c>
      <c r="I153" s="158">
        <f t="shared" si="105"/>
        <v>154</v>
      </c>
      <c r="J153" s="158">
        <f t="shared" si="105"/>
        <v>0</v>
      </c>
      <c r="K153" s="158">
        <f t="shared" si="105"/>
        <v>154</v>
      </c>
      <c r="L153" s="158">
        <f t="shared" si="105"/>
        <v>0</v>
      </c>
      <c r="M153" s="158">
        <f t="shared" si="105"/>
        <v>154</v>
      </c>
      <c r="N153" s="158">
        <f t="shared" si="105"/>
        <v>0</v>
      </c>
      <c r="O153" s="158">
        <f t="shared" si="105"/>
        <v>154</v>
      </c>
      <c r="P153" s="158">
        <f t="shared" si="105"/>
        <v>0</v>
      </c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</row>
    <row r="154" spans="1:50" s="8" customFormat="1" ht="39">
      <c r="A154" s="74" t="s">
        <v>242</v>
      </c>
      <c r="B154" s="72" t="s">
        <v>513</v>
      </c>
      <c r="C154" s="60" t="s">
        <v>56</v>
      </c>
      <c r="D154" s="158">
        <f>E154+F154+G154</f>
        <v>3.4</v>
      </c>
      <c r="E154" s="158"/>
      <c r="F154" s="158">
        <v>3.4</v>
      </c>
      <c r="G154" s="158"/>
      <c r="H154" s="158"/>
      <c r="I154" s="158">
        <f>J154+K154+L154</f>
        <v>154</v>
      </c>
      <c r="J154" s="158"/>
      <c r="K154" s="158">
        <v>154</v>
      </c>
      <c r="L154" s="158"/>
      <c r="M154" s="158">
        <f>N154+O154+P154</f>
        <v>154</v>
      </c>
      <c r="N154" s="158"/>
      <c r="O154" s="158">
        <v>154</v>
      </c>
      <c r="P154" s="158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</row>
    <row r="155" spans="1:50" s="8" customFormat="1" ht="28.5" customHeight="1">
      <c r="A155" s="24" t="s">
        <v>438</v>
      </c>
      <c r="B155" s="17" t="s">
        <v>442</v>
      </c>
      <c r="C155" s="153"/>
      <c r="D155" s="158">
        <f>D156</f>
        <v>0</v>
      </c>
      <c r="E155" s="158">
        <f t="shared" ref="E155:P155" si="106">E156</f>
        <v>0</v>
      </c>
      <c r="F155" s="158">
        <f t="shared" si="106"/>
        <v>0</v>
      </c>
      <c r="G155" s="158">
        <f t="shared" si="106"/>
        <v>0</v>
      </c>
      <c r="H155" s="158" t="e">
        <f t="shared" si="106"/>
        <v>#REF!</v>
      </c>
      <c r="I155" s="158">
        <f t="shared" si="106"/>
        <v>34159.9</v>
      </c>
      <c r="J155" s="158">
        <f t="shared" si="106"/>
        <v>34159.9</v>
      </c>
      <c r="K155" s="158">
        <f t="shared" si="106"/>
        <v>0</v>
      </c>
      <c r="L155" s="158">
        <f t="shared" si="106"/>
        <v>0</v>
      </c>
      <c r="M155" s="158">
        <f t="shared" si="106"/>
        <v>36658.300000000003</v>
      </c>
      <c r="N155" s="158">
        <f t="shared" si="106"/>
        <v>36658.300000000003</v>
      </c>
      <c r="O155" s="158">
        <f t="shared" si="106"/>
        <v>0</v>
      </c>
      <c r="P155" s="158">
        <f t="shared" si="106"/>
        <v>0</v>
      </c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</row>
    <row r="156" spans="1:50" s="8" customFormat="1" ht="14.25" customHeight="1">
      <c r="A156" s="24" t="s">
        <v>242</v>
      </c>
      <c r="B156" s="17" t="s">
        <v>442</v>
      </c>
      <c r="C156" s="153" t="s">
        <v>57</v>
      </c>
      <c r="D156" s="158">
        <f>E156+F156+G156</f>
        <v>0</v>
      </c>
      <c r="E156" s="158"/>
      <c r="F156" s="158"/>
      <c r="G156" s="158"/>
      <c r="H156" s="158" t="e">
        <f>#REF!</f>
        <v>#REF!</v>
      </c>
      <c r="I156" s="158">
        <f>J156+K156+L156</f>
        <v>34159.9</v>
      </c>
      <c r="J156" s="158">
        <v>34159.9</v>
      </c>
      <c r="K156" s="158"/>
      <c r="L156" s="158"/>
      <c r="M156" s="158">
        <f>N156+O156+P156</f>
        <v>36658.300000000003</v>
      </c>
      <c r="N156" s="158">
        <v>36658.300000000003</v>
      </c>
      <c r="O156" s="158"/>
      <c r="P156" s="158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</row>
    <row r="157" spans="1:50" s="8" customFormat="1" ht="30">
      <c r="A157" s="24" t="s">
        <v>159</v>
      </c>
      <c r="B157" s="17" t="s">
        <v>436</v>
      </c>
      <c r="C157" s="153" t="s">
        <v>24</v>
      </c>
      <c r="D157" s="158">
        <f>D158</f>
        <v>0</v>
      </c>
      <c r="E157" s="158">
        <f t="shared" ref="E157:P157" si="107">E158</f>
        <v>0</v>
      </c>
      <c r="F157" s="158">
        <f t="shared" si="107"/>
        <v>0</v>
      </c>
      <c r="G157" s="158">
        <f t="shared" si="107"/>
        <v>0</v>
      </c>
      <c r="H157" s="158" t="e">
        <f t="shared" si="107"/>
        <v>#REF!</v>
      </c>
      <c r="I157" s="158">
        <f t="shared" si="107"/>
        <v>10986.1</v>
      </c>
      <c r="J157" s="158">
        <f t="shared" si="107"/>
        <v>10986.1</v>
      </c>
      <c r="K157" s="158">
        <f t="shared" si="107"/>
        <v>0</v>
      </c>
      <c r="L157" s="158">
        <f t="shared" si="107"/>
        <v>0</v>
      </c>
      <c r="M157" s="158">
        <f t="shared" si="107"/>
        <v>12760.2</v>
      </c>
      <c r="N157" s="158">
        <f t="shared" si="107"/>
        <v>12760.2</v>
      </c>
      <c r="O157" s="158">
        <f t="shared" si="107"/>
        <v>0</v>
      </c>
      <c r="P157" s="158">
        <f t="shared" si="107"/>
        <v>0</v>
      </c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</row>
    <row r="158" spans="1:50" s="8" customFormat="1" ht="60">
      <c r="A158" s="24" t="s">
        <v>242</v>
      </c>
      <c r="B158" s="17" t="s">
        <v>436</v>
      </c>
      <c r="C158" s="153" t="s">
        <v>57</v>
      </c>
      <c r="D158" s="158">
        <f>E158+F158+G158</f>
        <v>0</v>
      </c>
      <c r="E158" s="158"/>
      <c r="F158" s="158"/>
      <c r="G158" s="158"/>
      <c r="H158" s="158" t="e">
        <f>#REF!</f>
        <v>#REF!</v>
      </c>
      <c r="I158" s="158">
        <f>J158+K158+L158</f>
        <v>10986.1</v>
      </c>
      <c r="J158" s="158">
        <v>10986.1</v>
      </c>
      <c r="K158" s="158"/>
      <c r="L158" s="158"/>
      <c r="M158" s="158">
        <f>N158+O158+P158</f>
        <v>12760.2</v>
      </c>
      <c r="N158" s="158">
        <v>12760.2</v>
      </c>
      <c r="O158" s="158"/>
      <c r="P158" s="158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</row>
    <row r="159" spans="1:50" s="8" customFormat="1" ht="29.25" customHeight="1">
      <c r="A159" s="16" t="s">
        <v>309</v>
      </c>
      <c r="B159" s="17" t="s">
        <v>278</v>
      </c>
      <c r="C159" s="153"/>
      <c r="D159" s="158">
        <f>D160</f>
        <v>2000</v>
      </c>
      <c r="E159" s="158">
        <f t="shared" ref="E159:P159" si="108">E160</f>
        <v>2000</v>
      </c>
      <c r="F159" s="158">
        <f t="shared" si="108"/>
        <v>0</v>
      </c>
      <c r="G159" s="158">
        <f t="shared" si="108"/>
        <v>0</v>
      </c>
      <c r="H159" s="158" t="e">
        <f t="shared" si="108"/>
        <v>#REF!</v>
      </c>
      <c r="I159" s="158">
        <f t="shared" si="108"/>
        <v>19292.400000000001</v>
      </c>
      <c r="J159" s="158">
        <f t="shared" si="108"/>
        <v>19292.400000000001</v>
      </c>
      <c r="K159" s="158">
        <f t="shared" si="108"/>
        <v>0</v>
      </c>
      <c r="L159" s="158">
        <f t="shared" si="108"/>
        <v>0</v>
      </c>
      <c r="M159" s="158">
        <f t="shared" si="108"/>
        <v>19292.400000000001</v>
      </c>
      <c r="N159" s="158">
        <f t="shared" si="108"/>
        <v>19292.400000000001</v>
      </c>
      <c r="O159" s="158">
        <f t="shared" si="108"/>
        <v>0</v>
      </c>
      <c r="P159" s="158">
        <f t="shared" si="108"/>
        <v>0</v>
      </c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</row>
    <row r="160" spans="1:50" s="8" customFormat="1" ht="14.25" customHeight="1">
      <c r="A160" s="24" t="s">
        <v>242</v>
      </c>
      <c r="B160" s="17" t="s">
        <v>278</v>
      </c>
      <c r="C160" s="153" t="s">
        <v>57</v>
      </c>
      <c r="D160" s="158">
        <f>E160+F160+G160</f>
        <v>2000</v>
      </c>
      <c r="E160" s="158">
        <v>2000</v>
      </c>
      <c r="F160" s="158"/>
      <c r="G160" s="158"/>
      <c r="H160" s="158" t="e">
        <f>#REF!</f>
        <v>#REF!</v>
      </c>
      <c r="I160" s="158">
        <f>J160+K160+L160</f>
        <v>19292.400000000001</v>
      </c>
      <c r="J160" s="158">
        <v>19292.400000000001</v>
      </c>
      <c r="K160" s="158"/>
      <c r="L160" s="158"/>
      <c r="M160" s="207">
        <f>N160+O160+P160</f>
        <v>19292.400000000001</v>
      </c>
      <c r="N160" s="207">
        <v>19292.400000000001</v>
      </c>
      <c r="O160" s="158"/>
      <c r="P160" s="158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</row>
    <row r="161" spans="1:50" s="8" customFormat="1" ht="15" customHeight="1">
      <c r="A161" s="65" t="s">
        <v>494</v>
      </c>
      <c r="B161" s="17" t="s">
        <v>437</v>
      </c>
      <c r="C161" s="153"/>
      <c r="D161" s="158">
        <f>D162</f>
        <v>0</v>
      </c>
      <c r="E161" s="158">
        <f t="shared" ref="E161:P161" si="109">E162</f>
        <v>0</v>
      </c>
      <c r="F161" s="158">
        <f t="shared" si="109"/>
        <v>0</v>
      </c>
      <c r="G161" s="158">
        <f t="shared" si="109"/>
        <v>0</v>
      </c>
      <c r="H161" s="158" t="e">
        <f t="shared" si="109"/>
        <v>#REF!</v>
      </c>
      <c r="I161" s="158">
        <f t="shared" si="109"/>
        <v>321</v>
      </c>
      <c r="J161" s="158">
        <f t="shared" si="109"/>
        <v>321</v>
      </c>
      <c r="K161" s="158">
        <f t="shared" si="109"/>
        <v>0</v>
      </c>
      <c r="L161" s="158">
        <f t="shared" si="109"/>
        <v>0</v>
      </c>
      <c r="M161" s="158">
        <f t="shared" si="109"/>
        <v>321</v>
      </c>
      <c r="N161" s="158">
        <f t="shared" si="109"/>
        <v>321</v>
      </c>
      <c r="O161" s="158">
        <f t="shared" si="109"/>
        <v>0</v>
      </c>
      <c r="P161" s="158">
        <f t="shared" si="109"/>
        <v>0</v>
      </c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</row>
    <row r="162" spans="1:50" s="8" customFormat="1" ht="60">
      <c r="A162" s="24" t="s">
        <v>242</v>
      </c>
      <c r="B162" s="17" t="s">
        <v>437</v>
      </c>
      <c r="C162" s="153" t="s">
        <v>56</v>
      </c>
      <c r="D162" s="158">
        <f>E162+F162+G162</f>
        <v>0</v>
      </c>
      <c r="E162" s="158"/>
      <c r="F162" s="158"/>
      <c r="G162" s="158"/>
      <c r="H162" s="158" t="e">
        <f>#REF!</f>
        <v>#REF!</v>
      </c>
      <c r="I162" s="158">
        <f>J162+K162+L162</f>
        <v>321</v>
      </c>
      <c r="J162" s="158">
        <v>321</v>
      </c>
      <c r="K162" s="158"/>
      <c r="L162" s="158"/>
      <c r="M162" s="158">
        <f>N162+O162+P162</f>
        <v>321</v>
      </c>
      <c r="N162" s="158">
        <v>321</v>
      </c>
      <c r="O162" s="158"/>
      <c r="P162" s="158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</row>
    <row r="163" spans="1:50" s="8" customFormat="1" ht="48" customHeight="1">
      <c r="A163" s="50" t="s">
        <v>232</v>
      </c>
      <c r="B163" s="17" t="s">
        <v>441</v>
      </c>
      <c r="C163" s="153"/>
      <c r="D163" s="158">
        <f>D164</f>
        <v>0</v>
      </c>
      <c r="E163" s="158">
        <f t="shared" ref="E163:P163" si="110">E164</f>
        <v>0</v>
      </c>
      <c r="F163" s="158">
        <f t="shared" si="110"/>
        <v>0</v>
      </c>
      <c r="G163" s="158">
        <f t="shared" si="110"/>
        <v>0</v>
      </c>
      <c r="H163" s="158" t="e">
        <f t="shared" si="110"/>
        <v>#REF!</v>
      </c>
      <c r="I163" s="158">
        <f t="shared" si="110"/>
        <v>100</v>
      </c>
      <c r="J163" s="158">
        <f t="shared" si="110"/>
        <v>100</v>
      </c>
      <c r="K163" s="158">
        <f t="shared" si="110"/>
        <v>0</v>
      </c>
      <c r="L163" s="158">
        <f t="shared" si="110"/>
        <v>0</v>
      </c>
      <c r="M163" s="158">
        <f t="shared" si="110"/>
        <v>100</v>
      </c>
      <c r="N163" s="158">
        <f t="shared" si="110"/>
        <v>100</v>
      </c>
      <c r="O163" s="158">
        <f t="shared" si="110"/>
        <v>0</v>
      </c>
      <c r="P163" s="158">
        <f t="shared" si="110"/>
        <v>0</v>
      </c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</row>
    <row r="164" spans="1:50" s="8" customFormat="1" ht="45">
      <c r="A164" s="16" t="s">
        <v>22</v>
      </c>
      <c r="B164" s="17" t="s">
        <v>441</v>
      </c>
      <c r="C164" s="153" t="s">
        <v>16</v>
      </c>
      <c r="D164" s="158">
        <f>E164+F164+G164</f>
        <v>0</v>
      </c>
      <c r="E164" s="158"/>
      <c r="F164" s="158"/>
      <c r="G164" s="158"/>
      <c r="H164" s="158" t="e">
        <f>#REF!</f>
        <v>#REF!</v>
      </c>
      <c r="I164" s="158">
        <f>J164+K164+L164</f>
        <v>100</v>
      </c>
      <c r="J164" s="158">
        <v>100</v>
      </c>
      <c r="K164" s="158"/>
      <c r="L164" s="158"/>
      <c r="M164" s="158">
        <f>N164+O164+P164</f>
        <v>100</v>
      </c>
      <c r="N164" s="158">
        <v>100</v>
      </c>
      <c r="O164" s="158"/>
      <c r="P164" s="158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</row>
    <row r="165" spans="1:50" s="8" customFormat="1" ht="45.75" hidden="1" customHeight="1">
      <c r="A165" s="16" t="s">
        <v>476</v>
      </c>
      <c r="B165" s="17" t="s">
        <v>278</v>
      </c>
      <c r="C165" s="153"/>
      <c r="D165" s="158">
        <f>D166</f>
        <v>0</v>
      </c>
      <c r="E165" s="158">
        <f t="shared" ref="E165:P165" si="111">E166</f>
        <v>0</v>
      </c>
      <c r="F165" s="158">
        <f t="shared" si="111"/>
        <v>0</v>
      </c>
      <c r="G165" s="158">
        <f t="shared" si="111"/>
        <v>0</v>
      </c>
      <c r="H165" s="158" t="e">
        <f t="shared" si="111"/>
        <v>#REF!</v>
      </c>
      <c r="I165" s="158">
        <f t="shared" si="111"/>
        <v>0</v>
      </c>
      <c r="J165" s="158">
        <f t="shared" si="111"/>
        <v>0</v>
      </c>
      <c r="K165" s="158">
        <f t="shared" si="111"/>
        <v>0</v>
      </c>
      <c r="L165" s="158">
        <f t="shared" si="111"/>
        <v>0</v>
      </c>
      <c r="M165" s="158">
        <f t="shared" si="111"/>
        <v>0</v>
      </c>
      <c r="N165" s="158">
        <f t="shared" si="111"/>
        <v>0</v>
      </c>
      <c r="O165" s="158">
        <f t="shared" si="111"/>
        <v>0</v>
      </c>
      <c r="P165" s="158">
        <f t="shared" si="111"/>
        <v>0</v>
      </c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</row>
    <row r="166" spans="1:50" s="8" customFormat="1" ht="56.25" hidden="1" customHeight="1">
      <c r="A166" s="24" t="s">
        <v>60</v>
      </c>
      <c r="B166" s="17" t="s">
        <v>278</v>
      </c>
      <c r="C166" s="153" t="s">
        <v>56</v>
      </c>
      <c r="D166" s="158">
        <f>E166+F166+G166</f>
        <v>0</v>
      </c>
      <c r="E166" s="158"/>
      <c r="F166" s="158"/>
      <c r="G166" s="158"/>
      <c r="H166" s="158" t="e">
        <f>#REF!</f>
        <v>#REF!</v>
      </c>
      <c r="I166" s="158">
        <f>J166+K166+L166</f>
        <v>0</v>
      </c>
      <c r="J166" s="158"/>
      <c r="K166" s="158"/>
      <c r="L166" s="158"/>
      <c r="M166" s="158">
        <f>N166+O166+P166</f>
        <v>0</v>
      </c>
      <c r="N166" s="158"/>
      <c r="O166" s="158"/>
      <c r="P166" s="158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</row>
    <row r="167" spans="1:50" s="8" customFormat="1" ht="30" hidden="1">
      <c r="A167" s="24" t="s">
        <v>158</v>
      </c>
      <c r="B167" s="17" t="s">
        <v>442</v>
      </c>
      <c r="C167" s="153"/>
      <c r="D167" s="158">
        <f>D168</f>
        <v>0</v>
      </c>
      <c r="E167" s="158">
        <f t="shared" ref="E167:P167" si="112">E168</f>
        <v>0</v>
      </c>
      <c r="F167" s="158">
        <f t="shared" si="112"/>
        <v>0</v>
      </c>
      <c r="G167" s="158">
        <f t="shared" si="112"/>
        <v>0</v>
      </c>
      <c r="H167" s="158" t="e">
        <f t="shared" si="112"/>
        <v>#REF!</v>
      </c>
      <c r="I167" s="158">
        <f t="shared" si="112"/>
        <v>0</v>
      </c>
      <c r="J167" s="158">
        <f t="shared" si="112"/>
        <v>0</v>
      </c>
      <c r="K167" s="158">
        <f t="shared" si="112"/>
        <v>0</v>
      </c>
      <c r="L167" s="158">
        <f t="shared" si="112"/>
        <v>0</v>
      </c>
      <c r="M167" s="158">
        <f t="shared" si="112"/>
        <v>0</v>
      </c>
      <c r="N167" s="158">
        <f t="shared" si="112"/>
        <v>0</v>
      </c>
      <c r="O167" s="158">
        <f t="shared" si="112"/>
        <v>0</v>
      </c>
      <c r="P167" s="158">
        <f t="shared" si="112"/>
        <v>0</v>
      </c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</row>
    <row r="168" spans="1:50" s="8" customFormat="1" ht="60" hidden="1">
      <c r="A168" s="24" t="s">
        <v>242</v>
      </c>
      <c r="B168" s="17" t="s">
        <v>442</v>
      </c>
      <c r="C168" s="153" t="s">
        <v>56</v>
      </c>
      <c r="D168" s="158">
        <f>E168+F168+G168</f>
        <v>0</v>
      </c>
      <c r="E168" s="158"/>
      <c r="F168" s="158"/>
      <c r="G168" s="158"/>
      <c r="H168" s="158" t="e">
        <f>#REF!</f>
        <v>#REF!</v>
      </c>
      <c r="I168" s="158">
        <f>J168+K168+L168</f>
        <v>0</v>
      </c>
      <c r="J168" s="158"/>
      <c r="K168" s="158"/>
      <c r="L168" s="158"/>
      <c r="M168" s="158">
        <f>N168+O168+P168</f>
        <v>0</v>
      </c>
      <c r="N168" s="158"/>
      <c r="O168" s="158"/>
      <c r="P168" s="158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</row>
    <row r="169" spans="1:50" s="8" customFormat="1" ht="26.25" hidden="1">
      <c r="A169" s="56" t="s">
        <v>159</v>
      </c>
      <c r="B169" s="17" t="s">
        <v>436</v>
      </c>
      <c r="C169" s="153"/>
      <c r="D169" s="158">
        <f>D170</f>
        <v>0</v>
      </c>
      <c r="E169" s="158">
        <f t="shared" ref="E169:P169" si="113">E170</f>
        <v>0</v>
      </c>
      <c r="F169" s="158">
        <f t="shared" si="113"/>
        <v>0</v>
      </c>
      <c r="G169" s="158">
        <f t="shared" si="113"/>
        <v>0</v>
      </c>
      <c r="H169" s="158" t="e">
        <f t="shared" si="113"/>
        <v>#REF!</v>
      </c>
      <c r="I169" s="158">
        <f t="shared" si="113"/>
        <v>0</v>
      </c>
      <c r="J169" s="158">
        <f t="shared" si="113"/>
        <v>0</v>
      </c>
      <c r="K169" s="158">
        <f t="shared" si="113"/>
        <v>0</v>
      </c>
      <c r="L169" s="158">
        <f t="shared" si="113"/>
        <v>0</v>
      </c>
      <c r="M169" s="158">
        <f t="shared" si="113"/>
        <v>0</v>
      </c>
      <c r="N169" s="158">
        <f t="shared" si="113"/>
        <v>0</v>
      </c>
      <c r="O169" s="158">
        <f t="shared" si="113"/>
        <v>0</v>
      </c>
      <c r="P169" s="158">
        <f t="shared" si="113"/>
        <v>0</v>
      </c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</row>
    <row r="170" spans="1:50" s="8" customFormat="1" ht="39.75" hidden="1" customHeight="1">
      <c r="A170" s="56" t="s">
        <v>242</v>
      </c>
      <c r="B170" s="17" t="s">
        <v>436</v>
      </c>
      <c r="C170" s="153" t="s">
        <v>56</v>
      </c>
      <c r="D170" s="158">
        <f>E170+F170+G170</f>
        <v>0</v>
      </c>
      <c r="E170" s="158"/>
      <c r="F170" s="158"/>
      <c r="G170" s="158"/>
      <c r="H170" s="158" t="e">
        <f>#REF!</f>
        <v>#REF!</v>
      </c>
      <c r="I170" s="158">
        <f>J170+K170+L170</f>
        <v>0</v>
      </c>
      <c r="J170" s="158"/>
      <c r="K170" s="158"/>
      <c r="L170" s="158"/>
      <c r="M170" s="158">
        <f>N170+O170+P170</f>
        <v>0</v>
      </c>
      <c r="N170" s="158"/>
      <c r="O170" s="158"/>
      <c r="P170" s="158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</row>
    <row r="171" spans="1:50" s="8" customFormat="1" ht="119.25" hidden="1" customHeight="1">
      <c r="A171" s="16" t="s">
        <v>117</v>
      </c>
      <c r="B171" s="17" t="s">
        <v>435</v>
      </c>
      <c r="C171" s="153"/>
      <c r="D171" s="158">
        <f>D172</f>
        <v>0</v>
      </c>
      <c r="E171" s="158">
        <f t="shared" ref="E171:P171" si="114">E172</f>
        <v>0</v>
      </c>
      <c r="F171" s="158">
        <f t="shared" si="114"/>
        <v>0</v>
      </c>
      <c r="G171" s="158">
        <f t="shared" si="114"/>
        <v>0</v>
      </c>
      <c r="H171" s="158" t="e">
        <f t="shared" si="114"/>
        <v>#REF!</v>
      </c>
      <c r="I171" s="158">
        <f t="shared" si="114"/>
        <v>0</v>
      </c>
      <c r="J171" s="158">
        <f t="shared" si="114"/>
        <v>0</v>
      </c>
      <c r="K171" s="158">
        <f t="shared" si="114"/>
        <v>0</v>
      </c>
      <c r="L171" s="158">
        <f t="shared" si="114"/>
        <v>0</v>
      </c>
      <c r="M171" s="158">
        <f t="shared" si="114"/>
        <v>0</v>
      </c>
      <c r="N171" s="158">
        <f t="shared" si="114"/>
        <v>0</v>
      </c>
      <c r="O171" s="158">
        <f t="shared" si="114"/>
        <v>0</v>
      </c>
      <c r="P171" s="158">
        <f t="shared" si="114"/>
        <v>0</v>
      </c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</row>
    <row r="172" spans="1:50" s="8" customFormat="1" ht="60" hidden="1">
      <c r="A172" s="24" t="s">
        <v>242</v>
      </c>
      <c r="B172" s="17" t="s">
        <v>435</v>
      </c>
      <c r="C172" s="153" t="s">
        <v>56</v>
      </c>
      <c r="D172" s="158">
        <f>E172+F172+G172</f>
        <v>0</v>
      </c>
      <c r="E172" s="158"/>
      <c r="F172" s="158"/>
      <c r="G172" s="158"/>
      <c r="H172" s="158" t="e">
        <f>#REF!</f>
        <v>#REF!</v>
      </c>
      <c r="I172" s="158">
        <f>J172+K172+L172</f>
        <v>0</v>
      </c>
      <c r="J172" s="158"/>
      <c r="K172" s="158"/>
      <c r="L172" s="158"/>
      <c r="M172" s="158">
        <f>N172+O172+P172</f>
        <v>0</v>
      </c>
      <c r="N172" s="158"/>
      <c r="O172" s="158"/>
      <c r="P172" s="158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</row>
    <row r="173" spans="1:50" s="8" customFormat="1" ht="60" hidden="1">
      <c r="A173" s="27" t="s">
        <v>239</v>
      </c>
      <c r="B173" s="17" t="s">
        <v>437</v>
      </c>
      <c r="C173" s="153"/>
      <c r="D173" s="158">
        <f>D174</f>
        <v>0</v>
      </c>
      <c r="E173" s="158">
        <f t="shared" ref="E173:P173" si="115">E174</f>
        <v>0</v>
      </c>
      <c r="F173" s="158">
        <f t="shared" si="115"/>
        <v>0</v>
      </c>
      <c r="G173" s="158">
        <f t="shared" si="115"/>
        <v>0</v>
      </c>
      <c r="H173" s="158">
        <f t="shared" si="115"/>
        <v>0</v>
      </c>
      <c r="I173" s="158">
        <f t="shared" si="115"/>
        <v>0</v>
      </c>
      <c r="J173" s="158">
        <f t="shared" si="115"/>
        <v>0</v>
      </c>
      <c r="K173" s="158">
        <f t="shared" si="115"/>
        <v>0</v>
      </c>
      <c r="L173" s="158">
        <f t="shared" si="115"/>
        <v>0</v>
      </c>
      <c r="M173" s="158">
        <f t="shared" si="115"/>
        <v>0</v>
      </c>
      <c r="N173" s="158">
        <f t="shared" si="115"/>
        <v>0</v>
      </c>
      <c r="O173" s="158">
        <f t="shared" si="115"/>
        <v>0</v>
      </c>
      <c r="P173" s="158">
        <f t="shared" si="115"/>
        <v>0</v>
      </c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</row>
    <row r="174" spans="1:50" s="8" customFormat="1" ht="60" hidden="1">
      <c r="A174" s="24" t="s">
        <v>242</v>
      </c>
      <c r="B174" s="17" t="s">
        <v>437</v>
      </c>
      <c r="C174" s="153" t="s">
        <v>56</v>
      </c>
      <c r="D174" s="158">
        <f>D175</f>
        <v>0</v>
      </c>
      <c r="E174" s="158">
        <f t="shared" ref="E174:P174" si="116">E175</f>
        <v>0</v>
      </c>
      <c r="F174" s="158">
        <f t="shared" si="116"/>
        <v>0</v>
      </c>
      <c r="G174" s="158">
        <f t="shared" si="116"/>
        <v>0</v>
      </c>
      <c r="H174" s="158">
        <f t="shared" si="116"/>
        <v>0</v>
      </c>
      <c r="I174" s="158">
        <f t="shared" si="116"/>
        <v>0</v>
      </c>
      <c r="J174" s="158">
        <f t="shared" si="116"/>
        <v>0</v>
      </c>
      <c r="K174" s="158">
        <f t="shared" si="116"/>
        <v>0</v>
      </c>
      <c r="L174" s="158">
        <f t="shared" si="116"/>
        <v>0</v>
      </c>
      <c r="M174" s="158">
        <f t="shared" si="116"/>
        <v>0</v>
      </c>
      <c r="N174" s="158">
        <f t="shared" si="116"/>
        <v>0</v>
      </c>
      <c r="O174" s="158">
        <f t="shared" si="116"/>
        <v>0</v>
      </c>
      <c r="P174" s="158">
        <f t="shared" si="116"/>
        <v>0</v>
      </c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</row>
    <row r="175" spans="1:50" s="8" customFormat="1" ht="14.25" hidden="1" customHeight="1">
      <c r="A175" s="16" t="s">
        <v>58</v>
      </c>
      <c r="B175" s="17" t="s">
        <v>437</v>
      </c>
      <c r="C175" s="153" t="s">
        <v>56</v>
      </c>
      <c r="D175" s="158">
        <f>E175+F175+G175+H175</f>
        <v>0</v>
      </c>
      <c r="E175" s="155"/>
      <c r="F175" s="156"/>
      <c r="G175" s="155"/>
      <c r="H175" s="155"/>
      <c r="I175" s="158">
        <f>J175+K175+L175</f>
        <v>0</v>
      </c>
      <c r="J175" s="155"/>
      <c r="K175" s="156"/>
      <c r="L175" s="156"/>
      <c r="M175" s="207">
        <f>N175+O175+P175</f>
        <v>0</v>
      </c>
      <c r="N175" s="207"/>
      <c r="O175" s="160"/>
      <c r="P175" s="160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</row>
    <row r="176" spans="1:50" s="8" customFormat="1" ht="51.75">
      <c r="A176" s="81" t="s">
        <v>477</v>
      </c>
      <c r="B176" s="17" t="s">
        <v>443</v>
      </c>
      <c r="C176" s="153"/>
      <c r="D176" s="158">
        <f>D177</f>
        <v>0</v>
      </c>
      <c r="E176" s="158">
        <f t="shared" ref="E176:P176" si="117">E177</f>
        <v>0</v>
      </c>
      <c r="F176" s="158">
        <f t="shared" si="117"/>
        <v>0</v>
      </c>
      <c r="G176" s="158">
        <f t="shared" si="117"/>
        <v>0</v>
      </c>
      <c r="H176" s="158" t="e">
        <f t="shared" si="117"/>
        <v>#REF!</v>
      </c>
      <c r="I176" s="158">
        <f t="shared" si="117"/>
        <v>270</v>
      </c>
      <c r="J176" s="158">
        <f t="shared" si="117"/>
        <v>270</v>
      </c>
      <c r="K176" s="158">
        <f t="shared" si="117"/>
        <v>0</v>
      </c>
      <c r="L176" s="158">
        <f t="shared" si="117"/>
        <v>0</v>
      </c>
      <c r="M176" s="158">
        <f t="shared" si="117"/>
        <v>270</v>
      </c>
      <c r="N176" s="158">
        <f t="shared" si="117"/>
        <v>270</v>
      </c>
      <c r="O176" s="158">
        <f t="shared" si="117"/>
        <v>0</v>
      </c>
      <c r="P176" s="158">
        <f t="shared" si="117"/>
        <v>0</v>
      </c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</row>
    <row r="177" spans="1:50" s="8" customFormat="1" ht="60">
      <c r="A177" s="24" t="s">
        <v>242</v>
      </c>
      <c r="B177" s="17" t="s">
        <v>443</v>
      </c>
      <c r="C177" s="153" t="s">
        <v>56</v>
      </c>
      <c r="D177" s="158">
        <f>E177+F177+G177</f>
        <v>0</v>
      </c>
      <c r="E177" s="158"/>
      <c r="F177" s="158"/>
      <c r="G177" s="158"/>
      <c r="H177" s="158" t="e">
        <f>#REF!</f>
        <v>#REF!</v>
      </c>
      <c r="I177" s="158">
        <f>J177+K177+L177</f>
        <v>270</v>
      </c>
      <c r="J177" s="158">
        <v>270</v>
      </c>
      <c r="K177" s="158"/>
      <c r="L177" s="158"/>
      <c r="M177" s="158">
        <f>N177+O177+P177</f>
        <v>270</v>
      </c>
      <c r="N177" s="158">
        <v>270</v>
      </c>
      <c r="O177" s="158"/>
      <c r="P177" s="158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</row>
    <row r="178" spans="1:50" s="8" customFormat="1" ht="75">
      <c r="A178" s="133" t="s">
        <v>329</v>
      </c>
      <c r="B178" s="17" t="s">
        <v>444</v>
      </c>
      <c r="C178" s="153"/>
      <c r="D178" s="158">
        <f>D179</f>
        <v>0</v>
      </c>
      <c r="E178" s="158">
        <f t="shared" ref="E178:P178" si="118">E179</f>
        <v>0</v>
      </c>
      <c r="F178" s="158">
        <f t="shared" si="118"/>
        <v>0</v>
      </c>
      <c r="G178" s="158">
        <f t="shared" si="118"/>
        <v>0</v>
      </c>
      <c r="H178" s="158" t="e">
        <f t="shared" si="118"/>
        <v>#REF!</v>
      </c>
      <c r="I178" s="158">
        <f t="shared" si="118"/>
        <v>2362.5</v>
      </c>
      <c r="J178" s="158">
        <f t="shared" si="118"/>
        <v>23.6</v>
      </c>
      <c r="K178" s="158">
        <f t="shared" si="118"/>
        <v>187.1</v>
      </c>
      <c r="L178" s="158">
        <f t="shared" si="118"/>
        <v>2151.8000000000002</v>
      </c>
      <c r="M178" s="158">
        <f t="shared" si="118"/>
        <v>2320</v>
      </c>
      <c r="N178" s="158">
        <f t="shared" si="118"/>
        <v>23.2</v>
      </c>
      <c r="O178" s="158">
        <f t="shared" si="118"/>
        <v>229.6</v>
      </c>
      <c r="P178" s="158">
        <f t="shared" si="118"/>
        <v>2067.1999999999998</v>
      </c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</row>
    <row r="179" spans="1:50" s="8" customFormat="1" ht="40.5" customHeight="1">
      <c r="A179" s="81" t="s">
        <v>60</v>
      </c>
      <c r="B179" s="17" t="s">
        <v>444</v>
      </c>
      <c r="C179" s="153" t="s">
        <v>56</v>
      </c>
      <c r="D179" s="158">
        <f>E179+F179+G179</f>
        <v>0</v>
      </c>
      <c r="E179" s="158"/>
      <c r="F179" s="158"/>
      <c r="G179" s="158"/>
      <c r="H179" s="158" t="e">
        <f>#REF!</f>
        <v>#REF!</v>
      </c>
      <c r="I179" s="158">
        <f>J179+K179+L179</f>
        <v>2362.5</v>
      </c>
      <c r="J179" s="158">
        <v>23.6</v>
      </c>
      <c r="K179" s="158">
        <v>187.1</v>
      </c>
      <c r="L179" s="158">
        <v>2151.8000000000002</v>
      </c>
      <c r="M179" s="158">
        <f>N179+O179+P179</f>
        <v>2320</v>
      </c>
      <c r="N179" s="158">
        <v>23.2</v>
      </c>
      <c r="O179" s="158">
        <v>229.6</v>
      </c>
      <c r="P179" s="158">
        <v>2067.1999999999998</v>
      </c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</row>
    <row r="180" spans="1:50" s="8" customFormat="1" ht="48" customHeight="1">
      <c r="A180" s="144" t="s">
        <v>118</v>
      </c>
      <c r="B180" s="17" t="s">
        <v>445</v>
      </c>
      <c r="C180" s="153"/>
      <c r="D180" s="158">
        <f>D181</f>
        <v>0</v>
      </c>
      <c r="E180" s="158">
        <f t="shared" ref="E180:P180" si="119">E181</f>
        <v>0</v>
      </c>
      <c r="F180" s="158">
        <f t="shared" si="119"/>
        <v>0</v>
      </c>
      <c r="G180" s="158">
        <f t="shared" si="119"/>
        <v>0</v>
      </c>
      <c r="H180" s="158" t="e">
        <f t="shared" si="119"/>
        <v>#REF!</v>
      </c>
      <c r="I180" s="158">
        <f t="shared" si="119"/>
        <v>1741.7</v>
      </c>
      <c r="J180" s="158">
        <f t="shared" si="119"/>
        <v>0</v>
      </c>
      <c r="K180" s="158">
        <f t="shared" si="119"/>
        <v>1741.7</v>
      </c>
      <c r="L180" s="158">
        <f t="shared" si="119"/>
        <v>0</v>
      </c>
      <c r="M180" s="158">
        <f t="shared" si="119"/>
        <v>1741.7</v>
      </c>
      <c r="N180" s="158">
        <f t="shared" si="119"/>
        <v>0</v>
      </c>
      <c r="O180" s="158">
        <f t="shared" si="119"/>
        <v>1741.7</v>
      </c>
      <c r="P180" s="158">
        <f t="shared" si="119"/>
        <v>0</v>
      </c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</row>
    <row r="181" spans="1:50" s="8" customFormat="1" ht="42" customHeight="1">
      <c r="A181" s="81" t="s">
        <v>60</v>
      </c>
      <c r="B181" s="17" t="s">
        <v>445</v>
      </c>
      <c r="C181" s="153" t="s">
        <v>56</v>
      </c>
      <c r="D181" s="158">
        <f>E181+F181+G181</f>
        <v>0</v>
      </c>
      <c r="E181" s="158"/>
      <c r="F181" s="158"/>
      <c r="G181" s="158"/>
      <c r="H181" s="158" t="e">
        <f>#REF!</f>
        <v>#REF!</v>
      </c>
      <c r="I181" s="158">
        <f>J181+K181+L181</f>
        <v>1741.7</v>
      </c>
      <c r="J181" s="158"/>
      <c r="K181" s="158">
        <v>1741.7</v>
      </c>
      <c r="L181" s="158"/>
      <c r="M181" s="158">
        <f>N181+O181+P181</f>
        <v>1741.7</v>
      </c>
      <c r="N181" s="158"/>
      <c r="O181" s="158">
        <v>1741.7</v>
      </c>
      <c r="P181" s="158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</row>
    <row r="182" spans="1:50" s="8" customFormat="1" ht="45.75" customHeight="1">
      <c r="A182" s="66" t="s">
        <v>147</v>
      </c>
      <c r="B182" s="17" t="s">
        <v>446</v>
      </c>
      <c r="C182" s="153"/>
      <c r="D182" s="158">
        <f>D183</f>
        <v>0</v>
      </c>
      <c r="E182" s="158">
        <f t="shared" ref="E182:P182" si="120">E183</f>
        <v>0</v>
      </c>
      <c r="F182" s="158">
        <f t="shared" si="120"/>
        <v>0</v>
      </c>
      <c r="G182" s="158">
        <f t="shared" si="120"/>
        <v>0</v>
      </c>
      <c r="H182" s="158" t="e">
        <f t="shared" si="120"/>
        <v>#REF!</v>
      </c>
      <c r="I182" s="158">
        <f t="shared" si="120"/>
        <v>1741.7</v>
      </c>
      <c r="J182" s="158">
        <f t="shared" si="120"/>
        <v>1741.7</v>
      </c>
      <c r="K182" s="158">
        <f t="shared" si="120"/>
        <v>0</v>
      </c>
      <c r="L182" s="158">
        <f t="shared" si="120"/>
        <v>0</v>
      </c>
      <c r="M182" s="158">
        <f t="shared" si="120"/>
        <v>1741.7</v>
      </c>
      <c r="N182" s="158">
        <f t="shared" si="120"/>
        <v>1741.7</v>
      </c>
      <c r="O182" s="158">
        <f t="shared" si="120"/>
        <v>0</v>
      </c>
      <c r="P182" s="158">
        <f t="shared" si="120"/>
        <v>0</v>
      </c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</row>
    <row r="183" spans="1:50" s="8" customFormat="1" ht="60.75" customHeight="1">
      <c r="A183" s="27" t="s">
        <v>60</v>
      </c>
      <c r="B183" s="17" t="s">
        <v>446</v>
      </c>
      <c r="C183" s="153" t="s">
        <v>56</v>
      </c>
      <c r="D183" s="158">
        <f>E183+F183+G183</f>
        <v>0</v>
      </c>
      <c r="E183" s="158"/>
      <c r="F183" s="158"/>
      <c r="G183" s="158"/>
      <c r="H183" s="158" t="e">
        <f>#REF!</f>
        <v>#REF!</v>
      </c>
      <c r="I183" s="158">
        <f>J183+K183+L183</f>
        <v>1741.7</v>
      </c>
      <c r="J183" s="158">
        <v>1741.7</v>
      </c>
      <c r="K183" s="158"/>
      <c r="L183" s="158"/>
      <c r="M183" s="158">
        <f>N183+O183+P183</f>
        <v>1741.7</v>
      </c>
      <c r="N183" s="158">
        <v>1741.7</v>
      </c>
      <c r="O183" s="158"/>
      <c r="P183" s="158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</row>
    <row r="184" spans="1:50" s="8" customFormat="1" ht="45">
      <c r="A184" s="27" t="s">
        <v>141</v>
      </c>
      <c r="B184" s="17" t="s">
        <v>447</v>
      </c>
      <c r="C184" s="153"/>
      <c r="D184" s="158">
        <f>D185</f>
        <v>0</v>
      </c>
      <c r="E184" s="158">
        <f t="shared" ref="E184:P184" si="121">E185</f>
        <v>0</v>
      </c>
      <c r="F184" s="158">
        <f t="shared" si="121"/>
        <v>0</v>
      </c>
      <c r="G184" s="158">
        <f t="shared" si="121"/>
        <v>0</v>
      </c>
      <c r="H184" s="158" t="e">
        <f t="shared" si="121"/>
        <v>#REF!</v>
      </c>
      <c r="I184" s="158">
        <f t="shared" si="121"/>
        <v>1370</v>
      </c>
      <c r="J184" s="158">
        <f t="shared" si="121"/>
        <v>1370</v>
      </c>
      <c r="K184" s="158">
        <f t="shared" si="121"/>
        <v>0</v>
      </c>
      <c r="L184" s="158">
        <f t="shared" si="121"/>
        <v>0</v>
      </c>
      <c r="M184" s="158">
        <f t="shared" si="121"/>
        <v>1370</v>
      </c>
      <c r="N184" s="158">
        <f t="shared" si="121"/>
        <v>1370</v>
      </c>
      <c r="O184" s="158">
        <f t="shared" si="121"/>
        <v>0</v>
      </c>
      <c r="P184" s="158">
        <f t="shared" si="121"/>
        <v>0</v>
      </c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</row>
    <row r="185" spans="1:50" s="8" customFormat="1" ht="60">
      <c r="A185" s="24" t="s">
        <v>242</v>
      </c>
      <c r="B185" s="17" t="s">
        <v>447</v>
      </c>
      <c r="C185" s="153" t="s">
        <v>56</v>
      </c>
      <c r="D185" s="158">
        <f>E185+F185+G185</f>
        <v>0</v>
      </c>
      <c r="E185" s="158"/>
      <c r="F185" s="158"/>
      <c r="G185" s="158"/>
      <c r="H185" s="158" t="e">
        <f>#REF!</f>
        <v>#REF!</v>
      </c>
      <c r="I185" s="158">
        <f>J185+K185+L185</f>
        <v>1370</v>
      </c>
      <c r="J185" s="158">
        <v>1370</v>
      </c>
      <c r="K185" s="158"/>
      <c r="L185" s="158"/>
      <c r="M185" s="158">
        <f>N185+O185+P185</f>
        <v>1370</v>
      </c>
      <c r="N185" s="158">
        <v>1370</v>
      </c>
      <c r="O185" s="158"/>
      <c r="P185" s="158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</row>
    <row r="186" spans="1:50" s="8" customFormat="1" ht="45">
      <c r="A186" s="32" t="s">
        <v>119</v>
      </c>
      <c r="B186" s="17" t="s">
        <v>448</v>
      </c>
      <c r="C186" s="153"/>
      <c r="D186" s="158">
        <f>D187</f>
        <v>0</v>
      </c>
      <c r="E186" s="158">
        <f t="shared" ref="E186:P186" si="122">E187</f>
        <v>0</v>
      </c>
      <c r="F186" s="158">
        <f t="shared" si="122"/>
        <v>0</v>
      </c>
      <c r="G186" s="158">
        <f t="shared" si="122"/>
        <v>0</v>
      </c>
      <c r="H186" s="158" t="e">
        <f t="shared" si="122"/>
        <v>#REF!</v>
      </c>
      <c r="I186" s="158">
        <f t="shared" si="122"/>
        <v>1499.9</v>
      </c>
      <c r="J186" s="158">
        <f t="shared" si="122"/>
        <v>0</v>
      </c>
      <c r="K186" s="158">
        <f t="shared" si="122"/>
        <v>1499.9</v>
      </c>
      <c r="L186" s="158">
        <f t="shared" si="122"/>
        <v>0</v>
      </c>
      <c r="M186" s="158">
        <f t="shared" si="122"/>
        <v>1526.7</v>
      </c>
      <c r="N186" s="158">
        <f t="shared" si="122"/>
        <v>0</v>
      </c>
      <c r="O186" s="158">
        <f t="shared" si="122"/>
        <v>1526.7</v>
      </c>
      <c r="P186" s="158">
        <f t="shared" si="122"/>
        <v>0</v>
      </c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</row>
    <row r="187" spans="1:50" s="8" customFormat="1" ht="60">
      <c r="A187" s="24" t="s">
        <v>242</v>
      </c>
      <c r="B187" s="17" t="s">
        <v>448</v>
      </c>
      <c r="C187" s="153" t="s">
        <v>56</v>
      </c>
      <c r="D187" s="158">
        <f>E187+F187+G187</f>
        <v>0</v>
      </c>
      <c r="E187" s="158"/>
      <c r="F187" s="158"/>
      <c r="G187" s="158"/>
      <c r="H187" s="158" t="e">
        <f>#REF!</f>
        <v>#REF!</v>
      </c>
      <c r="I187" s="158">
        <f>J187+K187+L187</f>
        <v>1499.9</v>
      </c>
      <c r="J187" s="158"/>
      <c r="K187" s="222">
        <v>1499.9</v>
      </c>
      <c r="L187" s="158"/>
      <c r="M187" s="158">
        <f>N187+O187+P187</f>
        <v>1526.7</v>
      </c>
      <c r="N187" s="158"/>
      <c r="O187" s="158">
        <v>1526.7</v>
      </c>
      <c r="P187" s="158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</row>
    <row r="188" spans="1:50" s="8" customFormat="1" ht="93" customHeight="1">
      <c r="A188" s="134" t="s">
        <v>518</v>
      </c>
      <c r="B188" s="17" t="s">
        <v>449</v>
      </c>
      <c r="C188" s="153"/>
      <c r="D188" s="158">
        <f>D189</f>
        <v>0</v>
      </c>
      <c r="E188" s="158">
        <f t="shared" ref="E188:P188" si="123">E189</f>
        <v>0</v>
      </c>
      <c r="F188" s="158">
        <f t="shared" si="123"/>
        <v>0</v>
      </c>
      <c r="G188" s="158">
        <f t="shared" si="123"/>
        <v>0</v>
      </c>
      <c r="H188" s="158" t="e">
        <f t="shared" si="123"/>
        <v>#REF!</v>
      </c>
      <c r="I188" s="158">
        <f t="shared" si="123"/>
        <v>7108.9</v>
      </c>
      <c r="J188" s="158">
        <f t="shared" si="123"/>
        <v>0</v>
      </c>
      <c r="K188" s="158">
        <f t="shared" si="123"/>
        <v>0</v>
      </c>
      <c r="L188" s="158">
        <f t="shared" si="123"/>
        <v>7108.9</v>
      </c>
      <c r="M188" s="158">
        <f t="shared" si="123"/>
        <v>7108.9</v>
      </c>
      <c r="N188" s="158">
        <f t="shared" si="123"/>
        <v>0</v>
      </c>
      <c r="O188" s="158">
        <f t="shared" si="123"/>
        <v>0</v>
      </c>
      <c r="P188" s="158">
        <f t="shared" si="123"/>
        <v>7108.9</v>
      </c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</row>
    <row r="189" spans="1:50" s="8" customFormat="1" ht="60">
      <c r="A189" s="24" t="s">
        <v>242</v>
      </c>
      <c r="B189" s="17" t="s">
        <v>449</v>
      </c>
      <c r="C189" s="153" t="s">
        <v>56</v>
      </c>
      <c r="D189" s="158">
        <f>E189+F189+G189</f>
        <v>0</v>
      </c>
      <c r="E189" s="158"/>
      <c r="F189" s="158"/>
      <c r="G189" s="158"/>
      <c r="H189" s="158" t="e">
        <f>#REF!</f>
        <v>#REF!</v>
      </c>
      <c r="I189" s="158">
        <f>J189+K189+L189</f>
        <v>7108.9</v>
      </c>
      <c r="J189" s="158"/>
      <c r="K189" s="158"/>
      <c r="L189" s="222">
        <v>7108.9</v>
      </c>
      <c r="M189" s="158">
        <f>N189+O189+P189</f>
        <v>7108.9</v>
      </c>
      <c r="N189" s="158"/>
      <c r="O189" s="158"/>
      <c r="P189" s="158">
        <v>7108.9</v>
      </c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</row>
    <row r="190" spans="1:50" s="8" customFormat="1" ht="47.25" hidden="1" customHeight="1">
      <c r="A190" s="24" t="s">
        <v>120</v>
      </c>
      <c r="B190" s="17" t="s">
        <v>278</v>
      </c>
      <c r="C190" s="153"/>
      <c r="D190" s="158">
        <f>D191</f>
        <v>0</v>
      </c>
      <c r="E190" s="158">
        <f t="shared" ref="E190:P190" si="124">E191</f>
        <v>0</v>
      </c>
      <c r="F190" s="158">
        <f t="shared" si="124"/>
        <v>0</v>
      </c>
      <c r="G190" s="158">
        <f t="shared" si="124"/>
        <v>0</v>
      </c>
      <c r="H190" s="158" t="e">
        <f t="shared" si="124"/>
        <v>#REF!</v>
      </c>
      <c r="I190" s="158">
        <f t="shared" si="124"/>
        <v>0</v>
      </c>
      <c r="J190" s="158">
        <f t="shared" si="124"/>
        <v>0</v>
      </c>
      <c r="K190" s="158">
        <f t="shared" si="124"/>
        <v>0</v>
      </c>
      <c r="L190" s="158">
        <f t="shared" si="124"/>
        <v>0</v>
      </c>
      <c r="M190" s="158">
        <f t="shared" si="124"/>
        <v>0</v>
      </c>
      <c r="N190" s="158">
        <f t="shared" si="124"/>
        <v>0</v>
      </c>
      <c r="O190" s="158">
        <f t="shared" si="124"/>
        <v>0</v>
      </c>
      <c r="P190" s="158">
        <f t="shared" si="124"/>
        <v>0</v>
      </c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</row>
    <row r="191" spans="1:50" s="8" customFormat="1" ht="60" hidden="1">
      <c r="A191" s="24" t="s">
        <v>242</v>
      </c>
      <c r="B191" s="17" t="s">
        <v>278</v>
      </c>
      <c r="C191" s="153" t="s">
        <v>56</v>
      </c>
      <c r="D191" s="158">
        <f>E191+F191+G191</f>
        <v>0</v>
      </c>
      <c r="E191" s="158"/>
      <c r="F191" s="158"/>
      <c r="G191" s="158"/>
      <c r="H191" s="158" t="e">
        <f>#REF!</f>
        <v>#REF!</v>
      </c>
      <c r="I191" s="158">
        <f>J191+K191+L191</f>
        <v>0</v>
      </c>
      <c r="J191" s="158"/>
      <c r="K191" s="158"/>
      <c r="L191" s="158"/>
      <c r="M191" s="158">
        <f>N191+O191+P191</f>
        <v>0</v>
      </c>
      <c r="N191" s="158"/>
      <c r="O191" s="158"/>
      <c r="P191" s="158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</row>
    <row r="192" spans="1:50" s="8" customFormat="1" ht="30" hidden="1">
      <c r="A192" s="208" t="s">
        <v>158</v>
      </c>
      <c r="B192" s="75" t="s">
        <v>442</v>
      </c>
      <c r="C192" s="153"/>
      <c r="D192" s="158">
        <f>D193</f>
        <v>0</v>
      </c>
      <c r="E192" s="158">
        <f t="shared" ref="E192:P192" si="125">E193</f>
        <v>0</v>
      </c>
      <c r="F192" s="158">
        <f t="shared" si="125"/>
        <v>0</v>
      </c>
      <c r="G192" s="158">
        <f t="shared" si="125"/>
        <v>0</v>
      </c>
      <c r="H192" s="158">
        <f t="shared" si="125"/>
        <v>0</v>
      </c>
      <c r="I192" s="158">
        <f t="shared" si="125"/>
        <v>0</v>
      </c>
      <c r="J192" s="158">
        <f t="shared" si="125"/>
        <v>0</v>
      </c>
      <c r="K192" s="158">
        <f t="shared" si="125"/>
        <v>0</v>
      </c>
      <c r="L192" s="158">
        <f t="shared" si="125"/>
        <v>0</v>
      </c>
      <c r="M192" s="158">
        <f t="shared" si="125"/>
        <v>0</v>
      </c>
      <c r="N192" s="158">
        <f t="shared" si="125"/>
        <v>0</v>
      </c>
      <c r="O192" s="158">
        <f t="shared" si="125"/>
        <v>0</v>
      </c>
      <c r="P192" s="158">
        <f t="shared" si="125"/>
        <v>0</v>
      </c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</row>
    <row r="193" spans="1:50" s="8" customFormat="1" ht="60" hidden="1">
      <c r="A193" s="24" t="s">
        <v>242</v>
      </c>
      <c r="B193" s="75" t="s">
        <v>442</v>
      </c>
      <c r="C193" s="153" t="s">
        <v>56</v>
      </c>
      <c r="D193" s="158">
        <f>D194</f>
        <v>0</v>
      </c>
      <c r="E193" s="158">
        <f t="shared" ref="E193:P193" si="126">E194</f>
        <v>0</v>
      </c>
      <c r="F193" s="158">
        <f t="shared" si="126"/>
        <v>0</v>
      </c>
      <c r="G193" s="158">
        <f t="shared" si="126"/>
        <v>0</v>
      </c>
      <c r="H193" s="158">
        <f t="shared" si="126"/>
        <v>0</v>
      </c>
      <c r="I193" s="158">
        <f t="shared" si="126"/>
        <v>0</v>
      </c>
      <c r="J193" s="158">
        <f t="shared" si="126"/>
        <v>0</v>
      </c>
      <c r="K193" s="158">
        <f t="shared" si="126"/>
        <v>0</v>
      </c>
      <c r="L193" s="158">
        <f t="shared" si="126"/>
        <v>0</v>
      </c>
      <c r="M193" s="158">
        <f t="shared" si="126"/>
        <v>0</v>
      </c>
      <c r="N193" s="158">
        <f t="shared" si="126"/>
        <v>0</v>
      </c>
      <c r="O193" s="158">
        <f t="shared" si="126"/>
        <v>0</v>
      </c>
      <c r="P193" s="158">
        <f t="shared" si="126"/>
        <v>0</v>
      </c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</row>
    <row r="194" spans="1:50" s="8" customFormat="1" ht="14.25" hidden="1" customHeight="1">
      <c r="A194" s="16" t="s">
        <v>148</v>
      </c>
      <c r="B194" s="75" t="s">
        <v>442</v>
      </c>
      <c r="C194" s="153" t="s">
        <v>56</v>
      </c>
      <c r="D194" s="158">
        <f>E194+F194+G194+H194</f>
        <v>0</v>
      </c>
      <c r="E194" s="155"/>
      <c r="F194" s="156"/>
      <c r="G194" s="155"/>
      <c r="H194" s="155"/>
      <c r="I194" s="158">
        <f>J194+K194+L194</f>
        <v>0</v>
      </c>
      <c r="J194" s="155"/>
      <c r="K194" s="156"/>
      <c r="L194" s="156"/>
      <c r="M194" s="160">
        <f>N194+O194+P194</f>
        <v>0</v>
      </c>
      <c r="N194" s="160"/>
      <c r="O194" s="160"/>
      <c r="P194" s="160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</row>
    <row r="195" spans="1:50" s="8" customFormat="1" ht="30" hidden="1">
      <c r="A195" s="208" t="s">
        <v>159</v>
      </c>
      <c r="B195" s="75" t="s">
        <v>436</v>
      </c>
      <c r="C195" s="153"/>
      <c r="D195" s="158">
        <f>D196</f>
        <v>0</v>
      </c>
      <c r="E195" s="158">
        <f t="shared" ref="E195:P195" si="127">E196</f>
        <v>0</v>
      </c>
      <c r="F195" s="158">
        <f t="shared" si="127"/>
        <v>0</v>
      </c>
      <c r="G195" s="158">
        <f t="shared" si="127"/>
        <v>0</v>
      </c>
      <c r="H195" s="158" t="e">
        <f t="shared" si="127"/>
        <v>#REF!</v>
      </c>
      <c r="I195" s="158">
        <f t="shared" si="127"/>
        <v>0</v>
      </c>
      <c r="J195" s="158">
        <f t="shared" si="127"/>
        <v>0</v>
      </c>
      <c r="K195" s="158">
        <f t="shared" si="127"/>
        <v>0</v>
      </c>
      <c r="L195" s="158">
        <f t="shared" si="127"/>
        <v>0</v>
      </c>
      <c r="M195" s="158">
        <f t="shared" si="127"/>
        <v>0</v>
      </c>
      <c r="N195" s="158">
        <f t="shared" si="127"/>
        <v>0</v>
      </c>
      <c r="O195" s="158">
        <f t="shared" si="127"/>
        <v>0</v>
      </c>
      <c r="P195" s="158">
        <f t="shared" si="127"/>
        <v>0</v>
      </c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</row>
    <row r="196" spans="1:50" s="8" customFormat="1" ht="60" hidden="1">
      <c r="A196" s="24" t="s">
        <v>242</v>
      </c>
      <c r="B196" s="75" t="s">
        <v>436</v>
      </c>
      <c r="C196" s="153" t="s">
        <v>56</v>
      </c>
      <c r="D196" s="158">
        <f>E196+F196+G196</f>
        <v>0</v>
      </c>
      <c r="E196" s="158"/>
      <c r="F196" s="158"/>
      <c r="G196" s="158"/>
      <c r="H196" s="158" t="e">
        <f>#REF!</f>
        <v>#REF!</v>
      </c>
      <c r="I196" s="158">
        <f>J196+K196+L196</f>
        <v>0</v>
      </c>
      <c r="J196" s="158"/>
      <c r="K196" s="158"/>
      <c r="L196" s="158"/>
      <c r="M196" s="158">
        <f>N196+O196+P196</f>
        <v>0</v>
      </c>
      <c r="N196" s="158"/>
      <c r="O196" s="158"/>
      <c r="P196" s="158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</row>
    <row r="197" spans="1:50" s="8" customFormat="1" ht="15" customHeight="1">
      <c r="A197" s="27" t="s">
        <v>402</v>
      </c>
      <c r="B197" s="140" t="s">
        <v>450</v>
      </c>
      <c r="C197" s="153"/>
      <c r="D197" s="158">
        <f>D198</f>
        <v>0</v>
      </c>
      <c r="E197" s="158">
        <f t="shared" ref="E197:P197" si="128">E198</f>
        <v>0</v>
      </c>
      <c r="F197" s="158">
        <f t="shared" si="128"/>
        <v>0</v>
      </c>
      <c r="G197" s="158">
        <f t="shared" si="128"/>
        <v>0</v>
      </c>
      <c r="H197" s="158" t="e">
        <f t="shared" si="128"/>
        <v>#REF!</v>
      </c>
      <c r="I197" s="158">
        <f t="shared" si="128"/>
        <v>150</v>
      </c>
      <c r="J197" s="158">
        <f t="shared" si="128"/>
        <v>150</v>
      </c>
      <c r="K197" s="158">
        <f t="shared" si="128"/>
        <v>0</v>
      </c>
      <c r="L197" s="158">
        <f t="shared" si="128"/>
        <v>0</v>
      </c>
      <c r="M197" s="158">
        <f t="shared" si="128"/>
        <v>150</v>
      </c>
      <c r="N197" s="158">
        <f t="shared" si="128"/>
        <v>150</v>
      </c>
      <c r="O197" s="158">
        <f t="shared" si="128"/>
        <v>0</v>
      </c>
      <c r="P197" s="158">
        <f t="shared" si="128"/>
        <v>0</v>
      </c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</row>
    <row r="198" spans="1:50" s="8" customFormat="1" ht="27.75" customHeight="1">
      <c r="A198" s="27" t="s">
        <v>63</v>
      </c>
      <c r="B198" s="140" t="s">
        <v>450</v>
      </c>
      <c r="C198" s="153" t="s">
        <v>64</v>
      </c>
      <c r="D198" s="158">
        <f>E198+F198+G198</f>
        <v>0</v>
      </c>
      <c r="E198" s="158"/>
      <c r="F198" s="158"/>
      <c r="G198" s="158"/>
      <c r="H198" s="158" t="e">
        <f>#REF!</f>
        <v>#REF!</v>
      </c>
      <c r="I198" s="158">
        <f>J198+K198+L198</f>
        <v>150</v>
      </c>
      <c r="J198" s="158">
        <v>150</v>
      </c>
      <c r="K198" s="158"/>
      <c r="L198" s="158"/>
      <c r="M198" s="158">
        <f>N198+O198+P198</f>
        <v>150</v>
      </c>
      <c r="N198" s="158">
        <v>150</v>
      </c>
      <c r="O198" s="158"/>
      <c r="P198" s="158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</row>
    <row r="199" spans="1:50" s="8" customFormat="1" ht="26.25" hidden="1" customHeight="1">
      <c r="A199" s="27" t="s">
        <v>249</v>
      </c>
      <c r="B199" s="140" t="s">
        <v>278</v>
      </c>
      <c r="C199" s="153"/>
      <c r="D199" s="158">
        <f>D200</f>
        <v>0</v>
      </c>
      <c r="E199" s="158">
        <f t="shared" ref="E199:P199" si="129">E200</f>
        <v>0</v>
      </c>
      <c r="F199" s="158">
        <f t="shared" si="129"/>
        <v>0</v>
      </c>
      <c r="G199" s="158">
        <f t="shared" si="129"/>
        <v>0</v>
      </c>
      <c r="H199" s="158" t="e">
        <f t="shared" si="129"/>
        <v>#REF!</v>
      </c>
      <c r="I199" s="158">
        <f t="shared" si="129"/>
        <v>0</v>
      </c>
      <c r="J199" s="158">
        <f t="shared" si="129"/>
        <v>0</v>
      </c>
      <c r="K199" s="158">
        <f t="shared" si="129"/>
        <v>0</v>
      </c>
      <c r="L199" s="158">
        <f t="shared" si="129"/>
        <v>0</v>
      </c>
      <c r="M199" s="158">
        <f t="shared" si="129"/>
        <v>0</v>
      </c>
      <c r="N199" s="158">
        <f t="shared" si="129"/>
        <v>0</v>
      </c>
      <c r="O199" s="158">
        <f t="shared" si="129"/>
        <v>0</v>
      </c>
      <c r="P199" s="158">
        <f t="shared" si="129"/>
        <v>0</v>
      </c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</row>
    <row r="200" spans="1:50" s="8" customFormat="1" ht="60" hidden="1">
      <c r="A200" s="24" t="s">
        <v>242</v>
      </c>
      <c r="B200" s="140" t="s">
        <v>278</v>
      </c>
      <c r="C200" s="153" t="s">
        <v>56</v>
      </c>
      <c r="D200" s="158">
        <f>E200+F200+G200</f>
        <v>0</v>
      </c>
      <c r="E200" s="158"/>
      <c r="F200" s="158"/>
      <c r="G200" s="158"/>
      <c r="H200" s="158" t="e">
        <f>#REF!</f>
        <v>#REF!</v>
      </c>
      <c r="I200" s="158">
        <f>J200+K200+L200</f>
        <v>0</v>
      </c>
      <c r="J200" s="158"/>
      <c r="K200" s="158"/>
      <c r="L200" s="158"/>
      <c r="M200" s="158">
        <f>N200+O200+P200</f>
        <v>0</v>
      </c>
      <c r="N200" s="158"/>
      <c r="O200" s="158"/>
      <c r="P200" s="158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</row>
    <row r="201" spans="1:50" s="7" customFormat="1" ht="45.75" hidden="1" customHeight="1">
      <c r="A201" s="49" t="s">
        <v>120</v>
      </c>
      <c r="B201" s="233" t="s">
        <v>278</v>
      </c>
      <c r="C201" s="29"/>
      <c r="D201" s="158">
        <f>D202</f>
        <v>0</v>
      </c>
      <c r="E201" s="155">
        <f>E202</f>
        <v>0</v>
      </c>
      <c r="F201" s="155">
        <f t="shared" ref="F201:P201" si="130">F202</f>
        <v>0</v>
      </c>
      <c r="G201" s="155">
        <f t="shared" si="130"/>
        <v>0</v>
      </c>
      <c r="H201" s="155" t="e">
        <f t="shared" si="130"/>
        <v>#REF!</v>
      </c>
      <c r="I201" s="155">
        <f t="shared" si="130"/>
        <v>0</v>
      </c>
      <c r="J201" s="155">
        <f t="shared" si="130"/>
        <v>0</v>
      </c>
      <c r="K201" s="155">
        <f t="shared" si="130"/>
        <v>0</v>
      </c>
      <c r="L201" s="155">
        <f t="shared" si="130"/>
        <v>0</v>
      </c>
      <c r="M201" s="155">
        <f t="shared" si="130"/>
        <v>0</v>
      </c>
      <c r="N201" s="155">
        <f t="shared" si="130"/>
        <v>0</v>
      </c>
      <c r="O201" s="155">
        <f t="shared" si="130"/>
        <v>0</v>
      </c>
      <c r="P201" s="155">
        <f t="shared" si="130"/>
        <v>0</v>
      </c>
    </row>
    <row r="202" spans="1:50" s="8" customFormat="1" ht="43.5" hidden="1" customHeight="1">
      <c r="A202" s="24" t="s">
        <v>242</v>
      </c>
      <c r="B202" s="232" t="s">
        <v>278</v>
      </c>
      <c r="C202" s="153" t="s">
        <v>56</v>
      </c>
      <c r="D202" s="158">
        <f>E202+F202+G202</f>
        <v>0</v>
      </c>
      <c r="E202" s="155"/>
      <c r="F202" s="155"/>
      <c r="G202" s="155"/>
      <c r="H202" s="155" t="e">
        <f>#REF!</f>
        <v>#REF!</v>
      </c>
      <c r="I202" s="155">
        <f>J202+K202+L202</f>
        <v>0</v>
      </c>
      <c r="J202" s="155"/>
      <c r="K202" s="155"/>
      <c r="L202" s="155"/>
      <c r="M202" s="155">
        <f>N202+O202+P202</f>
        <v>0</v>
      </c>
      <c r="N202" s="155"/>
      <c r="O202" s="155"/>
      <c r="P202" s="155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</row>
    <row r="203" spans="1:50" s="8" customFormat="1" ht="45" hidden="1">
      <c r="A203" s="24" t="s">
        <v>120</v>
      </c>
      <c r="B203" s="232" t="s">
        <v>278</v>
      </c>
      <c r="C203" s="153"/>
      <c r="D203" s="158">
        <f>D204</f>
        <v>0</v>
      </c>
      <c r="E203" s="158">
        <f t="shared" ref="E203:P203" si="131">E204</f>
        <v>0</v>
      </c>
      <c r="F203" s="158">
        <f t="shared" si="131"/>
        <v>0</v>
      </c>
      <c r="G203" s="158">
        <f t="shared" si="131"/>
        <v>0</v>
      </c>
      <c r="H203" s="158" t="e">
        <f t="shared" si="131"/>
        <v>#REF!</v>
      </c>
      <c r="I203" s="158">
        <f t="shared" si="131"/>
        <v>0</v>
      </c>
      <c r="J203" s="158">
        <f t="shared" si="131"/>
        <v>0</v>
      </c>
      <c r="K203" s="158">
        <f t="shared" si="131"/>
        <v>0</v>
      </c>
      <c r="L203" s="158">
        <f t="shared" si="131"/>
        <v>0</v>
      </c>
      <c r="M203" s="158">
        <f t="shared" si="131"/>
        <v>0</v>
      </c>
      <c r="N203" s="158">
        <f t="shared" si="131"/>
        <v>0</v>
      </c>
      <c r="O203" s="158">
        <f t="shared" si="131"/>
        <v>0</v>
      </c>
      <c r="P203" s="158">
        <f t="shared" si="131"/>
        <v>0</v>
      </c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</row>
    <row r="204" spans="1:50" s="8" customFormat="1" ht="60" hidden="1">
      <c r="A204" s="24" t="s">
        <v>242</v>
      </c>
      <c r="B204" s="232" t="s">
        <v>278</v>
      </c>
      <c r="C204" s="153" t="s">
        <v>56</v>
      </c>
      <c r="D204" s="158">
        <f>E204+F204+G204</f>
        <v>0</v>
      </c>
      <c r="E204" s="158"/>
      <c r="F204" s="158"/>
      <c r="G204" s="158"/>
      <c r="H204" s="158" t="e">
        <f>#REF!</f>
        <v>#REF!</v>
      </c>
      <c r="I204" s="158">
        <f>J204+K204+L204</f>
        <v>0</v>
      </c>
      <c r="J204" s="158"/>
      <c r="K204" s="158"/>
      <c r="L204" s="158"/>
      <c r="M204" s="158">
        <f>N204+O204+P204</f>
        <v>0</v>
      </c>
      <c r="N204" s="158"/>
      <c r="O204" s="158"/>
      <c r="P204" s="158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</row>
    <row r="205" spans="1:50" s="8" customFormat="1" ht="32.25" customHeight="1">
      <c r="A205" s="226" t="s">
        <v>258</v>
      </c>
      <c r="B205" s="89" t="s">
        <v>528</v>
      </c>
      <c r="C205" s="60"/>
      <c r="D205" s="158">
        <f>D206</f>
        <v>0</v>
      </c>
      <c r="E205" s="158">
        <f t="shared" ref="E205:P205" si="132">E206</f>
        <v>0</v>
      </c>
      <c r="F205" s="158">
        <f t="shared" si="132"/>
        <v>0</v>
      </c>
      <c r="G205" s="158">
        <f t="shared" si="132"/>
        <v>0</v>
      </c>
      <c r="H205" s="158">
        <f t="shared" si="132"/>
        <v>0</v>
      </c>
      <c r="I205" s="158">
        <f t="shared" si="132"/>
        <v>1015.1</v>
      </c>
      <c r="J205" s="158">
        <f t="shared" si="132"/>
        <v>0</v>
      </c>
      <c r="K205" s="158">
        <f t="shared" si="132"/>
        <v>1015.1</v>
      </c>
      <c r="L205" s="158">
        <f t="shared" si="132"/>
        <v>0</v>
      </c>
      <c r="M205" s="158">
        <f t="shared" si="132"/>
        <v>1037.7</v>
      </c>
      <c r="N205" s="158">
        <f t="shared" si="132"/>
        <v>0</v>
      </c>
      <c r="O205" s="158">
        <f t="shared" si="132"/>
        <v>1037.7</v>
      </c>
      <c r="P205" s="158">
        <f t="shared" si="132"/>
        <v>0</v>
      </c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</row>
    <row r="206" spans="1:50" s="8" customFormat="1" ht="39">
      <c r="A206" s="74" t="s">
        <v>475</v>
      </c>
      <c r="B206" s="89" t="s">
        <v>528</v>
      </c>
      <c r="C206" s="60" t="s">
        <v>56</v>
      </c>
      <c r="D206" s="158">
        <f>E206+F206+G206</f>
        <v>0</v>
      </c>
      <c r="E206" s="158"/>
      <c r="F206" s="158"/>
      <c r="G206" s="158"/>
      <c r="H206" s="158"/>
      <c r="I206" s="158">
        <f>J206+K206+L206</f>
        <v>1015.1</v>
      </c>
      <c r="J206" s="158"/>
      <c r="K206" s="158">
        <v>1015.1</v>
      </c>
      <c r="L206" s="158"/>
      <c r="M206" s="158">
        <f>N206+O206+P206</f>
        <v>1037.7</v>
      </c>
      <c r="N206" s="158"/>
      <c r="O206" s="158">
        <v>1037.7</v>
      </c>
      <c r="P206" s="158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</row>
    <row r="207" spans="1:50" s="8" customFormat="1" ht="63.75" customHeight="1">
      <c r="A207" s="16" t="s">
        <v>467</v>
      </c>
      <c r="B207" s="17" t="s">
        <v>546</v>
      </c>
      <c r="C207" s="153"/>
      <c r="D207" s="158">
        <f t="shared" ref="D207:P207" si="133">D208+D209</f>
        <v>0</v>
      </c>
      <c r="E207" s="158">
        <f t="shared" si="133"/>
        <v>0</v>
      </c>
      <c r="F207" s="158">
        <f t="shared" si="133"/>
        <v>0</v>
      </c>
      <c r="G207" s="158">
        <f t="shared" si="133"/>
        <v>0</v>
      </c>
      <c r="H207" s="158" t="e">
        <f t="shared" si="133"/>
        <v>#REF!</v>
      </c>
      <c r="I207" s="158">
        <f t="shared" si="133"/>
        <v>345.2</v>
      </c>
      <c r="J207" s="158">
        <f t="shared" si="133"/>
        <v>345.2</v>
      </c>
      <c r="K207" s="158">
        <f t="shared" si="133"/>
        <v>0</v>
      </c>
      <c r="L207" s="158">
        <f t="shared" si="133"/>
        <v>0</v>
      </c>
      <c r="M207" s="158">
        <f t="shared" si="133"/>
        <v>318.2</v>
      </c>
      <c r="N207" s="158">
        <f t="shared" si="133"/>
        <v>318.2</v>
      </c>
      <c r="O207" s="158">
        <f t="shared" si="133"/>
        <v>0</v>
      </c>
      <c r="P207" s="158">
        <f t="shared" si="133"/>
        <v>0</v>
      </c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</row>
    <row r="208" spans="1:50" s="8" customFormat="1" ht="49.5" customHeight="1">
      <c r="A208" s="16" t="s">
        <v>468</v>
      </c>
      <c r="B208" s="17" t="s">
        <v>546</v>
      </c>
      <c r="C208" s="153" t="s">
        <v>16</v>
      </c>
      <c r="D208" s="158">
        <f>E208+F208+G208</f>
        <v>0</v>
      </c>
      <c r="E208" s="158"/>
      <c r="F208" s="158"/>
      <c r="G208" s="158"/>
      <c r="H208" s="158" t="e">
        <f>#REF!</f>
        <v>#REF!</v>
      </c>
      <c r="I208" s="158">
        <f>J208+K208+L208</f>
        <v>180</v>
      </c>
      <c r="J208" s="158">
        <v>180</v>
      </c>
      <c r="K208" s="158"/>
      <c r="L208" s="158"/>
      <c r="M208" s="158">
        <f>N208+O208+P208</f>
        <v>153</v>
      </c>
      <c r="N208" s="158">
        <v>153</v>
      </c>
      <c r="O208" s="158"/>
      <c r="P208" s="158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</row>
    <row r="209" spans="1:50" s="8" customFormat="1" ht="18" customHeight="1">
      <c r="A209" s="16" t="s">
        <v>35</v>
      </c>
      <c r="B209" s="17" t="s">
        <v>546</v>
      </c>
      <c r="C209" s="153" t="s">
        <v>36</v>
      </c>
      <c r="D209" s="158">
        <f>E209+F209+G209</f>
        <v>0</v>
      </c>
      <c r="E209" s="158"/>
      <c r="F209" s="158"/>
      <c r="G209" s="158"/>
      <c r="H209" s="158" t="e">
        <f>#REF!</f>
        <v>#REF!</v>
      </c>
      <c r="I209" s="158">
        <f>J209+K209+L209</f>
        <v>165.2</v>
      </c>
      <c r="J209" s="158">
        <v>165.2</v>
      </c>
      <c r="K209" s="158"/>
      <c r="L209" s="158"/>
      <c r="M209" s="158">
        <f>N209+O209+P209</f>
        <v>165.2</v>
      </c>
      <c r="N209" s="158">
        <v>165.2</v>
      </c>
      <c r="O209" s="158"/>
      <c r="P209" s="158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</row>
    <row r="210" spans="1:50" s="7" customFormat="1" ht="42.75" customHeight="1">
      <c r="A210" s="24" t="s">
        <v>72</v>
      </c>
      <c r="B210" s="17" t="s">
        <v>192</v>
      </c>
      <c r="C210" s="19"/>
      <c r="D210" s="158">
        <f t="shared" ref="D210:D269" si="134">E210+F210+G210</f>
        <v>1141.3</v>
      </c>
      <c r="E210" s="155">
        <f>E211</f>
        <v>1141.3</v>
      </c>
      <c r="F210" s="155">
        <f t="shared" ref="F210:H210" si="135">F211</f>
        <v>0</v>
      </c>
      <c r="G210" s="155">
        <f t="shared" si="135"/>
        <v>0</v>
      </c>
      <c r="H210" s="155" t="e">
        <f t="shared" si="135"/>
        <v>#REF!</v>
      </c>
      <c r="I210" s="158">
        <f t="shared" ref="I210:I256" si="136">J210+K210+L210</f>
        <v>733.5</v>
      </c>
      <c r="J210" s="155">
        <f>J211</f>
        <v>733.5</v>
      </c>
      <c r="K210" s="155">
        <f t="shared" ref="K210:L210" si="137">K211</f>
        <v>0</v>
      </c>
      <c r="L210" s="155">
        <f t="shared" si="137"/>
        <v>0</v>
      </c>
      <c r="M210" s="160">
        <f>N210+O210</f>
        <v>633.20000000000005</v>
      </c>
      <c r="N210" s="160">
        <f>N211</f>
        <v>633.20000000000005</v>
      </c>
      <c r="O210" s="160">
        <f t="shared" ref="O210:P210" si="138">O211</f>
        <v>0</v>
      </c>
      <c r="P210" s="160">
        <f t="shared" si="138"/>
        <v>0</v>
      </c>
    </row>
    <row r="211" spans="1:50" s="8" customFormat="1" ht="31.5" customHeight="1">
      <c r="A211" s="16" t="s">
        <v>63</v>
      </c>
      <c r="B211" s="17" t="s">
        <v>192</v>
      </c>
      <c r="C211" s="153" t="s">
        <v>64</v>
      </c>
      <c r="D211" s="158">
        <f t="shared" si="134"/>
        <v>1141.3</v>
      </c>
      <c r="E211" s="155">
        <f>1033.5+107.8</f>
        <v>1141.3</v>
      </c>
      <c r="F211" s="155"/>
      <c r="G211" s="155"/>
      <c r="H211" s="155" t="e">
        <f>#REF!</f>
        <v>#REF!</v>
      </c>
      <c r="I211" s="158">
        <f t="shared" si="136"/>
        <v>733.5</v>
      </c>
      <c r="J211" s="155">
        <v>733.5</v>
      </c>
      <c r="K211" s="155"/>
      <c r="L211" s="155"/>
      <c r="M211" s="160">
        <f>N211+O211</f>
        <v>633.20000000000005</v>
      </c>
      <c r="N211" s="160">
        <v>633.20000000000005</v>
      </c>
      <c r="O211" s="160"/>
      <c r="P211" s="160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</row>
    <row r="212" spans="1:50" s="7" customFormat="1" ht="85.5" hidden="1" customHeight="1">
      <c r="A212" s="16" t="s">
        <v>157</v>
      </c>
      <c r="B212" s="44" t="s">
        <v>193</v>
      </c>
      <c r="C212" s="153" t="s">
        <v>24</v>
      </c>
      <c r="D212" s="158">
        <f t="shared" si="134"/>
        <v>0</v>
      </c>
      <c r="E212" s="156">
        <f t="shared" ref="E212:H212" si="139">E213</f>
        <v>0</v>
      </c>
      <c r="F212" s="156">
        <f t="shared" si="139"/>
        <v>0</v>
      </c>
      <c r="G212" s="155">
        <f t="shared" si="139"/>
        <v>0</v>
      </c>
      <c r="H212" s="155" t="e">
        <f t="shared" si="139"/>
        <v>#REF!</v>
      </c>
      <c r="I212" s="158">
        <f t="shared" si="136"/>
        <v>0</v>
      </c>
      <c r="J212" s="156">
        <f t="shared" ref="J212:L212" si="140">J213</f>
        <v>0</v>
      </c>
      <c r="K212" s="156">
        <f t="shared" si="140"/>
        <v>0</v>
      </c>
      <c r="L212" s="155">
        <f t="shared" si="140"/>
        <v>0</v>
      </c>
      <c r="M212" s="160">
        <f>N212+O212+P212</f>
        <v>0</v>
      </c>
      <c r="N212" s="160">
        <f t="shared" ref="N212:P212" si="141">N213</f>
        <v>0</v>
      </c>
      <c r="O212" s="160">
        <f t="shared" si="141"/>
        <v>0</v>
      </c>
      <c r="P212" s="160">
        <f t="shared" si="141"/>
        <v>0</v>
      </c>
    </row>
    <row r="213" spans="1:50" s="8" customFormat="1" ht="31.5" hidden="1" customHeight="1">
      <c r="A213" s="48" t="s">
        <v>63</v>
      </c>
      <c r="B213" s="44" t="s">
        <v>193</v>
      </c>
      <c r="C213" s="153" t="s">
        <v>64</v>
      </c>
      <c r="D213" s="158">
        <f t="shared" si="134"/>
        <v>0</v>
      </c>
      <c r="E213" s="156"/>
      <c r="F213" s="156"/>
      <c r="G213" s="155"/>
      <c r="H213" s="155" t="e">
        <f>#REF!</f>
        <v>#REF!</v>
      </c>
      <c r="I213" s="158">
        <f t="shared" si="136"/>
        <v>0</v>
      </c>
      <c r="J213" s="156"/>
      <c r="K213" s="156"/>
      <c r="L213" s="155"/>
      <c r="M213" s="160">
        <f>N213+O213+P213</f>
        <v>0</v>
      </c>
      <c r="N213" s="160"/>
      <c r="O213" s="160"/>
      <c r="P213" s="160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</row>
    <row r="214" spans="1:50" s="8" customFormat="1" ht="48.75" hidden="1">
      <c r="A214" s="118" t="s">
        <v>359</v>
      </c>
      <c r="B214" s="119">
        <v>6500051350</v>
      </c>
      <c r="C214" s="153"/>
      <c r="D214" s="158">
        <f t="shared" ref="D214:P215" si="142">D215</f>
        <v>0</v>
      </c>
      <c r="E214" s="158">
        <f t="shared" si="142"/>
        <v>0</v>
      </c>
      <c r="F214" s="158">
        <f t="shared" si="142"/>
        <v>0</v>
      </c>
      <c r="G214" s="158">
        <f t="shared" si="142"/>
        <v>0</v>
      </c>
      <c r="H214" s="158">
        <f t="shared" si="142"/>
        <v>0</v>
      </c>
      <c r="I214" s="158">
        <f t="shared" si="142"/>
        <v>0</v>
      </c>
      <c r="J214" s="158">
        <f t="shared" si="142"/>
        <v>0</v>
      </c>
      <c r="K214" s="158">
        <f t="shared" si="142"/>
        <v>0</v>
      </c>
      <c r="L214" s="158">
        <f t="shared" si="142"/>
        <v>0</v>
      </c>
      <c r="M214" s="158">
        <f t="shared" si="142"/>
        <v>0</v>
      </c>
      <c r="N214" s="158">
        <f t="shared" si="142"/>
        <v>0</v>
      </c>
      <c r="O214" s="158">
        <f t="shared" si="142"/>
        <v>0</v>
      </c>
      <c r="P214" s="158">
        <f t="shared" si="142"/>
        <v>0</v>
      </c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  <c r="AW214" s="7"/>
      <c r="AX214" s="7"/>
    </row>
    <row r="215" spans="1:50" s="8" customFormat="1" ht="18" hidden="1" customHeight="1">
      <c r="A215" s="48" t="s">
        <v>63</v>
      </c>
      <c r="B215" s="119">
        <v>6500051350</v>
      </c>
      <c r="C215" s="153" t="s">
        <v>64</v>
      </c>
      <c r="D215" s="158">
        <f t="shared" si="142"/>
        <v>0</v>
      </c>
      <c r="E215" s="158">
        <f t="shared" si="142"/>
        <v>0</v>
      </c>
      <c r="F215" s="158">
        <f t="shared" si="142"/>
        <v>0</v>
      </c>
      <c r="G215" s="158">
        <f t="shared" si="142"/>
        <v>0</v>
      </c>
      <c r="H215" s="158">
        <f t="shared" si="142"/>
        <v>0</v>
      </c>
      <c r="I215" s="158">
        <f t="shared" si="142"/>
        <v>0</v>
      </c>
      <c r="J215" s="158">
        <f t="shared" si="142"/>
        <v>0</v>
      </c>
      <c r="K215" s="158">
        <f t="shared" si="142"/>
        <v>0</v>
      </c>
      <c r="L215" s="158">
        <f t="shared" si="142"/>
        <v>0</v>
      </c>
      <c r="M215" s="158">
        <f t="shared" si="142"/>
        <v>0</v>
      </c>
      <c r="N215" s="158">
        <f t="shared" si="142"/>
        <v>0</v>
      </c>
      <c r="O215" s="158">
        <f t="shared" si="142"/>
        <v>0</v>
      </c>
      <c r="P215" s="158">
        <f t="shared" si="142"/>
        <v>0</v>
      </c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</row>
    <row r="216" spans="1:50" s="8" customFormat="1" ht="18" hidden="1" customHeight="1">
      <c r="A216" s="48" t="s">
        <v>73</v>
      </c>
      <c r="B216" s="119">
        <v>6500051350</v>
      </c>
      <c r="C216" s="153" t="s">
        <v>64</v>
      </c>
      <c r="D216" s="158">
        <f>E216+F216+G216</f>
        <v>0</v>
      </c>
      <c r="E216" s="156"/>
      <c r="F216" s="156"/>
      <c r="G216" s="155"/>
      <c r="H216" s="155"/>
      <c r="I216" s="158">
        <f>J216+K216+L216</f>
        <v>0</v>
      </c>
      <c r="J216" s="156"/>
      <c r="K216" s="156"/>
      <c r="L216" s="155"/>
      <c r="M216" s="160">
        <f>N216+O216+P216</f>
        <v>0</v>
      </c>
      <c r="N216" s="160"/>
      <c r="O216" s="160"/>
      <c r="P216" s="160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</row>
    <row r="217" spans="1:50" s="8" customFormat="1" ht="168.75" hidden="1" customHeight="1">
      <c r="A217" s="48" t="s">
        <v>316</v>
      </c>
      <c r="B217" s="60" t="s">
        <v>371</v>
      </c>
      <c r="C217" s="153"/>
      <c r="D217" s="158">
        <f>D218</f>
        <v>0</v>
      </c>
      <c r="E217" s="158">
        <f t="shared" ref="E217:P218" si="143">E218</f>
        <v>0</v>
      </c>
      <c r="F217" s="158">
        <f t="shared" si="143"/>
        <v>0</v>
      </c>
      <c r="G217" s="158">
        <f t="shared" si="143"/>
        <v>0</v>
      </c>
      <c r="H217" s="158">
        <f t="shared" si="143"/>
        <v>0</v>
      </c>
      <c r="I217" s="158">
        <f t="shared" si="143"/>
        <v>0</v>
      </c>
      <c r="J217" s="158">
        <f t="shared" si="143"/>
        <v>0</v>
      </c>
      <c r="K217" s="158">
        <f t="shared" si="143"/>
        <v>0</v>
      </c>
      <c r="L217" s="158">
        <f t="shared" si="143"/>
        <v>0</v>
      </c>
      <c r="M217" s="158">
        <f t="shared" si="143"/>
        <v>0</v>
      </c>
      <c r="N217" s="158">
        <f t="shared" si="143"/>
        <v>0</v>
      </c>
      <c r="O217" s="158">
        <f t="shared" si="143"/>
        <v>0</v>
      </c>
      <c r="P217" s="158">
        <f t="shared" si="143"/>
        <v>0</v>
      </c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</row>
    <row r="218" spans="1:50" s="8" customFormat="1" ht="30" hidden="1">
      <c r="A218" s="48" t="s">
        <v>63</v>
      </c>
      <c r="B218" s="60" t="s">
        <v>371</v>
      </c>
      <c r="C218" s="153" t="s">
        <v>64</v>
      </c>
      <c r="D218" s="158">
        <f>D219</f>
        <v>0</v>
      </c>
      <c r="E218" s="158">
        <f t="shared" si="143"/>
        <v>0</v>
      </c>
      <c r="F218" s="158">
        <f t="shared" si="143"/>
        <v>0</v>
      </c>
      <c r="G218" s="158">
        <f t="shared" si="143"/>
        <v>0</v>
      </c>
      <c r="H218" s="158">
        <f t="shared" si="143"/>
        <v>0</v>
      </c>
      <c r="I218" s="158">
        <f t="shared" si="143"/>
        <v>0</v>
      </c>
      <c r="J218" s="158">
        <f t="shared" si="143"/>
        <v>0</v>
      </c>
      <c r="K218" s="158">
        <f t="shared" si="143"/>
        <v>0</v>
      </c>
      <c r="L218" s="158">
        <f t="shared" si="143"/>
        <v>0</v>
      </c>
      <c r="M218" s="158">
        <f t="shared" si="143"/>
        <v>0</v>
      </c>
      <c r="N218" s="158">
        <f t="shared" si="143"/>
        <v>0</v>
      </c>
      <c r="O218" s="158">
        <f t="shared" si="143"/>
        <v>0</v>
      </c>
      <c r="P218" s="158">
        <f t="shared" si="143"/>
        <v>0</v>
      </c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</row>
    <row r="219" spans="1:50" s="8" customFormat="1" ht="18" hidden="1" customHeight="1">
      <c r="A219" s="48" t="s">
        <v>73</v>
      </c>
      <c r="B219" s="60" t="s">
        <v>371</v>
      </c>
      <c r="C219" s="153" t="s">
        <v>64</v>
      </c>
      <c r="D219" s="158">
        <f>E219+F219+G219+H219</f>
        <v>0</v>
      </c>
      <c r="E219" s="156"/>
      <c r="F219" s="156"/>
      <c r="G219" s="155"/>
      <c r="H219" s="155"/>
      <c r="I219" s="158">
        <f>J219+K219+L219</f>
        <v>0</v>
      </c>
      <c r="J219" s="156"/>
      <c r="K219" s="156"/>
      <c r="L219" s="156"/>
      <c r="M219" s="160">
        <f>N219+O219+P219</f>
        <v>0</v>
      </c>
      <c r="N219" s="160"/>
      <c r="O219" s="160"/>
      <c r="P219" s="160">
        <v>0</v>
      </c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</row>
    <row r="220" spans="1:50" s="8" customFormat="1" ht="38.25" hidden="1">
      <c r="A220" s="58" t="s">
        <v>419</v>
      </c>
      <c r="B220" s="60" t="s">
        <v>169</v>
      </c>
      <c r="C220" s="153"/>
      <c r="D220" s="158">
        <f>D221</f>
        <v>0</v>
      </c>
      <c r="E220" s="158">
        <f t="shared" ref="E220:P221" si="144">E221</f>
        <v>0</v>
      </c>
      <c r="F220" s="158">
        <f t="shared" si="144"/>
        <v>0</v>
      </c>
      <c r="G220" s="158">
        <f t="shared" si="144"/>
        <v>0</v>
      </c>
      <c r="H220" s="158">
        <f t="shared" si="144"/>
        <v>0</v>
      </c>
      <c r="I220" s="158">
        <f t="shared" si="144"/>
        <v>0</v>
      </c>
      <c r="J220" s="158">
        <f t="shared" si="144"/>
        <v>0</v>
      </c>
      <c r="K220" s="158">
        <f t="shared" si="144"/>
        <v>0</v>
      </c>
      <c r="L220" s="158">
        <f t="shared" si="144"/>
        <v>0</v>
      </c>
      <c r="M220" s="158">
        <f t="shared" si="144"/>
        <v>0</v>
      </c>
      <c r="N220" s="158">
        <f t="shared" si="144"/>
        <v>0</v>
      </c>
      <c r="O220" s="158">
        <f t="shared" si="144"/>
        <v>0</v>
      </c>
      <c r="P220" s="158">
        <f t="shared" si="144"/>
        <v>0</v>
      </c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</row>
    <row r="221" spans="1:50" s="8" customFormat="1" ht="30" hidden="1">
      <c r="A221" s="48" t="s">
        <v>63</v>
      </c>
      <c r="B221" s="60" t="s">
        <v>169</v>
      </c>
      <c r="C221" s="153" t="s">
        <v>64</v>
      </c>
      <c r="D221" s="158">
        <f>D222</f>
        <v>0</v>
      </c>
      <c r="E221" s="158">
        <f t="shared" si="144"/>
        <v>0</v>
      </c>
      <c r="F221" s="158">
        <f t="shared" si="144"/>
        <v>0</v>
      </c>
      <c r="G221" s="158">
        <f t="shared" si="144"/>
        <v>0</v>
      </c>
      <c r="H221" s="158">
        <f t="shared" si="144"/>
        <v>0</v>
      </c>
      <c r="I221" s="158">
        <f t="shared" si="144"/>
        <v>0</v>
      </c>
      <c r="J221" s="158">
        <f t="shared" si="144"/>
        <v>0</v>
      </c>
      <c r="K221" s="158">
        <f t="shared" si="144"/>
        <v>0</v>
      </c>
      <c r="L221" s="158">
        <f t="shared" si="144"/>
        <v>0</v>
      </c>
      <c r="M221" s="158">
        <f t="shared" si="144"/>
        <v>0</v>
      </c>
      <c r="N221" s="158">
        <f t="shared" si="144"/>
        <v>0</v>
      </c>
      <c r="O221" s="158">
        <f t="shared" si="144"/>
        <v>0</v>
      </c>
      <c r="P221" s="158">
        <f t="shared" si="144"/>
        <v>0</v>
      </c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</row>
    <row r="222" spans="1:50" s="8" customFormat="1" ht="18" hidden="1" customHeight="1">
      <c r="A222" s="48" t="s">
        <v>73</v>
      </c>
      <c r="B222" s="60" t="s">
        <v>169</v>
      </c>
      <c r="C222" s="153" t="s">
        <v>64</v>
      </c>
      <c r="D222" s="158">
        <f>E222+F222+G222+H222</f>
        <v>0</v>
      </c>
      <c r="E222" s="156"/>
      <c r="F222" s="156"/>
      <c r="G222" s="155"/>
      <c r="H222" s="155"/>
      <c r="I222" s="158">
        <f>J222+K222+L222</f>
        <v>0</v>
      </c>
      <c r="J222" s="156"/>
      <c r="K222" s="156"/>
      <c r="L222" s="156"/>
      <c r="M222" s="160">
        <f>N222+O222+P222</f>
        <v>0</v>
      </c>
      <c r="N222" s="160"/>
      <c r="O222" s="160"/>
      <c r="P222" s="160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</row>
    <row r="223" spans="1:50" s="7" customFormat="1" ht="60" hidden="1" customHeight="1">
      <c r="A223" s="59" t="s">
        <v>128</v>
      </c>
      <c r="B223" s="21" t="s">
        <v>194</v>
      </c>
      <c r="C223" s="19"/>
      <c r="D223" s="158">
        <f t="shared" si="134"/>
        <v>0</v>
      </c>
      <c r="E223" s="156">
        <f t="shared" ref="E223:G224" si="145">E224</f>
        <v>0</v>
      </c>
      <c r="F223" s="156">
        <f t="shared" si="145"/>
        <v>0</v>
      </c>
      <c r="G223" s="155">
        <f t="shared" si="145"/>
        <v>0</v>
      </c>
      <c r="H223" s="155"/>
      <c r="I223" s="158">
        <f t="shared" si="136"/>
        <v>0</v>
      </c>
      <c r="J223" s="156">
        <f t="shared" ref="J223:L224" si="146">J224</f>
        <v>0</v>
      </c>
      <c r="K223" s="155">
        <f t="shared" si="146"/>
        <v>0</v>
      </c>
      <c r="L223" s="155">
        <f t="shared" si="146"/>
        <v>0</v>
      </c>
      <c r="M223" s="160">
        <f>M224</f>
        <v>0</v>
      </c>
      <c r="N223" s="160">
        <f t="shared" ref="N223:P224" si="147">N224</f>
        <v>0</v>
      </c>
      <c r="O223" s="160">
        <f t="shared" si="147"/>
        <v>0</v>
      </c>
      <c r="P223" s="160">
        <f t="shared" si="147"/>
        <v>0</v>
      </c>
    </row>
    <row r="224" spans="1:50" s="8" customFormat="1" ht="30.75" hidden="1" customHeight="1">
      <c r="A224" s="32" t="s">
        <v>63</v>
      </c>
      <c r="B224" s="22" t="s">
        <v>194</v>
      </c>
      <c r="C224" s="153" t="s">
        <v>64</v>
      </c>
      <c r="D224" s="158">
        <f t="shared" si="134"/>
        <v>0</v>
      </c>
      <c r="E224" s="156">
        <f t="shared" si="145"/>
        <v>0</v>
      </c>
      <c r="F224" s="156">
        <f t="shared" si="145"/>
        <v>0</v>
      </c>
      <c r="G224" s="155">
        <f t="shared" si="145"/>
        <v>0</v>
      </c>
      <c r="H224" s="155"/>
      <c r="I224" s="158">
        <f t="shared" si="136"/>
        <v>0</v>
      </c>
      <c r="J224" s="156">
        <f t="shared" si="146"/>
        <v>0</v>
      </c>
      <c r="K224" s="155">
        <f t="shared" si="146"/>
        <v>0</v>
      </c>
      <c r="L224" s="155">
        <f t="shared" si="146"/>
        <v>0</v>
      </c>
      <c r="M224" s="160">
        <f>M225</f>
        <v>0</v>
      </c>
      <c r="N224" s="160">
        <f t="shared" si="147"/>
        <v>0</v>
      </c>
      <c r="O224" s="160">
        <f t="shared" si="147"/>
        <v>0</v>
      </c>
      <c r="P224" s="160">
        <f t="shared" si="147"/>
        <v>0</v>
      </c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</row>
    <row r="225" spans="1:50" s="8" customFormat="1" ht="17.25" hidden="1" customHeight="1">
      <c r="A225" s="123" t="s">
        <v>75</v>
      </c>
      <c r="B225" s="22" t="s">
        <v>194</v>
      </c>
      <c r="C225" s="153" t="s">
        <v>64</v>
      </c>
      <c r="D225" s="158">
        <f t="shared" si="134"/>
        <v>0</v>
      </c>
      <c r="E225" s="156"/>
      <c r="F225" s="156"/>
      <c r="G225" s="155"/>
      <c r="H225" s="155"/>
      <c r="I225" s="158">
        <f t="shared" si="136"/>
        <v>0</v>
      </c>
      <c r="J225" s="156"/>
      <c r="K225" s="155"/>
      <c r="L225" s="156"/>
      <c r="M225" s="160">
        <f>P225</f>
        <v>0</v>
      </c>
      <c r="N225" s="160"/>
      <c r="O225" s="160"/>
      <c r="P225" s="160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  <c r="AV225" s="7"/>
      <c r="AW225" s="7"/>
      <c r="AX225" s="7"/>
    </row>
    <row r="226" spans="1:50" s="7" customFormat="1" ht="65.25" customHeight="1">
      <c r="A226" s="16" t="s">
        <v>129</v>
      </c>
      <c r="B226" s="22" t="s">
        <v>195</v>
      </c>
      <c r="C226" s="19"/>
      <c r="D226" s="158">
        <f t="shared" si="134"/>
        <v>1620.9</v>
      </c>
      <c r="E226" s="156">
        <f t="shared" ref="E226:P226" si="148">E227</f>
        <v>0</v>
      </c>
      <c r="F226" s="155">
        <f t="shared" si="148"/>
        <v>1620.9</v>
      </c>
      <c r="G226" s="155">
        <f t="shared" si="148"/>
        <v>0</v>
      </c>
      <c r="H226" s="155" t="e">
        <f t="shared" si="148"/>
        <v>#REF!</v>
      </c>
      <c r="I226" s="155">
        <f t="shared" si="148"/>
        <v>1620.9</v>
      </c>
      <c r="J226" s="155">
        <f t="shared" si="148"/>
        <v>0</v>
      </c>
      <c r="K226" s="155">
        <f t="shared" si="148"/>
        <v>1620.9</v>
      </c>
      <c r="L226" s="155">
        <f t="shared" si="148"/>
        <v>0</v>
      </c>
      <c r="M226" s="155">
        <f t="shared" si="148"/>
        <v>1620.9</v>
      </c>
      <c r="N226" s="155">
        <f t="shared" si="148"/>
        <v>0</v>
      </c>
      <c r="O226" s="155">
        <f t="shared" si="148"/>
        <v>1620.9</v>
      </c>
      <c r="P226" s="155">
        <f t="shared" si="148"/>
        <v>0</v>
      </c>
    </row>
    <row r="227" spans="1:50" s="8" customFormat="1" ht="30.75" customHeight="1">
      <c r="A227" s="16" t="s">
        <v>63</v>
      </c>
      <c r="B227" s="22" t="s">
        <v>195</v>
      </c>
      <c r="C227" s="153" t="s">
        <v>64</v>
      </c>
      <c r="D227" s="158">
        <f t="shared" si="134"/>
        <v>1620.9</v>
      </c>
      <c r="E227" s="156"/>
      <c r="F227" s="155">
        <v>1620.9</v>
      </c>
      <c r="G227" s="155"/>
      <c r="H227" s="155" t="e">
        <f>#REF!</f>
        <v>#REF!</v>
      </c>
      <c r="I227" s="158">
        <f t="shared" si="136"/>
        <v>1620.9</v>
      </c>
      <c r="J227" s="156"/>
      <c r="K227" s="156">
        <v>1620.9</v>
      </c>
      <c r="L227" s="156"/>
      <c r="M227" s="160">
        <f t="shared" ref="M227:M243" si="149">N227+O227</f>
        <v>1620.9</v>
      </c>
      <c r="N227" s="160"/>
      <c r="O227" s="160">
        <v>1620.9</v>
      </c>
      <c r="P227" s="160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</row>
    <row r="228" spans="1:50" s="8" customFormat="1" ht="39.75" customHeight="1">
      <c r="A228" s="143" t="s">
        <v>451</v>
      </c>
      <c r="B228" s="142" t="s">
        <v>452</v>
      </c>
      <c r="C228" s="153"/>
      <c r="D228" s="158">
        <f>D229</f>
        <v>50</v>
      </c>
      <c r="E228" s="158">
        <f t="shared" ref="E228:P228" si="150">E229</f>
        <v>0</v>
      </c>
      <c r="F228" s="158">
        <f t="shared" si="150"/>
        <v>50</v>
      </c>
      <c r="G228" s="158">
        <f t="shared" si="150"/>
        <v>0</v>
      </c>
      <c r="H228" s="158" t="e">
        <f t="shared" si="150"/>
        <v>#REF!</v>
      </c>
      <c r="I228" s="158">
        <f t="shared" si="150"/>
        <v>50</v>
      </c>
      <c r="J228" s="158">
        <f t="shared" si="150"/>
        <v>0</v>
      </c>
      <c r="K228" s="158">
        <f t="shared" si="150"/>
        <v>50</v>
      </c>
      <c r="L228" s="158">
        <f t="shared" si="150"/>
        <v>0</v>
      </c>
      <c r="M228" s="158">
        <f t="shared" si="150"/>
        <v>50</v>
      </c>
      <c r="N228" s="158">
        <f t="shared" si="150"/>
        <v>0</v>
      </c>
      <c r="O228" s="158">
        <f t="shared" si="150"/>
        <v>50</v>
      </c>
      <c r="P228" s="158">
        <f t="shared" si="150"/>
        <v>0</v>
      </c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  <c r="AV228" s="7"/>
      <c r="AW228" s="7"/>
      <c r="AX228" s="7"/>
    </row>
    <row r="229" spans="1:50" s="8" customFormat="1" ht="26.25">
      <c r="A229" s="143" t="s">
        <v>63</v>
      </c>
      <c r="B229" s="142" t="s">
        <v>452</v>
      </c>
      <c r="C229" s="153" t="s">
        <v>64</v>
      </c>
      <c r="D229" s="158">
        <f>E229+F229+G229</f>
        <v>50</v>
      </c>
      <c r="E229" s="158"/>
      <c r="F229" s="158">
        <v>50</v>
      </c>
      <c r="G229" s="158"/>
      <c r="H229" s="158" t="e">
        <f>#REF!</f>
        <v>#REF!</v>
      </c>
      <c r="I229" s="158">
        <f>J229+K229+L229</f>
        <v>50</v>
      </c>
      <c r="J229" s="158"/>
      <c r="K229" s="158">
        <v>50</v>
      </c>
      <c r="L229" s="158"/>
      <c r="M229" s="158">
        <f>N229+O229+P229</f>
        <v>50</v>
      </c>
      <c r="N229" s="158"/>
      <c r="O229" s="158">
        <v>50</v>
      </c>
      <c r="P229" s="158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</row>
    <row r="230" spans="1:50" s="7" customFormat="1" ht="87.75" customHeight="1">
      <c r="A230" s="16" t="s">
        <v>130</v>
      </c>
      <c r="B230" s="22" t="s">
        <v>196</v>
      </c>
      <c r="C230" s="29"/>
      <c r="D230" s="158">
        <f t="shared" si="134"/>
        <v>470.5</v>
      </c>
      <c r="E230" s="155">
        <f t="shared" ref="E230:J230" si="151">E231</f>
        <v>0</v>
      </c>
      <c r="F230" s="155">
        <f t="shared" si="151"/>
        <v>470.5</v>
      </c>
      <c r="G230" s="155">
        <f t="shared" si="151"/>
        <v>0</v>
      </c>
      <c r="H230" s="155" t="e">
        <f t="shared" si="151"/>
        <v>#REF!</v>
      </c>
      <c r="I230" s="155">
        <f t="shared" si="151"/>
        <v>470.5</v>
      </c>
      <c r="J230" s="155">
        <f t="shared" si="151"/>
        <v>0</v>
      </c>
      <c r="K230" s="155">
        <f>K231</f>
        <v>470.5</v>
      </c>
      <c r="L230" s="155">
        <f>L231</f>
        <v>0</v>
      </c>
      <c r="M230" s="155">
        <f t="shared" ref="M230:P230" si="152">M231</f>
        <v>470.5</v>
      </c>
      <c r="N230" s="155">
        <f t="shared" si="152"/>
        <v>0</v>
      </c>
      <c r="O230" s="155">
        <f t="shared" si="152"/>
        <v>470.5</v>
      </c>
      <c r="P230" s="155">
        <f t="shared" si="152"/>
        <v>0</v>
      </c>
    </row>
    <row r="231" spans="1:50" s="8" customFormat="1" ht="32.25" customHeight="1">
      <c r="A231" s="16" t="s">
        <v>63</v>
      </c>
      <c r="B231" s="22" t="s">
        <v>196</v>
      </c>
      <c r="C231" s="153" t="s">
        <v>64</v>
      </c>
      <c r="D231" s="158">
        <f t="shared" si="134"/>
        <v>470.5</v>
      </c>
      <c r="E231" s="155"/>
      <c r="F231" s="155">
        <v>470.5</v>
      </c>
      <c r="G231" s="155"/>
      <c r="H231" s="155" t="e">
        <f>#REF!</f>
        <v>#REF!</v>
      </c>
      <c r="I231" s="155">
        <f>J231+K231+L231</f>
        <v>470.5</v>
      </c>
      <c r="J231" s="155"/>
      <c r="K231" s="155">
        <v>470.5</v>
      </c>
      <c r="L231" s="155"/>
      <c r="M231" s="155">
        <f>N231+O231+P231</f>
        <v>470.5</v>
      </c>
      <c r="N231" s="155"/>
      <c r="O231" s="155">
        <v>470.5</v>
      </c>
      <c r="P231" s="155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</row>
    <row r="232" spans="1:50" s="8" customFormat="1" ht="80.25" customHeight="1">
      <c r="A232" s="228" t="s">
        <v>537</v>
      </c>
      <c r="B232" s="229" t="s">
        <v>538</v>
      </c>
      <c r="C232" s="153"/>
      <c r="D232" s="158">
        <f>D233</f>
        <v>50</v>
      </c>
      <c r="E232" s="158">
        <f t="shared" ref="E232:P232" si="153">E233</f>
        <v>0</v>
      </c>
      <c r="F232" s="158">
        <f t="shared" si="153"/>
        <v>50</v>
      </c>
      <c r="G232" s="158">
        <f t="shared" si="153"/>
        <v>0</v>
      </c>
      <c r="H232" s="158">
        <f t="shared" si="153"/>
        <v>0</v>
      </c>
      <c r="I232" s="158">
        <f t="shared" si="153"/>
        <v>50</v>
      </c>
      <c r="J232" s="158">
        <f t="shared" si="153"/>
        <v>0</v>
      </c>
      <c r="K232" s="158">
        <f t="shared" si="153"/>
        <v>50</v>
      </c>
      <c r="L232" s="158">
        <f t="shared" si="153"/>
        <v>0</v>
      </c>
      <c r="M232" s="158">
        <f t="shared" si="153"/>
        <v>50</v>
      </c>
      <c r="N232" s="158">
        <f t="shared" si="153"/>
        <v>0</v>
      </c>
      <c r="O232" s="158">
        <f t="shared" si="153"/>
        <v>50</v>
      </c>
      <c r="P232" s="158">
        <f t="shared" si="153"/>
        <v>0</v>
      </c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/>
      <c r="AX232" s="7"/>
    </row>
    <row r="233" spans="1:50" s="8" customFormat="1" ht="24.75">
      <c r="A233" s="144" t="s">
        <v>63</v>
      </c>
      <c r="B233" s="229" t="s">
        <v>538</v>
      </c>
      <c r="C233" s="153" t="s">
        <v>64</v>
      </c>
      <c r="D233" s="158">
        <f>E233+F233+G233</f>
        <v>50</v>
      </c>
      <c r="E233" s="155"/>
      <c r="F233" s="155">
        <v>50</v>
      </c>
      <c r="G233" s="155"/>
      <c r="H233" s="155"/>
      <c r="I233" s="155">
        <f>J233+K233+L233</f>
        <v>50</v>
      </c>
      <c r="J233" s="155"/>
      <c r="K233" s="155">
        <v>50</v>
      </c>
      <c r="L233" s="155"/>
      <c r="M233" s="155">
        <f>N233+O233+P233</f>
        <v>50</v>
      </c>
      <c r="N233" s="155"/>
      <c r="O233" s="155">
        <v>50</v>
      </c>
      <c r="P233" s="155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</row>
    <row r="234" spans="1:50" s="7" customFormat="1" ht="72" customHeight="1">
      <c r="A234" s="16" t="s">
        <v>131</v>
      </c>
      <c r="B234" s="23" t="s">
        <v>197</v>
      </c>
      <c r="C234" s="153"/>
      <c r="D234" s="158">
        <f t="shared" si="134"/>
        <v>4369.7</v>
      </c>
      <c r="E234" s="156">
        <f t="shared" ref="E234:H234" si="154">E235</f>
        <v>0</v>
      </c>
      <c r="F234" s="155">
        <f t="shared" si="154"/>
        <v>4369.7</v>
      </c>
      <c r="G234" s="155">
        <f t="shared" si="154"/>
        <v>0</v>
      </c>
      <c r="H234" s="155" t="e">
        <f t="shared" si="154"/>
        <v>#REF!</v>
      </c>
      <c r="I234" s="158">
        <f t="shared" si="136"/>
        <v>10100.6</v>
      </c>
      <c r="J234" s="156"/>
      <c r="K234" s="155">
        <f>K235</f>
        <v>10100.6</v>
      </c>
      <c r="L234" s="155">
        <f t="shared" ref="L234" si="155">L235</f>
        <v>0</v>
      </c>
      <c r="M234" s="160">
        <f t="shared" si="149"/>
        <v>8739.2999999999993</v>
      </c>
      <c r="N234" s="160">
        <f>N235</f>
        <v>0</v>
      </c>
      <c r="O234" s="160">
        <f>O235</f>
        <v>8739.2999999999993</v>
      </c>
      <c r="P234" s="160">
        <f t="shared" ref="P234" si="156">P235</f>
        <v>0</v>
      </c>
    </row>
    <row r="235" spans="1:50" s="8" customFormat="1" ht="61.5" customHeight="1">
      <c r="A235" s="32" t="s">
        <v>77</v>
      </c>
      <c r="B235" s="23" t="s">
        <v>197</v>
      </c>
      <c r="C235" s="153" t="s">
        <v>52</v>
      </c>
      <c r="D235" s="158">
        <f t="shared" si="134"/>
        <v>4369.7</v>
      </c>
      <c r="E235" s="156"/>
      <c r="F235" s="218">
        <v>4369.7</v>
      </c>
      <c r="G235" s="155"/>
      <c r="H235" s="155" t="e">
        <f>#REF!</f>
        <v>#REF!</v>
      </c>
      <c r="I235" s="158">
        <f t="shared" si="136"/>
        <v>10100.6</v>
      </c>
      <c r="J235" s="156"/>
      <c r="K235" s="218">
        <v>10100.6</v>
      </c>
      <c r="L235" s="155"/>
      <c r="M235" s="160">
        <f t="shared" si="149"/>
        <v>8739.2999999999993</v>
      </c>
      <c r="N235" s="160"/>
      <c r="O235" s="160">
        <v>8739.2999999999993</v>
      </c>
      <c r="P235" s="160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  <c r="AW235" s="7"/>
      <c r="AX235" s="7"/>
    </row>
    <row r="236" spans="1:50" s="8" customFormat="1" ht="76.5">
      <c r="A236" s="141" t="s">
        <v>372</v>
      </c>
      <c r="B236" s="142" t="s">
        <v>373</v>
      </c>
      <c r="C236" s="153"/>
      <c r="D236" s="158">
        <f>D237</f>
        <v>2184.8000000000002</v>
      </c>
      <c r="E236" s="158">
        <f t="shared" ref="E236:P236" si="157">E237</f>
        <v>0</v>
      </c>
      <c r="F236" s="158">
        <f t="shared" si="157"/>
        <v>2184.8000000000002</v>
      </c>
      <c r="G236" s="158">
        <f t="shared" si="157"/>
        <v>0</v>
      </c>
      <c r="H236" s="158" t="e">
        <f t="shared" si="157"/>
        <v>#REF!</v>
      </c>
      <c r="I236" s="158">
        <f t="shared" si="157"/>
        <v>0</v>
      </c>
      <c r="J236" s="158">
        <f t="shared" si="157"/>
        <v>0</v>
      </c>
      <c r="K236" s="158">
        <f t="shared" si="157"/>
        <v>0</v>
      </c>
      <c r="L236" s="158">
        <f t="shared" si="157"/>
        <v>0</v>
      </c>
      <c r="M236" s="158">
        <f t="shared" si="157"/>
        <v>0</v>
      </c>
      <c r="N236" s="158">
        <f t="shared" si="157"/>
        <v>0</v>
      </c>
      <c r="O236" s="158">
        <f t="shared" si="157"/>
        <v>0</v>
      </c>
      <c r="P236" s="158">
        <f t="shared" si="157"/>
        <v>0</v>
      </c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  <c r="AU236" s="7"/>
      <c r="AV236" s="7"/>
      <c r="AW236" s="7"/>
      <c r="AX236" s="7"/>
    </row>
    <row r="237" spans="1:50" s="8" customFormat="1" ht="42.75" customHeight="1">
      <c r="A237" s="143" t="s">
        <v>77</v>
      </c>
      <c r="B237" s="142" t="s">
        <v>373</v>
      </c>
      <c r="C237" s="153" t="s">
        <v>52</v>
      </c>
      <c r="D237" s="158">
        <f>E237+F237+G237</f>
        <v>2184.8000000000002</v>
      </c>
      <c r="E237" s="158"/>
      <c r="F237" s="158">
        <v>2184.8000000000002</v>
      </c>
      <c r="G237" s="158"/>
      <c r="H237" s="158" t="e">
        <f>#REF!</f>
        <v>#REF!</v>
      </c>
      <c r="I237" s="158">
        <f>J237+K237+L237</f>
        <v>0</v>
      </c>
      <c r="J237" s="158"/>
      <c r="K237" s="158"/>
      <c r="L237" s="158"/>
      <c r="M237" s="158">
        <f>N237+O237+P237</f>
        <v>0</v>
      </c>
      <c r="N237" s="158"/>
      <c r="O237" s="158"/>
      <c r="P237" s="158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  <c r="AV237" s="7"/>
      <c r="AW237" s="7"/>
      <c r="AX237" s="7"/>
    </row>
    <row r="238" spans="1:50" s="8" customFormat="1" ht="63.75" hidden="1">
      <c r="A238" s="124" t="s">
        <v>358</v>
      </c>
      <c r="B238" s="117" t="s">
        <v>196</v>
      </c>
      <c r="C238" s="153"/>
      <c r="D238" s="158">
        <f t="shared" ref="D238:P239" si="158">D239</f>
        <v>0</v>
      </c>
      <c r="E238" s="158">
        <f t="shared" si="158"/>
        <v>0</v>
      </c>
      <c r="F238" s="158">
        <f t="shared" si="158"/>
        <v>0</v>
      </c>
      <c r="G238" s="158">
        <f t="shared" si="158"/>
        <v>0</v>
      </c>
      <c r="H238" s="158">
        <f t="shared" si="158"/>
        <v>0</v>
      </c>
      <c r="I238" s="158">
        <f t="shared" si="158"/>
        <v>0</v>
      </c>
      <c r="J238" s="158">
        <f t="shared" si="158"/>
        <v>0</v>
      </c>
      <c r="K238" s="158">
        <f t="shared" si="158"/>
        <v>0</v>
      </c>
      <c r="L238" s="158">
        <f t="shared" si="158"/>
        <v>0</v>
      </c>
      <c r="M238" s="158">
        <f t="shared" si="158"/>
        <v>0</v>
      </c>
      <c r="N238" s="158">
        <f t="shared" si="158"/>
        <v>0</v>
      </c>
      <c r="O238" s="158">
        <f t="shared" si="158"/>
        <v>0</v>
      </c>
      <c r="P238" s="158">
        <f t="shared" si="158"/>
        <v>0</v>
      </c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  <c r="AV238" s="7"/>
      <c r="AW238" s="7"/>
      <c r="AX238" s="7"/>
    </row>
    <row r="239" spans="1:50" s="8" customFormat="1" ht="47.25" hidden="1" customHeight="1">
      <c r="A239" s="122" t="s">
        <v>77</v>
      </c>
      <c r="B239" s="117" t="s">
        <v>196</v>
      </c>
      <c r="C239" s="153" t="s">
        <v>52</v>
      </c>
      <c r="D239" s="158">
        <f t="shared" si="158"/>
        <v>0</v>
      </c>
      <c r="E239" s="158">
        <f t="shared" si="158"/>
        <v>0</v>
      </c>
      <c r="F239" s="158">
        <f t="shared" si="158"/>
        <v>0</v>
      </c>
      <c r="G239" s="158">
        <f t="shared" si="158"/>
        <v>0</v>
      </c>
      <c r="H239" s="158">
        <f t="shared" si="158"/>
        <v>0</v>
      </c>
      <c r="I239" s="158">
        <f t="shared" si="158"/>
        <v>0</v>
      </c>
      <c r="J239" s="158">
        <f t="shared" si="158"/>
        <v>0</v>
      </c>
      <c r="K239" s="158">
        <f t="shared" si="158"/>
        <v>0</v>
      </c>
      <c r="L239" s="158">
        <f t="shared" si="158"/>
        <v>0</v>
      </c>
      <c r="M239" s="158">
        <f t="shared" si="158"/>
        <v>0</v>
      </c>
      <c r="N239" s="158">
        <f t="shared" si="158"/>
        <v>0</v>
      </c>
      <c r="O239" s="158">
        <f t="shared" si="158"/>
        <v>0</v>
      </c>
      <c r="P239" s="158">
        <f t="shared" si="158"/>
        <v>0</v>
      </c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  <c r="AW239" s="7"/>
      <c r="AX239" s="7"/>
    </row>
    <row r="240" spans="1:50" s="8" customFormat="1" ht="17.25" hidden="1" customHeight="1">
      <c r="A240" s="16" t="s">
        <v>75</v>
      </c>
      <c r="B240" s="117" t="s">
        <v>196</v>
      </c>
      <c r="C240" s="153" t="s">
        <v>52</v>
      </c>
      <c r="D240" s="158">
        <f>E240+F240+G240</f>
        <v>0</v>
      </c>
      <c r="E240" s="156"/>
      <c r="F240" s="155"/>
      <c r="G240" s="155"/>
      <c r="H240" s="155">
        <f>I240+J240+K240</f>
        <v>0</v>
      </c>
      <c r="I240" s="158">
        <f>J240+K240+L240</f>
        <v>0</v>
      </c>
      <c r="J240" s="156"/>
      <c r="K240" s="155"/>
      <c r="L240" s="156"/>
      <c r="M240" s="160">
        <f>N240+O240+P240</f>
        <v>0</v>
      </c>
      <c r="N240" s="160"/>
      <c r="O240" s="160"/>
      <c r="P240" s="160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  <c r="AW240" s="7"/>
      <c r="AX240" s="7"/>
    </row>
    <row r="241" spans="1:50" s="7" customFormat="1" ht="55.5" customHeight="1">
      <c r="A241" s="59" t="s">
        <v>80</v>
      </c>
      <c r="B241" s="21" t="s">
        <v>198</v>
      </c>
      <c r="C241" s="19"/>
      <c r="D241" s="158">
        <f>E241+F241+G241</f>
        <v>1076.7</v>
      </c>
      <c r="E241" s="156">
        <f>E242+E243</f>
        <v>0</v>
      </c>
      <c r="F241" s="156">
        <f>F242+F243</f>
        <v>1076.7</v>
      </c>
      <c r="G241" s="156">
        <f>G242+G243</f>
        <v>0</v>
      </c>
      <c r="H241" s="156" t="e">
        <f>H242+H243</f>
        <v>#REF!</v>
      </c>
      <c r="I241" s="158">
        <f>I242+I243</f>
        <v>1076.7</v>
      </c>
      <c r="J241" s="158">
        <f t="shared" ref="J241:P241" si="159">J242+J243</f>
        <v>0</v>
      </c>
      <c r="K241" s="158">
        <f t="shared" si="159"/>
        <v>1076.7</v>
      </c>
      <c r="L241" s="158">
        <f t="shared" si="159"/>
        <v>0</v>
      </c>
      <c r="M241" s="158">
        <f t="shared" si="159"/>
        <v>1076.7</v>
      </c>
      <c r="N241" s="158">
        <f t="shared" si="159"/>
        <v>0</v>
      </c>
      <c r="O241" s="158">
        <f t="shared" si="159"/>
        <v>1076.7</v>
      </c>
      <c r="P241" s="158">
        <f t="shared" si="159"/>
        <v>0</v>
      </c>
    </row>
    <row r="242" spans="1:50" s="8" customFormat="1" ht="109.5" customHeight="1">
      <c r="A242" s="16" t="s">
        <v>11</v>
      </c>
      <c r="B242" s="22" t="s">
        <v>198</v>
      </c>
      <c r="C242" s="153" t="s">
        <v>12</v>
      </c>
      <c r="D242" s="158">
        <f t="shared" si="134"/>
        <v>991.7</v>
      </c>
      <c r="E242" s="156"/>
      <c r="F242" s="156">
        <v>991.7</v>
      </c>
      <c r="G242" s="156"/>
      <c r="H242" s="156" t="e">
        <f>#REF!</f>
        <v>#REF!</v>
      </c>
      <c r="I242" s="158">
        <f t="shared" si="136"/>
        <v>991.7</v>
      </c>
      <c r="J242" s="156"/>
      <c r="K242" s="156">
        <v>991.7</v>
      </c>
      <c r="L242" s="156"/>
      <c r="M242" s="160">
        <f t="shared" si="149"/>
        <v>991.7</v>
      </c>
      <c r="N242" s="160"/>
      <c r="O242" s="160">
        <v>991.7</v>
      </c>
      <c r="P242" s="160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  <c r="AW242" s="7"/>
      <c r="AX242" s="7"/>
    </row>
    <row r="243" spans="1:50" s="8" customFormat="1" ht="45.75" customHeight="1">
      <c r="A243" s="16" t="s">
        <v>22</v>
      </c>
      <c r="B243" s="22" t="s">
        <v>198</v>
      </c>
      <c r="C243" s="153" t="s">
        <v>16</v>
      </c>
      <c r="D243" s="158">
        <f t="shared" si="134"/>
        <v>85</v>
      </c>
      <c r="E243" s="156"/>
      <c r="F243" s="155">
        <v>85</v>
      </c>
      <c r="G243" s="155"/>
      <c r="H243" s="155" t="e">
        <f>#REF!</f>
        <v>#REF!</v>
      </c>
      <c r="I243" s="158">
        <f t="shared" si="136"/>
        <v>85</v>
      </c>
      <c r="J243" s="156"/>
      <c r="K243" s="155">
        <v>85</v>
      </c>
      <c r="L243" s="155"/>
      <c r="M243" s="160">
        <f t="shared" si="149"/>
        <v>85</v>
      </c>
      <c r="N243" s="160"/>
      <c r="O243" s="160">
        <v>85</v>
      </c>
      <c r="P243" s="160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  <c r="AO243" s="7"/>
      <c r="AP243" s="7"/>
      <c r="AQ243" s="7"/>
      <c r="AR243" s="7"/>
      <c r="AS243" s="7"/>
      <c r="AT243" s="7"/>
      <c r="AU243" s="7"/>
      <c r="AV243" s="7"/>
      <c r="AW243" s="7"/>
      <c r="AX243" s="7"/>
    </row>
    <row r="244" spans="1:50" s="7" customFormat="1" ht="39" hidden="1">
      <c r="A244" s="143" t="s">
        <v>465</v>
      </c>
      <c r="B244" s="23" t="s">
        <v>282</v>
      </c>
      <c r="C244" s="153" t="s">
        <v>142</v>
      </c>
      <c r="D244" s="154">
        <f>D245</f>
        <v>0</v>
      </c>
      <c r="E244" s="154">
        <f t="shared" ref="E244:P244" si="160">E245</f>
        <v>0</v>
      </c>
      <c r="F244" s="154">
        <f t="shared" si="160"/>
        <v>0</v>
      </c>
      <c r="G244" s="154">
        <f t="shared" si="160"/>
        <v>0</v>
      </c>
      <c r="H244" s="154">
        <f t="shared" si="160"/>
        <v>0</v>
      </c>
      <c r="I244" s="154">
        <f t="shared" si="160"/>
        <v>0</v>
      </c>
      <c r="J244" s="154">
        <f t="shared" si="160"/>
        <v>0</v>
      </c>
      <c r="K244" s="154">
        <f t="shared" si="160"/>
        <v>0</v>
      </c>
      <c r="L244" s="154">
        <f t="shared" si="160"/>
        <v>0</v>
      </c>
      <c r="M244" s="154">
        <f t="shared" si="160"/>
        <v>0</v>
      </c>
      <c r="N244" s="154">
        <f t="shared" si="160"/>
        <v>0</v>
      </c>
      <c r="O244" s="154">
        <f t="shared" si="160"/>
        <v>0</v>
      </c>
      <c r="P244" s="154">
        <f t="shared" si="160"/>
        <v>0</v>
      </c>
    </row>
    <row r="245" spans="1:50" s="7" customFormat="1" ht="43.5" hidden="1" customHeight="1">
      <c r="A245" s="214" t="s">
        <v>22</v>
      </c>
      <c r="B245" s="23" t="s">
        <v>282</v>
      </c>
      <c r="C245" s="153" t="s">
        <v>16</v>
      </c>
      <c r="D245" s="154">
        <f t="shared" si="134"/>
        <v>0</v>
      </c>
      <c r="E245" s="154"/>
      <c r="F245" s="154"/>
      <c r="G245" s="154"/>
      <c r="H245" s="154"/>
      <c r="I245" s="154">
        <f t="shared" si="136"/>
        <v>0</v>
      </c>
      <c r="J245" s="155"/>
      <c r="K245" s="155"/>
      <c r="L245" s="155"/>
      <c r="M245" s="159">
        <f>N245+O245+P245</f>
        <v>0</v>
      </c>
      <c r="N245" s="160"/>
      <c r="O245" s="160"/>
      <c r="P245" s="160"/>
    </row>
    <row r="246" spans="1:50" s="8" customFormat="1" ht="98.25" hidden="1" customHeight="1">
      <c r="A246" s="175" t="s">
        <v>478</v>
      </c>
      <c r="B246" s="23" t="s">
        <v>422</v>
      </c>
      <c r="C246" s="153"/>
      <c r="D246" s="154">
        <f t="shared" si="134"/>
        <v>0</v>
      </c>
      <c r="E246" s="155"/>
      <c r="F246" s="155">
        <f>F247</f>
        <v>0</v>
      </c>
      <c r="G246" s="157"/>
      <c r="H246" s="157"/>
      <c r="I246" s="154"/>
      <c r="J246" s="155"/>
      <c r="K246" s="156"/>
      <c r="L246" s="156"/>
      <c r="M246" s="159"/>
      <c r="N246" s="160"/>
      <c r="O246" s="160"/>
      <c r="P246" s="160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  <c r="AU246" s="7"/>
      <c r="AV246" s="7"/>
      <c r="AW246" s="7"/>
      <c r="AX246" s="7"/>
    </row>
    <row r="247" spans="1:50" s="8" customFormat="1" ht="31.5" hidden="1" customHeight="1">
      <c r="A247" s="58" t="s">
        <v>22</v>
      </c>
      <c r="B247" s="23" t="s">
        <v>422</v>
      </c>
      <c r="C247" s="153" t="s">
        <v>12</v>
      </c>
      <c r="D247" s="154">
        <f t="shared" si="134"/>
        <v>0</v>
      </c>
      <c r="E247" s="155"/>
      <c r="F247" s="155">
        <f>F248</f>
        <v>0</v>
      </c>
      <c r="G247" s="157"/>
      <c r="H247" s="157"/>
      <c r="I247" s="154"/>
      <c r="J247" s="155"/>
      <c r="K247" s="156"/>
      <c r="L247" s="156"/>
      <c r="M247" s="159"/>
      <c r="N247" s="160"/>
      <c r="O247" s="160"/>
      <c r="P247" s="160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  <c r="AD247" s="7"/>
      <c r="AE247" s="7"/>
      <c r="AF247" s="7"/>
      <c r="AG247" s="7"/>
      <c r="AH247" s="7"/>
      <c r="AI247" s="7"/>
      <c r="AJ247" s="7"/>
      <c r="AK247" s="7"/>
      <c r="AL247" s="7"/>
      <c r="AM247" s="7"/>
      <c r="AN247" s="7"/>
      <c r="AO247" s="7"/>
      <c r="AP247" s="7"/>
      <c r="AQ247" s="7"/>
      <c r="AR247" s="7"/>
      <c r="AS247" s="7"/>
      <c r="AT247" s="7"/>
      <c r="AU247" s="7"/>
      <c r="AV247" s="7"/>
      <c r="AW247" s="7"/>
      <c r="AX247" s="7"/>
    </row>
    <row r="248" spans="1:50" s="8" customFormat="1" ht="46.5" hidden="1" customHeight="1">
      <c r="A248" s="58" t="s">
        <v>421</v>
      </c>
      <c r="B248" s="23" t="s">
        <v>422</v>
      </c>
      <c r="C248" s="153" t="s">
        <v>12</v>
      </c>
      <c r="D248" s="154">
        <f t="shared" si="134"/>
        <v>0</v>
      </c>
      <c r="E248" s="155"/>
      <c r="F248" s="155"/>
      <c r="G248" s="157"/>
      <c r="H248" s="157"/>
      <c r="I248" s="154"/>
      <c r="J248" s="155"/>
      <c r="K248" s="156"/>
      <c r="L248" s="156"/>
      <c r="M248" s="159"/>
      <c r="N248" s="160"/>
      <c r="O248" s="160"/>
      <c r="P248" s="160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  <c r="AU248" s="7"/>
      <c r="AV248" s="7"/>
      <c r="AW248" s="7"/>
      <c r="AX248" s="7"/>
    </row>
    <row r="249" spans="1:50" s="7" customFormat="1" ht="33" customHeight="1">
      <c r="A249" s="16" t="s">
        <v>85</v>
      </c>
      <c r="B249" s="17" t="s">
        <v>199</v>
      </c>
      <c r="C249" s="153"/>
      <c r="D249" s="158">
        <f t="shared" si="134"/>
        <v>3907.2</v>
      </c>
      <c r="E249" s="156">
        <f t="shared" ref="E249:H249" si="161">E250</f>
        <v>0</v>
      </c>
      <c r="F249" s="155">
        <f t="shared" si="161"/>
        <v>3907.2</v>
      </c>
      <c r="G249" s="155">
        <f t="shared" si="161"/>
        <v>0</v>
      </c>
      <c r="H249" s="155" t="e">
        <f t="shared" si="161"/>
        <v>#REF!</v>
      </c>
      <c r="I249" s="158">
        <f t="shared" si="136"/>
        <v>3907.2</v>
      </c>
      <c r="J249" s="156">
        <f t="shared" ref="J249:L249" si="162">J250</f>
        <v>0</v>
      </c>
      <c r="K249" s="155">
        <f t="shared" si="162"/>
        <v>3907.2</v>
      </c>
      <c r="L249" s="156">
        <f t="shared" si="162"/>
        <v>0</v>
      </c>
      <c r="M249" s="160">
        <f>N249+O249</f>
        <v>3907.2</v>
      </c>
      <c r="N249" s="160">
        <f>N250</f>
        <v>0</v>
      </c>
      <c r="O249" s="160">
        <f>O250</f>
        <v>3907.2</v>
      </c>
      <c r="P249" s="160">
        <f t="shared" ref="P249" si="163">P250</f>
        <v>0</v>
      </c>
    </row>
    <row r="250" spans="1:50" s="8" customFormat="1" ht="16.5" customHeight="1">
      <c r="A250" s="156" t="s">
        <v>35</v>
      </c>
      <c r="B250" s="17" t="s">
        <v>199</v>
      </c>
      <c r="C250" s="153" t="s">
        <v>36</v>
      </c>
      <c r="D250" s="158">
        <f t="shared" si="134"/>
        <v>3907.2</v>
      </c>
      <c r="E250" s="156"/>
      <c r="F250" s="155">
        <v>3907.2</v>
      </c>
      <c r="G250" s="156"/>
      <c r="H250" s="156" t="e">
        <f>#REF!</f>
        <v>#REF!</v>
      </c>
      <c r="I250" s="158">
        <f t="shared" si="136"/>
        <v>3907.2</v>
      </c>
      <c r="J250" s="156"/>
      <c r="K250" s="155">
        <v>3907.2</v>
      </c>
      <c r="L250" s="156"/>
      <c r="M250" s="160">
        <f>N250+O250</f>
        <v>3907.2</v>
      </c>
      <c r="N250" s="160"/>
      <c r="O250" s="160">
        <v>3907.2</v>
      </c>
      <c r="P250" s="160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  <c r="AV250" s="7"/>
      <c r="AW250" s="7"/>
      <c r="AX250" s="7"/>
    </row>
    <row r="251" spans="1:50" s="7" customFormat="1" ht="17.25" hidden="1" customHeight="1">
      <c r="A251" s="48" t="s">
        <v>86</v>
      </c>
      <c r="B251" s="25" t="s">
        <v>200</v>
      </c>
      <c r="C251" s="153"/>
      <c r="D251" s="158">
        <f t="shared" si="134"/>
        <v>0</v>
      </c>
      <c r="E251" s="155">
        <f>E252</f>
        <v>0</v>
      </c>
      <c r="F251" s="156"/>
      <c r="G251" s="155">
        <f>G252</f>
        <v>0</v>
      </c>
      <c r="H251" s="155"/>
      <c r="I251" s="158">
        <f t="shared" si="136"/>
        <v>0</v>
      </c>
      <c r="J251" s="155">
        <f>J252</f>
        <v>0</v>
      </c>
      <c r="K251" s="156"/>
      <c r="L251" s="156"/>
      <c r="M251" s="160"/>
      <c r="N251" s="160"/>
      <c r="O251" s="160">
        <f>O252</f>
        <v>0</v>
      </c>
      <c r="P251" s="160"/>
    </row>
    <row r="252" spans="1:50" s="8" customFormat="1" ht="16.5" hidden="1" customHeight="1">
      <c r="A252" s="156" t="s">
        <v>35</v>
      </c>
      <c r="B252" s="25" t="s">
        <v>200</v>
      </c>
      <c r="C252" s="153" t="s">
        <v>36</v>
      </c>
      <c r="D252" s="158">
        <f t="shared" si="134"/>
        <v>0</v>
      </c>
      <c r="E252" s="155">
        <f>E253</f>
        <v>0</v>
      </c>
      <c r="F252" s="156"/>
      <c r="G252" s="155">
        <f>G253</f>
        <v>0</v>
      </c>
      <c r="H252" s="155"/>
      <c r="I252" s="158">
        <f t="shared" si="136"/>
        <v>0</v>
      </c>
      <c r="J252" s="155">
        <f>J253</f>
        <v>0</v>
      </c>
      <c r="K252" s="156"/>
      <c r="L252" s="156"/>
      <c r="M252" s="160"/>
      <c r="N252" s="160"/>
      <c r="O252" s="160">
        <f>O253</f>
        <v>0</v>
      </c>
      <c r="P252" s="160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  <c r="AP252" s="7"/>
      <c r="AQ252" s="7"/>
      <c r="AR252" s="7"/>
      <c r="AS252" s="7"/>
      <c r="AT252" s="7"/>
      <c r="AU252" s="7"/>
      <c r="AV252" s="7"/>
      <c r="AW252" s="7"/>
      <c r="AX252" s="7"/>
    </row>
    <row r="253" spans="1:50" s="8" customFormat="1" ht="30" hidden="1" customHeight="1">
      <c r="A253" s="48" t="s">
        <v>88</v>
      </c>
      <c r="B253" s="25" t="s">
        <v>200</v>
      </c>
      <c r="C253" s="153" t="s">
        <v>36</v>
      </c>
      <c r="D253" s="158">
        <f t="shared" si="134"/>
        <v>0</v>
      </c>
      <c r="E253" s="155"/>
      <c r="F253" s="156"/>
      <c r="G253" s="155">
        <f>G254</f>
        <v>0</v>
      </c>
      <c r="H253" s="155"/>
      <c r="I253" s="158">
        <f t="shared" si="136"/>
        <v>0</v>
      </c>
      <c r="J253" s="155"/>
      <c r="K253" s="156"/>
      <c r="L253" s="156"/>
      <c r="M253" s="160"/>
      <c r="N253" s="160"/>
      <c r="O253" s="160"/>
      <c r="P253" s="160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7"/>
      <c r="AP253" s="7"/>
      <c r="AQ253" s="7"/>
      <c r="AR253" s="7"/>
      <c r="AS253" s="7"/>
      <c r="AT253" s="7"/>
      <c r="AU253" s="7"/>
      <c r="AV253" s="7"/>
      <c r="AW253" s="7"/>
      <c r="AX253" s="7"/>
    </row>
    <row r="254" spans="1:50" s="7" customFormat="1" ht="42.75" hidden="1" customHeight="1">
      <c r="A254" s="24" t="s">
        <v>32</v>
      </c>
      <c r="B254" s="25" t="s">
        <v>171</v>
      </c>
      <c r="C254" s="153"/>
      <c r="D254" s="158">
        <f t="shared" ref="D254:F255" si="164">D255</f>
        <v>0</v>
      </c>
      <c r="E254" s="158">
        <f t="shared" si="164"/>
        <v>0</v>
      </c>
      <c r="F254" s="158">
        <f t="shared" si="164"/>
        <v>0</v>
      </c>
      <c r="G254" s="158">
        <f>G255</f>
        <v>0</v>
      </c>
      <c r="H254" s="158">
        <f>H255</f>
        <v>0</v>
      </c>
      <c r="I254" s="158">
        <f t="shared" ref="I254:P255" si="165">I255</f>
        <v>0</v>
      </c>
      <c r="J254" s="158">
        <f t="shared" si="165"/>
        <v>0</v>
      </c>
      <c r="K254" s="158">
        <f t="shared" si="165"/>
        <v>0</v>
      </c>
      <c r="L254" s="158">
        <f t="shared" si="165"/>
        <v>0</v>
      </c>
      <c r="M254" s="158">
        <f t="shared" si="165"/>
        <v>0</v>
      </c>
      <c r="N254" s="158">
        <f t="shared" si="165"/>
        <v>0</v>
      </c>
      <c r="O254" s="158">
        <f t="shared" si="165"/>
        <v>0</v>
      </c>
      <c r="P254" s="158">
        <f t="shared" si="165"/>
        <v>0</v>
      </c>
    </row>
    <row r="255" spans="1:50" s="8" customFormat="1" ht="17.25" hidden="1" customHeight="1">
      <c r="A255" s="127" t="s">
        <v>35</v>
      </c>
      <c r="B255" s="25" t="s">
        <v>171</v>
      </c>
      <c r="C255" s="153" t="s">
        <v>36</v>
      </c>
      <c r="D255" s="158">
        <f t="shared" si="164"/>
        <v>0</v>
      </c>
      <c r="E255" s="158">
        <f t="shared" si="164"/>
        <v>0</v>
      </c>
      <c r="F255" s="158">
        <f t="shared" si="164"/>
        <v>0</v>
      </c>
      <c r="G255" s="158">
        <f>G256</f>
        <v>0</v>
      </c>
      <c r="H255" s="158">
        <f>H256</f>
        <v>0</v>
      </c>
      <c r="I255" s="158">
        <f t="shared" si="165"/>
        <v>0</v>
      </c>
      <c r="J255" s="158">
        <f t="shared" si="165"/>
        <v>0</v>
      </c>
      <c r="K255" s="158">
        <f t="shared" si="165"/>
        <v>0</v>
      </c>
      <c r="L255" s="158">
        <f t="shared" si="165"/>
        <v>0</v>
      </c>
      <c r="M255" s="158">
        <f t="shared" si="165"/>
        <v>0</v>
      </c>
      <c r="N255" s="158">
        <f t="shared" si="165"/>
        <v>0</v>
      </c>
      <c r="O255" s="158">
        <f t="shared" si="165"/>
        <v>0</v>
      </c>
      <c r="P255" s="158">
        <f t="shared" si="165"/>
        <v>0</v>
      </c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  <c r="AV255" s="7"/>
      <c r="AW255" s="7"/>
      <c r="AX255" s="7"/>
    </row>
    <row r="256" spans="1:50" s="8" customFormat="1" ht="15" hidden="1" customHeight="1">
      <c r="A256" s="16" t="s">
        <v>89</v>
      </c>
      <c r="B256" s="223" t="s">
        <v>171</v>
      </c>
      <c r="C256" s="153" t="s">
        <v>36</v>
      </c>
      <c r="D256" s="158">
        <f t="shared" si="134"/>
        <v>0</v>
      </c>
      <c r="E256" s="155"/>
      <c r="F256" s="156"/>
      <c r="G256" s="155"/>
      <c r="H256" s="155"/>
      <c r="I256" s="158">
        <f t="shared" si="136"/>
        <v>0</v>
      </c>
      <c r="J256" s="155"/>
      <c r="K256" s="156"/>
      <c r="L256" s="156"/>
      <c r="M256" s="160">
        <f>N256+O256</f>
        <v>0</v>
      </c>
      <c r="N256" s="160"/>
      <c r="O256" s="160"/>
      <c r="P256" s="160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  <c r="AO256" s="7"/>
      <c r="AP256" s="7"/>
      <c r="AQ256" s="7"/>
      <c r="AR256" s="7"/>
      <c r="AS256" s="7"/>
      <c r="AT256" s="7"/>
      <c r="AU256" s="7"/>
      <c r="AV256" s="7"/>
      <c r="AW256" s="7"/>
      <c r="AX256" s="7"/>
    </row>
    <row r="257" spans="1:50" s="8" customFormat="1" ht="15.75" customHeight="1">
      <c r="A257" s="16" t="s">
        <v>327</v>
      </c>
      <c r="B257" s="234" t="s">
        <v>328</v>
      </c>
      <c r="C257" s="153"/>
      <c r="D257" s="158">
        <f t="shared" ref="D257:P257" si="166">D258</f>
        <v>400</v>
      </c>
      <c r="E257" s="158">
        <f t="shared" si="166"/>
        <v>400</v>
      </c>
      <c r="F257" s="158">
        <f t="shared" si="166"/>
        <v>0</v>
      </c>
      <c r="G257" s="158">
        <f t="shared" si="166"/>
        <v>0</v>
      </c>
      <c r="H257" s="158" t="e">
        <f t="shared" si="166"/>
        <v>#REF!</v>
      </c>
      <c r="I257" s="158">
        <f t="shared" si="166"/>
        <v>0</v>
      </c>
      <c r="J257" s="158">
        <f t="shared" si="166"/>
        <v>0</v>
      </c>
      <c r="K257" s="158">
        <f t="shared" si="166"/>
        <v>0</v>
      </c>
      <c r="L257" s="158">
        <f t="shared" si="166"/>
        <v>0</v>
      </c>
      <c r="M257" s="158">
        <f t="shared" si="166"/>
        <v>0</v>
      </c>
      <c r="N257" s="158">
        <f t="shared" si="166"/>
        <v>0</v>
      </c>
      <c r="O257" s="158">
        <f t="shared" si="166"/>
        <v>0</v>
      </c>
      <c r="P257" s="158">
        <f t="shared" si="166"/>
        <v>0</v>
      </c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  <c r="AT257" s="7"/>
      <c r="AU257" s="7"/>
      <c r="AV257" s="7"/>
      <c r="AW257" s="7"/>
      <c r="AX257" s="7"/>
    </row>
    <row r="258" spans="1:50" s="8" customFormat="1" ht="21" customHeight="1">
      <c r="A258" s="16" t="s">
        <v>35</v>
      </c>
      <c r="B258" s="234" t="s">
        <v>328</v>
      </c>
      <c r="C258" s="153" t="s">
        <v>36</v>
      </c>
      <c r="D258" s="158">
        <f>E258+F258+G258</f>
        <v>400</v>
      </c>
      <c r="E258" s="158">
        <v>400</v>
      </c>
      <c r="F258" s="158"/>
      <c r="G258" s="158"/>
      <c r="H258" s="158" t="e">
        <f>#REF!</f>
        <v>#REF!</v>
      </c>
      <c r="I258" s="158">
        <f>J258+K258+L258</f>
        <v>0</v>
      </c>
      <c r="J258" s="158"/>
      <c r="K258" s="158"/>
      <c r="L258" s="158"/>
      <c r="M258" s="158">
        <f>N258+O258+P258</f>
        <v>0</v>
      </c>
      <c r="N258" s="158"/>
      <c r="O258" s="158"/>
      <c r="P258" s="158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  <c r="AV258" s="7"/>
      <c r="AW258" s="7"/>
      <c r="AX258" s="7"/>
    </row>
    <row r="259" spans="1:50" s="8" customFormat="1">
      <c r="A259" s="93" t="s">
        <v>291</v>
      </c>
      <c r="B259" s="91">
        <v>6500099990</v>
      </c>
      <c r="C259" s="153"/>
      <c r="D259" s="158">
        <f t="shared" ref="D259:P259" si="167">D260</f>
        <v>0</v>
      </c>
      <c r="E259" s="158">
        <f t="shared" si="167"/>
        <v>0</v>
      </c>
      <c r="F259" s="158">
        <f t="shared" si="167"/>
        <v>0</v>
      </c>
      <c r="G259" s="158">
        <f t="shared" si="167"/>
        <v>0</v>
      </c>
      <c r="H259" s="158" t="e">
        <f t="shared" si="167"/>
        <v>#REF!</v>
      </c>
      <c r="I259" s="158">
        <f t="shared" si="167"/>
        <v>2946.6</v>
      </c>
      <c r="J259" s="158">
        <f t="shared" si="167"/>
        <v>2946.6</v>
      </c>
      <c r="K259" s="158">
        <f t="shared" si="167"/>
        <v>0</v>
      </c>
      <c r="L259" s="158">
        <f t="shared" si="167"/>
        <v>0</v>
      </c>
      <c r="M259" s="158">
        <f t="shared" si="167"/>
        <v>6104.7</v>
      </c>
      <c r="N259" s="158">
        <f t="shared" si="167"/>
        <v>6104.7</v>
      </c>
      <c r="O259" s="158">
        <f t="shared" si="167"/>
        <v>0</v>
      </c>
      <c r="P259" s="158">
        <f t="shared" si="167"/>
        <v>0</v>
      </c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  <c r="AV259" s="7"/>
      <c r="AW259" s="7"/>
      <c r="AX259" s="7"/>
    </row>
    <row r="260" spans="1:50" s="8" customFormat="1">
      <c r="A260" s="93" t="s">
        <v>18</v>
      </c>
      <c r="B260" s="91">
        <v>6500099990</v>
      </c>
      <c r="C260" s="153" t="s">
        <v>19</v>
      </c>
      <c r="D260" s="158">
        <f>E260+F260+G260</f>
        <v>0</v>
      </c>
      <c r="E260" s="155"/>
      <c r="F260" s="155"/>
      <c r="G260" s="155"/>
      <c r="H260" s="155" t="e">
        <f>#REF!</f>
        <v>#REF!</v>
      </c>
      <c r="I260" s="155">
        <f>J260+K260+L260</f>
        <v>2946.6</v>
      </c>
      <c r="J260" s="155">
        <v>2946.6</v>
      </c>
      <c r="K260" s="155"/>
      <c r="L260" s="155"/>
      <c r="M260" s="155">
        <f>N260+O260+P260</f>
        <v>6104.7</v>
      </c>
      <c r="N260" s="155">
        <v>6104.7</v>
      </c>
      <c r="O260" s="155"/>
      <c r="P260" s="155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  <c r="AV260" s="7"/>
      <c r="AW260" s="7"/>
      <c r="AX260" s="7"/>
    </row>
    <row r="261" spans="1:50" s="7" customFormat="1" ht="19.5" customHeight="1">
      <c r="A261" s="176" t="s">
        <v>135</v>
      </c>
      <c r="B261" s="177"/>
      <c r="C261" s="178"/>
      <c r="D261" s="179">
        <f>E261+F261+G261</f>
        <v>242567.5</v>
      </c>
      <c r="E261" s="179">
        <f t="shared" ref="E261:P261" si="168">E262+E301+E320+E416+E427+E472+E475+E480+E483+E487+E490+E505+E510</f>
        <v>93957.3</v>
      </c>
      <c r="F261" s="179">
        <f t="shared" si="168"/>
        <v>121062.40000000001</v>
      </c>
      <c r="G261" s="179">
        <f t="shared" si="168"/>
        <v>27547.800000000003</v>
      </c>
      <c r="H261" s="179" t="e">
        <f t="shared" si="168"/>
        <v>#REF!</v>
      </c>
      <c r="I261" s="179">
        <f>I262+I301+I320+I416+I427+I472+I475+I480+I483+I487+I490+I505+I510</f>
        <v>453</v>
      </c>
      <c r="J261" s="179">
        <f t="shared" si="168"/>
        <v>453</v>
      </c>
      <c r="K261" s="179">
        <f t="shared" si="168"/>
        <v>0</v>
      </c>
      <c r="L261" s="179">
        <f t="shared" si="168"/>
        <v>0</v>
      </c>
      <c r="M261" s="179">
        <f t="shared" si="168"/>
        <v>226</v>
      </c>
      <c r="N261" s="179">
        <f t="shared" si="168"/>
        <v>226</v>
      </c>
      <c r="O261" s="179">
        <f t="shared" si="168"/>
        <v>0</v>
      </c>
      <c r="P261" s="179">
        <f t="shared" si="168"/>
        <v>0</v>
      </c>
    </row>
    <row r="262" spans="1:50" s="7" customFormat="1" ht="48" customHeight="1">
      <c r="A262" s="50" t="s">
        <v>326</v>
      </c>
      <c r="B262" s="235" t="s">
        <v>201</v>
      </c>
      <c r="C262" s="51"/>
      <c r="D262" s="154">
        <f t="shared" ref="D262:P262" si="169">D263+D270+D275+D296</f>
        <v>20812.900000000001</v>
      </c>
      <c r="E262" s="154">
        <f t="shared" si="169"/>
        <v>3468.9</v>
      </c>
      <c r="F262" s="154">
        <f t="shared" si="169"/>
        <v>1561</v>
      </c>
      <c r="G262" s="154">
        <f t="shared" si="169"/>
        <v>15783</v>
      </c>
      <c r="H262" s="154" t="e">
        <f t="shared" si="169"/>
        <v>#REF!</v>
      </c>
      <c r="I262" s="154">
        <f t="shared" si="169"/>
        <v>0</v>
      </c>
      <c r="J262" s="154">
        <f t="shared" si="169"/>
        <v>0</v>
      </c>
      <c r="K262" s="154">
        <f t="shared" si="169"/>
        <v>0</v>
      </c>
      <c r="L262" s="154">
        <f t="shared" si="169"/>
        <v>0</v>
      </c>
      <c r="M262" s="154">
        <f t="shared" si="169"/>
        <v>0</v>
      </c>
      <c r="N262" s="154">
        <f t="shared" si="169"/>
        <v>0</v>
      </c>
      <c r="O262" s="154">
        <f t="shared" si="169"/>
        <v>0</v>
      </c>
      <c r="P262" s="154">
        <f t="shared" si="169"/>
        <v>0</v>
      </c>
    </row>
    <row r="263" spans="1:50" s="8" customFormat="1" ht="60" hidden="1" customHeight="1">
      <c r="A263" s="16" t="s">
        <v>202</v>
      </c>
      <c r="B263" s="232" t="s">
        <v>203</v>
      </c>
      <c r="C263" s="51"/>
      <c r="D263" s="154">
        <f>D264</f>
        <v>0</v>
      </c>
      <c r="E263" s="154">
        <f>E264</f>
        <v>0</v>
      </c>
      <c r="F263" s="154">
        <f>F264</f>
        <v>0</v>
      </c>
      <c r="G263" s="154">
        <f>G264</f>
        <v>0</v>
      </c>
      <c r="H263" s="154" t="e">
        <f>H264</f>
        <v>#REF!</v>
      </c>
      <c r="I263" s="154">
        <f t="shared" ref="I263:P264" si="170">I264</f>
        <v>0</v>
      </c>
      <c r="J263" s="154">
        <f t="shared" si="170"/>
        <v>0</v>
      </c>
      <c r="K263" s="154">
        <f t="shared" si="170"/>
        <v>0</v>
      </c>
      <c r="L263" s="154">
        <f t="shared" si="170"/>
        <v>0</v>
      </c>
      <c r="M263" s="154">
        <f t="shared" si="170"/>
        <v>0</v>
      </c>
      <c r="N263" s="154">
        <f t="shared" si="170"/>
        <v>0</v>
      </c>
      <c r="O263" s="154">
        <f t="shared" si="170"/>
        <v>0</v>
      </c>
      <c r="P263" s="154">
        <f t="shared" si="170"/>
        <v>0</v>
      </c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  <c r="AO263" s="7"/>
      <c r="AP263" s="7"/>
      <c r="AQ263" s="7"/>
      <c r="AR263" s="7"/>
      <c r="AS263" s="7"/>
      <c r="AT263" s="7"/>
      <c r="AU263" s="7"/>
      <c r="AV263" s="7"/>
      <c r="AW263" s="7"/>
      <c r="AX263" s="7"/>
    </row>
    <row r="264" spans="1:50" s="8" customFormat="1" ht="126" hidden="1" customHeight="1">
      <c r="A264" s="16" t="s">
        <v>479</v>
      </c>
      <c r="B264" s="232" t="s">
        <v>205</v>
      </c>
      <c r="C264" s="153"/>
      <c r="D264" s="154">
        <f>D268</f>
        <v>0</v>
      </c>
      <c r="E264" s="154">
        <f>E265</f>
        <v>0</v>
      </c>
      <c r="F264" s="154">
        <f t="shared" ref="F264:H264" si="171">F265</f>
        <v>0</v>
      </c>
      <c r="G264" s="154">
        <f t="shared" si="171"/>
        <v>0</v>
      </c>
      <c r="H264" s="154" t="e">
        <f t="shared" si="171"/>
        <v>#REF!</v>
      </c>
      <c r="I264" s="154">
        <f t="shared" si="170"/>
        <v>0</v>
      </c>
      <c r="J264" s="154">
        <f t="shared" si="170"/>
        <v>0</v>
      </c>
      <c r="K264" s="154">
        <f t="shared" si="170"/>
        <v>0</v>
      </c>
      <c r="L264" s="154">
        <f t="shared" si="170"/>
        <v>0</v>
      </c>
      <c r="M264" s="154">
        <f t="shared" si="170"/>
        <v>0</v>
      </c>
      <c r="N264" s="154">
        <f t="shared" si="170"/>
        <v>0</v>
      </c>
      <c r="O264" s="154">
        <f t="shared" si="170"/>
        <v>0</v>
      </c>
      <c r="P264" s="154">
        <f t="shared" si="170"/>
        <v>0</v>
      </c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  <c r="AO264" s="7"/>
      <c r="AP264" s="7"/>
      <c r="AQ264" s="7"/>
      <c r="AR264" s="7"/>
      <c r="AS264" s="7"/>
      <c r="AT264" s="7"/>
      <c r="AU264" s="7"/>
      <c r="AV264" s="7"/>
      <c r="AW264" s="7"/>
      <c r="AX264" s="7"/>
    </row>
    <row r="265" spans="1:50" s="8" customFormat="1" ht="40.5" hidden="1" customHeight="1">
      <c r="A265" s="213" t="s">
        <v>469</v>
      </c>
      <c r="B265" s="89" t="s">
        <v>470</v>
      </c>
      <c r="C265" s="153"/>
      <c r="D265" s="154">
        <f>D266</f>
        <v>0</v>
      </c>
      <c r="E265" s="154">
        <f t="shared" ref="E265:P268" si="172">E266</f>
        <v>0</v>
      </c>
      <c r="F265" s="154">
        <f t="shared" si="172"/>
        <v>0</v>
      </c>
      <c r="G265" s="154">
        <f t="shared" si="172"/>
        <v>0</v>
      </c>
      <c r="H265" s="154" t="e">
        <f t="shared" si="172"/>
        <v>#REF!</v>
      </c>
      <c r="I265" s="154">
        <f t="shared" si="172"/>
        <v>0</v>
      </c>
      <c r="J265" s="154">
        <f t="shared" si="172"/>
        <v>0</v>
      </c>
      <c r="K265" s="154">
        <f t="shared" si="172"/>
        <v>0</v>
      </c>
      <c r="L265" s="154">
        <f t="shared" si="172"/>
        <v>0</v>
      </c>
      <c r="M265" s="154">
        <f t="shared" si="172"/>
        <v>0</v>
      </c>
      <c r="N265" s="154">
        <f t="shared" si="172"/>
        <v>0</v>
      </c>
      <c r="O265" s="154">
        <f t="shared" si="172"/>
        <v>0</v>
      </c>
      <c r="P265" s="154">
        <f t="shared" si="172"/>
        <v>0</v>
      </c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  <c r="AT265" s="7"/>
      <c r="AU265" s="7"/>
      <c r="AV265" s="7"/>
      <c r="AW265" s="7"/>
      <c r="AX265" s="7"/>
    </row>
    <row r="266" spans="1:50" s="8" customFormat="1" ht="27" hidden="1" customHeight="1">
      <c r="A266" s="214" t="s">
        <v>63</v>
      </c>
      <c r="B266" s="89" t="s">
        <v>470</v>
      </c>
      <c r="C266" s="153" t="s">
        <v>64</v>
      </c>
      <c r="D266" s="154">
        <f>D267</f>
        <v>0</v>
      </c>
      <c r="E266" s="154">
        <f t="shared" si="172"/>
        <v>0</v>
      </c>
      <c r="F266" s="154">
        <f t="shared" si="172"/>
        <v>0</v>
      </c>
      <c r="G266" s="154">
        <f t="shared" si="172"/>
        <v>0</v>
      </c>
      <c r="H266" s="154" t="e">
        <f t="shared" si="172"/>
        <v>#REF!</v>
      </c>
      <c r="I266" s="154">
        <f t="shared" si="172"/>
        <v>0</v>
      </c>
      <c r="J266" s="154">
        <f t="shared" si="172"/>
        <v>0</v>
      </c>
      <c r="K266" s="154">
        <f t="shared" si="172"/>
        <v>0</v>
      </c>
      <c r="L266" s="154">
        <f t="shared" si="172"/>
        <v>0</v>
      </c>
      <c r="M266" s="154">
        <f t="shared" si="172"/>
        <v>0</v>
      </c>
      <c r="N266" s="154">
        <f t="shared" si="172"/>
        <v>0</v>
      </c>
      <c r="O266" s="154">
        <f t="shared" si="172"/>
        <v>0</v>
      </c>
      <c r="P266" s="154">
        <f t="shared" si="172"/>
        <v>0</v>
      </c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  <c r="AV266" s="7"/>
      <c r="AW266" s="7"/>
      <c r="AX266" s="7"/>
    </row>
    <row r="267" spans="1:50" s="8" customFormat="1" ht="21.75" hidden="1" customHeight="1">
      <c r="A267" s="16" t="s">
        <v>73</v>
      </c>
      <c r="B267" s="89" t="s">
        <v>470</v>
      </c>
      <c r="C267" s="153" t="s">
        <v>64</v>
      </c>
      <c r="D267" s="154">
        <f>E267+F267+G267</f>
        <v>0</v>
      </c>
      <c r="E267" s="158">
        <f>E268</f>
        <v>0</v>
      </c>
      <c r="F267" s="158">
        <f t="shared" si="172"/>
        <v>0</v>
      </c>
      <c r="G267" s="158">
        <f t="shared" si="172"/>
        <v>0</v>
      </c>
      <c r="H267" s="158" t="e">
        <f t="shared" si="172"/>
        <v>#REF!</v>
      </c>
      <c r="I267" s="158">
        <f t="shared" si="172"/>
        <v>0</v>
      </c>
      <c r="J267" s="158">
        <f t="shared" si="172"/>
        <v>0</v>
      </c>
      <c r="K267" s="158">
        <f t="shared" si="172"/>
        <v>0</v>
      </c>
      <c r="L267" s="158">
        <f t="shared" si="172"/>
        <v>0</v>
      </c>
      <c r="M267" s="158">
        <f t="shared" si="172"/>
        <v>0</v>
      </c>
      <c r="N267" s="158">
        <f t="shared" si="172"/>
        <v>0</v>
      </c>
      <c r="O267" s="158">
        <f t="shared" si="172"/>
        <v>0</v>
      </c>
      <c r="P267" s="158">
        <f t="shared" si="172"/>
        <v>0</v>
      </c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  <c r="AV267" s="7"/>
      <c r="AW267" s="7"/>
      <c r="AX267" s="7"/>
    </row>
    <row r="268" spans="1:50" s="8" customFormat="1" ht="14.25" hidden="1" customHeight="1">
      <c r="A268" s="58" t="s">
        <v>104</v>
      </c>
      <c r="B268" s="89" t="s">
        <v>470</v>
      </c>
      <c r="C268" s="153" t="s">
        <v>64</v>
      </c>
      <c r="D268" s="154">
        <f t="shared" ref="D268" si="173">D269</f>
        <v>0</v>
      </c>
      <c r="E268" s="158">
        <f>E269</f>
        <v>0</v>
      </c>
      <c r="F268" s="158">
        <f t="shared" si="172"/>
        <v>0</v>
      </c>
      <c r="G268" s="158">
        <f t="shared" si="172"/>
        <v>0</v>
      </c>
      <c r="H268" s="158" t="e">
        <f t="shared" si="172"/>
        <v>#REF!</v>
      </c>
      <c r="I268" s="158">
        <f t="shared" si="172"/>
        <v>0</v>
      </c>
      <c r="J268" s="158">
        <f t="shared" si="172"/>
        <v>0</v>
      </c>
      <c r="K268" s="158">
        <f t="shared" si="172"/>
        <v>0</v>
      </c>
      <c r="L268" s="158">
        <f t="shared" si="172"/>
        <v>0</v>
      </c>
      <c r="M268" s="158">
        <f t="shared" si="172"/>
        <v>0</v>
      </c>
      <c r="N268" s="158">
        <f t="shared" si="172"/>
        <v>0</v>
      </c>
      <c r="O268" s="158">
        <f t="shared" si="172"/>
        <v>0</v>
      </c>
      <c r="P268" s="158">
        <f t="shared" si="172"/>
        <v>0</v>
      </c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  <c r="AV268" s="7"/>
      <c r="AW268" s="7"/>
      <c r="AX268" s="7"/>
    </row>
    <row r="269" spans="1:50" s="8" customFormat="1" ht="24.75" hidden="1" customHeight="1">
      <c r="A269" s="58" t="s">
        <v>63</v>
      </c>
      <c r="B269" s="89" t="s">
        <v>470</v>
      </c>
      <c r="C269" s="153" t="s">
        <v>64</v>
      </c>
      <c r="D269" s="154">
        <f t="shared" si="134"/>
        <v>0</v>
      </c>
      <c r="E269" s="156"/>
      <c r="F269" s="156"/>
      <c r="G269" s="156"/>
      <c r="H269" s="156" t="e">
        <f>#REF!</f>
        <v>#REF!</v>
      </c>
      <c r="I269" s="155">
        <f>J269+K269+L269</f>
        <v>0</v>
      </c>
      <c r="J269" s="156"/>
      <c r="K269" s="156"/>
      <c r="L269" s="156"/>
      <c r="M269" s="155">
        <f>N269+O269+P269</f>
        <v>0</v>
      </c>
      <c r="N269" s="156"/>
      <c r="O269" s="156"/>
      <c r="P269" s="156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  <c r="AV269" s="7"/>
      <c r="AW269" s="7"/>
      <c r="AX269" s="7"/>
    </row>
    <row r="270" spans="1:50" s="8" customFormat="1" ht="30.75" customHeight="1">
      <c r="A270" s="56" t="s">
        <v>207</v>
      </c>
      <c r="B270" s="89" t="s">
        <v>297</v>
      </c>
      <c r="C270" s="153"/>
      <c r="D270" s="154">
        <f>D276</f>
        <v>20812.900000000001</v>
      </c>
      <c r="E270" s="154">
        <f t="shared" ref="E270:P270" si="174">E276</f>
        <v>3468.9</v>
      </c>
      <c r="F270" s="154">
        <f t="shared" si="174"/>
        <v>1561</v>
      </c>
      <c r="G270" s="154">
        <f t="shared" si="174"/>
        <v>15783</v>
      </c>
      <c r="H270" s="154">
        <f t="shared" si="174"/>
        <v>0</v>
      </c>
      <c r="I270" s="154">
        <f t="shared" si="174"/>
        <v>0</v>
      </c>
      <c r="J270" s="154">
        <f t="shared" si="174"/>
        <v>0</v>
      </c>
      <c r="K270" s="154">
        <f t="shared" si="174"/>
        <v>0</v>
      </c>
      <c r="L270" s="154">
        <f t="shared" si="174"/>
        <v>0</v>
      </c>
      <c r="M270" s="154">
        <f t="shared" si="174"/>
        <v>0</v>
      </c>
      <c r="N270" s="154">
        <f t="shared" si="174"/>
        <v>0</v>
      </c>
      <c r="O270" s="154">
        <f t="shared" si="174"/>
        <v>0</v>
      </c>
      <c r="P270" s="154">
        <f t="shared" si="174"/>
        <v>0</v>
      </c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  <c r="AV270" s="7"/>
      <c r="AW270" s="7"/>
      <c r="AX270" s="7"/>
    </row>
    <row r="271" spans="1:50" s="8" customFormat="1" ht="41.25" hidden="1" customHeight="1">
      <c r="A271" s="56" t="s">
        <v>208</v>
      </c>
      <c r="B271" s="89" t="s">
        <v>209</v>
      </c>
      <c r="C271" s="153"/>
      <c r="D271" s="154">
        <f t="shared" ref="D271:P273" si="175">D272</f>
        <v>0</v>
      </c>
      <c r="E271" s="154">
        <f t="shared" si="175"/>
        <v>0</v>
      </c>
      <c r="F271" s="154">
        <f t="shared" si="175"/>
        <v>0</v>
      </c>
      <c r="G271" s="154">
        <f t="shared" si="175"/>
        <v>0</v>
      </c>
      <c r="H271" s="154"/>
      <c r="I271" s="154">
        <f t="shared" si="175"/>
        <v>0</v>
      </c>
      <c r="J271" s="154">
        <f t="shared" si="175"/>
        <v>0</v>
      </c>
      <c r="K271" s="154">
        <f t="shared" si="175"/>
        <v>0</v>
      </c>
      <c r="L271" s="154">
        <f t="shared" si="175"/>
        <v>0</v>
      </c>
      <c r="M271" s="154">
        <f t="shared" si="175"/>
        <v>0</v>
      </c>
      <c r="N271" s="154">
        <f t="shared" si="175"/>
        <v>0</v>
      </c>
      <c r="O271" s="154">
        <f t="shared" si="175"/>
        <v>0</v>
      </c>
      <c r="P271" s="154">
        <f t="shared" si="175"/>
        <v>0</v>
      </c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  <c r="AV271" s="7"/>
      <c r="AW271" s="7"/>
      <c r="AX271" s="7"/>
    </row>
    <row r="272" spans="1:50" s="8" customFormat="1" ht="16.5" hidden="1" customHeight="1">
      <c r="A272" s="56" t="s">
        <v>104</v>
      </c>
      <c r="B272" s="89" t="s">
        <v>210</v>
      </c>
      <c r="C272" s="153"/>
      <c r="D272" s="154">
        <f t="shared" si="175"/>
        <v>0</v>
      </c>
      <c r="E272" s="156">
        <f t="shared" si="175"/>
        <v>0</v>
      </c>
      <c r="F272" s="156">
        <f t="shared" si="175"/>
        <v>0</v>
      </c>
      <c r="G272" s="156">
        <f t="shared" si="175"/>
        <v>0</v>
      </c>
      <c r="H272" s="156"/>
      <c r="I272" s="156">
        <f t="shared" si="175"/>
        <v>0</v>
      </c>
      <c r="J272" s="156">
        <f t="shared" si="175"/>
        <v>0</v>
      </c>
      <c r="K272" s="156">
        <f t="shared" si="175"/>
        <v>0</v>
      </c>
      <c r="L272" s="156">
        <f t="shared" si="175"/>
        <v>0</v>
      </c>
      <c r="M272" s="156">
        <f t="shared" si="175"/>
        <v>0</v>
      </c>
      <c r="N272" s="156">
        <f t="shared" si="175"/>
        <v>0</v>
      </c>
      <c r="O272" s="156">
        <f t="shared" si="175"/>
        <v>0</v>
      </c>
      <c r="P272" s="156">
        <f t="shared" si="175"/>
        <v>0</v>
      </c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  <c r="AV272" s="7"/>
      <c r="AW272" s="7"/>
      <c r="AX272" s="7"/>
    </row>
    <row r="273" spans="1:50" s="8" customFormat="1" ht="43.5" hidden="1" customHeight="1">
      <c r="A273" s="57" t="s">
        <v>51</v>
      </c>
      <c r="B273" s="89"/>
      <c r="C273" s="153" t="s">
        <v>52</v>
      </c>
      <c r="D273" s="154">
        <f t="shared" si="175"/>
        <v>0</v>
      </c>
      <c r="E273" s="156">
        <f t="shared" si="175"/>
        <v>0</v>
      </c>
      <c r="F273" s="156">
        <f t="shared" si="175"/>
        <v>0</v>
      </c>
      <c r="G273" s="156">
        <f t="shared" si="175"/>
        <v>0</v>
      </c>
      <c r="H273" s="156"/>
      <c r="I273" s="156">
        <f t="shared" si="175"/>
        <v>0</v>
      </c>
      <c r="J273" s="156">
        <f t="shared" si="175"/>
        <v>0</v>
      </c>
      <c r="K273" s="156">
        <f t="shared" si="175"/>
        <v>0</v>
      </c>
      <c r="L273" s="156">
        <f t="shared" si="175"/>
        <v>0</v>
      </c>
      <c r="M273" s="156">
        <f t="shared" si="175"/>
        <v>0</v>
      </c>
      <c r="N273" s="156">
        <f t="shared" si="175"/>
        <v>0</v>
      </c>
      <c r="O273" s="156">
        <f t="shared" si="175"/>
        <v>0</v>
      </c>
      <c r="P273" s="156">
        <f t="shared" si="175"/>
        <v>0</v>
      </c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/>
      <c r="AW273" s="7"/>
      <c r="AX273" s="7"/>
    </row>
    <row r="274" spans="1:50" s="8" customFormat="1" ht="13.5" hidden="1" customHeight="1">
      <c r="A274" s="46" t="s">
        <v>153</v>
      </c>
      <c r="B274" s="89" t="s">
        <v>210</v>
      </c>
      <c r="C274" s="153" t="s">
        <v>52</v>
      </c>
      <c r="D274" s="158">
        <f>E274+F274+G274</f>
        <v>0</v>
      </c>
      <c r="E274" s="156">
        <v>0</v>
      </c>
      <c r="F274" s="156"/>
      <c r="G274" s="155"/>
      <c r="H274" s="155"/>
      <c r="I274" s="158">
        <f>J274+K274+L274</f>
        <v>0</v>
      </c>
      <c r="J274" s="155"/>
      <c r="K274" s="156"/>
      <c r="L274" s="156"/>
      <c r="M274" s="160">
        <f>N274+O274</f>
        <v>0</v>
      </c>
      <c r="N274" s="160"/>
      <c r="O274" s="160"/>
      <c r="P274" s="160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  <c r="AV274" s="7"/>
      <c r="AW274" s="7"/>
      <c r="AX274" s="7"/>
    </row>
    <row r="275" spans="1:50" s="8" customFormat="1" ht="38.25" hidden="1">
      <c r="A275" s="73" t="s">
        <v>294</v>
      </c>
      <c r="B275" s="89" t="s">
        <v>297</v>
      </c>
      <c r="C275" s="153"/>
      <c r="D275" s="154">
        <f>D283+D289</f>
        <v>0</v>
      </c>
      <c r="E275" s="158">
        <f>E283+E289</f>
        <v>0</v>
      </c>
      <c r="F275" s="158">
        <f t="shared" ref="F275:P275" si="176">F283+F289</f>
        <v>0</v>
      </c>
      <c r="G275" s="158">
        <f t="shared" si="176"/>
        <v>0</v>
      </c>
      <c r="H275" s="158">
        <f t="shared" si="176"/>
        <v>0</v>
      </c>
      <c r="I275" s="154">
        <f t="shared" si="176"/>
        <v>0</v>
      </c>
      <c r="J275" s="158">
        <f t="shared" si="176"/>
        <v>0</v>
      </c>
      <c r="K275" s="158">
        <f t="shared" si="176"/>
        <v>0</v>
      </c>
      <c r="L275" s="158">
        <f t="shared" si="176"/>
        <v>0</v>
      </c>
      <c r="M275" s="154">
        <f t="shared" si="176"/>
        <v>0</v>
      </c>
      <c r="N275" s="158">
        <f t="shared" si="176"/>
        <v>0</v>
      </c>
      <c r="O275" s="158">
        <f t="shared" si="176"/>
        <v>0</v>
      </c>
      <c r="P275" s="158">
        <f t="shared" si="176"/>
        <v>0</v>
      </c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  <c r="AV275" s="7"/>
      <c r="AW275" s="7"/>
      <c r="AX275" s="7"/>
    </row>
    <row r="276" spans="1:50" s="8" customFormat="1" ht="39" customHeight="1">
      <c r="A276" s="214" t="s">
        <v>529</v>
      </c>
      <c r="B276" s="236" t="s">
        <v>298</v>
      </c>
      <c r="C276" s="153"/>
      <c r="D276" s="154">
        <f>D277+D279+D281</f>
        <v>20812.900000000001</v>
      </c>
      <c r="E276" s="154">
        <f t="shared" ref="E276:P276" si="177">E277+E279+E281</f>
        <v>3468.9</v>
      </c>
      <c r="F276" s="154">
        <f t="shared" si="177"/>
        <v>1561</v>
      </c>
      <c r="G276" s="154">
        <f t="shared" si="177"/>
        <v>15783</v>
      </c>
      <c r="H276" s="154">
        <f t="shared" si="177"/>
        <v>0</v>
      </c>
      <c r="I276" s="154">
        <f t="shared" si="177"/>
        <v>0</v>
      </c>
      <c r="J276" s="154">
        <f t="shared" si="177"/>
        <v>0</v>
      </c>
      <c r="K276" s="154">
        <f t="shared" si="177"/>
        <v>0</v>
      </c>
      <c r="L276" s="154">
        <f t="shared" si="177"/>
        <v>0</v>
      </c>
      <c r="M276" s="154">
        <f t="shared" si="177"/>
        <v>0</v>
      </c>
      <c r="N276" s="154">
        <f t="shared" si="177"/>
        <v>0</v>
      </c>
      <c r="O276" s="154">
        <f t="shared" si="177"/>
        <v>0</v>
      </c>
      <c r="P276" s="154">
        <f t="shared" si="177"/>
        <v>0</v>
      </c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  <c r="AV276" s="7"/>
      <c r="AW276" s="7"/>
      <c r="AX276" s="7"/>
    </row>
    <row r="277" spans="1:50" s="8" customFormat="1" ht="51">
      <c r="A277" s="214" t="s">
        <v>530</v>
      </c>
      <c r="B277" s="236" t="s">
        <v>531</v>
      </c>
      <c r="C277" s="153"/>
      <c r="D277" s="154">
        <f>D278</f>
        <v>3468.9</v>
      </c>
      <c r="E277" s="154">
        <f t="shared" ref="E277:P277" si="178">E278</f>
        <v>3468.9</v>
      </c>
      <c r="F277" s="154">
        <f t="shared" si="178"/>
        <v>0</v>
      </c>
      <c r="G277" s="154">
        <f t="shared" si="178"/>
        <v>0</v>
      </c>
      <c r="H277" s="154">
        <f t="shared" si="178"/>
        <v>0</v>
      </c>
      <c r="I277" s="154">
        <f t="shared" si="178"/>
        <v>0</v>
      </c>
      <c r="J277" s="154">
        <f t="shared" si="178"/>
        <v>0</v>
      </c>
      <c r="K277" s="154">
        <f t="shared" si="178"/>
        <v>0</v>
      </c>
      <c r="L277" s="154">
        <f t="shared" si="178"/>
        <v>0</v>
      </c>
      <c r="M277" s="154">
        <f t="shared" si="178"/>
        <v>0</v>
      </c>
      <c r="N277" s="154">
        <f t="shared" si="178"/>
        <v>0</v>
      </c>
      <c r="O277" s="154">
        <f t="shared" si="178"/>
        <v>0</v>
      </c>
      <c r="P277" s="154">
        <f t="shared" si="178"/>
        <v>0</v>
      </c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  <c r="AV277" s="7"/>
      <c r="AW277" s="7"/>
      <c r="AX277" s="7"/>
    </row>
    <row r="278" spans="1:50" s="8" customFormat="1" ht="36.75">
      <c r="A278" s="144" t="s">
        <v>77</v>
      </c>
      <c r="B278" s="236" t="s">
        <v>531</v>
      </c>
      <c r="C278" s="153" t="s">
        <v>52</v>
      </c>
      <c r="D278" s="154">
        <f>E278+F278+G278</f>
        <v>3468.9</v>
      </c>
      <c r="E278" s="158">
        <v>3468.9</v>
      </c>
      <c r="F278" s="158"/>
      <c r="G278" s="158"/>
      <c r="H278" s="158"/>
      <c r="I278" s="154">
        <f>J278+K278+L278</f>
        <v>0</v>
      </c>
      <c r="J278" s="158"/>
      <c r="K278" s="158"/>
      <c r="L278" s="158"/>
      <c r="M278" s="154">
        <f>N278+O278+P278</f>
        <v>0</v>
      </c>
      <c r="N278" s="158"/>
      <c r="O278" s="158"/>
      <c r="P278" s="158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  <c r="AV278" s="7"/>
      <c r="AW278" s="7"/>
      <c r="AX278" s="7"/>
    </row>
    <row r="279" spans="1:50" s="8" customFormat="1" ht="45" customHeight="1">
      <c r="A279" s="214" t="s">
        <v>532</v>
      </c>
      <c r="B279" s="236" t="s">
        <v>534</v>
      </c>
      <c r="C279" s="153"/>
      <c r="D279" s="154">
        <f>D280</f>
        <v>1561</v>
      </c>
      <c r="E279" s="154">
        <f t="shared" ref="E279:P279" si="179">E280</f>
        <v>0</v>
      </c>
      <c r="F279" s="154">
        <f t="shared" si="179"/>
        <v>1561</v>
      </c>
      <c r="G279" s="154">
        <f t="shared" si="179"/>
        <v>0</v>
      </c>
      <c r="H279" s="154">
        <f t="shared" si="179"/>
        <v>0</v>
      </c>
      <c r="I279" s="154">
        <f t="shared" si="179"/>
        <v>0</v>
      </c>
      <c r="J279" s="154">
        <f t="shared" si="179"/>
        <v>0</v>
      </c>
      <c r="K279" s="154">
        <f t="shared" si="179"/>
        <v>0</v>
      </c>
      <c r="L279" s="154">
        <f t="shared" si="179"/>
        <v>0</v>
      </c>
      <c r="M279" s="154">
        <f t="shared" si="179"/>
        <v>0</v>
      </c>
      <c r="N279" s="154">
        <f t="shared" si="179"/>
        <v>0</v>
      </c>
      <c r="O279" s="154">
        <f t="shared" si="179"/>
        <v>0</v>
      </c>
      <c r="P279" s="154">
        <f t="shared" si="179"/>
        <v>0</v>
      </c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  <c r="AV279" s="7"/>
      <c r="AW279" s="7"/>
      <c r="AX279" s="7"/>
    </row>
    <row r="280" spans="1:50" s="8" customFormat="1" ht="36.75">
      <c r="A280" s="144" t="s">
        <v>77</v>
      </c>
      <c r="B280" s="227" t="s">
        <v>534</v>
      </c>
      <c r="C280" s="153" t="s">
        <v>52</v>
      </c>
      <c r="D280" s="154">
        <f>E280+F280+G280</f>
        <v>1561</v>
      </c>
      <c r="E280" s="158"/>
      <c r="F280" s="158">
        <v>1561</v>
      </c>
      <c r="G280" s="158"/>
      <c r="H280" s="158"/>
      <c r="I280" s="154">
        <f>J280+K280+L280</f>
        <v>0</v>
      </c>
      <c r="J280" s="158"/>
      <c r="K280" s="158"/>
      <c r="L280" s="158"/>
      <c r="M280" s="154">
        <f>N280+O280+P280</f>
        <v>0</v>
      </c>
      <c r="N280" s="158"/>
      <c r="O280" s="158"/>
      <c r="P280" s="158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  <c r="AV280" s="7"/>
      <c r="AW280" s="7"/>
      <c r="AX280" s="7"/>
    </row>
    <row r="281" spans="1:50" s="8" customFormat="1" ht="63.75">
      <c r="A281" s="214" t="s">
        <v>533</v>
      </c>
      <c r="B281" s="227" t="s">
        <v>535</v>
      </c>
      <c r="C281" s="153"/>
      <c r="D281" s="154">
        <f>D282</f>
        <v>15783</v>
      </c>
      <c r="E281" s="154">
        <f t="shared" ref="E281:P281" si="180">E282</f>
        <v>0</v>
      </c>
      <c r="F281" s="154">
        <f t="shared" si="180"/>
        <v>0</v>
      </c>
      <c r="G281" s="154">
        <f t="shared" si="180"/>
        <v>15783</v>
      </c>
      <c r="H281" s="154">
        <f t="shared" si="180"/>
        <v>0</v>
      </c>
      <c r="I281" s="154">
        <f t="shared" si="180"/>
        <v>0</v>
      </c>
      <c r="J281" s="154">
        <f t="shared" si="180"/>
        <v>0</v>
      </c>
      <c r="K281" s="154">
        <f t="shared" si="180"/>
        <v>0</v>
      </c>
      <c r="L281" s="154">
        <f t="shared" si="180"/>
        <v>0</v>
      </c>
      <c r="M281" s="154">
        <f t="shared" si="180"/>
        <v>0</v>
      </c>
      <c r="N281" s="154">
        <f t="shared" si="180"/>
        <v>0</v>
      </c>
      <c r="O281" s="154">
        <f t="shared" si="180"/>
        <v>0</v>
      </c>
      <c r="P281" s="154">
        <f t="shared" si="180"/>
        <v>0</v>
      </c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  <c r="AW281" s="7"/>
      <c r="AX281" s="7"/>
    </row>
    <row r="282" spans="1:50" s="8" customFormat="1" ht="36.75">
      <c r="A282" s="144" t="s">
        <v>77</v>
      </c>
      <c r="B282" s="227" t="s">
        <v>535</v>
      </c>
      <c r="C282" s="153" t="s">
        <v>52</v>
      </c>
      <c r="D282" s="154">
        <f>E282+F282+G282</f>
        <v>15783</v>
      </c>
      <c r="E282" s="158"/>
      <c r="F282" s="158"/>
      <c r="G282" s="158">
        <v>15783</v>
      </c>
      <c r="H282" s="158"/>
      <c r="I282" s="154">
        <f>J282+K282+L282</f>
        <v>0</v>
      </c>
      <c r="J282" s="158"/>
      <c r="K282" s="158"/>
      <c r="L282" s="158"/>
      <c r="M282" s="154">
        <f>N282+O282+P282</f>
        <v>0</v>
      </c>
      <c r="N282" s="158"/>
      <c r="O282" s="158"/>
      <c r="P282" s="158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  <c r="AW282" s="7"/>
      <c r="AX282" s="7"/>
    </row>
    <row r="283" spans="1:50" s="8" customFormat="1" ht="88.5" hidden="1" customHeight="1">
      <c r="A283" s="58" t="s">
        <v>295</v>
      </c>
      <c r="B283" s="79" t="s">
        <v>298</v>
      </c>
      <c r="C283" s="153"/>
      <c r="D283" s="154">
        <f t="shared" ref="D283:P283" si="181">D284</f>
        <v>0</v>
      </c>
      <c r="E283" s="158">
        <f t="shared" si="181"/>
        <v>0</v>
      </c>
      <c r="F283" s="158">
        <f t="shared" si="181"/>
        <v>0</v>
      </c>
      <c r="G283" s="158">
        <f t="shared" si="181"/>
        <v>0</v>
      </c>
      <c r="H283" s="158">
        <f t="shared" si="181"/>
        <v>0</v>
      </c>
      <c r="I283" s="158">
        <f t="shared" si="181"/>
        <v>0</v>
      </c>
      <c r="J283" s="158">
        <f t="shared" si="181"/>
        <v>0</v>
      </c>
      <c r="K283" s="158">
        <f t="shared" si="181"/>
        <v>0</v>
      </c>
      <c r="L283" s="158">
        <f t="shared" si="181"/>
        <v>0</v>
      </c>
      <c r="M283" s="158">
        <f t="shared" si="181"/>
        <v>0</v>
      </c>
      <c r="N283" s="158">
        <f t="shared" si="181"/>
        <v>0</v>
      </c>
      <c r="O283" s="158">
        <f t="shared" si="181"/>
        <v>0</v>
      </c>
      <c r="P283" s="158">
        <f t="shared" si="181"/>
        <v>0</v>
      </c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  <c r="AW283" s="7"/>
      <c r="AX283" s="7"/>
    </row>
    <row r="284" spans="1:50" s="8" customFormat="1" hidden="1">
      <c r="A284" s="58" t="s">
        <v>296</v>
      </c>
      <c r="B284" s="79" t="s">
        <v>299</v>
      </c>
      <c r="C284" s="153"/>
      <c r="D284" s="154">
        <f>D285+D287</f>
        <v>0</v>
      </c>
      <c r="E284" s="158">
        <f>E285+E287</f>
        <v>0</v>
      </c>
      <c r="F284" s="158">
        <f>F285</f>
        <v>0</v>
      </c>
      <c r="G284" s="158">
        <f>G285</f>
        <v>0</v>
      </c>
      <c r="H284" s="158">
        <f>H285</f>
        <v>0</v>
      </c>
      <c r="I284" s="158">
        <f t="shared" ref="I284:P284" si="182">I285+I287</f>
        <v>0</v>
      </c>
      <c r="J284" s="158">
        <f t="shared" si="182"/>
        <v>0</v>
      </c>
      <c r="K284" s="158">
        <f t="shared" si="182"/>
        <v>0</v>
      </c>
      <c r="L284" s="158">
        <f t="shared" si="182"/>
        <v>0</v>
      </c>
      <c r="M284" s="158">
        <f t="shared" si="182"/>
        <v>0</v>
      </c>
      <c r="N284" s="158">
        <f t="shared" si="182"/>
        <v>0</v>
      </c>
      <c r="O284" s="158">
        <f t="shared" si="182"/>
        <v>0</v>
      </c>
      <c r="P284" s="158">
        <f t="shared" si="182"/>
        <v>0</v>
      </c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/>
      <c r="AX284" s="7"/>
    </row>
    <row r="285" spans="1:50" s="8" customFormat="1" ht="26.25" hidden="1" customHeight="1">
      <c r="A285" s="122" t="s">
        <v>42</v>
      </c>
      <c r="B285" s="79" t="s">
        <v>299</v>
      </c>
      <c r="C285" s="153" t="s">
        <v>16</v>
      </c>
      <c r="D285" s="154">
        <f>D286</f>
        <v>0</v>
      </c>
      <c r="E285" s="158">
        <f>E286</f>
        <v>0</v>
      </c>
      <c r="F285" s="158">
        <f>F286</f>
        <v>0</v>
      </c>
      <c r="G285" s="158">
        <f>G286</f>
        <v>0</v>
      </c>
      <c r="H285" s="158"/>
      <c r="I285" s="154">
        <f t="shared" ref="I285:P285" si="183">I286</f>
        <v>0</v>
      </c>
      <c r="J285" s="158">
        <f t="shared" si="183"/>
        <v>0</v>
      </c>
      <c r="K285" s="158">
        <f t="shared" si="183"/>
        <v>0</v>
      </c>
      <c r="L285" s="158">
        <f t="shared" si="183"/>
        <v>0</v>
      </c>
      <c r="M285" s="154">
        <f t="shared" si="183"/>
        <v>0</v>
      </c>
      <c r="N285" s="158">
        <f t="shared" si="183"/>
        <v>0</v>
      </c>
      <c r="O285" s="158">
        <f t="shared" si="183"/>
        <v>0</v>
      </c>
      <c r="P285" s="158">
        <f t="shared" si="183"/>
        <v>0</v>
      </c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  <c r="AX285" s="7"/>
    </row>
    <row r="286" spans="1:50" s="8" customFormat="1" ht="13.5" hidden="1" customHeight="1">
      <c r="A286" s="80" t="s">
        <v>49</v>
      </c>
      <c r="B286" s="79" t="s">
        <v>299</v>
      </c>
      <c r="C286" s="153" t="s">
        <v>16</v>
      </c>
      <c r="D286" s="154">
        <f>E286+F286+G286</f>
        <v>0</v>
      </c>
      <c r="E286" s="37"/>
      <c r="F286" s="155"/>
      <c r="G286" s="155"/>
      <c r="H286" s="155"/>
      <c r="I286" s="154">
        <f>J286+K286+L286</f>
        <v>0</v>
      </c>
      <c r="J286" s="156"/>
      <c r="K286" s="156"/>
      <c r="L286" s="156"/>
      <c r="M286" s="159">
        <f>N286+O286+P286</f>
        <v>0</v>
      </c>
      <c r="N286" s="160"/>
      <c r="O286" s="160"/>
      <c r="P286" s="160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  <c r="AV286" s="7"/>
      <c r="AW286" s="7"/>
      <c r="AX286" s="7"/>
    </row>
    <row r="287" spans="1:50" s="8" customFormat="1" ht="36.75" hidden="1" customHeight="1">
      <c r="A287" s="81" t="s">
        <v>51</v>
      </c>
      <c r="B287" s="79" t="s">
        <v>299</v>
      </c>
      <c r="C287" s="153" t="s">
        <v>52</v>
      </c>
      <c r="D287" s="154">
        <f>D288</f>
        <v>0</v>
      </c>
      <c r="E287" s="158">
        <f t="shared" ref="E287:P287" si="184">E288</f>
        <v>0</v>
      </c>
      <c r="F287" s="158">
        <f t="shared" si="184"/>
        <v>0</v>
      </c>
      <c r="G287" s="158">
        <f t="shared" si="184"/>
        <v>0</v>
      </c>
      <c r="H287" s="158">
        <f t="shared" si="184"/>
        <v>0</v>
      </c>
      <c r="I287" s="158">
        <f t="shared" si="184"/>
        <v>0</v>
      </c>
      <c r="J287" s="158">
        <f t="shared" si="184"/>
        <v>0</v>
      </c>
      <c r="K287" s="158">
        <f t="shared" si="184"/>
        <v>0</v>
      </c>
      <c r="L287" s="158">
        <f t="shared" si="184"/>
        <v>0</v>
      </c>
      <c r="M287" s="158">
        <f t="shared" si="184"/>
        <v>0</v>
      </c>
      <c r="N287" s="158">
        <f t="shared" si="184"/>
        <v>0</v>
      </c>
      <c r="O287" s="158">
        <f t="shared" si="184"/>
        <v>0</v>
      </c>
      <c r="P287" s="158">
        <f t="shared" si="184"/>
        <v>0</v>
      </c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7"/>
    </row>
    <row r="288" spans="1:50" s="8" customFormat="1" ht="13.5" hidden="1" customHeight="1">
      <c r="A288" s="80" t="s">
        <v>49</v>
      </c>
      <c r="B288" s="79" t="s">
        <v>299</v>
      </c>
      <c r="C288" s="153" t="s">
        <v>52</v>
      </c>
      <c r="D288" s="154">
        <f>E288+F288+G288</f>
        <v>0</v>
      </c>
      <c r="E288" s="37">
        <v>0</v>
      </c>
      <c r="F288" s="155"/>
      <c r="G288" s="155"/>
      <c r="H288" s="155"/>
      <c r="I288" s="154"/>
      <c r="J288" s="156"/>
      <c r="K288" s="156"/>
      <c r="L288" s="156"/>
      <c r="M288" s="159"/>
      <c r="N288" s="160"/>
      <c r="O288" s="160"/>
      <c r="P288" s="160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  <c r="AX288" s="7"/>
    </row>
    <row r="289" spans="1:50" s="8" customFormat="1" ht="38.25" hidden="1">
      <c r="A289" s="73" t="s">
        <v>300</v>
      </c>
      <c r="B289" s="60" t="s">
        <v>301</v>
      </c>
      <c r="C289" s="153"/>
      <c r="D289" s="154">
        <f>D290+D293</f>
        <v>0</v>
      </c>
      <c r="E289" s="158">
        <f>E290+E293</f>
        <v>0</v>
      </c>
      <c r="F289" s="158">
        <f t="shared" ref="F289:P289" si="185">F290+F293</f>
        <v>0</v>
      </c>
      <c r="G289" s="158">
        <f t="shared" si="185"/>
        <v>0</v>
      </c>
      <c r="H289" s="158">
        <f t="shared" si="185"/>
        <v>0</v>
      </c>
      <c r="I289" s="158">
        <f t="shared" si="185"/>
        <v>0</v>
      </c>
      <c r="J289" s="158">
        <f t="shared" si="185"/>
        <v>0</v>
      </c>
      <c r="K289" s="158">
        <f t="shared" si="185"/>
        <v>0</v>
      </c>
      <c r="L289" s="158">
        <f t="shared" si="185"/>
        <v>0</v>
      </c>
      <c r="M289" s="158">
        <f t="shared" si="185"/>
        <v>0</v>
      </c>
      <c r="N289" s="158">
        <f t="shared" si="185"/>
        <v>0</v>
      </c>
      <c r="O289" s="158">
        <f t="shared" si="185"/>
        <v>0</v>
      </c>
      <c r="P289" s="158">
        <f t="shared" si="185"/>
        <v>0</v>
      </c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  <c r="AX289" s="7"/>
    </row>
    <row r="290" spans="1:50" s="8" customFormat="1" hidden="1">
      <c r="A290" s="73" t="s">
        <v>104</v>
      </c>
      <c r="B290" s="60" t="s">
        <v>302</v>
      </c>
      <c r="C290" s="153"/>
      <c r="D290" s="154">
        <f t="shared" ref="D290:I291" si="186">D291</f>
        <v>0</v>
      </c>
      <c r="E290" s="158">
        <f>E291</f>
        <v>0</v>
      </c>
      <c r="F290" s="158">
        <f t="shared" ref="F290:P291" si="187">F291</f>
        <v>0</v>
      </c>
      <c r="G290" s="158">
        <f t="shared" si="187"/>
        <v>0</v>
      </c>
      <c r="H290" s="158">
        <f t="shared" si="187"/>
        <v>0</v>
      </c>
      <c r="I290" s="158">
        <f t="shared" si="187"/>
        <v>0</v>
      </c>
      <c r="J290" s="158">
        <f t="shared" si="187"/>
        <v>0</v>
      </c>
      <c r="K290" s="158">
        <f t="shared" si="187"/>
        <v>0</v>
      </c>
      <c r="L290" s="158">
        <f t="shared" si="187"/>
        <v>0</v>
      </c>
      <c r="M290" s="158">
        <f t="shared" si="187"/>
        <v>0</v>
      </c>
      <c r="N290" s="158">
        <f t="shared" si="187"/>
        <v>0</v>
      </c>
      <c r="O290" s="158">
        <f t="shared" si="187"/>
        <v>0</v>
      </c>
      <c r="P290" s="158">
        <f t="shared" si="187"/>
        <v>0</v>
      </c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  <c r="AW290" s="7"/>
      <c r="AX290" s="7"/>
    </row>
    <row r="291" spans="1:50" s="8" customFormat="1" ht="26.25" hidden="1">
      <c r="A291" s="122" t="s">
        <v>42</v>
      </c>
      <c r="B291" s="60" t="s">
        <v>302</v>
      </c>
      <c r="C291" s="153" t="s">
        <v>16</v>
      </c>
      <c r="D291" s="154">
        <f t="shared" si="186"/>
        <v>0</v>
      </c>
      <c r="E291" s="158">
        <f t="shared" si="186"/>
        <v>0</v>
      </c>
      <c r="F291" s="158">
        <f t="shared" si="186"/>
        <v>0</v>
      </c>
      <c r="G291" s="158">
        <f t="shared" si="186"/>
        <v>0</v>
      </c>
      <c r="H291" s="158">
        <f t="shared" si="186"/>
        <v>0</v>
      </c>
      <c r="I291" s="158">
        <f t="shared" si="186"/>
        <v>0</v>
      </c>
      <c r="J291" s="158">
        <f t="shared" si="187"/>
        <v>0</v>
      </c>
      <c r="K291" s="158">
        <f t="shared" si="187"/>
        <v>0</v>
      </c>
      <c r="L291" s="158">
        <f t="shared" si="187"/>
        <v>0</v>
      </c>
      <c r="M291" s="158">
        <f t="shared" si="187"/>
        <v>0</v>
      </c>
      <c r="N291" s="158">
        <f t="shared" si="187"/>
        <v>0</v>
      </c>
      <c r="O291" s="158">
        <f t="shared" si="187"/>
        <v>0</v>
      </c>
      <c r="P291" s="158">
        <f t="shared" si="187"/>
        <v>0</v>
      </c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  <c r="AV291" s="7"/>
      <c r="AW291" s="7"/>
      <c r="AX291" s="7"/>
    </row>
    <row r="292" spans="1:50" s="8" customFormat="1" ht="13.5" hidden="1" customHeight="1">
      <c r="A292" s="80" t="s">
        <v>49</v>
      </c>
      <c r="B292" s="60" t="s">
        <v>302</v>
      </c>
      <c r="C292" s="153" t="s">
        <v>16</v>
      </c>
      <c r="D292" s="154">
        <f>E292+F292+G292+H292</f>
        <v>0</v>
      </c>
      <c r="E292" s="37"/>
      <c r="F292" s="155"/>
      <c r="G292" s="155"/>
      <c r="H292" s="155"/>
      <c r="I292" s="154">
        <f>J292+K292+L292</f>
        <v>0</v>
      </c>
      <c r="J292" s="156"/>
      <c r="K292" s="156"/>
      <c r="L292" s="156"/>
      <c r="M292" s="159"/>
      <c r="N292" s="160"/>
      <c r="O292" s="160"/>
      <c r="P292" s="160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  <c r="AV292" s="7"/>
      <c r="AW292" s="7"/>
      <c r="AX292" s="7"/>
    </row>
    <row r="293" spans="1:50" s="8" customFormat="1" hidden="1">
      <c r="A293" s="58" t="s">
        <v>287</v>
      </c>
      <c r="B293" s="60" t="s">
        <v>303</v>
      </c>
      <c r="C293" s="153"/>
      <c r="D293" s="154">
        <f t="shared" ref="D293:P294" si="188">D294</f>
        <v>0</v>
      </c>
      <c r="E293" s="158">
        <f t="shared" si="188"/>
        <v>0</v>
      </c>
      <c r="F293" s="158">
        <f t="shared" si="188"/>
        <v>0</v>
      </c>
      <c r="G293" s="158">
        <f t="shared" si="188"/>
        <v>0</v>
      </c>
      <c r="H293" s="158">
        <f t="shared" si="188"/>
        <v>0</v>
      </c>
      <c r="I293" s="154">
        <f t="shared" si="188"/>
        <v>0</v>
      </c>
      <c r="J293" s="158">
        <f t="shared" si="188"/>
        <v>0</v>
      </c>
      <c r="K293" s="158">
        <f t="shared" si="188"/>
        <v>0</v>
      </c>
      <c r="L293" s="158">
        <f t="shared" si="188"/>
        <v>0</v>
      </c>
      <c r="M293" s="154">
        <f t="shared" si="188"/>
        <v>0</v>
      </c>
      <c r="N293" s="158">
        <f t="shared" si="188"/>
        <v>0</v>
      </c>
      <c r="O293" s="158">
        <f t="shared" si="188"/>
        <v>0</v>
      </c>
      <c r="P293" s="158">
        <f t="shared" si="188"/>
        <v>0</v>
      </c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  <c r="AU293" s="7"/>
      <c r="AV293" s="7"/>
      <c r="AW293" s="7"/>
      <c r="AX293" s="7"/>
    </row>
    <row r="294" spans="1:50" s="8" customFormat="1" ht="26.25" hidden="1">
      <c r="A294" s="122" t="s">
        <v>42</v>
      </c>
      <c r="B294" s="60" t="s">
        <v>303</v>
      </c>
      <c r="C294" s="153" t="s">
        <v>16</v>
      </c>
      <c r="D294" s="154">
        <f t="shared" si="188"/>
        <v>0</v>
      </c>
      <c r="E294" s="158">
        <f t="shared" si="188"/>
        <v>0</v>
      </c>
      <c r="F294" s="158">
        <f t="shared" si="188"/>
        <v>0</v>
      </c>
      <c r="G294" s="158">
        <f t="shared" si="188"/>
        <v>0</v>
      </c>
      <c r="H294" s="158">
        <f t="shared" si="188"/>
        <v>0</v>
      </c>
      <c r="I294" s="154">
        <f t="shared" si="188"/>
        <v>0</v>
      </c>
      <c r="J294" s="158">
        <f t="shared" si="188"/>
        <v>0</v>
      </c>
      <c r="K294" s="158">
        <f t="shared" si="188"/>
        <v>0</v>
      </c>
      <c r="L294" s="158">
        <f t="shared" si="188"/>
        <v>0</v>
      </c>
      <c r="M294" s="154">
        <f t="shared" si="188"/>
        <v>0</v>
      </c>
      <c r="N294" s="158">
        <f t="shared" si="188"/>
        <v>0</v>
      </c>
      <c r="O294" s="158">
        <f t="shared" si="188"/>
        <v>0</v>
      </c>
      <c r="P294" s="158">
        <f t="shared" si="188"/>
        <v>0</v>
      </c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  <c r="AV294" s="7"/>
      <c r="AW294" s="7"/>
      <c r="AX294" s="7"/>
    </row>
    <row r="295" spans="1:50" s="8" customFormat="1" ht="13.5" hidden="1" customHeight="1">
      <c r="A295" s="80" t="s">
        <v>49</v>
      </c>
      <c r="B295" s="60" t="s">
        <v>303</v>
      </c>
      <c r="C295" s="153" t="s">
        <v>16</v>
      </c>
      <c r="D295" s="154">
        <f>E295+F295+G295+H295</f>
        <v>0</v>
      </c>
      <c r="E295" s="37"/>
      <c r="F295" s="155"/>
      <c r="G295" s="155"/>
      <c r="H295" s="155"/>
      <c r="I295" s="154">
        <f>J295+K295+L295</f>
        <v>0</v>
      </c>
      <c r="J295" s="156"/>
      <c r="K295" s="156"/>
      <c r="L295" s="156"/>
      <c r="M295" s="160"/>
      <c r="N295" s="160"/>
      <c r="O295" s="160"/>
      <c r="P295" s="160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  <c r="AV295" s="7"/>
      <c r="AW295" s="7"/>
      <c r="AX295" s="7"/>
    </row>
    <row r="296" spans="1:50" s="8" customFormat="1" ht="38.25" hidden="1">
      <c r="A296" s="58" t="s">
        <v>374</v>
      </c>
      <c r="B296" s="60" t="s">
        <v>375</v>
      </c>
      <c r="C296" s="153"/>
      <c r="D296" s="154">
        <f>D297</f>
        <v>0</v>
      </c>
      <c r="E296" s="154">
        <f t="shared" ref="E296:P299" si="189">E297</f>
        <v>0</v>
      </c>
      <c r="F296" s="154">
        <f t="shared" si="189"/>
        <v>0</v>
      </c>
      <c r="G296" s="154">
        <f t="shared" si="189"/>
        <v>0</v>
      </c>
      <c r="H296" s="154">
        <f t="shared" si="189"/>
        <v>0</v>
      </c>
      <c r="I296" s="154">
        <f t="shared" si="189"/>
        <v>0</v>
      </c>
      <c r="J296" s="154">
        <f t="shared" si="189"/>
        <v>0</v>
      </c>
      <c r="K296" s="154">
        <f t="shared" si="189"/>
        <v>0</v>
      </c>
      <c r="L296" s="154">
        <f t="shared" si="189"/>
        <v>0</v>
      </c>
      <c r="M296" s="154">
        <f t="shared" si="189"/>
        <v>0</v>
      </c>
      <c r="N296" s="154">
        <f t="shared" si="189"/>
        <v>0</v>
      </c>
      <c r="O296" s="154">
        <f t="shared" si="189"/>
        <v>0</v>
      </c>
      <c r="P296" s="154">
        <f t="shared" si="189"/>
        <v>0</v>
      </c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  <c r="AV296" s="7"/>
      <c r="AW296" s="7"/>
      <c r="AX296" s="7"/>
    </row>
    <row r="297" spans="1:50" s="8" customFormat="1" ht="25.5" hidden="1">
      <c r="A297" s="58" t="s">
        <v>376</v>
      </c>
      <c r="B297" s="60" t="s">
        <v>379</v>
      </c>
      <c r="C297" s="153"/>
      <c r="D297" s="154">
        <f>D298</f>
        <v>0</v>
      </c>
      <c r="E297" s="154">
        <f t="shared" si="189"/>
        <v>0</v>
      </c>
      <c r="F297" s="154">
        <f t="shared" si="189"/>
        <v>0</v>
      </c>
      <c r="G297" s="154">
        <f t="shared" si="189"/>
        <v>0</v>
      </c>
      <c r="H297" s="154">
        <f t="shared" si="189"/>
        <v>0</v>
      </c>
      <c r="I297" s="154">
        <f t="shared" si="189"/>
        <v>0</v>
      </c>
      <c r="J297" s="154">
        <f t="shared" si="189"/>
        <v>0</v>
      </c>
      <c r="K297" s="154">
        <f t="shared" si="189"/>
        <v>0</v>
      </c>
      <c r="L297" s="154">
        <f t="shared" si="189"/>
        <v>0</v>
      </c>
      <c r="M297" s="154">
        <f t="shared" si="189"/>
        <v>0</v>
      </c>
      <c r="N297" s="154">
        <f t="shared" si="189"/>
        <v>0</v>
      </c>
      <c r="O297" s="154">
        <f t="shared" si="189"/>
        <v>0</v>
      </c>
      <c r="P297" s="154">
        <f t="shared" si="189"/>
        <v>0</v>
      </c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  <c r="AW297" s="7"/>
      <c r="AX297" s="7"/>
    </row>
    <row r="298" spans="1:50" s="8" customFormat="1" ht="83.25" hidden="1" customHeight="1">
      <c r="A298" s="58" t="s">
        <v>377</v>
      </c>
      <c r="B298" s="60" t="s">
        <v>380</v>
      </c>
      <c r="C298" s="153"/>
      <c r="D298" s="154">
        <f>D299</f>
        <v>0</v>
      </c>
      <c r="E298" s="154">
        <f t="shared" si="189"/>
        <v>0</v>
      </c>
      <c r="F298" s="154">
        <f t="shared" si="189"/>
        <v>0</v>
      </c>
      <c r="G298" s="154">
        <f t="shared" si="189"/>
        <v>0</v>
      </c>
      <c r="H298" s="154">
        <f t="shared" si="189"/>
        <v>0</v>
      </c>
      <c r="I298" s="154">
        <f t="shared" si="189"/>
        <v>0</v>
      </c>
      <c r="J298" s="154">
        <f t="shared" si="189"/>
        <v>0</v>
      </c>
      <c r="K298" s="154">
        <f t="shared" si="189"/>
        <v>0</v>
      </c>
      <c r="L298" s="154">
        <f t="shared" si="189"/>
        <v>0</v>
      </c>
      <c r="M298" s="154">
        <f t="shared" si="189"/>
        <v>0</v>
      </c>
      <c r="N298" s="154">
        <f t="shared" si="189"/>
        <v>0</v>
      </c>
      <c r="O298" s="154">
        <f t="shared" si="189"/>
        <v>0</v>
      </c>
      <c r="P298" s="154">
        <f t="shared" si="189"/>
        <v>0</v>
      </c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  <c r="AV298" s="7"/>
      <c r="AW298" s="7"/>
      <c r="AX298" s="7"/>
    </row>
    <row r="299" spans="1:50" s="8" customFormat="1" ht="25.5" hidden="1">
      <c r="A299" s="58" t="s">
        <v>22</v>
      </c>
      <c r="B299" s="60" t="s">
        <v>380</v>
      </c>
      <c r="C299" s="153" t="s">
        <v>16</v>
      </c>
      <c r="D299" s="154">
        <f>D300</f>
        <v>0</v>
      </c>
      <c r="E299" s="154">
        <f t="shared" si="189"/>
        <v>0</v>
      </c>
      <c r="F299" s="154">
        <f t="shared" si="189"/>
        <v>0</v>
      </c>
      <c r="G299" s="154">
        <f t="shared" si="189"/>
        <v>0</v>
      </c>
      <c r="H299" s="154">
        <f t="shared" si="189"/>
        <v>0</v>
      </c>
      <c r="I299" s="154">
        <f t="shared" si="189"/>
        <v>0</v>
      </c>
      <c r="J299" s="154">
        <f t="shared" si="189"/>
        <v>0</v>
      </c>
      <c r="K299" s="154">
        <f t="shared" si="189"/>
        <v>0</v>
      </c>
      <c r="L299" s="154">
        <f t="shared" si="189"/>
        <v>0</v>
      </c>
      <c r="M299" s="154">
        <f t="shared" si="189"/>
        <v>0</v>
      </c>
      <c r="N299" s="154">
        <f t="shared" si="189"/>
        <v>0</v>
      </c>
      <c r="O299" s="154">
        <f t="shared" si="189"/>
        <v>0</v>
      </c>
      <c r="P299" s="154">
        <f t="shared" si="189"/>
        <v>0</v>
      </c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  <c r="AV299" s="7"/>
      <c r="AW299" s="7"/>
      <c r="AX299" s="7"/>
    </row>
    <row r="300" spans="1:50" s="8" customFormat="1" ht="13.5" hidden="1" customHeight="1">
      <c r="A300" s="58" t="s">
        <v>378</v>
      </c>
      <c r="B300" s="60" t="s">
        <v>380</v>
      </c>
      <c r="C300" s="153" t="s">
        <v>16</v>
      </c>
      <c r="D300" s="154">
        <f>E300+F300+G300</f>
        <v>0</v>
      </c>
      <c r="E300" s="37"/>
      <c r="F300" s="155">
        <v>0</v>
      </c>
      <c r="G300" s="155"/>
      <c r="H300" s="155"/>
      <c r="I300" s="154">
        <f>J300+K300+L300</f>
        <v>0</v>
      </c>
      <c r="J300" s="156"/>
      <c r="K300" s="156"/>
      <c r="L300" s="156"/>
      <c r="M300" s="160">
        <f>N300+O300+P300</f>
        <v>0</v>
      </c>
      <c r="N300" s="160"/>
      <c r="O300" s="160"/>
      <c r="P300" s="160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  <c r="AV300" s="7"/>
      <c r="AW300" s="7"/>
      <c r="AX300" s="7"/>
    </row>
    <row r="301" spans="1:50" s="95" customFormat="1" ht="89.25" customHeight="1">
      <c r="A301" s="43" t="s">
        <v>211</v>
      </c>
      <c r="B301" s="156">
        <v>6100000000</v>
      </c>
      <c r="C301" s="36"/>
      <c r="D301" s="154">
        <f>D302+D306+D317+D313</f>
        <v>22465</v>
      </c>
      <c r="E301" s="154">
        <f>E302+E306+E317+E313</f>
        <v>15465</v>
      </c>
      <c r="F301" s="154">
        <f>F302+F306+F317+F313</f>
        <v>7000</v>
      </c>
      <c r="G301" s="154">
        <f>G302+G306+G317+G313</f>
        <v>0</v>
      </c>
      <c r="H301" s="154" t="e">
        <f>H302+H306+H317+H313</f>
        <v>#REF!</v>
      </c>
      <c r="I301" s="154">
        <f t="shared" ref="I301:P301" si="190">I302+I306+I317</f>
        <v>0</v>
      </c>
      <c r="J301" s="154">
        <f t="shared" si="190"/>
        <v>0</v>
      </c>
      <c r="K301" s="154">
        <f t="shared" si="190"/>
        <v>0</v>
      </c>
      <c r="L301" s="154">
        <f t="shared" si="190"/>
        <v>0</v>
      </c>
      <c r="M301" s="154">
        <f t="shared" si="190"/>
        <v>0</v>
      </c>
      <c r="N301" s="154">
        <f t="shared" si="190"/>
        <v>0</v>
      </c>
      <c r="O301" s="154">
        <f t="shared" si="190"/>
        <v>0</v>
      </c>
      <c r="P301" s="154">
        <f t="shared" si="190"/>
        <v>0</v>
      </c>
    </row>
    <row r="302" spans="1:50" s="96" customFormat="1" ht="41.25" customHeight="1">
      <c r="A302" s="110" t="s">
        <v>212</v>
      </c>
      <c r="B302" s="111" t="s">
        <v>213</v>
      </c>
      <c r="C302" s="25"/>
      <c r="D302" s="154">
        <f t="shared" ref="D302:P302" si="191">D303</f>
        <v>8936.7999999999993</v>
      </c>
      <c r="E302" s="155">
        <f t="shared" si="191"/>
        <v>8936.7999999999993</v>
      </c>
      <c r="F302" s="155">
        <f t="shared" si="191"/>
        <v>0</v>
      </c>
      <c r="G302" s="155">
        <f t="shared" si="191"/>
        <v>0</v>
      </c>
      <c r="H302" s="155" t="e">
        <f t="shared" si="191"/>
        <v>#REF!</v>
      </c>
      <c r="I302" s="155">
        <f t="shared" si="191"/>
        <v>0</v>
      </c>
      <c r="J302" s="155">
        <f t="shared" si="191"/>
        <v>0</v>
      </c>
      <c r="K302" s="155">
        <f t="shared" si="191"/>
        <v>0</v>
      </c>
      <c r="L302" s="155">
        <f t="shared" si="191"/>
        <v>0</v>
      </c>
      <c r="M302" s="155">
        <f t="shared" si="191"/>
        <v>0</v>
      </c>
      <c r="N302" s="155">
        <f t="shared" si="191"/>
        <v>0</v>
      </c>
      <c r="O302" s="155">
        <f t="shared" si="191"/>
        <v>0</v>
      </c>
      <c r="P302" s="155">
        <f t="shared" si="191"/>
        <v>0</v>
      </c>
      <c r="Q302" s="95"/>
      <c r="R302" s="95"/>
      <c r="S302" s="95"/>
      <c r="T302" s="95"/>
      <c r="U302" s="95"/>
      <c r="V302" s="95"/>
      <c r="W302" s="95"/>
      <c r="X302" s="95"/>
      <c r="Y302" s="95"/>
      <c r="Z302" s="95"/>
      <c r="AA302" s="95"/>
      <c r="AB302" s="95"/>
      <c r="AC302" s="95"/>
      <c r="AD302" s="95"/>
      <c r="AE302" s="95"/>
      <c r="AF302" s="95"/>
      <c r="AG302" s="95"/>
      <c r="AH302" s="95"/>
      <c r="AI302" s="95"/>
      <c r="AJ302" s="95"/>
      <c r="AK302" s="95"/>
      <c r="AL302" s="95"/>
      <c r="AM302" s="95"/>
      <c r="AN302" s="95"/>
      <c r="AO302" s="95"/>
      <c r="AP302" s="95"/>
      <c r="AQ302" s="95"/>
      <c r="AR302" s="95"/>
      <c r="AS302" s="95"/>
      <c r="AT302" s="95"/>
      <c r="AU302" s="95"/>
      <c r="AV302" s="95"/>
      <c r="AW302" s="95"/>
      <c r="AX302" s="95"/>
    </row>
    <row r="303" spans="1:50" s="96" customFormat="1" ht="14.25" customHeight="1">
      <c r="A303" s="132" t="s">
        <v>104</v>
      </c>
      <c r="B303" s="156">
        <v>6100182130</v>
      </c>
      <c r="C303" s="25"/>
      <c r="D303" s="154">
        <f t="shared" ref="D303:P303" si="192">D304+D305</f>
        <v>8936.7999999999993</v>
      </c>
      <c r="E303" s="158">
        <f t="shared" si="192"/>
        <v>8936.7999999999993</v>
      </c>
      <c r="F303" s="158">
        <f t="shared" si="192"/>
        <v>0</v>
      </c>
      <c r="G303" s="158">
        <f t="shared" si="192"/>
        <v>0</v>
      </c>
      <c r="H303" s="158" t="e">
        <f t="shared" si="192"/>
        <v>#REF!</v>
      </c>
      <c r="I303" s="158">
        <f t="shared" si="192"/>
        <v>0</v>
      </c>
      <c r="J303" s="158">
        <f t="shared" si="192"/>
        <v>0</v>
      </c>
      <c r="K303" s="158">
        <f t="shared" si="192"/>
        <v>0</v>
      </c>
      <c r="L303" s="158">
        <f t="shared" si="192"/>
        <v>0</v>
      </c>
      <c r="M303" s="158">
        <f t="shared" si="192"/>
        <v>0</v>
      </c>
      <c r="N303" s="158">
        <f t="shared" si="192"/>
        <v>0</v>
      </c>
      <c r="O303" s="158">
        <f t="shared" si="192"/>
        <v>0</v>
      </c>
      <c r="P303" s="158">
        <f t="shared" si="192"/>
        <v>0</v>
      </c>
      <c r="Q303" s="95"/>
      <c r="R303" s="95"/>
      <c r="S303" s="95"/>
      <c r="T303" s="95"/>
      <c r="U303" s="95"/>
      <c r="V303" s="95"/>
      <c r="W303" s="95"/>
      <c r="X303" s="95"/>
      <c r="Y303" s="95"/>
      <c r="Z303" s="95"/>
      <c r="AA303" s="95"/>
      <c r="AB303" s="95"/>
      <c r="AC303" s="95"/>
      <c r="AD303" s="95"/>
      <c r="AE303" s="95"/>
      <c r="AF303" s="95"/>
      <c r="AG303" s="95"/>
      <c r="AH303" s="95"/>
      <c r="AI303" s="95"/>
      <c r="AJ303" s="95"/>
      <c r="AK303" s="95"/>
      <c r="AL303" s="95"/>
      <c r="AM303" s="95"/>
      <c r="AN303" s="95"/>
      <c r="AO303" s="95"/>
      <c r="AP303" s="95"/>
      <c r="AQ303" s="95"/>
      <c r="AR303" s="95"/>
      <c r="AS303" s="95"/>
      <c r="AT303" s="95"/>
      <c r="AU303" s="95"/>
      <c r="AV303" s="95"/>
      <c r="AW303" s="95"/>
      <c r="AX303" s="95"/>
    </row>
    <row r="304" spans="1:50" s="96" customFormat="1" ht="45.75" customHeight="1">
      <c r="A304" s="32" t="s">
        <v>42</v>
      </c>
      <c r="B304" s="156">
        <v>6100182130</v>
      </c>
      <c r="C304" s="25" t="s">
        <v>16</v>
      </c>
      <c r="D304" s="154">
        <f>E304+F304+G304</f>
        <v>3000</v>
      </c>
      <c r="E304" s="158">
        <v>3000</v>
      </c>
      <c r="F304" s="158"/>
      <c r="G304" s="158"/>
      <c r="H304" s="158" t="e">
        <f>#REF!</f>
        <v>#REF!</v>
      </c>
      <c r="I304" s="154">
        <f>J304+K304+L304</f>
        <v>0</v>
      </c>
      <c r="J304" s="158"/>
      <c r="K304" s="158"/>
      <c r="L304" s="158"/>
      <c r="M304" s="154">
        <f>N304+O304+P304</f>
        <v>0</v>
      </c>
      <c r="N304" s="158"/>
      <c r="O304" s="158"/>
      <c r="P304" s="154"/>
      <c r="Q304" s="95"/>
      <c r="R304" s="95"/>
      <c r="S304" s="95"/>
      <c r="T304" s="95"/>
      <c r="U304" s="95"/>
      <c r="V304" s="95"/>
      <c r="W304" s="95"/>
      <c r="X304" s="95"/>
      <c r="Y304" s="95"/>
      <c r="Z304" s="95"/>
      <c r="AA304" s="95"/>
      <c r="AB304" s="95"/>
      <c r="AC304" s="95"/>
      <c r="AD304" s="95"/>
      <c r="AE304" s="95"/>
      <c r="AF304" s="95"/>
      <c r="AG304" s="95"/>
      <c r="AH304" s="95"/>
      <c r="AI304" s="95"/>
      <c r="AJ304" s="95"/>
      <c r="AK304" s="95"/>
      <c r="AL304" s="95"/>
      <c r="AM304" s="95"/>
      <c r="AN304" s="95"/>
      <c r="AO304" s="95"/>
      <c r="AP304" s="95"/>
      <c r="AQ304" s="95"/>
      <c r="AR304" s="95"/>
      <c r="AS304" s="95"/>
      <c r="AT304" s="95"/>
      <c r="AU304" s="95"/>
      <c r="AV304" s="95"/>
      <c r="AW304" s="95"/>
      <c r="AX304" s="95"/>
    </row>
    <row r="305" spans="1:50" s="96" customFormat="1" ht="18" customHeight="1">
      <c r="A305" s="24" t="s">
        <v>35</v>
      </c>
      <c r="B305" s="156">
        <v>6100182130</v>
      </c>
      <c r="C305" s="25" t="s">
        <v>36</v>
      </c>
      <c r="D305" s="154">
        <f>E305+F305+G305</f>
        <v>5936.8</v>
      </c>
      <c r="E305" s="158">
        <f>4836.8+1100</f>
        <v>5936.8</v>
      </c>
      <c r="F305" s="158"/>
      <c r="G305" s="158"/>
      <c r="H305" s="158" t="e">
        <f>#REF!</f>
        <v>#REF!</v>
      </c>
      <c r="I305" s="154">
        <f>J305+K305+L305</f>
        <v>0</v>
      </c>
      <c r="J305" s="158"/>
      <c r="K305" s="158"/>
      <c r="L305" s="158"/>
      <c r="M305" s="154">
        <f>N305+O305+P305</f>
        <v>0</v>
      </c>
      <c r="N305" s="158"/>
      <c r="O305" s="158"/>
      <c r="P305" s="158"/>
      <c r="Q305" s="95"/>
      <c r="R305" s="95"/>
      <c r="S305" s="95"/>
      <c r="T305" s="95"/>
      <c r="U305" s="95"/>
      <c r="V305" s="95"/>
      <c r="W305" s="95"/>
      <c r="X305" s="95"/>
      <c r="Y305" s="95"/>
      <c r="Z305" s="95"/>
      <c r="AA305" s="95"/>
      <c r="AB305" s="95"/>
      <c r="AC305" s="95"/>
      <c r="AD305" s="95"/>
      <c r="AE305" s="95"/>
      <c r="AF305" s="95"/>
      <c r="AG305" s="95"/>
      <c r="AH305" s="95"/>
      <c r="AI305" s="95"/>
      <c r="AJ305" s="95"/>
      <c r="AK305" s="95"/>
      <c r="AL305" s="95"/>
      <c r="AM305" s="95"/>
      <c r="AN305" s="95"/>
      <c r="AO305" s="95"/>
      <c r="AP305" s="95"/>
      <c r="AQ305" s="95"/>
      <c r="AR305" s="95"/>
      <c r="AS305" s="95"/>
      <c r="AT305" s="95"/>
      <c r="AU305" s="95"/>
      <c r="AV305" s="95"/>
      <c r="AW305" s="95"/>
      <c r="AX305" s="95"/>
    </row>
    <row r="306" spans="1:50" s="96" customFormat="1" ht="45" customHeight="1">
      <c r="A306" s="24" t="s">
        <v>214</v>
      </c>
      <c r="B306" s="156">
        <v>6100200000</v>
      </c>
      <c r="C306" s="25"/>
      <c r="D306" s="154">
        <f t="shared" ref="D306:P306" si="193">D307+D309+D311</f>
        <v>13487.2</v>
      </c>
      <c r="E306" s="158">
        <f t="shared" si="193"/>
        <v>6487.2</v>
      </c>
      <c r="F306" s="158">
        <f t="shared" si="193"/>
        <v>7000</v>
      </c>
      <c r="G306" s="158">
        <f t="shared" si="193"/>
        <v>0</v>
      </c>
      <c r="H306" s="158" t="e">
        <f t="shared" si="193"/>
        <v>#REF!</v>
      </c>
      <c r="I306" s="154">
        <f t="shared" si="193"/>
        <v>0</v>
      </c>
      <c r="J306" s="154">
        <f t="shared" si="193"/>
        <v>0</v>
      </c>
      <c r="K306" s="154">
        <f t="shared" si="193"/>
        <v>0</v>
      </c>
      <c r="L306" s="154">
        <f t="shared" si="193"/>
        <v>0</v>
      </c>
      <c r="M306" s="154">
        <f t="shared" si="193"/>
        <v>0</v>
      </c>
      <c r="N306" s="158">
        <f t="shared" si="193"/>
        <v>0</v>
      </c>
      <c r="O306" s="158">
        <f t="shared" si="193"/>
        <v>0</v>
      </c>
      <c r="P306" s="158">
        <f t="shared" si="193"/>
        <v>0</v>
      </c>
      <c r="Q306" s="95"/>
      <c r="R306" s="95"/>
      <c r="S306" s="95"/>
      <c r="T306" s="95"/>
      <c r="U306" s="95"/>
      <c r="V306" s="95"/>
      <c r="W306" s="95"/>
      <c r="X306" s="95"/>
      <c r="Y306" s="95"/>
      <c r="Z306" s="95"/>
      <c r="AA306" s="95"/>
      <c r="AB306" s="95"/>
      <c r="AC306" s="95"/>
      <c r="AD306" s="95"/>
      <c r="AE306" s="95"/>
      <c r="AF306" s="95"/>
      <c r="AG306" s="95"/>
      <c r="AH306" s="95"/>
      <c r="AI306" s="95"/>
      <c r="AJ306" s="95"/>
      <c r="AK306" s="95"/>
      <c r="AL306" s="95"/>
      <c r="AM306" s="95"/>
      <c r="AN306" s="95"/>
      <c r="AO306" s="95"/>
      <c r="AP306" s="95"/>
      <c r="AQ306" s="95"/>
      <c r="AR306" s="95"/>
      <c r="AS306" s="95"/>
      <c r="AT306" s="95"/>
      <c r="AU306" s="95"/>
      <c r="AV306" s="95"/>
      <c r="AW306" s="95"/>
      <c r="AX306" s="95"/>
    </row>
    <row r="307" spans="1:50" s="96" customFormat="1" ht="18" customHeight="1">
      <c r="A307" s="24" t="s">
        <v>104</v>
      </c>
      <c r="B307" s="156">
        <v>6100282130</v>
      </c>
      <c r="C307" s="25"/>
      <c r="D307" s="154">
        <f t="shared" ref="D307:P307" si="194">D308</f>
        <v>6416.5</v>
      </c>
      <c r="E307" s="158">
        <f t="shared" si="194"/>
        <v>6416.5</v>
      </c>
      <c r="F307" s="158">
        <f t="shared" si="194"/>
        <v>0</v>
      </c>
      <c r="G307" s="158">
        <f t="shared" si="194"/>
        <v>0</v>
      </c>
      <c r="H307" s="158" t="e">
        <f t="shared" si="194"/>
        <v>#REF!</v>
      </c>
      <c r="I307" s="158">
        <f t="shared" si="194"/>
        <v>0</v>
      </c>
      <c r="J307" s="158">
        <f t="shared" si="194"/>
        <v>0</v>
      </c>
      <c r="K307" s="158">
        <f t="shared" si="194"/>
        <v>0</v>
      </c>
      <c r="L307" s="158">
        <f t="shared" si="194"/>
        <v>0</v>
      </c>
      <c r="M307" s="158">
        <f t="shared" si="194"/>
        <v>0</v>
      </c>
      <c r="N307" s="158">
        <f t="shared" si="194"/>
        <v>0</v>
      </c>
      <c r="O307" s="158">
        <f t="shared" si="194"/>
        <v>0</v>
      </c>
      <c r="P307" s="158">
        <f t="shared" si="194"/>
        <v>0</v>
      </c>
      <c r="Q307" s="95"/>
      <c r="R307" s="95"/>
      <c r="S307" s="95"/>
      <c r="T307" s="95"/>
      <c r="U307" s="95"/>
      <c r="V307" s="95"/>
      <c r="W307" s="95"/>
      <c r="X307" s="95"/>
      <c r="Y307" s="95"/>
      <c r="Z307" s="95"/>
      <c r="AA307" s="95"/>
      <c r="AB307" s="95"/>
      <c r="AC307" s="95"/>
      <c r="AD307" s="95"/>
      <c r="AE307" s="95"/>
      <c r="AF307" s="95"/>
      <c r="AG307" s="95"/>
      <c r="AH307" s="95"/>
      <c r="AI307" s="95"/>
      <c r="AJ307" s="95"/>
      <c r="AK307" s="95"/>
      <c r="AL307" s="95"/>
      <c r="AM307" s="95"/>
      <c r="AN307" s="95"/>
      <c r="AO307" s="95"/>
      <c r="AP307" s="95"/>
      <c r="AQ307" s="95"/>
      <c r="AR307" s="95"/>
      <c r="AS307" s="95"/>
      <c r="AT307" s="95"/>
      <c r="AU307" s="95"/>
      <c r="AV307" s="95"/>
      <c r="AW307" s="95"/>
      <c r="AX307" s="95"/>
    </row>
    <row r="308" spans="1:50" s="96" customFormat="1" ht="45">
      <c r="A308" s="32" t="s">
        <v>42</v>
      </c>
      <c r="B308" s="156">
        <v>6100282130</v>
      </c>
      <c r="C308" s="25" t="s">
        <v>16</v>
      </c>
      <c r="D308" s="154">
        <f>E308+F308+G308</f>
        <v>6416.5</v>
      </c>
      <c r="E308" s="158">
        <f>5125.3+1291.2</f>
        <v>6416.5</v>
      </c>
      <c r="F308" s="158"/>
      <c r="G308" s="158"/>
      <c r="H308" s="158" t="e">
        <f>#REF!</f>
        <v>#REF!</v>
      </c>
      <c r="I308" s="158">
        <f>J308+K308+L308</f>
        <v>0</v>
      </c>
      <c r="J308" s="158"/>
      <c r="K308" s="158"/>
      <c r="L308" s="158"/>
      <c r="M308" s="158">
        <f>N308+O308+P308</f>
        <v>0</v>
      </c>
      <c r="N308" s="158"/>
      <c r="O308" s="158"/>
      <c r="P308" s="158"/>
      <c r="Q308" s="95"/>
      <c r="R308" s="95"/>
      <c r="S308" s="95"/>
      <c r="T308" s="95"/>
      <c r="U308" s="95"/>
      <c r="V308" s="95"/>
      <c r="W308" s="95"/>
      <c r="X308" s="95"/>
      <c r="Y308" s="95"/>
      <c r="Z308" s="95"/>
      <c r="AA308" s="95"/>
      <c r="AB308" s="95"/>
      <c r="AC308" s="95"/>
      <c r="AD308" s="95"/>
      <c r="AE308" s="95"/>
      <c r="AF308" s="95"/>
      <c r="AG308" s="95"/>
      <c r="AH308" s="95"/>
      <c r="AI308" s="95"/>
      <c r="AJ308" s="95"/>
      <c r="AK308" s="95"/>
      <c r="AL308" s="95"/>
      <c r="AM308" s="95"/>
      <c r="AN308" s="95"/>
      <c r="AO308" s="95"/>
      <c r="AP308" s="95"/>
      <c r="AQ308" s="95"/>
      <c r="AR308" s="95"/>
      <c r="AS308" s="95"/>
      <c r="AT308" s="95"/>
      <c r="AU308" s="95"/>
      <c r="AV308" s="95"/>
      <c r="AW308" s="95"/>
      <c r="AX308" s="95"/>
    </row>
    <row r="309" spans="1:50" s="96" customFormat="1" ht="26.25" customHeight="1">
      <c r="A309" s="24" t="s">
        <v>216</v>
      </c>
      <c r="B309" s="25" t="s">
        <v>215</v>
      </c>
      <c r="C309" s="25"/>
      <c r="D309" s="154">
        <f t="shared" ref="D309:D312" si="195">E309+F309+G309</f>
        <v>70.7</v>
      </c>
      <c r="E309" s="155">
        <f>E310</f>
        <v>70.7</v>
      </c>
      <c r="F309" s="155">
        <f t="shared" ref="F309:P309" si="196">F310</f>
        <v>0</v>
      </c>
      <c r="G309" s="155">
        <f t="shared" si="196"/>
        <v>0</v>
      </c>
      <c r="H309" s="155" t="e">
        <f t="shared" si="196"/>
        <v>#REF!</v>
      </c>
      <c r="I309" s="157">
        <f t="shared" si="196"/>
        <v>0</v>
      </c>
      <c r="J309" s="155">
        <f t="shared" si="196"/>
        <v>0</v>
      </c>
      <c r="K309" s="155">
        <f t="shared" si="196"/>
        <v>0</v>
      </c>
      <c r="L309" s="155">
        <f t="shared" si="196"/>
        <v>0</v>
      </c>
      <c r="M309" s="157">
        <f t="shared" si="196"/>
        <v>0</v>
      </c>
      <c r="N309" s="155">
        <f t="shared" si="196"/>
        <v>0</v>
      </c>
      <c r="O309" s="155">
        <f t="shared" si="196"/>
        <v>0</v>
      </c>
      <c r="P309" s="155">
        <f t="shared" si="196"/>
        <v>0</v>
      </c>
      <c r="Q309" s="95"/>
      <c r="R309" s="95"/>
      <c r="S309" s="95"/>
      <c r="T309" s="95"/>
      <c r="U309" s="95"/>
      <c r="V309" s="95"/>
      <c r="W309" s="95"/>
      <c r="X309" s="95"/>
      <c r="Y309" s="95"/>
      <c r="Z309" s="95"/>
      <c r="AA309" s="95"/>
      <c r="AB309" s="95"/>
      <c r="AC309" s="95"/>
      <c r="AD309" s="95"/>
      <c r="AE309" s="95"/>
      <c r="AF309" s="95"/>
      <c r="AG309" s="95"/>
      <c r="AH309" s="95"/>
      <c r="AI309" s="95"/>
      <c r="AJ309" s="95"/>
      <c r="AK309" s="95"/>
      <c r="AL309" s="95"/>
      <c r="AM309" s="95"/>
      <c r="AN309" s="95"/>
      <c r="AO309" s="95"/>
      <c r="AP309" s="95"/>
      <c r="AQ309" s="95"/>
      <c r="AR309" s="95"/>
      <c r="AS309" s="95"/>
      <c r="AT309" s="95"/>
      <c r="AU309" s="95"/>
      <c r="AV309" s="95"/>
      <c r="AW309" s="95"/>
      <c r="AX309" s="95"/>
    </row>
    <row r="310" spans="1:50" s="96" customFormat="1" ht="44.25" customHeight="1">
      <c r="A310" s="32" t="s">
        <v>42</v>
      </c>
      <c r="B310" s="25" t="s">
        <v>545</v>
      </c>
      <c r="C310" s="25" t="s">
        <v>16</v>
      </c>
      <c r="D310" s="154">
        <f t="shared" si="195"/>
        <v>70.7</v>
      </c>
      <c r="E310" s="155">
        <v>70.7</v>
      </c>
      <c r="F310" s="155"/>
      <c r="G310" s="155"/>
      <c r="H310" s="155" t="e">
        <f>#REF!</f>
        <v>#REF!</v>
      </c>
      <c r="I310" s="157">
        <f>J310+K310+L310</f>
        <v>0</v>
      </c>
      <c r="J310" s="155"/>
      <c r="K310" s="155"/>
      <c r="L310" s="155"/>
      <c r="M310" s="157">
        <f>N310+O310+P310</f>
        <v>0</v>
      </c>
      <c r="N310" s="155"/>
      <c r="O310" s="155"/>
      <c r="P310" s="155"/>
      <c r="Q310" s="95"/>
      <c r="R310" s="95"/>
      <c r="S310" s="95"/>
      <c r="T310" s="95"/>
      <c r="U310" s="95"/>
      <c r="V310" s="95"/>
      <c r="W310" s="95"/>
      <c r="X310" s="95"/>
      <c r="Y310" s="95"/>
      <c r="Z310" s="95"/>
      <c r="AA310" s="95"/>
      <c r="AB310" s="95"/>
      <c r="AC310" s="95"/>
      <c r="AD310" s="95"/>
      <c r="AE310" s="95"/>
      <c r="AF310" s="95"/>
      <c r="AG310" s="95"/>
      <c r="AH310" s="95"/>
      <c r="AI310" s="95"/>
      <c r="AJ310" s="95"/>
      <c r="AK310" s="95"/>
      <c r="AL310" s="95"/>
      <c r="AM310" s="95"/>
      <c r="AN310" s="95"/>
      <c r="AO310" s="95"/>
      <c r="AP310" s="95"/>
      <c r="AQ310" s="95"/>
      <c r="AR310" s="95"/>
      <c r="AS310" s="95"/>
      <c r="AT310" s="95"/>
      <c r="AU310" s="95"/>
      <c r="AV310" s="95"/>
      <c r="AW310" s="95"/>
      <c r="AX310" s="95"/>
    </row>
    <row r="311" spans="1:50" s="96" customFormat="1" ht="60">
      <c r="A311" s="24" t="s">
        <v>480</v>
      </c>
      <c r="B311" s="25" t="s">
        <v>545</v>
      </c>
      <c r="C311" s="25"/>
      <c r="D311" s="154">
        <f t="shared" si="195"/>
        <v>7000</v>
      </c>
      <c r="E311" s="155">
        <f t="shared" ref="E311:J311" si="197">E312</f>
        <v>0</v>
      </c>
      <c r="F311" s="155">
        <f t="shared" si="197"/>
        <v>7000</v>
      </c>
      <c r="G311" s="155">
        <f t="shared" si="197"/>
        <v>0</v>
      </c>
      <c r="H311" s="155" t="e">
        <f t="shared" si="197"/>
        <v>#REF!</v>
      </c>
      <c r="I311" s="155">
        <f t="shared" si="197"/>
        <v>0</v>
      </c>
      <c r="J311" s="155">
        <f t="shared" si="197"/>
        <v>0</v>
      </c>
      <c r="K311" s="155">
        <f>K312</f>
        <v>0</v>
      </c>
      <c r="L311" s="155">
        <f>L312</f>
        <v>0</v>
      </c>
      <c r="M311" s="155">
        <f t="shared" ref="M311:P311" si="198">M312</f>
        <v>0</v>
      </c>
      <c r="N311" s="155">
        <f t="shared" si="198"/>
        <v>0</v>
      </c>
      <c r="O311" s="155">
        <f t="shared" si="198"/>
        <v>0</v>
      </c>
      <c r="P311" s="155">
        <f t="shared" si="198"/>
        <v>0</v>
      </c>
      <c r="Q311" s="95"/>
      <c r="R311" s="95"/>
      <c r="S311" s="95"/>
      <c r="T311" s="95"/>
      <c r="U311" s="95"/>
      <c r="V311" s="95"/>
      <c r="W311" s="95"/>
      <c r="X311" s="95"/>
      <c r="Y311" s="95"/>
      <c r="Z311" s="95"/>
      <c r="AA311" s="95"/>
      <c r="AB311" s="95"/>
      <c r="AC311" s="95"/>
      <c r="AD311" s="95"/>
      <c r="AE311" s="95"/>
      <c r="AF311" s="95"/>
      <c r="AG311" s="95"/>
      <c r="AH311" s="95"/>
      <c r="AI311" s="95"/>
      <c r="AJ311" s="95"/>
      <c r="AK311" s="95"/>
      <c r="AL311" s="95"/>
      <c r="AM311" s="95"/>
      <c r="AN311" s="95"/>
      <c r="AO311" s="95"/>
      <c r="AP311" s="95"/>
      <c r="AQ311" s="95"/>
      <c r="AR311" s="95"/>
      <c r="AS311" s="95"/>
      <c r="AT311" s="95"/>
      <c r="AU311" s="95"/>
      <c r="AV311" s="95"/>
      <c r="AW311" s="95"/>
      <c r="AX311" s="95"/>
    </row>
    <row r="312" spans="1:50" s="96" customFormat="1" ht="25.5" customHeight="1">
      <c r="A312" s="32" t="s">
        <v>42</v>
      </c>
      <c r="B312" s="25" t="s">
        <v>545</v>
      </c>
      <c r="C312" s="25" t="s">
        <v>16</v>
      </c>
      <c r="D312" s="154">
        <f t="shared" si="195"/>
        <v>7000</v>
      </c>
      <c r="E312" s="155"/>
      <c r="F312" s="155">
        <v>7000</v>
      </c>
      <c r="G312" s="155"/>
      <c r="H312" s="155" t="e">
        <f>#REF!</f>
        <v>#REF!</v>
      </c>
      <c r="I312" s="155">
        <f>J312+K312+L312</f>
        <v>0</v>
      </c>
      <c r="J312" s="155"/>
      <c r="K312" s="155"/>
      <c r="L312" s="155"/>
      <c r="M312" s="155">
        <f>N312+O312+P312</f>
        <v>0</v>
      </c>
      <c r="N312" s="155"/>
      <c r="O312" s="155"/>
      <c r="P312" s="155"/>
      <c r="Q312" s="95"/>
      <c r="R312" s="95"/>
      <c r="S312" s="95"/>
      <c r="T312" s="95"/>
      <c r="U312" s="95"/>
      <c r="V312" s="95"/>
      <c r="W312" s="95"/>
      <c r="X312" s="95"/>
      <c r="Y312" s="95"/>
      <c r="Z312" s="95"/>
      <c r="AA312" s="95"/>
      <c r="AB312" s="95"/>
      <c r="AC312" s="95"/>
      <c r="AD312" s="95"/>
      <c r="AE312" s="95"/>
      <c r="AF312" s="95"/>
      <c r="AG312" s="95"/>
      <c r="AH312" s="95"/>
      <c r="AI312" s="95"/>
      <c r="AJ312" s="95"/>
      <c r="AK312" s="95"/>
      <c r="AL312" s="95"/>
      <c r="AM312" s="95"/>
      <c r="AN312" s="95"/>
      <c r="AO312" s="95"/>
      <c r="AP312" s="95"/>
      <c r="AQ312" s="95"/>
      <c r="AR312" s="95"/>
      <c r="AS312" s="95"/>
      <c r="AT312" s="95"/>
      <c r="AU312" s="95"/>
      <c r="AV312" s="95"/>
      <c r="AW312" s="95"/>
      <c r="AX312" s="95"/>
    </row>
    <row r="313" spans="1:50" s="96" customFormat="1" ht="135" hidden="1">
      <c r="A313" s="112" t="s">
        <v>320</v>
      </c>
      <c r="B313" s="97" t="s">
        <v>321</v>
      </c>
      <c r="C313" s="25"/>
      <c r="D313" s="154">
        <f t="shared" ref="D313:P315" si="199">D314</f>
        <v>0</v>
      </c>
      <c r="E313" s="154">
        <f t="shared" si="199"/>
        <v>0</v>
      </c>
      <c r="F313" s="154">
        <f t="shared" si="199"/>
        <v>0</v>
      </c>
      <c r="G313" s="154">
        <f t="shared" si="199"/>
        <v>0</v>
      </c>
      <c r="H313" s="154">
        <f t="shared" si="199"/>
        <v>0</v>
      </c>
      <c r="I313" s="154">
        <f t="shared" si="199"/>
        <v>0</v>
      </c>
      <c r="J313" s="154">
        <f t="shared" si="199"/>
        <v>0</v>
      </c>
      <c r="K313" s="154">
        <f t="shared" si="199"/>
        <v>0</v>
      </c>
      <c r="L313" s="154">
        <f t="shared" si="199"/>
        <v>0</v>
      </c>
      <c r="M313" s="154">
        <f t="shared" si="199"/>
        <v>0</v>
      </c>
      <c r="N313" s="154">
        <f t="shared" si="199"/>
        <v>0</v>
      </c>
      <c r="O313" s="154">
        <f t="shared" si="199"/>
        <v>0</v>
      </c>
      <c r="P313" s="154">
        <f t="shared" si="199"/>
        <v>0</v>
      </c>
      <c r="Q313" s="95"/>
      <c r="R313" s="95"/>
      <c r="S313" s="95"/>
      <c r="T313" s="95"/>
      <c r="U313" s="95"/>
      <c r="V313" s="95"/>
      <c r="W313" s="95"/>
      <c r="X313" s="95"/>
      <c r="Y313" s="95"/>
      <c r="Z313" s="95"/>
      <c r="AA313" s="95"/>
      <c r="AB313" s="95"/>
      <c r="AC313" s="95"/>
      <c r="AD313" s="95"/>
      <c r="AE313" s="95"/>
      <c r="AF313" s="95"/>
      <c r="AG313" s="95"/>
      <c r="AH313" s="95"/>
      <c r="AI313" s="95"/>
      <c r="AJ313" s="95"/>
      <c r="AK313" s="95"/>
      <c r="AL313" s="95"/>
      <c r="AM313" s="95"/>
      <c r="AN313" s="95"/>
      <c r="AO313" s="95"/>
      <c r="AP313" s="95"/>
      <c r="AQ313" s="95"/>
      <c r="AR313" s="95"/>
      <c r="AS313" s="95"/>
      <c r="AT313" s="95"/>
      <c r="AU313" s="95"/>
      <c r="AV313" s="95"/>
      <c r="AW313" s="95"/>
      <c r="AX313" s="95"/>
    </row>
    <row r="314" spans="1:50" s="96" customFormat="1" hidden="1">
      <c r="A314" s="101" t="s">
        <v>104</v>
      </c>
      <c r="B314" s="97" t="s">
        <v>322</v>
      </c>
      <c r="C314" s="25"/>
      <c r="D314" s="154">
        <f t="shared" si="199"/>
        <v>0</v>
      </c>
      <c r="E314" s="154">
        <f t="shared" si="199"/>
        <v>0</v>
      </c>
      <c r="F314" s="154">
        <f t="shared" si="199"/>
        <v>0</v>
      </c>
      <c r="G314" s="154">
        <f t="shared" si="199"/>
        <v>0</v>
      </c>
      <c r="H314" s="154">
        <f t="shared" si="199"/>
        <v>0</v>
      </c>
      <c r="I314" s="154">
        <f t="shared" si="199"/>
        <v>0</v>
      </c>
      <c r="J314" s="154">
        <f t="shared" si="199"/>
        <v>0</v>
      </c>
      <c r="K314" s="154">
        <f t="shared" si="199"/>
        <v>0</v>
      </c>
      <c r="L314" s="154">
        <f t="shared" si="199"/>
        <v>0</v>
      </c>
      <c r="M314" s="154">
        <f t="shared" si="199"/>
        <v>0</v>
      </c>
      <c r="N314" s="154">
        <f t="shared" si="199"/>
        <v>0</v>
      </c>
      <c r="O314" s="154">
        <f t="shared" si="199"/>
        <v>0</v>
      </c>
      <c r="P314" s="154">
        <f t="shared" si="199"/>
        <v>0</v>
      </c>
      <c r="Q314" s="95"/>
      <c r="R314" s="95"/>
      <c r="S314" s="95"/>
      <c r="T314" s="95"/>
      <c r="U314" s="95"/>
      <c r="V314" s="95"/>
      <c r="W314" s="95"/>
      <c r="X314" s="95"/>
      <c r="Y314" s="95"/>
      <c r="Z314" s="95"/>
      <c r="AA314" s="95"/>
      <c r="AB314" s="95"/>
      <c r="AC314" s="95"/>
      <c r="AD314" s="95"/>
      <c r="AE314" s="95"/>
      <c r="AF314" s="95"/>
      <c r="AG314" s="95"/>
      <c r="AH314" s="95"/>
      <c r="AI314" s="95"/>
      <c r="AJ314" s="95"/>
      <c r="AK314" s="95"/>
      <c r="AL314" s="95"/>
      <c r="AM314" s="95"/>
      <c r="AN314" s="95"/>
      <c r="AO314" s="95"/>
      <c r="AP314" s="95"/>
      <c r="AQ314" s="95"/>
      <c r="AR314" s="95"/>
      <c r="AS314" s="95"/>
      <c r="AT314" s="95"/>
      <c r="AU314" s="95"/>
      <c r="AV314" s="95"/>
      <c r="AW314" s="95"/>
      <c r="AX314" s="95"/>
    </row>
    <row r="315" spans="1:50" s="96" customFormat="1" ht="45" hidden="1">
      <c r="A315" s="133" t="s">
        <v>42</v>
      </c>
      <c r="B315" s="97" t="s">
        <v>322</v>
      </c>
      <c r="C315" s="25" t="s">
        <v>16</v>
      </c>
      <c r="D315" s="154">
        <f t="shared" si="199"/>
        <v>0</v>
      </c>
      <c r="E315" s="154">
        <f t="shared" si="199"/>
        <v>0</v>
      </c>
      <c r="F315" s="154">
        <f t="shared" si="199"/>
        <v>0</v>
      </c>
      <c r="G315" s="154">
        <f t="shared" si="199"/>
        <v>0</v>
      </c>
      <c r="H315" s="154">
        <f t="shared" si="199"/>
        <v>0</v>
      </c>
      <c r="I315" s="154">
        <f t="shared" si="199"/>
        <v>0</v>
      </c>
      <c r="J315" s="154">
        <f t="shared" si="199"/>
        <v>0</v>
      </c>
      <c r="K315" s="154">
        <f t="shared" si="199"/>
        <v>0</v>
      </c>
      <c r="L315" s="154">
        <f t="shared" si="199"/>
        <v>0</v>
      </c>
      <c r="M315" s="154">
        <f t="shared" si="199"/>
        <v>0</v>
      </c>
      <c r="N315" s="154">
        <f t="shared" si="199"/>
        <v>0</v>
      </c>
      <c r="O315" s="154">
        <f t="shared" si="199"/>
        <v>0</v>
      </c>
      <c r="P315" s="154">
        <f t="shared" si="199"/>
        <v>0</v>
      </c>
      <c r="Q315" s="95"/>
      <c r="R315" s="95"/>
      <c r="S315" s="95"/>
      <c r="T315" s="95"/>
      <c r="U315" s="95"/>
      <c r="V315" s="95"/>
      <c r="W315" s="95"/>
      <c r="X315" s="95"/>
      <c r="Y315" s="95"/>
      <c r="Z315" s="95"/>
      <c r="AA315" s="95"/>
      <c r="AB315" s="95"/>
      <c r="AC315" s="95"/>
      <c r="AD315" s="95"/>
      <c r="AE315" s="95"/>
      <c r="AF315" s="95"/>
      <c r="AG315" s="95"/>
      <c r="AH315" s="95"/>
      <c r="AI315" s="95"/>
      <c r="AJ315" s="95"/>
      <c r="AK315" s="95"/>
      <c r="AL315" s="95"/>
      <c r="AM315" s="95"/>
      <c r="AN315" s="95"/>
      <c r="AO315" s="95"/>
      <c r="AP315" s="95"/>
      <c r="AQ315" s="95"/>
      <c r="AR315" s="95"/>
      <c r="AS315" s="95"/>
      <c r="AT315" s="95"/>
      <c r="AU315" s="95"/>
      <c r="AV315" s="95"/>
      <c r="AW315" s="95"/>
      <c r="AX315" s="95"/>
    </row>
    <row r="316" spans="1:50" s="96" customFormat="1" ht="16.5" hidden="1" customHeight="1">
      <c r="A316" s="24" t="s">
        <v>40</v>
      </c>
      <c r="B316" s="97" t="s">
        <v>322</v>
      </c>
      <c r="C316" s="25" t="s">
        <v>16</v>
      </c>
      <c r="D316" s="154">
        <f>E316+F316+G316+H316</f>
        <v>0</v>
      </c>
      <c r="E316" s="155"/>
      <c r="F316" s="155"/>
      <c r="G316" s="157"/>
      <c r="H316" s="157"/>
      <c r="I316" s="154"/>
      <c r="J316" s="160"/>
      <c r="K316" s="155"/>
      <c r="L316" s="156"/>
      <c r="M316" s="160"/>
      <c r="N316" s="160"/>
      <c r="O316" s="160"/>
      <c r="P316" s="160"/>
      <c r="Q316" s="95"/>
      <c r="R316" s="95"/>
      <c r="S316" s="95"/>
      <c r="T316" s="95"/>
      <c r="U316" s="95"/>
      <c r="V316" s="95"/>
      <c r="W316" s="95"/>
      <c r="X316" s="95"/>
      <c r="Y316" s="95"/>
      <c r="Z316" s="95"/>
      <c r="AA316" s="95"/>
      <c r="AB316" s="95"/>
      <c r="AC316" s="95"/>
      <c r="AD316" s="95"/>
      <c r="AE316" s="95"/>
      <c r="AF316" s="95"/>
      <c r="AG316" s="95"/>
      <c r="AH316" s="95"/>
      <c r="AI316" s="95"/>
      <c r="AJ316" s="95"/>
      <c r="AK316" s="95"/>
      <c r="AL316" s="95"/>
      <c r="AM316" s="95"/>
      <c r="AN316" s="95"/>
      <c r="AO316" s="95"/>
      <c r="AP316" s="95"/>
      <c r="AQ316" s="95"/>
      <c r="AR316" s="95"/>
      <c r="AS316" s="95"/>
      <c r="AT316" s="95"/>
      <c r="AU316" s="95"/>
      <c r="AV316" s="95"/>
      <c r="AW316" s="95"/>
      <c r="AX316" s="95"/>
    </row>
    <row r="317" spans="1:50" s="96" customFormat="1" ht="60">
      <c r="A317" s="24" t="s">
        <v>219</v>
      </c>
      <c r="B317" s="25" t="s">
        <v>220</v>
      </c>
      <c r="C317" s="25"/>
      <c r="D317" s="154">
        <f>D318</f>
        <v>41</v>
      </c>
      <c r="E317" s="158">
        <f t="shared" ref="E317:P318" si="200">E318</f>
        <v>41</v>
      </c>
      <c r="F317" s="158">
        <f t="shared" si="200"/>
        <v>0</v>
      </c>
      <c r="G317" s="158">
        <f t="shared" si="200"/>
        <v>0</v>
      </c>
      <c r="H317" s="158" t="e">
        <f t="shared" si="200"/>
        <v>#REF!</v>
      </c>
      <c r="I317" s="158">
        <f t="shared" si="200"/>
        <v>0</v>
      </c>
      <c r="J317" s="158">
        <f t="shared" si="200"/>
        <v>0</v>
      </c>
      <c r="K317" s="158">
        <f t="shared" si="200"/>
        <v>0</v>
      </c>
      <c r="L317" s="158">
        <f t="shared" si="200"/>
        <v>0</v>
      </c>
      <c r="M317" s="158">
        <f t="shared" si="200"/>
        <v>0</v>
      </c>
      <c r="N317" s="158">
        <f t="shared" si="200"/>
        <v>0</v>
      </c>
      <c r="O317" s="158">
        <f t="shared" si="200"/>
        <v>0</v>
      </c>
      <c r="P317" s="158">
        <f t="shared" si="200"/>
        <v>0</v>
      </c>
      <c r="Q317" s="95"/>
      <c r="R317" s="95"/>
      <c r="S317" s="95"/>
      <c r="T317" s="95"/>
      <c r="U317" s="95"/>
      <c r="V317" s="95"/>
      <c r="W317" s="95"/>
      <c r="X317" s="95"/>
      <c r="Y317" s="95"/>
      <c r="Z317" s="95"/>
      <c r="AA317" s="95"/>
      <c r="AB317" s="95"/>
      <c r="AC317" s="95"/>
      <c r="AD317" s="95"/>
      <c r="AE317" s="95"/>
      <c r="AF317" s="95"/>
      <c r="AG317" s="95"/>
      <c r="AH317" s="95"/>
      <c r="AI317" s="95"/>
      <c r="AJ317" s="95"/>
      <c r="AK317" s="95"/>
      <c r="AL317" s="95"/>
      <c r="AM317" s="95"/>
      <c r="AN317" s="95"/>
      <c r="AO317" s="95"/>
      <c r="AP317" s="95"/>
      <c r="AQ317" s="95"/>
      <c r="AR317" s="95"/>
      <c r="AS317" s="95"/>
      <c r="AT317" s="95"/>
      <c r="AU317" s="95"/>
      <c r="AV317" s="95"/>
      <c r="AW317" s="95"/>
      <c r="AX317" s="95"/>
    </row>
    <row r="318" spans="1:50" s="96" customFormat="1" ht="15.75" customHeight="1">
      <c r="A318" s="132" t="s">
        <v>104</v>
      </c>
      <c r="B318" s="25" t="s">
        <v>221</v>
      </c>
      <c r="C318" s="25"/>
      <c r="D318" s="154">
        <f>D319</f>
        <v>41</v>
      </c>
      <c r="E318" s="158">
        <f t="shared" si="200"/>
        <v>41</v>
      </c>
      <c r="F318" s="158">
        <f t="shared" si="200"/>
        <v>0</v>
      </c>
      <c r="G318" s="158">
        <f t="shared" si="200"/>
        <v>0</v>
      </c>
      <c r="H318" s="158" t="e">
        <f t="shared" si="200"/>
        <v>#REF!</v>
      </c>
      <c r="I318" s="154">
        <f>I319</f>
        <v>0</v>
      </c>
      <c r="J318" s="158">
        <f>J319</f>
        <v>0</v>
      </c>
      <c r="K318" s="158">
        <f t="shared" si="200"/>
        <v>0</v>
      </c>
      <c r="L318" s="158">
        <f t="shared" si="200"/>
        <v>0</v>
      </c>
      <c r="M318" s="154">
        <f t="shared" si="200"/>
        <v>0</v>
      </c>
      <c r="N318" s="158">
        <f t="shared" si="200"/>
        <v>0</v>
      </c>
      <c r="O318" s="158">
        <f t="shared" si="200"/>
        <v>0</v>
      </c>
      <c r="P318" s="158">
        <f t="shared" si="200"/>
        <v>0</v>
      </c>
      <c r="Q318" s="95"/>
      <c r="R318" s="95"/>
      <c r="S318" s="95"/>
      <c r="T318" s="95"/>
      <c r="U318" s="95"/>
      <c r="V318" s="95"/>
      <c r="W318" s="95"/>
      <c r="X318" s="95"/>
      <c r="Y318" s="95"/>
      <c r="Z318" s="95"/>
      <c r="AA318" s="95"/>
      <c r="AB318" s="95"/>
      <c r="AC318" s="95"/>
      <c r="AD318" s="95"/>
      <c r="AE318" s="95"/>
      <c r="AF318" s="95"/>
      <c r="AG318" s="95"/>
      <c r="AH318" s="95"/>
      <c r="AI318" s="95"/>
      <c r="AJ318" s="95"/>
      <c r="AK318" s="95"/>
      <c r="AL318" s="95"/>
      <c r="AM318" s="95"/>
      <c r="AN318" s="95"/>
      <c r="AO318" s="95"/>
      <c r="AP318" s="95"/>
      <c r="AQ318" s="95"/>
      <c r="AR318" s="95"/>
      <c r="AS318" s="95"/>
      <c r="AT318" s="95"/>
      <c r="AU318" s="95"/>
      <c r="AV318" s="95"/>
      <c r="AW318" s="95"/>
      <c r="AX318" s="95"/>
    </row>
    <row r="319" spans="1:50" s="96" customFormat="1" ht="27.75" customHeight="1">
      <c r="A319" s="32" t="s">
        <v>42</v>
      </c>
      <c r="B319" s="25" t="s">
        <v>221</v>
      </c>
      <c r="C319" s="25" t="s">
        <v>16</v>
      </c>
      <c r="D319" s="154">
        <f>E319+F319+G319</f>
        <v>41</v>
      </c>
      <c r="E319" s="158">
        <v>41</v>
      </c>
      <c r="F319" s="158"/>
      <c r="G319" s="158"/>
      <c r="H319" s="158" t="e">
        <f>#REF!</f>
        <v>#REF!</v>
      </c>
      <c r="I319" s="158">
        <f>J319+K319+L319</f>
        <v>0</v>
      </c>
      <c r="J319" s="158"/>
      <c r="K319" s="158"/>
      <c r="L319" s="158"/>
      <c r="M319" s="158">
        <f>N319+O319+P319</f>
        <v>0</v>
      </c>
      <c r="N319" s="158"/>
      <c r="O319" s="158"/>
      <c r="P319" s="158"/>
      <c r="Q319" s="95"/>
      <c r="R319" s="95"/>
      <c r="S319" s="95"/>
      <c r="T319" s="95"/>
      <c r="U319" s="95"/>
      <c r="V319" s="95"/>
      <c r="W319" s="95"/>
      <c r="X319" s="95"/>
      <c r="Y319" s="95"/>
      <c r="Z319" s="95"/>
      <c r="AA319" s="95"/>
      <c r="AB319" s="95"/>
      <c r="AC319" s="95"/>
      <c r="AD319" s="95"/>
      <c r="AE319" s="95"/>
      <c r="AF319" s="95"/>
      <c r="AG319" s="95"/>
      <c r="AH319" s="95"/>
      <c r="AI319" s="95"/>
      <c r="AJ319" s="95"/>
      <c r="AK319" s="95"/>
      <c r="AL319" s="95"/>
      <c r="AM319" s="95"/>
      <c r="AN319" s="95"/>
      <c r="AO319" s="95"/>
      <c r="AP319" s="95"/>
      <c r="AQ319" s="95"/>
      <c r="AR319" s="95"/>
      <c r="AS319" s="95"/>
      <c r="AT319" s="95"/>
      <c r="AU319" s="95"/>
      <c r="AV319" s="95"/>
      <c r="AW319" s="95"/>
      <c r="AX319" s="95"/>
    </row>
    <row r="320" spans="1:50" s="95" customFormat="1" ht="40.5" customHeight="1">
      <c r="A320" s="43" t="s">
        <v>222</v>
      </c>
      <c r="B320" s="42" t="s">
        <v>223</v>
      </c>
      <c r="C320" s="19"/>
      <c r="D320" s="154">
        <f>D321</f>
        <v>182649.80000000005</v>
      </c>
      <c r="E320" s="154">
        <f t="shared" ref="E320:P320" si="201">E321</f>
        <v>60113.200000000004</v>
      </c>
      <c r="F320" s="154">
        <f t="shared" si="201"/>
        <v>111799.70000000001</v>
      </c>
      <c r="G320" s="154">
        <f t="shared" si="201"/>
        <v>10736.9</v>
      </c>
      <c r="H320" s="154" t="e">
        <f t="shared" si="201"/>
        <v>#REF!</v>
      </c>
      <c r="I320" s="154">
        <f t="shared" si="201"/>
        <v>0</v>
      </c>
      <c r="J320" s="154">
        <f t="shared" si="201"/>
        <v>0</v>
      </c>
      <c r="K320" s="154">
        <f t="shared" si="201"/>
        <v>0</v>
      </c>
      <c r="L320" s="154">
        <f t="shared" si="201"/>
        <v>0</v>
      </c>
      <c r="M320" s="154">
        <f t="shared" si="201"/>
        <v>0</v>
      </c>
      <c r="N320" s="154">
        <f t="shared" si="201"/>
        <v>0</v>
      </c>
      <c r="O320" s="154">
        <f t="shared" si="201"/>
        <v>0</v>
      </c>
      <c r="P320" s="154">
        <f t="shared" si="201"/>
        <v>0</v>
      </c>
    </row>
    <row r="321" spans="1:50" s="8" customFormat="1" ht="37.5" customHeight="1">
      <c r="A321" s="69" t="s">
        <v>224</v>
      </c>
      <c r="B321" s="64" t="s">
        <v>225</v>
      </c>
      <c r="C321" s="29"/>
      <c r="D321" s="154">
        <f t="shared" ref="D321:P321" si="202">D322+D338+D376+D403</f>
        <v>182649.80000000005</v>
      </c>
      <c r="E321" s="154">
        <f t="shared" si="202"/>
        <v>60113.200000000004</v>
      </c>
      <c r="F321" s="154">
        <f t="shared" si="202"/>
        <v>111799.70000000001</v>
      </c>
      <c r="G321" s="154">
        <f t="shared" si="202"/>
        <v>10736.9</v>
      </c>
      <c r="H321" s="154" t="e">
        <f t="shared" si="202"/>
        <v>#REF!</v>
      </c>
      <c r="I321" s="154">
        <f t="shared" si="202"/>
        <v>0</v>
      </c>
      <c r="J321" s="154">
        <f t="shared" si="202"/>
        <v>0</v>
      </c>
      <c r="K321" s="154">
        <f t="shared" si="202"/>
        <v>0</v>
      </c>
      <c r="L321" s="154">
        <f t="shared" si="202"/>
        <v>0</v>
      </c>
      <c r="M321" s="154">
        <f t="shared" si="202"/>
        <v>0</v>
      </c>
      <c r="N321" s="154">
        <f t="shared" si="202"/>
        <v>0</v>
      </c>
      <c r="O321" s="154">
        <f t="shared" si="202"/>
        <v>0</v>
      </c>
      <c r="P321" s="154">
        <f t="shared" si="202"/>
        <v>0</v>
      </c>
      <c r="Q321" s="7"/>
      <c r="R321" s="7"/>
      <c r="S321" s="7"/>
      <c r="T321" s="7"/>
      <c r="U321" s="7"/>
      <c r="V321" s="7"/>
      <c r="W321" s="7"/>
      <c r="X321" s="7"/>
      <c r="Y321" s="7"/>
      <c r="Z321" s="7"/>
      <c r="AA321" s="7"/>
      <c r="AB321" s="7"/>
      <c r="AC321" s="7"/>
      <c r="AD321" s="7"/>
      <c r="AE321" s="7"/>
      <c r="AF321" s="7"/>
      <c r="AG321" s="7"/>
      <c r="AH321" s="7"/>
      <c r="AI321" s="7"/>
      <c r="AJ321" s="7"/>
      <c r="AK321" s="7"/>
      <c r="AL321" s="7"/>
      <c r="AM321" s="7"/>
      <c r="AN321" s="7"/>
      <c r="AO321" s="7"/>
      <c r="AP321" s="7"/>
      <c r="AQ321" s="7"/>
      <c r="AR321" s="7"/>
      <c r="AS321" s="7"/>
      <c r="AT321" s="7"/>
      <c r="AU321" s="7"/>
      <c r="AV321" s="7"/>
      <c r="AW321" s="7"/>
      <c r="AX321" s="7"/>
    </row>
    <row r="322" spans="1:50" s="8" customFormat="1" ht="39" customHeight="1">
      <c r="A322" s="46" t="s">
        <v>251</v>
      </c>
      <c r="B322" s="17" t="s">
        <v>226</v>
      </c>
      <c r="C322" s="153"/>
      <c r="D322" s="154">
        <f t="shared" ref="D322:P322" si="203">D323+D328+D330+D332+D335+D325</f>
        <v>15576.1</v>
      </c>
      <c r="E322" s="154">
        <f t="shared" si="203"/>
        <v>6450</v>
      </c>
      <c r="F322" s="154">
        <f t="shared" si="203"/>
        <v>9126.1</v>
      </c>
      <c r="G322" s="154">
        <f t="shared" si="203"/>
        <v>0</v>
      </c>
      <c r="H322" s="154" t="e">
        <f t="shared" si="203"/>
        <v>#REF!</v>
      </c>
      <c r="I322" s="154">
        <f t="shared" si="203"/>
        <v>0</v>
      </c>
      <c r="J322" s="154">
        <f t="shared" si="203"/>
        <v>0</v>
      </c>
      <c r="K322" s="154">
        <f t="shared" si="203"/>
        <v>0</v>
      </c>
      <c r="L322" s="154">
        <f t="shared" si="203"/>
        <v>0</v>
      </c>
      <c r="M322" s="154">
        <f t="shared" si="203"/>
        <v>0</v>
      </c>
      <c r="N322" s="154">
        <f t="shared" si="203"/>
        <v>0</v>
      </c>
      <c r="O322" s="154">
        <f t="shared" si="203"/>
        <v>0</v>
      </c>
      <c r="P322" s="154">
        <f t="shared" si="203"/>
        <v>0</v>
      </c>
      <c r="Q322" s="7"/>
      <c r="R322" s="7"/>
      <c r="S322" s="7"/>
      <c r="T322" s="7"/>
      <c r="U322" s="7"/>
      <c r="V322" s="7"/>
      <c r="W322" s="7"/>
      <c r="X322" s="7"/>
      <c r="Y322" s="7"/>
      <c r="Z322" s="7"/>
      <c r="AA322" s="7"/>
      <c r="AB322" s="7"/>
      <c r="AC322" s="7"/>
      <c r="AD322" s="7"/>
      <c r="AE322" s="7"/>
      <c r="AF322" s="7"/>
      <c r="AG322" s="7"/>
      <c r="AH322" s="7"/>
      <c r="AI322" s="7"/>
      <c r="AJ322" s="7"/>
      <c r="AK322" s="7"/>
      <c r="AL322" s="7"/>
      <c r="AM322" s="7"/>
      <c r="AN322" s="7"/>
      <c r="AO322" s="7"/>
      <c r="AP322" s="7"/>
      <c r="AQ322" s="7"/>
      <c r="AR322" s="7"/>
      <c r="AS322" s="7"/>
      <c r="AT322" s="7"/>
      <c r="AU322" s="7"/>
      <c r="AV322" s="7"/>
      <c r="AW322" s="7"/>
      <c r="AX322" s="7"/>
    </row>
    <row r="323" spans="1:50" s="8" customFormat="1" ht="61.5" customHeight="1">
      <c r="A323" s="46" t="s">
        <v>115</v>
      </c>
      <c r="B323" s="17" t="s">
        <v>227</v>
      </c>
      <c r="C323" s="153"/>
      <c r="D323" s="154">
        <f t="shared" ref="D323:P323" si="204">D324</f>
        <v>9126.1</v>
      </c>
      <c r="E323" s="154">
        <f t="shared" si="204"/>
        <v>0</v>
      </c>
      <c r="F323" s="154">
        <f t="shared" si="204"/>
        <v>9126.1</v>
      </c>
      <c r="G323" s="154">
        <f t="shared" si="204"/>
        <v>0</v>
      </c>
      <c r="H323" s="154" t="e">
        <f t="shared" si="204"/>
        <v>#REF!</v>
      </c>
      <c r="I323" s="154">
        <f t="shared" si="204"/>
        <v>0</v>
      </c>
      <c r="J323" s="154">
        <f t="shared" si="204"/>
        <v>0</v>
      </c>
      <c r="K323" s="154">
        <f t="shared" si="204"/>
        <v>0</v>
      </c>
      <c r="L323" s="154">
        <f t="shared" si="204"/>
        <v>0</v>
      </c>
      <c r="M323" s="154">
        <f t="shared" si="204"/>
        <v>0</v>
      </c>
      <c r="N323" s="154">
        <f t="shared" si="204"/>
        <v>0</v>
      </c>
      <c r="O323" s="154">
        <f t="shared" si="204"/>
        <v>0</v>
      </c>
      <c r="P323" s="154">
        <f t="shared" si="204"/>
        <v>0</v>
      </c>
      <c r="Q323" s="7"/>
      <c r="R323" s="7"/>
      <c r="S323" s="7"/>
      <c r="T323" s="7"/>
      <c r="U323" s="7"/>
      <c r="V323" s="7"/>
      <c r="W323" s="7"/>
      <c r="X323" s="7"/>
      <c r="Y323" s="7"/>
      <c r="Z323" s="7"/>
      <c r="AA323" s="7"/>
      <c r="AB323" s="7"/>
      <c r="AC323" s="7"/>
      <c r="AD323" s="7"/>
      <c r="AE323" s="7"/>
      <c r="AF323" s="7"/>
      <c r="AG323" s="7"/>
      <c r="AH323" s="7"/>
      <c r="AI323" s="7"/>
      <c r="AJ323" s="7"/>
      <c r="AK323" s="7"/>
      <c r="AL323" s="7"/>
      <c r="AM323" s="7"/>
      <c r="AN323" s="7"/>
      <c r="AO323" s="7"/>
      <c r="AP323" s="7"/>
      <c r="AQ323" s="7"/>
      <c r="AR323" s="7"/>
      <c r="AS323" s="7"/>
      <c r="AT323" s="7"/>
      <c r="AU323" s="7"/>
      <c r="AV323" s="7"/>
      <c r="AW323" s="7"/>
      <c r="AX323" s="7"/>
    </row>
    <row r="324" spans="1:50" s="8" customFormat="1" ht="60">
      <c r="A324" s="24" t="s">
        <v>475</v>
      </c>
      <c r="B324" s="17" t="s">
        <v>227</v>
      </c>
      <c r="C324" s="153" t="s">
        <v>56</v>
      </c>
      <c r="D324" s="154">
        <f>E324+F324+G324</f>
        <v>9126.1</v>
      </c>
      <c r="E324" s="155"/>
      <c r="F324" s="155">
        <v>9126.1</v>
      </c>
      <c r="G324" s="157"/>
      <c r="H324" s="157" t="e">
        <f>#REF!</f>
        <v>#REF!</v>
      </c>
      <c r="I324" s="154">
        <f>J324+K324+L324</f>
        <v>0</v>
      </c>
      <c r="J324" s="156"/>
      <c r="K324" s="155"/>
      <c r="L324" s="155"/>
      <c r="M324" s="159">
        <f>N324+O324+P324</f>
        <v>0</v>
      </c>
      <c r="N324" s="160"/>
      <c r="O324" s="160"/>
      <c r="P324" s="160"/>
      <c r="Q324" s="7"/>
      <c r="R324" s="7"/>
      <c r="S324" s="7"/>
      <c r="T324" s="7"/>
      <c r="U324" s="7"/>
      <c r="V324" s="7"/>
      <c r="W324" s="7"/>
      <c r="X324" s="7"/>
      <c r="Y324" s="7"/>
      <c r="Z324" s="7"/>
      <c r="AA324" s="7"/>
      <c r="AB324" s="7"/>
      <c r="AC324" s="7"/>
      <c r="AD324" s="7"/>
      <c r="AE324" s="7"/>
      <c r="AF324" s="7"/>
      <c r="AG324" s="7"/>
      <c r="AH324" s="7"/>
      <c r="AI324" s="7"/>
      <c r="AJ324" s="7"/>
      <c r="AK324" s="7"/>
      <c r="AL324" s="7"/>
      <c r="AM324" s="7"/>
      <c r="AN324" s="7"/>
      <c r="AO324" s="7"/>
      <c r="AP324" s="7"/>
      <c r="AQ324" s="7"/>
      <c r="AR324" s="7"/>
      <c r="AS324" s="7"/>
      <c r="AT324" s="7"/>
      <c r="AU324" s="7"/>
      <c r="AV324" s="7"/>
      <c r="AW324" s="7"/>
      <c r="AX324" s="7"/>
    </row>
    <row r="325" spans="1:50" s="96" customFormat="1" ht="96" hidden="1" customHeight="1">
      <c r="A325" s="16" t="s">
        <v>151</v>
      </c>
      <c r="B325" s="97" t="s">
        <v>283</v>
      </c>
      <c r="C325" s="153"/>
      <c r="D325" s="154">
        <f t="shared" ref="D325:G326" si="205">D326</f>
        <v>0</v>
      </c>
      <c r="E325" s="154">
        <f t="shared" si="205"/>
        <v>0</v>
      </c>
      <c r="F325" s="154">
        <f t="shared" si="205"/>
        <v>0</v>
      </c>
      <c r="G325" s="154">
        <f t="shared" si="205"/>
        <v>0</v>
      </c>
      <c r="H325" s="154"/>
      <c r="I325" s="154">
        <f t="shared" ref="I325:P326" si="206">I326</f>
        <v>0</v>
      </c>
      <c r="J325" s="154">
        <f t="shared" si="206"/>
        <v>0</v>
      </c>
      <c r="K325" s="154">
        <f t="shared" si="206"/>
        <v>0</v>
      </c>
      <c r="L325" s="154">
        <f t="shared" si="206"/>
        <v>0</v>
      </c>
      <c r="M325" s="154">
        <f t="shared" si="206"/>
        <v>0</v>
      </c>
      <c r="N325" s="154">
        <f t="shared" si="206"/>
        <v>0</v>
      </c>
      <c r="O325" s="154">
        <f t="shared" si="206"/>
        <v>0</v>
      </c>
      <c r="P325" s="154">
        <f t="shared" si="206"/>
        <v>0</v>
      </c>
      <c r="Q325" s="95"/>
      <c r="R325" s="95"/>
      <c r="S325" s="95"/>
      <c r="T325" s="95"/>
      <c r="U325" s="95"/>
      <c r="V325" s="95"/>
      <c r="W325" s="95"/>
      <c r="X325" s="95"/>
      <c r="Y325" s="95"/>
      <c r="Z325" s="95"/>
      <c r="AA325" s="95"/>
      <c r="AB325" s="95"/>
      <c r="AC325" s="95"/>
      <c r="AD325" s="95"/>
      <c r="AE325" s="95"/>
      <c r="AF325" s="95"/>
      <c r="AG325" s="95"/>
      <c r="AH325" s="95"/>
      <c r="AI325" s="95"/>
      <c r="AJ325" s="95"/>
      <c r="AK325" s="95"/>
      <c r="AL325" s="95"/>
      <c r="AM325" s="95"/>
      <c r="AN325" s="95"/>
      <c r="AO325" s="95"/>
      <c r="AP325" s="95"/>
      <c r="AQ325" s="95"/>
      <c r="AR325" s="95"/>
      <c r="AS325" s="95"/>
      <c r="AT325" s="95"/>
      <c r="AU325" s="95"/>
      <c r="AV325" s="95"/>
      <c r="AW325" s="95"/>
      <c r="AX325" s="95"/>
    </row>
    <row r="326" spans="1:50" s="96" customFormat="1" ht="62.25" hidden="1" customHeight="1">
      <c r="A326" s="24" t="s">
        <v>475</v>
      </c>
      <c r="B326" s="97" t="s">
        <v>283</v>
      </c>
      <c r="C326" s="153" t="s">
        <v>56</v>
      </c>
      <c r="D326" s="154">
        <f t="shared" si="205"/>
        <v>0</v>
      </c>
      <c r="E326" s="158">
        <f t="shared" si="205"/>
        <v>0</v>
      </c>
      <c r="F326" s="158">
        <f t="shared" si="205"/>
        <v>0</v>
      </c>
      <c r="G326" s="158">
        <f t="shared" si="205"/>
        <v>0</v>
      </c>
      <c r="H326" s="154"/>
      <c r="I326" s="154">
        <f t="shared" si="206"/>
        <v>0</v>
      </c>
      <c r="J326" s="158">
        <f t="shared" si="206"/>
        <v>0</v>
      </c>
      <c r="K326" s="158">
        <f t="shared" si="206"/>
        <v>0</v>
      </c>
      <c r="L326" s="158">
        <f t="shared" si="206"/>
        <v>0</v>
      </c>
      <c r="M326" s="154">
        <f t="shared" si="206"/>
        <v>0</v>
      </c>
      <c r="N326" s="158">
        <f t="shared" si="206"/>
        <v>0</v>
      </c>
      <c r="O326" s="158">
        <f t="shared" si="206"/>
        <v>0</v>
      </c>
      <c r="P326" s="158">
        <f t="shared" si="206"/>
        <v>0</v>
      </c>
      <c r="Q326" s="95"/>
      <c r="R326" s="95"/>
      <c r="S326" s="95"/>
      <c r="T326" s="95"/>
      <c r="U326" s="95"/>
      <c r="V326" s="95"/>
      <c r="W326" s="95"/>
      <c r="X326" s="95"/>
      <c r="Y326" s="95"/>
      <c r="Z326" s="95"/>
      <c r="AA326" s="95"/>
      <c r="AB326" s="95"/>
      <c r="AC326" s="95"/>
      <c r="AD326" s="95"/>
      <c r="AE326" s="95"/>
      <c r="AF326" s="95"/>
      <c r="AG326" s="95"/>
      <c r="AH326" s="95"/>
      <c r="AI326" s="95"/>
      <c r="AJ326" s="95"/>
      <c r="AK326" s="95"/>
      <c r="AL326" s="95"/>
      <c r="AM326" s="95"/>
      <c r="AN326" s="95"/>
      <c r="AO326" s="95"/>
      <c r="AP326" s="95"/>
      <c r="AQ326" s="95"/>
      <c r="AR326" s="95"/>
      <c r="AS326" s="95"/>
      <c r="AT326" s="95"/>
      <c r="AU326" s="95"/>
      <c r="AV326" s="95"/>
      <c r="AW326" s="95"/>
      <c r="AX326" s="95"/>
    </row>
    <row r="327" spans="1:50" s="96" customFormat="1" ht="17.25" hidden="1" customHeight="1">
      <c r="A327" s="16" t="s">
        <v>53</v>
      </c>
      <c r="B327" s="97" t="s">
        <v>283</v>
      </c>
      <c r="C327" s="153" t="s">
        <v>56</v>
      </c>
      <c r="D327" s="154">
        <f>E327+F327+G327</f>
        <v>0</v>
      </c>
      <c r="E327" s="155"/>
      <c r="F327" s="155"/>
      <c r="G327" s="157"/>
      <c r="H327" s="157"/>
      <c r="I327" s="154">
        <f>J327+K327+L327</f>
        <v>0</v>
      </c>
      <c r="J327" s="156"/>
      <c r="K327" s="156"/>
      <c r="L327" s="156"/>
      <c r="M327" s="159">
        <f>N327+O327+P327</f>
        <v>0</v>
      </c>
      <c r="N327" s="160"/>
      <c r="O327" s="160"/>
      <c r="P327" s="160"/>
      <c r="Q327" s="95"/>
      <c r="R327" s="95"/>
      <c r="S327" s="95"/>
      <c r="T327" s="95"/>
      <c r="U327" s="95"/>
      <c r="V327" s="95"/>
      <c r="W327" s="95"/>
      <c r="X327" s="95"/>
      <c r="Y327" s="95"/>
      <c r="Z327" s="95"/>
      <c r="AA327" s="95"/>
      <c r="AB327" s="95"/>
      <c r="AC327" s="95"/>
      <c r="AD327" s="95"/>
      <c r="AE327" s="95"/>
      <c r="AF327" s="95"/>
      <c r="AG327" s="95"/>
      <c r="AH327" s="95"/>
      <c r="AI327" s="95"/>
      <c r="AJ327" s="95"/>
      <c r="AK327" s="95"/>
      <c r="AL327" s="95"/>
      <c r="AM327" s="95"/>
      <c r="AN327" s="95"/>
      <c r="AO327" s="95"/>
      <c r="AP327" s="95"/>
      <c r="AQ327" s="95"/>
      <c r="AR327" s="95"/>
      <c r="AS327" s="95"/>
      <c r="AT327" s="95"/>
      <c r="AU327" s="95"/>
      <c r="AV327" s="95"/>
      <c r="AW327" s="95"/>
      <c r="AX327" s="95"/>
    </row>
    <row r="328" spans="1:50" s="8" customFormat="1" ht="26.25" customHeight="1">
      <c r="A328" s="56" t="s">
        <v>158</v>
      </c>
      <c r="B328" s="17" t="s">
        <v>228</v>
      </c>
      <c r="C328" s="153" t="s">
        <v>24</v>
      </c>
      <c r="D328" s="154">
        <f>E328+F328+G328</f>
        <v>4150</v>
      </c>
      <c r="E328" s="155">
        <f>E329</f>
        <v>4150</v>
      </c>
      <c r="F328" s="155">
        <f t="shared" ref="F328:H328" si="207">F329</f>
        <v>0</v>
      </c>
      <c r="G328" s="155">
        <f t="shared" si="207"/>
        <v>0</v>
      </c>
      <c r="H328" s="155" t="e">
        <f t="shared" si="207"/>
        <v>#REF!</v>
      </c>
      <c r="I328" s="154">
        <f>J328+K328+L328</f>
        <v>0</v>
      </c>
      <c r="J328" s="155">
        <f>J329</f>
        <v>0</v>
      </c>
      <c r="K328" s="155">
        <f t="shared" ref="K328:L328" si="208">K329</f>
        <v>0</v>
      </c>
      <c r="L328" s="155">
        <f t="shared" si="208"/>
        <v>0</v>
      </c>
      <c r="M328" s="159">
        <f t="shared" ref="M328:M330" si="209">N328+O328</f>
        <v>0</v>
      </c>
      <c r="N328" s="160">
        <f t="shared" ref="N328:P328" si="210">N329</f>
        <v>0</v>
      </c>
      <c r="O328" s="160">
        <f t="shared" si="210"/>
        <v>0</v>
      </c>
      <c r="P328" s="160">
        <f t="shared" si="210"/>
        <v>0</v>
      </c>
      <c r="Q328" s="7"/>
      <c r="R328" s="7"/>
      <c r="S328" s="7"/>
      <c r="T328" s="7"/>
      <c r="U328" s="7"/>
      <c r="V328" s="7"/>
      <c r="W328" s="7"/>
      <c r="X328" s="7"/>
      <c r="Y328" s="7"/>
      <c r="Z328" s="7"/>
      <c r="AA328" s="7"/>
      <c r="AB328" s="7"/>
      <c r="AC328" s="7"/>
      <c r="AD328" s="7"/>
      <c r="AE328" s="7"/>
      <c r="AF328" s="7"/>
      <c r="AG328" s="7"/>
      <c r="AH328" s="7"/>
      <c r="AI328" s="7"/>
      <c r="AJ328" s="7"/>
      <c r="AK328" s="7"/>
      <c r="AL328" s="7"/>
      <c r="AM328" s="7"/>
      <c r="AN328" s="7"/>
      <c r="AO328" s="7"/>
      <c r="AP328" s="7"/>
      <c r="AQ328" s="7"/>
      <c r="AR328" s="7"/>
      <c r="AS328" s="7"/>
      <c r="AT328" s="7"/>
      <c r="AU328" s="7"/>
      <c r="AV328" s="7"/>
      <c r="AW328" s="7"/>
      <c r="AX328" s="7"/>
    </row>
    <row r="329" spans="1:50" s="8" customFormat="1" ht="60">
      <c r="A329" s="24" t="s">
        <v>242</v>
      </c>
      <c r="B329" s="17" t="s">
        <v>228</v>
      </c>
      <c r="C329" s="153" t="s">
        <v>57</v>
      </c>
      <c r="D329" s="154">
        <f t="shared" ref="D329:D337" si="211">E329+G329</f>
        <v>4150</v>
      </c>
      <c r="E329" s="155">
        <v>4150</v>
      </c>
      <c r="F329" s="155"/>
      <c r="G329" s="155"/>
      <c r="H329" s="155" t="e">
        <f>#REF!</f>
        <v>#REF!</v>
      </c>
      <c r="I329" s="155">
        <f>J329+K329+L329</f>
        <v>0</v>
      </c>
      <c r="J329" s="155"/>
      <c r="K329" s="155"/>
      <c r="L329" s="155"/>
      <c r="M329" s="155">
        <f>N329+O329+P329</f>
        <v>0</v>
      </c>
      <c r="N329" s="155"/>
      <c r="O329" s="155"/>
      <c r="P329" s="155"/>
      <c r="Q329" s="7"/>
      <c r="R329" s="7"/>
      <c r="S329" s="7"/>
      <c r="T329" s="7"/>
      <c r="U329" s="7"/>
      <c r="V329" s="7"/>
      <c r="W329" s="7"/>
      <c r="X329" s="7"/>
      <c r="Y329" s="7"/>
      <c r="Z329" s="7"/>
      <c r="AA329" s="7"/>
      <c r="AB329" s="7"/>
      <c r="AC329" s="7"/>
      <c r="AD329" s="7"/>
      <c r="AE329" s="7"/>
      <c r="AF329" s="7"/>
      <c r="AG329" s="7"/>
      <c r="AH329" s="7"/>
      <c r="AI329" s="7"/>
      <c r="AJ329" s="7"/>
      <c r="AK329" s="7"/>
      <c r="AL329" s="7"/>
      <c r="AM329" s="7"/>
      <c r="AN329" s="7"/>
      <c r="AO329" s="7"/>
      <c r="AP329" s="7"/>
      <c r="AQ329" s="7"/>
      <c r="AR329" s="7"/>
      <c r="AS329" s="7"/>
      <c r="AT329" s="7"/>
      <c r="AU329" s="7"/>
      <c r="AV329" s="7"/>
      <c r="AW329" s="7"/>
      <c r="AX329" s="7"/>
    </row>
    <row r="330" spans="1:50" s="8" customFormat="1" ht="33" customHeight="1">
      <c r="A330" s="24" t="s">
        <v>159</v>
      </c>
      <c r="B330" s="17" t="s">
        <v>229</v>
      </c>
      <c r="C330" s="153" t="s">
        <v>24</v>
      </c>
      <c r="D330" s="154">
        <f t="shared" si="211"/>
        <v>1500</v>
      </c>
      <c r="E330" s="155">
        <f>E331</f>
        <v>1500</v>
      </c>
      <c r="F330" s="155">
        <f t="shared" ref="F330:H330" si="212">F331</f>
        <v>0</v>
      </c>
      <c r="G330" s="155">
        <f t="shared" si="212"/>
        <v>0</v>
      </c>
      <c r="H330" s="155" t="e">
        <f t="shared" si="212"/>
        <v>#REF!</v>
      </c>
      <c r="I330" s="154">
        <f>J330+K330+L330</f>
        <v>0</v>
      </c>
      <c r="J330" s="155">
        <f>J331</f>
        <v>0</v>
      </c>
      <c r="K330" s="155">
        <f t="shared" ref="K330:L330" si="213">K331</f>
        <v>0</v>
      </c>
      <c r="L330" s="155">
        <f t="shared" si="213"/>
        <v>0</v>
      </c>
      <c r="M330" s="159">
        <f t="shared" si="209"/>
        <v>0</v>
      </c>
      <c r="N330" s="160">
        <f>N331</f>
        <v>0</v>
      </c>
      <c r="O330" s="160">
        <f t="shared" ref="O330:P330" si="214">O331</f>
        <v>0</v>
      </c>
      <c r="P330" s="160">
        <f t="shared" si="214"/>
        <v>0</v>
      </c>
      <c r="Q330" s="7"/>
      <c r="R330" s="7"/>
      <c r="S330" s="7"/>
      <c r="T330" s="7"/>
      <c r="U330" s="7"/>
      <c r="V330" s="7"/>
      <c r="W330" s="7"/>
      <c r="X330" s="7"/>
      <c r="Y330" s="7"/>
      <c r="Z330" s="7"/>
      <c r="AA330" s="7"/>
      <c r="AB330" s="7"/>
      <c r="AC330" s="7"/>
      <c r="AD330" s="7"/>
      <c r="AE330" s="7"/>
      <c r="AF330" s="7"/>
      <c r="AG330" s="7"/>
      <c r="AH330" s="7"/>
      <c r="AI330" s="7"/>
      <c r="AJ330" s="7"/>
      <c r="AK330" s="7"/>
      <c r="AL330" s="7"/>
      <c r="AM330" s="7"/>
      <c r="AN330" s="7"/>
      <c r="AO330" s="7"/>
      <c r="AP330" s="7"/>
      <c r="AQ330" s="7"/>
      <c r="AR330" s="7"/>
      <c r="AS330" s="7"/>
      <c r="AT330" s="7"/>
      <c r="AU330" s="7"/>
      <c r="AV330" s="7"/>
      <c r="AW330" s="7"/>
      <c r="AX330" s="7"/>
    </row>
    <row r="331" spans="1:50" s="8" customFormat="1" ht="40.5" customHeight="1">
      <c r="A331" s="24" t="s">
        <v>242</v>
      </c>
      <c r="B331" s="17" t="s">
        <v>229</v>
      </c>
      <c r="C331" s="153" t="s">
        <v>57</v>
      </c>
      <c r="D331" s="154">
        <f t="shared" si="211"/>
        <v>1500</v>
      </c>
      <c r="E331" s="155">
        <v>1500</v>
      </c>
      <c r="F331" s="155"/>
      <c r="G331" s="155"/>
      <c r="H331" s="155" t="e">
        <f>#REF!</f>
        <v>#REF!</v>
      </c>
      <c r="I331" s="155">
        <f>J331+K331+L331</f>
        <v>0</v>
      </c>
      <c r="J331" s="155"/>
      <c r="K331" s="155"/>
      <c r="L331" s="155"/>
      <c r="M331" s="155">
        <f>N331+O331+P331</f>
        <v>0</v>
      </c>
      <c r="N331" s="155"/>
      <c r="O331" s="155"/>
      <c r="P331" s="155"/>
      <c r="Q331" s="7"/>
      <c r="R331" s="7"/>
      <c r="S331" s="7"/>
      <c r="T331" s="7"/>
      <c r="U331" s="7"/>
      <c r="V331" s="7"/>
      <c r="W331" s="7"/>
      <c r="X331" s="7"/>
      <c r="Y331" s="7"/>
      <c r="Z331" s="7"/>
      <c r="AA331" s="7"/>
      <c r="AB331" s="7"/>
      <c r="AC331" s="7"/>
      <c r="AD331" s="7"/>
      <c r="AE331" s="7"/>
      <c r="AF331" s="7"/>
      <c r="AG331" s="7"/>
      <c r="AH331" s="7"/>
      <c r="AI331" s="7"/>
      <c r="AJ331" s="7"/>
      <c r="AK331" s="7"/>
      <c r="AL331" s="7"/>
      <c r="AM331" s="7"/>
      <c r="AN331" s="7"/>
      <c r="AO331" s="7"/>
      <c r="AP331" s="7"/>
      <c r="AQ331" s="7"/>
      <c r="AR331" s="7"/>
      <c r="AS331" s="7"/>
      <c r="AT331" s="7"/>
      <c r="AU331" s="7"/>
      <c r="AV331" s="7"/>
      <c r="AW331" s="7"/>
      <c r="AX331" s="7"/>
    </row>
    <row r="332" spans="1:50" s="8" customFormat="1" ht="31.5" customHeight="1">
      <c r="A332" s="16" t="s">
        <v>309</v>
      </c>
      <c r="B332" s="17" t="s">
        <v>230</v>
      </c>
      <c r="C332" s="153"/>
      <c r="D332" s="154">
        <f t="shared" si="211"/>
        <v>600</v>
      </c>
      <c r="E332" s="155">
        <f>E333</f>
        <v>600</v>
      </c>
      <c r="F332" s="155">
        <f t="shared" ref="F332:P333" si="215">F333</f>
        <v>0</v>
      </c>
      <c r="G332" s="155">
        <f t="shared" si="215"/>
        <v>0</v>
      </c>
      <c r="H332" s="155" t="e">
        <f t="shared" si="215"/>
        <v>#REF!</v>
      </c>
      <c r="I332" s="155">
        <f t="shared" si="215"/>
        <v>0</v>
      </c>
      <c r="J332" s="155">
        <f t="shared" si="215"/>
        <v>0</v>
      </c>
      <c r="K332" s="155">
        <f t="shared" si="215"/>
        <v>0</v>
      </c>
      <c r="L332" s="155">
        <f t="shared" si="215"/>
        <v>0</v>
      </c>
      <c r="M332" s="155">
        <f t="shared" si="215"/>
        <v>0</v>
      </c>
      <c r="N332" s="155">
        <f t="shared" si="215"/>
        <v>0</v>
      </c>
      <c r="O332" s="155">
        <f t="shared" si="215"/>
        <v>0</v>
      </c>
      <c r="P332" s="155">
        <f t="shared" si="215"/>
        <v>0</v>
      </c>
      <c r="Q332" s="7"/>
      <c r="R332" s="7"/>
      <c r="S332" s="7"/>
      <c r="T332" s="7"/>
      <c r="U332" s="7"/>
      <c r="V332" s="7"/>
      <c r="W332" s="7"/>
      <c r="X332" s="7"/>
      <c r="Y332" s="7"/>
      <c r="Z332" s="7"/>
      <c r="AA332" s="7"/>
      <c r="AB332" s="7"/>
      <c r="AC332" s="7"/>
      <c r="AD332" s="7"/>
      <c r="AE332" s="7"/>
      <c r="AF332" s="7"/>
      <c r="AG332" s="7"/>
      <c r="AH332" s="7"/>
      <c r="AI332" s="7"/>
      <c r="AJ332" s="7"/>
      <c r="AK332" s="7"/>
      <c r="AL332" s="7"/>
      <c r="AM332" s="7"/>
      <c r="AN332" s="7"/>
      <c r="AO332" s="7"/>
      <c r="AP332" s="7"/>
      <c r="AQ332" s="7"/>
      <c r="AR332" s="7"/>
      <c r="AS332" s="7"/>
      <c r="AT332" s="7"/>
      <c r="AU332" s="7"/>
      <c r="AV332" s="7"/>
      <c r="AW332" s="7"/>
      <c r="AX332" s="7"/>
    </row>
    <row r="333" spans="1:50" s="8" customFormat="1" ht="64.5" customHeight="1">
      <c r="A333" s="24" t="s">
        <v>242</v>
      </c>
      <c r="B333" s="17" t="s">
        <v>230</v>
      </c>
      <c r="C333" s="153" t="s">
        <v>24</v>
      </c>
      <c r="D333" s="154">
        <f t="shared" si="211"/>
        <v>600</v>
      </c>
      <c r="E333" s="155">
        <f>E334</f>
        <v>600</v>
      </c>
      <c r="F333" s="155">
        <f t="shared" si="215"/>
        <v>0</v>
      </c>
      <c r="G333" s="155">
        <f t="shared" si="215"/>
        <v>0</v>
      </c>
      <c r="H333" s="155" t="e">
        <f t="shared" si="215"/>
        <v>#REF!</v>
      </c>
      <c r="I333" s="154">
        <f>J333+K333+L333</f>
        <v>0</v>
      </c>
      <c r="J333" s="155">
        <f>J334</f>
        <v>0</v>
      </c>
      <c r="K333" s="155">
        <f t="shared" si="215"/>
        <v>0</v>
      </c>
      <c r="L333" s="155">
        <f t="shared" si="215"/>
        <v>0</v>
      </c>
      <c r="M333" s="159">
        <f t="shared" ref="M333:M334" si="216">N333+O333</f>
        <v>0</v>
      </c>
      <c r="N333" s="160">
        <f t="shared" si="215"/>
        <v>0</v>
      </c>
      <c r="O333" s="160">
        <f t="shared" si="215"/>
        <v>0</v>
      </c>
      <c r="P333" s="160">
        <f t="shared" si="215"/>
        <v>0</v>
      </c>
      <c r="Q333" s="7"/>
      <c r="R333" s="7"/>
      <c r="S333" s="7"/>
      <c r="T333" s="7"/>
      <c r="U333" s="7"/>
      <c r="V333" s="7"/>
      <c r="W333" s="7"/>
      <c r="X333" s="7"/>
      <c r="Y333" s="7"/>
      <c r="Z333" s="7"/>
      <c r="AA333" s="7"/>
      <c r="AB333" s="7"/>
      <c r="AC333" s="7"/>
      <c r="AD333" s="7"/>
      <c r="AE333" s="7"/>
      <c r="AF333" s="7"/>
      <c r="AG333" s="7"/>
      <c r="AH333" s="7"/>
      <c r="AI333" s="7"/>
      <c r="AJ333" s="7"/>
      <c r="AK333" s="7"/>
      <c r="AL333" s="7"/>
      <c r="AM333" s="7"/>
      <c r="AN333" s="7"/>
      <c r="AO333" s="7"/>
      <c r="AP333" s="7"/>
      <c r="AQ333" s="7"/>
      <c r="AR333" s="7"/>
      <c r="AS333" s="7"/>
      <c r="AT333" s="7"/>
      <c r="AU333" s="7"/>
      <c r="AV333" s="7"/>
      <c r="AW333" s="7"/>
      <c r="AX333" s="7"/>
    </row>
    <row r="334" spans="1:50" s="8" customFormat="1" ht="60" customHeight="1">
      <c r="A334" s="24" t="s">
        <v>242</v>
      </c>
      <c r="B334" s="17" t="s">
        <v>230</v>
      </c>
      <c r="C334" s="153" t="s">
        <v>57</v>
      </c>
      <c r="D334" s="154">
        <f t="shared" si="211"/>
        <v>600</v>
      </c>
      <c r="E334" s="155">
        <v>600</v>
      </c>
      <c r="F334" s="155"/>
      <c r="G334" s="155"/>
      <c r="H334" s="155" t="e">
        <f>#REF!</f>
        <v>#REF!</v>
      </c>
      <c r="I334" s="154">
        <f>J334+K334+L334</f>
        <v>0</v>
      </c>
      <c r="J334" s="155"/>
      <c r="K334" s="155"/>
      <c r="L334" s="155"/>
      <c r="M334" s="159">
        <f t="shared" si="216"/>
        <v>0</v>
      </c>
      <c r="N334" s="160"/>
      <c r="O334" s="160"/>
      <c r="P334" s="160"/>
      <c r="Q334" s="7"/>
      <c r="R334" s="7"/>
      <c r="S334" s="7"/>
      <c r="T334" s="7"/>
      <c r="U334" s="7"/>
      <c r="V334" s="7"/>
      <c r="W334" s="7"/>
      <c r="X334" s="7"/>
      <c r="Y334" s="7"/>
      <c r="Z334" s="7"/>
      <c r="AA334" s="7"/>
      <c r="AB334" s="7"/>
      <c r="AC334" s="7"/>
      <c r="AD334" s="7"/>
      <c r="AE334" s="7"/>
      <c r="AF334" s="7"/>
      <c r="AG334" s="7"/>
      <c r="AH334" s="7"/>
      <c r="AI334" s="7"/>
      <c r="AJ334" s="7"/>
      <c r="AK334" s="7"/>
      <c r="AL334" s="7"/>
      <c r="AM334" s="7"/>
      <c r="AN334" s="7"/>
      <c r="AO334" s="7"/>
      <c r="AP334" s="7"/>
      <c r="AQ334" s="7"/>
      <c r="AR334" s="7"/>
      <c r="AS334" s="7"/>
      <c r="AT334" s="7"/>
      <c r="AU334" s="7"/>
      <c r="AV334" s="7"/>
      <c r="AW334" s="7"/>
      <c r="AX334" s="7"/>
    </row>
    <row r="335" spans="1:50" s="8" customFormat="1" ht="28.5" customHeight="1">
      <c r="A335" s="65" t="s">
        <v>140</v>
      </c>
      <c r="B335" s="17" t="s">
        <v>231</v>
      </c>
      <c r="C335" s="153"/>
      <c r="D335" s="154">
        <f t="shared" si="211"/>
        <v>200</v>
      </c>
      <c r="E335" s="155">
        <f>E336</f>
        <v>200</v>
      </c>
      <c r="F335" s="155">
        <f t="shared" ref="F335:P336" si="217">F336</f>
        <v>0</v>
      </c>
      <c r="G335" s="155">
        <f t="shared" si="217"/>
        <v>0</v>
      </c>
      <c r="H335" s="155" t="e">
        <f t="shared" si="217"/>
        <v>#REF!</v>
      </c>
      <c r="I335" s="155">
        <f t="shared" si="217"/>
        <v>0</v>
      </c>
      <c r="J335" s="155">
        <f t="shared" si="217"/>
        <v>0</v>
      </c>
      <c r="K335" s="155">
        <f t="shared" si="217"/>
        <v>0</v>
      </c>
      <c r="L335" s="155">
        <f t="shared" si="217"/>
        <v>0</v>
      </c>
      <c r="M335" s="155">
        <f t="shared" si="217"/>
        <v>0</v>
      </c>
      <c r="N335" s="155">
        <f t="shared" si="217"/>
        <v>0</v>
      </c>
      <c r="O335" s="155">
        <f t="shared" si="217"/>
        <v>0</v>
      </c>
      <c r="P335" s="155">
        <f t="shared" si="217"/>
        <v>0</v>
      </c>
      <c r="Q335" s="7"/>
      <c r="R335" s="7"/>
      <c r="S335" s="7"/>
      <c r="T335" s="7"/>
      <c r="U335" s="7"/>
      <c r="V335" s="7"/>
      <c r="W335" s="7"/>
      <c r="X335" s="7"/>
      <c r="Y335" s="7"/>
      <c r="Z335" s="7"/>
      <c r="AA335" s="7"/>
      <c r="AB335" s="7"/>
      <c r="AC335" s="7"/>
      <c r="AD335" s="7"/>
      <c r="AE335" s="7"/>
      <c r="AF335" s="7"/>
      <c r="AG335" s="7"/>
      <c r="AH335" s="7"/>
      <c r="AI335" s="7"/>
      <c r="AJ335" s="7"/>
      <c r="AK335" s="7"/>
      <c r="AL335" s="7"/>
      <c r="AM335" s="7"/>
      <c r="AN335" s="7"/>
      <c r="AO335" s="7"/>
      <c r="AP335" s="7"/>
      <c r="AQ335" s="7"/>
      <c r="AR335" s="7"/>
      <c r="AS335" s="7"/>
      <c r="AT335" s="7"/>
      <c r="AU335" s="7"/>
      <c r="AV335" s="7"/>
      <c r="AW335" s="7"/>
      <c r="AX335" s="7"/>
    </row>
    <row r="336" spans="1:50" s="8" customFormat="1" ht="15" hidden="1" customHeight="1">
      <c r="A336" s="24" t="s">
        <v>104</v>
      </c>
      <c r="B336" s="17" t="s">
        <v>231</v>
      </c>
      <c r="C336" s="153"/>
      <c r="D336" s="154">
        <f>D337</f>
        <v>200</v>
      </c>
      <c r="E336" s="154">
        <f t="shared" ref="E336" si="218">E337</f>
        <v>200</v>
      </c>
      <c r="F336" s="154">
        <f t="shared" si="217"/>
        <v>0</v>
      </c>
      <c r="G336" s="154">
        <f t="shared" si="217"/>
        <v>0</v>
      </c>
      <c r="H336" s="154" t="e">
        <f t="shared" si="217"/>
        <v>#REF!</v>
      </c>
      <c r="I336" s="154">
        <f t="shared" si="217"/>
        <v>0</v>
      </c>
      <c r="J336" s="154">
        <f t="shared" si="217"/>
        <v>0</v>
      </c>
      <c r="K336" s="154">
        <f t="shared" si="217"/>
        <v>0</v>
      </c>
      <c r="L336" s="154">
        <f t="shared" si="217"/>
        <v>0</v>
      </c>
      <c r="M336" s="154">
        <f t="shared" si="217"/>
        <v>0</v>
      </c>
      <c r="N336" s="154">
        <f t="shared" si="217"/>
        <v>0</v>
      </c>
      <c r="O336" s="154">
        <f t="shared" si="217"/>
        <v>0</v>
      </c>
      <c r="P336" s="154">
        <f t="shared" si="217"/>
        <v>0</v>
      </c>
      <c r="Q336" s="7"/>
      <c r="R336" s="7"/>
      <c r="S336" s="7"/>
      <c r="T336" s="7"/>
      <c r="U336" s="7"/>
      <c r="V336" s="7"/>
      <c r="W336" s="7"/>
      <c r="X336" s="7"/>
      <c r="Y336" s="7"/>
      <c r="Z336" s="7"/>
      <c r="AA336" s="7"/>
      <c r="AB336" s="7"/>
      <c r="AC336" s="7"/>
      <c r="AD336" s="7"/>
      <c r="AE336" s="7"/>
      <c r="AF336" s="7"/>
      <c r="AG336" s="7"/>
      <c r="AH336" s="7"/>
      <c r="AI336" s="7"/>
      <c r="AJ336" s="7"/>
      <c r="AK336" s="7"/>
      <c r="AL336" s="7"/>
      <c r="AM336" s="7"/>
      <c r="AN336" s="7"/>
      <c r="AO336" s="7"/>
      <c r="AP336" s="7"/>
      <c r="AQ336" s="7"/>
      <c r="AR336" s="7"/>
      <c r="AS336" s="7"/>
      <c r="AT336" s="7"/>
      <c r="AU336" s="7"/>
      <c r="AV336" s="7"/>
      <c r="AW336" s="7"/>
      <c r="AX336" s="7"/>
    </row>
    <row r="337" spans="1:50" s="8" customFormat="1" ht="60">
      <c r="A337" s="24" t="s">
        <v>242</v>
      </c>
      <c r="B337" s="17" t="s">
        <v>231</v>
      </c>
      <c r="C337" s="153" t="s">
        <v>56</v>
      </c>
      <c r="D337" s="154">
        <f t="shared" si="211"/>
        <v>200</v>
      </c>
      <c r="E337" s="155">
        <v>200</v>
      </c>
      <c r="F337" s="155"/>
      <c r="G337" s="155"/>
      <c r="H337" s="155" t="e">
        <f>#REF!</f>
        <v>#REF!</v>
      </c>
      <c r="I337" s="155">
        <f>J337+K337+L337</f>
        <v>0</v>
      </c>
      <c r="J337" s="155"/>
      <c r="K337" s="155"/>
      <c r="L337" s="155"/>
      <c r="M337" s="155">
        <f>N337+O337+P337</f>
        <v>0</v>
      </c>
      <c r="N337" s="155"/>
      <c r="O337" s="155"/>
      <c r="P337" s="155"/>
      <c r="Q337" s="7"/>
      <c r="R337" s="7"/>
      <c r="S337" s="7"/>
      <c r="T337" s="7"/>
      <c r="U337" s="7"/>
      <c r="V337" s="7"/>
      <c r="W337" s="7"/>
      <c r="X337" s="7"/>
      <c r="Y337" s="7"/>
      <c r="Z337" s="7"/>
      <c r="AA337" s="7"/>
      <c r="AB337" s="7"/>
      <c r="AC337" s="7"/>
      <c r="AD337" s="7"/>
      <c r="AE337" s="7"/>
      <c r="AF337" s="7"/>
      <c r="AG337" s="7"/>
      <c r="AH337" s="7"/>
      <c r="AI337" s="7"/>
      <c r="AJ337" s="7"/>
      <c r="AK337" s="7"/>
      <c r="AL337" s="7"/>
      <c r="AM337" s="7"/>
      <c r="AN337" s="7"/>
      <c r="AO337" s="7"/>
      <c r="AP337" s="7"/>
      <c r="AQ337" s="7"/>
      <c r="AR337" s="7"/>
      <c r="AS337" s="7"/>
      <c r="AT337" s="7"/>
      <c r="AU337" s="7"/>
      <c r="AV337" s="7"/>
      <c r="AW337" s="7"/>
      <c r="AX337" s="7"/>
    </row>
    <row r="338" spans="1:50" s="96" customFormat="1" ht="62.25" customHeight="1">
      <c r="A338" s="50" t="s">
        <v>481</v>
      </c>
      <c r="B338" s="113" t="s">
        <v>233</v>
      </c>
      <c r="C338" s="51"/>
      <c r="D338" s="154">
        <f>D339+D347+D350+D352+D356+D360+D362+D368+D370+D372+D341+D364+D344+D374+D366+D358+D354</f>
        <v>160917.70000000004</v>
      </c>
      <c r="E338" s="154">
        <f t="shared" ref="E338:P338" si="219">E339+E347+E350+E352+E356+E360+E362+E368+E370+E372+E341+E364+E344+E374+E366+E358+E354</f>
        <v>47507.200000000004</v>
      </c>
      <c r="F338" s="154">
        <f t="shared" si="219"/>
        <v>102673.60000000001</v>
      </c>
      <c r="G338" s="154">
        <f t="shared" si="219"/>
        <v>10736.9</v>
      </c>
      <c r="H338" s="154" t="e">
        <f t="shared" si="219"/>
        <v>#REF!</v>
      </c>
      <c r="I338" s="154">
        <f t="shared" si="219"/>
        <v>0</v>
      </c>
      <c r="J338" s="154">
        <f t="shared" si="219"/>
        <v>0</v>
      </c>
      <c r="K338" s="154">
        <f t="shared" si="219"/>
        <v>0</v>
      </c>
      <c r="L338" s="154">
        <f t="shared" si="219"/>
        <v>0</v>
      </c>
      <c r="M338" s="154">
        <f t="shared" si="219"/>
        <v>0</v>
      </c>
      <c r="N338" s="154">
        <f t="shared" si="219"/>
        <v>0</v>
      </c>
      <c r="O338" s="154">
        <f t="shared" si="219"/>
        <v>0</v>
      </c>
      <c r="P338" s="154">
        <f t="shared" si="219"/>
        <v>0</v>
      </c>
      <c r="Q338" s="95"/>
      <c r="R338" s="95"/>
      <c r="S338" s="95"/>
      <c r="T338" s="95"/>
      <c r="U338" s="95"/>
      <c r="V338" s="95"/>
      <c r="W338" s="95"/>
      <c r="X338" s="95"/>
      <c r="Y338" s="95"/>
      <c r="Z338" s="95"/>
      <c r="AA338" s="95"/>
      <c r="AB338" s="95"/>
      <c r="AC338" s="95"/>
      <c r="AD338" s="95"/>
      <c r="AE338" s="95"/>
      <c r="AF338" s="95"/>
      <c r="AG338" s="95"/>
      <c r="AH338" s="95"/>
      <c r="AI338" s="95"/>
      <c r="AJ338" s="95"/>
      <c r="AK338" s="95"/>
      <c r="AL338" s="95"/>
      <c r="AM338" s="95"/>
      <c r="AN338" s="95"/>
      <c r="AO338" s="95"/>
      <c r="AP338" s="95"/>
      <c r="AQ338" s="95"/>
      <c r="AR338" s="95"/>
      <c r="AS338" s="95"/>
      <c r="AT338" s="95"/>
      <c r="AU338" s="95"/>
      <c r="AV338" s="95"/>
      <c r="AW338" s="95"/>
      <c r="AX338" s="95"/>
    </row>
    <row r="339" spans="1:50" s="96" customFormat="1" ht="49.5" customHeight="1">
      <c r="A339" s="16" t="s">
        <v>232</v>
      </c>
      <c r="B339" s="25" t="s">
        <v>234</v>
      </c>
      <c r="C339" s="51"/>
      <c r="D339" s="154">
        <f t="shared" ref="D339:D349" si="220">E339+F339</f>
        <v>215.3</v>
      </c>
      <c r="E339" s="155">
        <f t="shared" ref="E339:P339" si="221">E340</f>
        <v>215.3</v>
      </c>
      <c r="F339" s="155">
        <f t="shared" si="221"/>
        <v>0</v>
      </c>
      <c r="G339" s="155">
        <f t="shared" si="221"/>
        <v>0</v>
      </c>
      <c r="H339" s="155" t="e">
        <f t="shared" si="221"/>
        <v>#REF!</v>
      </c>
      <c r="I339" s="155">
        <f t="shared" si="221"/>
        <v>0</v>
      </c>
      <c r="J339" s="155">
        <f t="shared" si="221"/>
        <v>0</v>
      </c>
      <c r="K339" s="155">
        <f t="shared" si="221"/>
        <v>0</v>
      </c>
      <c r="L339" s="155">
        <f t="shared" si="221"/>
        <v>0</v>
      </c>
      <c r="M339" s="155">
        <f t="shared" si="221"/>
        <v>0</v>
      </c>
      <c r="N339" s="155">
        <f t="shared" si="221"/>
        <v>0</v>
      </c>
      <c r="O339" s="155">
        <f t="shared" si="221"/>
        <v>0</v>
      </c>
      <c r="P339" s="155">
        <f t="shared" si="221"/>
        <v>0</v>
      </c>
      <c r="Q339" s="95"/>
      <c r="R339" s="95"/>
      <c r="S339" s="95"/>
      <c r="T339" s="95"/>
      <c r="U339" s="95"/>
      <c r="V339" s="95"/>
      <c r="W339" s="95"/>
      <c r="X339" s="95"/>
      <c r="Y339" s="95"/>
      <c r="Z339" s="95"/>
      <c r="AA339" s="95"/>
      <c r="AB339" s="95"/>
      <c r="AC339" s="95"/>
      <c r="AD339" s="95"/>
      <c r="AE339" s="95"/>
      <c r="AF339" s="95"/>
      <c r="AG339" s="95"/>
      <c r="AH339" s="95"/>
      <c r="AI339" s="95"/>
      <c r="AJ339" s="95"/>
      <c r="AK339" s="95"/>
      <c r="AL339" s="95"/>
      <c r="AM339" s="95"/>
      <c r="AN339" s="95"/>
      <c r="AO339" s="95"/>
      <c r="AP339" s="95"/>
      <c r="AQ339" s="95"/>
      <c r="AR339" s="95"/>
      <c r="AS339" s="95"/>
      <c r="AT339" s="95"/>
      <c r="AU339" s="95"/>
      <c r="AV339" s="95"/>
      <c r="AW339" s="95"/>
      <c r="AX339" s="95"/>
    </row>
    <row r="340" spans="1:50" s="96" customFormat="1" ht="48" customHeight="1">
      <c r="A340" s="16" t="s">
        <v>22</v>
      </c>
      <c r="B340" s="25" t="s">
        <v>234</v>
      </c>
      <c r="C340" s="51" t="s">
        <v>16</v>
      </c>
      <c r="D340" s="154">
        <f t="shared" si="220"/>
        <v>215.3</v>
      </c>
      <c r="E340" s="155">
        <f>133+82.3</f>
        <v>215.3</v>
      </c>
      <c r="F340" s="155"/>
      <c r="G340" s="155"/>
      <c r="H340" s="155" t="e">
        <f>#REF!</f>
        <v>#REF!</v>
      </c>
      <c r="I340" s="154">
        <f>J340+K340+L340</f>
        <v>0</v>
      </c>
      <c r="J340" s="155"/>
      <c r="K340" s="155"/>
      <c r="L340" s="155"/>
      <c r="M340" s="159">
        <f>N340+O340+P340</f>
        <v>0</v>
      </c>
      <c r="N340" s="160"/>
      <c r="O340" s="160"/>
      <c r="P340" s="160"/>
      <c r="Q340" s="95"/>
      <c r="R340" s="95"/>
      <c r="S340" s="95"/>
      <c r="T340" s="95"/>
      <c r="U340" s="95"/>
      <c r="V340" s="95"/>
      <c r="W340" s="95"/>
      <c r="X340" s="95"/>
      <c r="Y340" s="95"/>
      <c r="Z340" s="95"/>
      <c r="AA340" s="95"/>
      <c r="AB340" s="95"/>
      <c r="AC340" s="95"/>
      <c r="AD340" s="95"/>
      <c r="AE340" s="95"/>
      <c r="AF340" s="95"/>
      <c r="AG340" s="95"/>
      <c r="AH340" s="95"/>
      <c r="AI340" s="95"/>
      <c r="AJ340" s="95"/>
      <c r="AK340" s="95"/>
      <c r="AL340" s="95"/>
      <c r="AM340" s="95"/>
      <c r="AN340" s="95"/>
      <c r="AO340" s="95"/>
      <c r="AP340" s="95"/>
      <c r="AQ340" s="95"/>
      <c r="AR340" s="95"/>
      <c r="AS340" s="95"/>
      <c r="AT340" s="95"/>
      <c r="AU340" s="95"/>
      <c r="AV340" s="95"/>
      <c r="AW340" s="95"/>
      <c r="AX340" s="95"/>
    </row>
    <row r="341" spans="1:50" s="8" customFormat="1" ht="71.25" customHeight="1">
      <c r="A341" s="43" t="s">
        <v>138</v>
      </c>
      <c r="B341" s="25" t="s">
        <v>284</v>
      </c>
      <c r="C341" s="153"/>
      <c r="D341" s="154">
        <f t="shared" si="220"/>
        <v>800</v>
      </c>
      <c r="E341" s="155">
        <f t="shared" ref="E341:G342" si="222">E342</f>
        <v>0</v>
      </c>
      <c r="F341" s="155">
        <f t="shared" si="222"/>
        <v>800</v>
      </c>
      <c r="G341" s="157">
        <f t="shared" si="222"/>
        <v>0</v>
      </c>
      <c r="H341" s="157"/>
      <c r="I341" s="154">
        <f>J341+K341+L341</f>
        <v>0</v>
      </c>
      <c r="J341" s="155">
        <f>J342</f>
        <v>0</v>
      </c>
      <c r="K341" s="155">
        <f>K342</f>
        <v>0</v>
      </c>
      <c r="L341" s="156"/>
      <c r="M341" s="159">
        <f>N341+O341</f>
        <v>0</v>
      </c>
      <c r="N341" s="160">
        <f t="shared" ref="N341:P342" si="223">N342</f>
        <v>0</v>
      </c>
      <c r="O341" s="160">
        <f t="shared" si="223"/>
        <v>0</v>
      </c>
      <c r="P341" s="160">
        <f t="shared" si="223"/>
        <v>0</v>
      </c>
      <c r="Q341" s="7"/>
      <c r="R341" s="7"/>
      <c r="S341" s="7"/>
      <c r="T341" s="7"/>
      <c r="U341" s="7"/>
      <c r="V341" s="7"/>
      <c r="W341" s="7"/>
      <c r="X341" s="7"/>
      <c r="Y341" s="7"/>
      <c r="Z341" s="7"/>
      <c r="AA341" s="7"/>
      <c r="AB341" s="7"/>
      <c r="AC341" s="7"/>
      <c r="AD341" s="7"/>
      <c r="AE341" s="7"/>
      <c r="AF341" s="7"/>
      <c r="AG341" s="7"/>
      <c r="AH341" s="7"/>
      <c r="AI341" s="7"/>
      <c r="AJ341" s="7"/>
      <c r="AK341" s="7"/>
      <c r="AL341" s="7"/>
      <c r="AM341" s="7"/>
      <c r="AN341" s="7"/>
      <c r="AO341" s="7"/>
      <c r="AP341" s="7"/>
      <c r="AQ341" s="7"/>
      <c r="AR341" s="7"/>
      <c r="AS341" s="7"/>
      <c r="AT341" s="7"/>
      <c r="AU341" s="7"/>
      <c r="AV341" s="7"/>
      <c r="AW341" s="7"/>
      <c r="AX341" s="7"/>
    </row>
    <row r="342" spans="1:50" s="8" customFormat="1" ht="61.5" customHeight="1">
      <c r="A342" s="24" t="s">
        <v>60</v>
      </c>
      <c r="B342" s="25" t="s">
        <v>284</v>
      </c>
      <c r="C342" s="153" t="s">
        <v>56</v>
      </c>
      <c r="D342" s="154">
        <f t="shared" si="220"/>
        <v>800</v>
      </c>
      <c r="E342" s="155">
        <f t="shared" si="222"/>
        <v>0</v>
      </c>
      <c r="F342" s="155">
        <f t="shared" si="222"/>
        <v>800</v>
      </c>
      <c r="G342" s="157">
        <f t="shared" si="222"/>
        <v>0</v>
      </c>
      <c r="H342" s="157"/>
      <c r="I342" s="154">
        <f>J342+K342+L342</f>
        <v>0</v>
      </c>
      <c r="J342" s="155">
        <f>J343</f>
        <v>0</v>
      </c>
      <c r="K342" s="155">
        <f>K343</f>
        <v>0</v>
      </c>
      <c r="L342" s="156"/>
      <c r="M342" s="159">
        <f>N342+O342</f>
        <v>0</v>
      </c>
      <c r="N342" s="160">
        <f t="shared" si="223"/>
        <v>0</v>
      </c>
      <c r="O342" s="160">
        <f t="shared" si="223"/>
        <v>0</v>
      </c>
      <c r="P342" s="160">
        <f t="shared" si="223"/>
        <v>0</v>
      </c>
      <c r="Q342" s="7"/>
      <c r="R342" s="7"/>
      <c r="S342" s="7"/>
      <c r="T342" s="7"/>
      <c r="U342" s="7"/>
      <c r="V342" s="7"/>
      <c r="W342" s="7"/>
      <c r="X342" s="7"/>
      <c r="Y342" s="7"/>
      <c r="Z342" s="7"/>
      <c r="AA342" s="7"/>
      <c r="AB342" s="7"/>
      <c r="AC342" s="7"/>
      <c r="AD342" s="7"/>
      <c r="AE342" s="7"/>
      <c r="AF342" s="7"/>
      <c r="AG342" s="7"/>
      <c r="AH342" s="7"/>
      <c r="AI342" s="7"/>
      <c r="AJ342" s="7"/>
      <c r="AK342" s="7"/>
      <c r="AL342" s="7"/>
      <c r="AM342" s="7"/>
      <c r="AN342" s="7"/>
      <c r="AO342" s="7"/>
      <c r="AP342" s="7"/>
      <c r="AQ342" s="7"/>
      <c r="AR342" s="7"/>
      <c r="AS342" s="7"/>
      <c r="AT342" s="7"/>
      <c r="AU342" s="7"/>
      <c r="AV342" s="7"/>
      <c r="AW342" s="7"/>
      <c r="AX342" s="7"/>
    </row>
    <row r="343" spans="1:50" s="8" customFormat="1" ht="22.5" customHeight="1">
      <c r="A343" s="16" t="s">
        <v>58</v>
      </c>
      <c r="B343" s="25" t="s">
        <v>284</v>
      </c>
      <c r="C343" s="153" t="s">
        <v>56</v>
      </c>
      <c r="D343" s="154">
        <f t="shared" si="220"/>
        <v>800</v>
      </c>
      <c r="E343" s="155"/>
      <c r="F343" s="155">
        <v>800</v>
      </c>
      <c r="G343" s="157"/>
      <c r="H343" s="157"/>
      <c r="I343" s="154">
        <f>J343+K343+L343</f>
        <v>0</v>
      </c>
      <c r="J343" s="155"/>
      <c r="K343" s="155"/>
      <c r="L343" s="156"/>
      <c r="M343" s="159">
        <f>N343+O343</f>
        <v>0</v>
      </c>
      <c r="N343" s="160"/>
      <c r="O343" s="160"/>
      <c r="P343" s="160"/>
      <c r="Q343" s="7"/>
      <c r="R343" s="7"/>
      <c r="S343" s="7"/>
      <c r="T343" s="7"/>
      <c r="U343" s="7"/>
      <c r="V343" s="7"/>
      <c r="W343" s="7"/>
      <c r="X343" s="7"/>
      <c r="Y343" s="7"/>
      <c r="Z343" s="7"/>
      <c r="AA343" s="7"/>
      <c r="AB343" s="7"/>
      <c r="AC343" s="7"/>
      <c r="AD343" s="7"/>
      <c r="AE343" s="7"/>
      <c r="AF343" s="7"/>
      <c r="AG343" s="7"/>
      <c r="AH343" s="7"/>
      <c r="AI343" s="7"/>
      <c r="AJ343" s="7"/>
      <c r="AK343" s="7"/>
      <c r="AL343" s="7"/>
      <c r="AM343" s="7"/>
      <c r="AN343" s="7"/>
      <c r="AO343" s="7"/>
      <c r="AP343" s="7"/>
      <c r="AQ343" s="7"/>
      <c r="AR343" s="7"/>
      <c r="AS343" s="7"/>
      <c r="AT343" s="7"/>
      <c r="AU343" s="7"/>
      <c r="AV343" s="7"/>
      <c r="AW343" s="7"/>
      <c r="AX343" s="7"/>
    </row>
    <row r="344" spans="1:50" s="8" customFormat="1" ht="15.75" hidden="1" customHeight="1">
      <c r="A344" s="86" t="s">
        <v>32</v>
      </c>
      <c r="B344" s="72" t="s">
        <v>331</v>
      </c>
      <c r="C344" s="153"/>
      <c r="D344" s="154">
        <f t="shared" ref="D344:P345" si="224">D345</f>
        <v>0</v>
      </c>
      <c r="E344" s="154">
        <f t="shared" si="224"/>
        <v>0</v>
      </c>
      <c r="F344" s="154">
        <f t="shared" si="224"/>
        <v>0</v>
      </c>
      <c r="G344" s="154">
        <f t="shared" si="224"/>
        <v>0</v>
      </c>
      <c r="H344" s="154">
        <f t="shared" si="224"/>
        <v>0</v>
      </c>
      <c r="I344" s="154">
        <f t="shared" si="224"/>
        <v>0</v>
      </c>
      <c r="J344" s="154">
        <f t="shared" si="224"/>
        <v>0</v>
      </c>
      <c r="K344" s="154">
        <f t="shared" si="224"/>
        <v>0</v>
      </c>
      <c r="L344" s="154">
        <f t="shared" si="224"/>
        <v>0</v>
      </c>
      <c r="M344" s="154">
        <f t="shared" si="224"/>
        <v>0</v>
      </c>
      <c r="N344" s="154">
        <f t="shared" si="224"/>
        <v>0</v>
      </c>
      <c r="O344" s="154">
        <f t="shared" si="224"/>
        <v>0</v>
      </c>
      <c r="P344" s="154">
        <f t="shared" si="224"/>
        <v>0</v>
      </c>
      <c r="Q344" s="7"/>
      <c r="R344" s="7"/>
      <c r="S344" s="7"/>
      <c r="T344" s="7"/>
      <c r="U344" s="7"/>
      <c r="V344" s="7"/>
      <c r="W344" s="7"/>
      <c r="X344" s="7"/>
      <c r="Y344" s="7"/>
      <c r="Z344" s="7"/>
      <c r="AA344" s="7"/>
      <c r="AB344" s="7"/>
      <c r="AC344" s="7"/>
      <c r="AD344" s="7"/>
      <c r="AE344" s="7"/>
      <c r="AF344" s="7"/>
      <c r="AG344" s="7"/>
      <c r="AH344" s="7"/>
      <c r="AI344" s="7"/>
      <c r="AJ344" s="7"/>
      <c r="AK344" s="7"/>
      <c r="AL344" s="7"/>
      <c r="AM344" s="7"/>
      <c r="AN344" s="7"/>
      <c r="AO344" s="7"/>
      <c r="AP344" s="7"/>
      <c r="AQ344" s="7"/>
      <c r="AR344" s="7"/>
      <c r="AS344" s="7"/>
      <c r="AT344" s="7"/>
      <c r="AU344" s="7"/>
      <c r="AV344" s="7"/>
      <c r="AW344" s="7"/>
      <c r="AX344" s="7"/>
    </row>
    <row r="345" spans="1:50" s="8" customFormat="1" ht="21" hidden="1" customHeight="1">
      <c r="A345" s="74" t="s">
        <v>475</v>
      </c>
      <c r="B345" s="72" t="s">
        <v>331</v>
      </c>
      <c r="C345" s="153" t="s">
        <v>56</v>
      </c>
      <c r="D345" s="154">
        <f t="shared" si="224"/>
        <v>0</v>
      </c>
      <c r="E345" s="154">
        <f t="shared" si="224"/>
        <v>0</v>
      </c>
      <c r="F345" s="154">
        <f t="shared" si="224"/>
        <v>0</v>
      </c>
      <c r="G345" s="154">
        <f t="shared" si="224"/>
        <v>0</v>
      </c>
      <c r="H345" s="154">
        <f t="shared" si="224"/>
        <v>0</v>
      </c>
      <c r="I345" s="154">
        <f t="shared" si="224"/>
        <v>0</v>
      </c>
      <c r="J345" s="154">
        <f t="shared" si="224"/>
        <v>0</v>
      </c>
      <c r="K345" s="154">
        <f t="shared" si="224"/>
        <v>0</v>
      </c>
      <c r="L345" s="154">
        <f t="shared" si="224"/>
        <v>0</v>
      </c>
      <c r="M345" s="154">
        <f t="shared" si="224"/>
        <v>0</v>
      </c>
      <c r="N345" s="154">
        <f t="shared" si="224"/>
        <v>0</v>
      </c>
      <c r="O345" s="154">
        <f t="shared" si="224"/>
        <v>0</v>
      </c>
      <c r="P345" s="154">
        <f t="shared" si="224"/>
        <v>0</v>
      </c>
      <c r="Q345" s="7"/>
      <c r="R345" s="7"/>
      <c r="S345" s="7"/>
      <c r="T345" s="7"/>
      <c r="U345" s="7"/>
      <c r="V345" s="7"/>
      <c r="W345" s="7"/>
      <c r="X345" s="7"/>
      <c r="Y345" s="7"/>
      <c r="Z345" s="7"/>
      <c r="AA345" s="7"/>
      <c r="AB345" s="7"/>
      <c r="AC345" s="7"/>
      <c r="AD345" s="7"/>
      <c r="AE345" s="7"/>
      <c r="AF345" s="7"/>
      <c r="AG345" s="7"/>
      <c r="AH345" s="7"/>
      <c r="AI345" s="7"/>
      <c r="AJ345" s="7"/>
      <c r="AK345" s="7"/>
      <c r="AL345" s="7"/>
      <c r="AM345" s="7"/>
      <c r="AN345" s="7"/>
      <c r="AO345" s="7"/>
      <c r="AP345" s="7"/>
      <c r="AQ345" s="7"/>
      <c r="AR345" s="7"/>
      <c r="AS345" s="7"/>
      <c r="AT345" s="7"/>
      <c r="AU345" s="7"/>
      <c r="AV345" s="7"/>
      <c r="AW345" s="7"/>
      <c r="AX345" s="7"/>
    </row>
    <row r="346" spans="1:50" s="8" customFormat="1" ht="19.5" hidden="1" customHeight="1">
      <c r="A346" s="16" t="s">
        <v>58</v>
      </c>
      <c r="B346" s="72" t="s">
        <v>331</v>
      </c>
      <c r="C346" s="153" t="s">
        <v>56</v>
      </c>
      <c r="D346" s="154">
        <f>E346+F346+G346+H346</f>
        <v>0</v>
      </c>
      <c r="E346" s="155"/>
      <c r="F346" s="155"/>
      <c r="G346" s="157"/>
      <c r="H346" s="157"/>
      <c r="I346" s="154"/>
      <c r="J346" s="155"/>
      <c r="K346" s="155"/>
      <c r="L346" s="156"/>
      <c r="M346" s="159"/>
      <c r="N346" s="160"/>
      <c r="O346" s="160"/>
      <c r="P346" s="160"/>
      <c r="Q346" s="7"/>
      <c r="R346" s="7"/>
      <c r="S346" s="7"/>
      <c r="T346" s="7"/>
      <c r="U346" s="7"/>
      <c r="V346" s="7"/>
      <c r="W346" s="7"/>
      <c r="X346" s="7"/>
      <c r="Y346" s="7"/>
      <c r="Z346" s="7"/>
      <c r="AA346" s="7"/>
      <c r="AB346" s="7"/>
      <c r="AC346" s="7"/>
      <c r="AD346" s="7"/>
      <c r="AE346" s="7"/>
      <c r="AF346" s="7"/>
      <c r="AG346" s="7"/>
      <c r="AH346" s="7"/>
      <c r="AI346" s="7"/>
      <c r="AJ346" s="7"/>
      <c r="AK346" s="7"/>
      <c r="AL346" s="7"/>
      <c r="AM346" s="7"/>
      <c r="AN346" s="7"/>
      <c r="AO346" s="7"/>
      <c r="AP346" s="7"/>
      <c r="AQ346" s="7"/>
      <c r="AR346" s="7"/>
      <c r="AS346" s="7"/>
      <c r="AT346" s="7"/>
      <c r="AU346" s="7"/>
      <c r="AV346" s="7"/>
      <c r="AW346" s="7"/>
      <c r="AX346" s="7"/>
    </row>
    <row r="347" spans="1:50" s="96" customFormat="1" ht="45.75" customHeight="1">
      <c r="A347" s="16" t="s">
        <v>476</v>
      </c>
      <c r="B347" s="25" t="s">
        <v>290</v>
      </c>
      <c r="C347" s="153"/>
      <c r="D347" s="154">
        <f t="shared" si="220"/>
        <v>5261.6</v>
      </c>
      <c r="E347" s="155">
        <f t="shared" ref="E347:H348" si="225">E348</f>
        <v>5261.6</v>
      </c>
      <c r="F347" s="155">
        <f t="shared" si="225"/>
        <v>0</v>
      </c>
      <c r="G347" s="155">
        <f t="shared" si="225"/>
        <v>0</v>
      </c>
      <c r="H347" s="155" t="e">
        <f t="shared" si="225"/>
        <v>#REF!</v>
      </c>
      <c r="I347" s="154">
        <f>J347+K347+L347</f>
        <v>0</v>
      </c>
      <c r="J347" s="155">
        <f t="shared" ref="J347:L348" si="226">J348</f>
        <v>0</v>
      </c>
      <c r="K347" s="155">
        <f t="shared" si="226"/>
        <v>0</v>
      </c>
      <c r="L347" s="155">
        <f t="shared" si="226"/>
        <v>0</v>
      </c>
      <c r="M347" s="157">
        <f>M348</f>
        <v>0</v>
      </c>
      <c r="N347" s="155">
        <f>N348</f>
        <v>0</v>
      </c>
      <c r="O347" s="155">
        <f>O348</f>
        <v>0</v>
      </c>
      <c r="P347" s="155">
        <f>P348</f>
        <v>0</v>
      </c>
      <c r="Q347" s="95"/>
      <c r="R347" s="95"/>
      <c r="S347" s="95"/>
      <c r="T347" s="95"/>
      <c r="U347" s="95"/>
      <c r="V347" s="95"/>
      <c r="W347" s="95"/>
      <c r="X347" s="95"/>
      <c r="Y347" s="95"/>
      <c r="Z347" s="95"/>
      <c r="AA347" s="95"/>
      <c r="AB347" s="95"/>
      <c r="AC347" s="95"/>
      <c r="AD347" s="95"/>
      <c r="AE347" s="95"/>
      <c r="AF347" s="95"/>
      <c r="AG347" s="95"/>
      <c r="AH347" s="95"/>
      <c r="AI347" s="95"/>
      <c r="AJ347" s="95"/>
      <c r="AK347" s="95"/>
      <c r="AL347" s="95"/>
      <c r="AM347" s="95"/>
      <c r="AN347" s="95"/>
      <c r="AO347" s="95"/>
      <c r="AP347" s="95"/>
      <c r="AQ347" s="95"/>
      <c r="AR347" s="95"/>
      <c r="AS347" s="95"/>
      <c r="AT347" s="95"/>
      <c r="AU347" s="95"/>
      <c r="AV347" s="95"/>
      <c r="AW347" s="95"/>
      <c r="AX347" s="95"/>
    </row>
    <row r="348" spans="1:50" s="96" customFormat="1" ht="30.75" customHeight="1">
      <c r="A348" s="24" t="s">
        <v>116</v>
      </c>
      <c r="B348" s="25" t="s">
        <v>290</v>
      </c>
      <c r="C348" s="153"/>
      <c r="D348" s="154">
        <f t="shared" si="220"/>
        <v>5261.6</v>
      </c>
      <c r="E348" s="155">
        <f t="shared" si="225"/>
        <v>5261.6</v>
      </c>
      <c r="F348" s="155">
        <f t="shared" si="225"/>
        <v>0</v>
      </c>
      <c r="G348" s="155">
        <f t="shared" si="225"/>
        <v>0</v>
      </c>
      <c r="H348" s="155" t="e">
        <f t="shared" si="225"/>
        <v>#REF!</v>
      </c>
      <c r="I348" s="154">
        <f>J348+K348+L348</f>
        <v>0</v>
      </c>
      <c r="J348" s="155">
        <f t="shared" si="226"/>
        <v>0</v>
      </c>
      <c r="K348" s="155">
        <f t="shared" si="226"/>
        <v>0</v>
      </c>
      <c r="L348" s="155">
        <f t="shared" si="226"/>
        <v>0</v>
      </c>
      <c r="M348" s="159">
        <f>N348+O348</f>
        <v>0</v>
      </c>
      <c r="N348" s="160">
        <f t="shared" ref="N348:P348" si="227">N349</f>
        <v>0</v>
      </c>
      <c r="O348" s="160">
        <f t="shared" si="227"/>
        <v>0</v>
      </c>
      <c r="P348" s="160">
        <f t="shared" si="227"/>
        <v>0</v>
      </c>
      <c r="Q348" s="95"/>
      <c r="R348" s="95"/>
      <c r="S348" s="95"/>
      <c r="T348" s="95"/>
      <c r="U348" s="95"/>
      <c r="V348" s="95"/>
      <c r="W348" s="95"/>
      <c r="X348" s="95"/>
      <c r="Y348" s="95"/>
      <c r="Z348" s="95"/>
      <c r="AA348" s="95"/>
      <c r="AB348" s="95"/>
      <c r="AC348" s="95"/>
      <c r="AD348" s="95"/>
      <c r="AE348" s="95"/>
      <c r="AF348" s="95"/>
      <c r="AG348" s="95"/>
      <c r="AH348" s="95"/>
      <c r="AI348" s="95"/>
      <c r="AJ348" s="95"/>
      <c r="AK348" s="95"/>
      <c r="AL348" s="95"/>
      <c r="AM348" s="95"/>
      <c r="AN348" s="95"/>
      <c r="AO348" s="95"/>
      <c r="AP348" s="95"/>
      <c r="AQ348" s="95"/>
      <c r="AR348" s="95"/>
      <c r="AS348" s="95"/>
      <c r="AT348" s="95"/>
      <c r="AU348" s="95"/>
      <c r="AV348" s="95"/>
      <c r="AW348" s="95"/>
      <c r="AX348" s="95"/>
    </row>
    <row r="349" spans="1:50" s="96" customFormat="1" ht="61.5" customHeight="1">
      <c r="A349" s="24" t="s">
        <v>60</v>
      </c>
      <c r="B349" s="25" t="s">
        <v>290</v>
      </c>
      <c r="C349" s="153" t="s">
        <v>56</v>
      </c>
      <c r="D349" s="154">
        <f t="shared" si="220"/>
        <v>5261.6</v>
      </c>
      <c r="E349" s="155">
        <f>5120+104+37.6</f>
        <v>5261.6</v>
      </c>
      <c r="F349" s="155"/>
      <c r="G349" s="155"/>
      <c r="H349" s="155" t="e">
        <f>#REF!</f>
        <v>#REF!</v>
      </c>
      <c r="I349" s="155">
        <f>J349+K349+L349</f>
        <v>0</v>
      </c>
      <c r="J349" s="155"/>
      <c r="K349" s="155"/>
      <c r="L349" s="155"/>
      <c r="M349" s="155">
        <f>N349+O349+P349</f>
        <v>0</v>
      </c>
      <c r="N349" s="155"/>
      <c r="O349" s="155"/>
      <c r="P349" s="155"/>
      <c r="Q349" s="95"/>
      <c r="R349" s="95"/>
      <c r="S349" s="95"/>
      <c r="T349" s="95"/>
      <c r="U349" s="95"/>
      <c r="V349" s="95"/>
      <c r="W349" s="95"/>
      <c r="X349" s="95"/>
      <c r="Y349" s="95"/>
      <c r="Z349" s="95"/>
      <c r="AA349" s="95"/>
      <c r="AB349" s="95"/>
      <c r="AC349" s="95"/>
      <c r="AD349" s="95"/>
      <c r="AE349" s="95"/>
      <c r="AF349" s="95"/>
      <c r="AG349" s="95"/>
      <c r="AH349" s="95"/>
      <c r="AI349" s="95"/>
      <c r="AJ349" s="95"/>
      <c r="AK349" s="95"/>
      <c r="AL349" s="95"/>
      <c r="AM349" s="95"/>
      <c r="AN349" s="95"/>
      <c r="AO349" s="95"/>
      <c r="AP349" s="95"/>
      <c r="AQ349" s="95"/>
      <c r="AR349" s="95"/>
      <c r="AS349" s="95"/>
      <c r="AT349" s="95"/>
      <c r="AU349" s="95"/>
      <c r="AV349" s="95"/>
      <c r="AW349" s="95"/>
      <c r="AX349" s="95"/>
    </row>
    <row r="350" spans="1:50" s="96" customFormat="1" ht="30">
      <c r="A350" s="24" t="s">
        <v>158</v>
      </c>
      <c r="B350" s="25" t="s">
        <v>236</v>
      </c>
      <c r="C350" s="153"/>
      <c r="D350" s="154">
        <f t="shared" ref="D350:D353" si="228">E350+G350</f>
        <v>27064.9</v>
      </c>
      <c r="E350" s="155">
        <f t="shared" ref="E350:P350" si="229">E351</f>
        <v>27064.9</v>
      </c>
      <c r="F350" s="155">
        <f t="shared" si="229"/>
        <v>0</v>
      </c>
      <c r="G350" s="155">
        <f t="shared" si="229"/>
        <v>0</v>
      </c>
      <c r="H350" s="155" t="e">
        <f t="shared" si="229"/>
        <v>#REF!</v>
      </c>
      <c r="I350" s="155">
        <f t="shared" si="229"/>
        <v>0</v>
      </c>
      <c r="J350" s="155">
        <f t="shared" si="229"/>
        <v>0</v>
      </c>
      <c r="K350" s="155">
        <f t="shared" si="229"/>
        <v>0</v>
      </c>
      <c r="L350" s="155">
        <f t="shared" si="229"/>
        <v>0</v>
      </c>
      <c r="M350" s="155">
        <f t="shared" si="229"/>
        <v>0</v>
      </c>
      <c r="N350" s="155">
        <f t="shared" si="229"/>
        <v>0</v>
      </c>
      <c r="O350" s="155">
        <f t="shared" si="229"/>
        <v>0</v>
      </c>
      <c r="P350" s="155">
        <f t="shared" si="229"/>
        <v>0</v>
      </c>
      <c r="Q350" s="95"/>
      <c r="R350" s="95"/>
      <c r="S350" s="95"/>
      <c r="T350" s="95"/>
      <c r="U350" s="95"/>
      <c r="V350" s="95"/>
      <c r="W350" s="95"/>
      <c r="X350" s="95"/>
      <c r="Y350" s="95"/>
      <c r="Z350" s="95"/>
      <c r="AA350" s="95"/>
      <c r="AB350" s="95"/>
      <c r="AC350" s="95"/>
      <c r="AD350" s="95"/>
      <c r="AE350" s="95"/>
      <c r="AF350" s="95"/>
      <c r="AG350" s="95"/>
      <c r="AH350" s="95"/>
      <c r="AI350" s="95"/>
      <c r="AJ350" s="95"/>
      <c r="AK350" s="95"/>
      <c r="AL350" s="95"/>
      <c r="AM350" s="95"/>
      <c r="AN350" s="95"/>
      <c r="AO350" s="95"/>
      <c r="AP350" s="95"/>
      <c r="AQ350" s="95"/>
      <c r="AR350" s="95"/>
      <c r="AS350" s="95"/>
      <c r="AT350" s="95"/>
      <c r="AU350" s="95"/>
      <c r="AV350" s="95"/>
      <c r="AW350" s="95"/>
      <c r="AX350" s="95"/>
    </row>
    <row r="351" spans="1:50" s="96" customFormat="1" ht="41.25" customHeight="1">
      <c r="A351" s="24" t="s">
        <v>242</v>
      </c>
      <c r="B351" s="25" t="s">
        <v>236</v>
      </c>
      <c r="C351" s="153" t="s">
        <v>56</v>
      </c>
      <c r="D351" s="154">
        <f t="shared" si="228"/>
        <v>27064.9</v>
      </c>
      <c r="E351" s="155">
        <v>27064.9</v>
      </c>
      <c r="F351" s="155"/>
      <c r="G351" s="155"/>
      <c r="H351" s="155" t="e">
        <f>#REF!</f>
        <v>#REF!</v>
      </c>
      <c r="I351" s="157">
        <f>J351+K351+L351</f>
        <v>0</v>
      </c>
      <c r="J351" s="155"/>
      <c r="K351" s="155"/>
      <c r="L351" s="155"/>
      <c r="M351" s="157">
        <f>N351+O351+P351</f>
        <v>0</v>
      </c>
      <c r="N351" s="155"/>
      <c r="O351" s="155"/>
      <c r="P351" s="155"/>
      <c r="Q351" s="95"/>
      <c r="R351" s="95"/>
      <c r="S351" s="95"/>
      <c r="T351" s="95"/>
      <c r="U351" s="95"/>
      <c r="V351" s="95"/>
      <c r="W351" s="95"/>
      <c r="X351" s="95"/>
      <c r="Y351" s="95"/>
      <c r="Z351" s="95"/>
      <c r="AA351" s="95"/>
      <c r="AB351" s="95"/>
      <c r="AC351" s="95"/>
      <c r="AD351" s="95"/>
      <c r="AE351" s="95"/>
      <c r="AF351" s="95"/>
      <c r="AG351" s="95"/>
      <c r="AH351" s="95"/>
      <c r="AI351" s="95"/>
      <c r="AJ351" s="95"/>
      <c r="AK351" s="95"/>
      <c r="AL351" s="95"/>
      <c r="AM351" s="95"/>
      <c r="AN351" s="95"/>
      <c r="AO351" s="95"/>
      <c r="AP351" s="95"/>
      <c r="AQ351" s="95"/>
      <c r="AR351" s="95"/>
      <c r="AS351" s="95"/>
      <c r="AT351" s="95"/>
      <c r="AU351" s="95"/>
      <c r="AV351" s="95"/>
      <c r="AW351" s="95"/>
      <c r="AX351" s="95"/>
    </row>
    <row r="352" spans="1:50" s="8" customFormat="1" ht="15" customHeight="1">
      <c r="A352" s="56" t="s">
        <v>159</v>
      </c>
      <c r="B352" s="41" t="s">
        <v>351</v>
      </c>
      <c r="C352" s="51" t="s">
        <v>24</v>
      </c>
      <c r="D352" s="154">
        <f t="shared" si="228"/>
        <v>11300</v>
      </c>
      <c r="E352" s="155">
        <f t="shared" ref="E352:H352" si="230">E353</f>
        <v>11300</v>
      </c>
      <c r="F352" s="155">
        <f t="shared" si="230"/>
        <v>0</v>
      </c>
      <c r="G352" s="155">
        <f t="shared" si="230"/>
        <v>0</v>
      </c>
      <c r="H352" s="155" t="e">
        <f t="shared" si="230"/>
        <v>#REF!</v>
      </c>
      <c r="I352" s="157">
        <f>I353</f>
        <v>0</v>
      </c>
      <c r="J352" s="155">
        <f>J353</f>
        <v>0</v>
      </c>
      <c r="K352" s="155">
        <f>K353</f>
        <v>0</v>
      </c>
      <c r="L352" s="155">
        <f>L353</f>
        <v>0</v>
      </c>
      <c r="M352" s="157">
        <f t="shared" ref="M352:P352" si="231">M353</f>
        <v>0</v>
      </c>
      <c r="N352" s="155">
        <f t="shared" si="231"/>
        <v>0</v>
      </c>
      <c r="O352" s="155">
        <f t="shared" si="231"/>
        <v>0</v>
      </c>
      <c r="P352" s="155">
        <f t="shared" si="231"/>
        <v>0</v>
      </c>
      <c r="Q352" s="7"/>
      <c r="R352" s="7"/>
      <c r="S352" s="7"/>
      <c r="T352" s="7"/>
      <c r="U352" s="7"/>
      <c r="V352" s="7"/>
      <c r="W352" s="7"/>
      <c r="X352" s="7"/>
      <c r="Y352" s="7"/>
      <c r="Z352" s="7"/>
      <c r="AA352" s="7"/>
      <c r="AB352" s="7"/>
      <c r="AC352" s="7"/>
      <c r="AD352" s="7"/>
      <c r="AE352" s="7"/>
      <c r="AF352" s="7"/>
      <c r="AG352" s="7"/>
      <c r="AH352" s="7"/>
      <c r="AI352" s="7"/>
      <c r="AJ352" s="7"/>
      <c r="AK352" s="7"/>
      <c r="AL352" s="7"/>
      <c r="AM352" s="7"/>
      <c r="AN352" s="7"/>
      <c r="AO352" s="7"/>
      <c r="AP352" s="7"/>
      <c r="AQ352" s="7"/>
      <c r="AR352" s="7"/>
      <c r="AS352" s="7"/>
      <c r="AT352" s="7"/>
      <c r="AU352" s="7"/>
      <c r="AV352" s="7"/>
      <c r="AW352" s="7"/>
      <c r="AX352" s="7"/>
    </row>
    <row r="353" spans="1:50" s="8" customFormat="1" ht="39" customHeight="1">
      <c r="A353" s="56" t="s">
        <v>242</v>
      </c>
      <c r="B353" s="41" t="s">
        <v>351</v>
      </c>
      <c r="C353" s="153" t="s">
        <v>56</v>
      </c>
      <c r="D353" s="154">
        <f t="shared" si="228"/>
        <v>11300</v>
      </c>
      <c r="E353" s="155">
        <v>11300</v>
      </c>
      <c r="F353" s="155"/>
      <c r="G353" s="155"/>
      <c r="H353" s="155" t="e">
        <f>#REF!</f>
        <v>#REF!</v>
      </c>
      <c r="I353" s="155">
        <f>J353+K353+L353</f>
        <v>0</v>
      </c>
      <c r="J353" s="155"/>
      <c r="K353" s="155"/>
      <c r="L353" s="155"/>
      <c r="M353" s="155">
        <f>N353+O353+P353</f>
        <v>0</v>
      </c>
      <c r="N353" s="155"/>
      <c r="O353" s="155"/>
      <c r="P353" s="155"/>
      <c r="Q353" s="7"/>
      <c r="R353" s="7"/>
      <c r="S353" s="7"/>
      <c r="T353" s="7"/>
      <c r="U353" s="7"/>
      <c r="V353" s="7"/>
      <c r="W353" s="7"/>
      <c r="X353" s="7"/>
      <c r="Y353" s="7"/>
      <c r="Z353" s="7"/>
      <c r="AA353" s="7"/>
      <c r="AB353" s="7"/>
      <c r="AC353" s="7"/>
      <c r="AD353" s="7"/>
      <c r="AE353" s="7"/>
      <c r="AF353" s="7"/>
      <c r="AG353" s="7"/>
      <c r="AH353" s="7"/>
      <c r="AI353" s="7"/>
      <c r="AJ353" s="7"/>
      <c r="AK353" s="7"/>
      <c r="AL353" s="7"/>
      <c r="AM353" s="7"/>
      <c r="AN353" s="7"/>
      <c r="AO353" s="7"/>
      <c r="AP353" s="7"/>
      <c r="AQ353" s="7"/>
      <c r="AR353" s="7"/>
      <c r="AS353" s="7"/>
      <c r="AT353" s="7"/>
      <c r="AU353" s="7"/>
      <c r="AV353" s="7"/>
      <c r="AW353" s="7"/>
      <c r="AX353" s="7"/>
    </row>
    <row r="354" spans="1:50" s="8" customFormat="1" ht="60" customHeight="1">
      <c r="A354" s="81" t="s">
        <v>526</v>
      </c>
      <c r="B354" s="72" t="s">
        <v>536</v>
      </c>
      <c r="C354" s="153"/>
      <c r="D354" s="154">
        <f>D355</f>
        <v>1486.8</v>
      </c>
      <c r="E354" s="154">
        <f t="shared" ref="E354:P354" si="232">E355</f>
        <v>0</v>
      </c>
      <c r="F354" s="154">
        <f t="shared" si="232"/>
        <v>14.9</v>
      </c>
      <c r="G354" s="154">
        <f t="shared" si="232"/>
        <v>1471.8999999999999</v>
      </c>
      <c r="H354" s="154">
        <f t="shared" si="232"/>
        <v>0</v>
      </c>
      <c r="I354" s="154">
        <f t="shared" si="232"/>
        <v>0</v>
      </c>
      <c r="J354" s="154">
        <f t="shared" si="232"/>
        <v>0</v>
      </c>
      <c r="K354" s="154">
        <f t="shared" si="232"/>
        <v>0</v>
      </c>
      <c r="L354" s="154">
        <f t="shared" si="232"/>
        <v>0</v>
      </c>
      <c r="M354" s="154">
        <f t="shared" si="232"/>
        <v>0</v>
      </c>
      <c r="N354" s="154">
        <f t="shared" si="232"/>
        <v>0</v>
      </c>
      <c r="O354" s="154">
        <f t="shared" si="232"/>
        <v>0</v>
      </c>
      <c r="P354" s="154">
        <f t="shared" si="232"/>
        <v>0</v>
      </c>
      <c r="Q354" s="7"/>
      <c r="R354" s="7"/>
      <c r="S354" s="7"/>
      <c r="T354" s="7"/>
      <c r="U354" s="7"/>
      <c r="V354" s="7"/>
      <c r="W354" s="7"/>
      <c r="X354" s="7"/>
      <c r="Y354" s="7"/>
      <c r="Z354" s="7"/>
      <c r="AA354" s="7"/>
      <c r="AB354" s="7"/>
      <c r="AC354" s="7"/>
      <c r="AD354" s="7"/>
      <c r="AE354" s="7"/>
      <c r="AF354" s="7"/>
      <c r="AG354" s="7"/>
      <c r="AH354" s="7"/>
      <c r="AI354" s="7"/>
      <c r="AJ354" s="7"/>
      <c r="AK354" s="7"/>
      <c r="AL354" s="7"/>
      <c r="AM354" s="7"/>
      <c r="AN354" s="7"/>
      <c r="AO354" s="7"/>
      <c r="AP354" s="7"/>
      <c r="AQ354" s="7"/>
      <c r="AR354" s="7"/>
      <c r="AS354" s="7"/>
      <c r="AT354" s="7"/>
      <c r="AU354" s="7"/>
      <c r="AV354" s="7"/>
      <c r="AW354" s="7"/>
      <c r="AX354" s="7"/>
    </row>
    <row r="355" spans="1:50" s="8" customFormat="1" ht="39" customHeight="1">
      <c r="A355" s="74" t="s">
        <v>242</v>
      </c>
      <c r="B355" s="72" t="s">
        <v>536</v>
      </c>
      <c r="C355" s="153" t="s">
        <v>56</v>
      </c>
      <c r="D355" s="154">
        <f>E355+F355+G355</f>
        <v>1486.8</v>
      </c>
      <c r="E355" s="155"/>
      <c r="F355" s="155">
        <f>2.5+12.4</f>
        <v>14.9</v>
      </c>
      <c r="G355" s="155">
        <f>245.3+1226.6</f>
        <v>1471.8999999999999</v>
      </c>
      <c r="H355" s="155"/>
      <c r="I355" s="155">
        <f>J355+K355+L355</f>
        <v>0</v>
      </c>
      <c r="J355" s="155"/>
      <c r="K355" s="155"/>
      <c r="L355" s="155"/>
      <c r="M355" s="155">
        <f>N355+O355+P355</f>
        <v>0</v>
      </c>
      <c r="N355" s="155"/>
      <c r="O355" s="155"/>
      <c r="P355" s="155"/>
      <c r="Q355" s="7"/>
      <c r="R355" s="7"/>
      <c r="S355" s="7"/>
      <c r="T355" s="7"/>
      <c r="U355" s="7"/>
      <c r="V355" s="7"/>
      <c r="W355" s="7"/>
      <c r="X355" s="7"/>
      <c r="Y355" s="7"/>
      <c r="Z355" s="7"/>
      <c r="AA355" s="7"/>
      <c r="AB355" s="7"/>
      <c r="AC355" s="7"/>
      <c r="AD355" s="7"/>
      <c r="AE355" s="7"/>
      <c r="AF355" s="7"/>
      <c r="AG355" s="7"/>
      <c r="AH355" s="7"/>
      <c r="AI355" s="7"/>
      <c r="AJ355" s="7"/>
      <c r="AK355" s="7"/>
      <c r="AL355" s="7"/>
      <c r="AM355" s="7"/>
      <c r="AN355" s="7"/>
      <c r="AO355" s="7"/>
      <c r="AP355" s="7"/>
      <c r="AQ355" s="7"/>
      <c r="AR355" s="7"/>
      <c r="AS355" s="7"/>
      <c r="AT355" s="7"/>
      <c r="AU355" s="7"/>
      <c r="AV355" s="7"/>
      <c r="AW355" s="7"/>
      <c r="AX355" s="7"/>
    </row>
    <row r="356" spans="1:50" s="96" customFormat="1" ht="108.75" customHeight="1">
      <c r="A356" s="16" t="s">
        <v>117</v>
      </c>
      <c r="B356" s="25" t="s">
        <v>237</v>
      </c>
      <c r="C356" s="153" t="s">
        <v>24</v>
      </c>
      <c r="D356" s="154">
        <f>E356+F356+G356</f>
        <v>98405.1</v>
      </c>
      <c r="E356" s="156">
        <f t="shared" ref="E356:J356" si="233">E357</f>
        <v>0</v>
      </c>
      <c r="F356" s="155">
        <f t="shared" si="233"/>
        <v>98405.1</v>
      </c>
      <c r="G356" s="157">
        <f t="shared" si="233"/>
        <v>0</v>
      </c>
      <c r="H356" s="157" t="e">
        <f t="shared" si="233"/>
        <v>#REF!</v>
      </c>
      <c r="I356" s="157">
        <f t="shared" si="233"/>
        <v>0</v>
      </c>
      <c r="J356" s="157">
        <f t="shared" si="233"/>
        <v>0</v>
      </c>
      <c r="K356" s="157">
        <f>K357</f>
        <v>0</v>
      </c>
      <c r="L356" s="157">
        <f>L357</f>
        <v>0</v>
      </c>
      <c r="M356" s="157">
        <f t="shared" ref="M356:P356" si="234">M357</f>
        <v>0</v>
      </c>
      <c r="N356" s="157">
        <f t="shared" si="234"/>
        <v>0</v>
      </c>
      <c r="O356" s="157">
        <f t="shared" si="234"/>
        <v>0</v>
      </c>
      <c r="P356" s="157">
        <f t="shared" si="234"/>
        <v>0</v>
      </c>
      <c r="Q356" s="95"/>
      <c r="R356" s="95"/>
      <c r="S356" s="95"/>
      <c r="T356" s="95"/>
      <c r="U356" s="95"/>
      <c r="V356" s="95"/>
      <c r="W356" s="95"/>
      <c r="X356" s="95"/>
      <c r="Y356" s="95"/>
      <c r="Z356" s="95"/>
      <c r="AA356" s="95"/>
      <c r="AB356" s="95"/>
      <c r="AC356" s="95"/>
      <c r="AD356" s="95"/>
      <c r="AE356" s="95"/>
      <c r="AF356" s="95"/>
      <c r="AG356" s="95"/>
      <c r="AH356" s="95"/>
      <c r="AI356" s="95"/>
      <c r="AJ356" s="95"/>
      <c r="AK356" s="95"/>
      <c r="AL356" s="95"/>
      <c r="AM356" s="95"/>
      <c r="AN356" s="95"/>
      <c r="AO356" s="95"/>
      <c r="AP356" s="95"/>
      <c r="AQ356" s="95"/>
      <c r="AR356" s="95"/>
      <c r="AS356" s="95"/>
      <c r="AT356" s="95"/>
      <c r="AU356" s="95"/>
      <c r="AV356" s="95"/>
      <c r="AW356" s="95"/>
      <c r="AX356" s="95"/>
    </row>
    <row r="357" spans="1:50" s="96" customFormat="1" ht="41.25" customHeight="1">
      <c r="A357" s="24" t="s">
        <v>242</v>
      </c>
      <c r="B357" s="25" t="s">
        <v>237</v>
      </c>
      <c r="C357" s="153" t="s">
        <v>56</v>
      </c>
      <c r="D357" s="154">
        <f>E357+F357+G357</f>
        <v>98405.1</v>
      </c>
      <c r="E357" s="28"/>
      <c r="F357" s="155">
        <v>98405.1</v>
      </c>
      <c r="G357" s="155"/>
      <c r="H357" s="155" t="e">
        <f>#REF!</f>
        <v>#REF!</v>
      </c>
      <c r="I357" s="155">
        <f>J357+K357+L357</f>
        <v>0</v>
      </c>
      <c r="J357" s="155"/>
      <c r="K357" s="155"/>
      <c r="L357" s="155"/>
      <c r="M357" s="155">
        <f>N357+O357+P357</f>
        <v>0</v>
      </c>
      <c r="N357" s="155"/>
      <c r="O357" s="155"/>
      <c r="P357" s="155"/>
      <c r="Q357" s="95"/>
      <c r="R357" s="95"/>
      <c r="S357" s="95"/>
      <c r="T357" s="95"/>
      <c r="U357" s="95"/>
      <c r="V357" s="95"/>
      <c r="W357" s="95"/>
      <c r="X357" s="95"/>
      <c r="Y357" s="95"/>
      <c r="Z357" s="95"/>
      <c r="AA357" s="95"/>
      <c r="AB357" s="95"/>
      <c r="AC357" s="95"/>
      <c r="AD357" s="95"/>
      <c r="AE357" s="95"/>
      <c r="AF357" s="95"/>
      <c r="AG357" s="95"/>
      <c r="AH357" s="95"/>
      <c r="AI357" s="95"/>
      <c r="AJ357" s="95"/>
      <c r="AK357" s="95"/>
      <c r="AL357" s="95"/>
      <c r="AM357" s="95"/>
      <c r="AN357" s="95"/>
      <c r="AO357" s="95"/>
      <c r="AP357" s="95"/>
      <c r="AQ357" s="95"/>
      <c r="AR357" s="95"/>
      <c r="AS357" s="95"/>
      <c r="AT357" s="95"/>
      <c r="AU357" s="95"/>
      <c r="AV357" s="95"/>
      <c r="AW357" s="95"/>
      <c r="AX357" s="95"/>
    </row>
    <row r="358" spans="1:50" s="96" customFormat="1" ht="91.5" customHeight="1">
      <c r="A358" s="203" t="s">
        <v>496</v>
      </c>
      <c r="B358" s="72" t="s">
        <v>497</v>
      </c>
      <c r="C358" s="153"/>
      <c r="D358" s="154">
        <f>D359</f>
        <v>150.6</v>
      </c>
      <c r="E358" s="154">
        <f t="shared" ref="E358:P358" si="235">E359</f>
        <v>0</v>
      </c>
      <c r="F358" s="154">
        <f t="shared" si="235"/>
        <v>150.6</v>
      </c>
      <c r="G358" s="154">
        <f t="shared" si="235"/>
        <v>0</v>
      </c>
      <c r="H358" s="154">
        <f t="shared" si="235"/>
        <v>0</v>
      </c>
      <c r="I358" s="154">
        <f t="shared" si="235"/>
        <v>0</v>
      </c>
      <c r="J358" s="154">
        <f t="shared" si="235"/>
        <v>0</v>
      </c>
      <c r="K358" s="154">
        <f t="shared" si="235"/>
        <v>0</v>
      </c>
      <c r="L358" s="154">
        <f t="shared" si="235"/>
        <v>0</v>
      </c>
      <c r="M358" s="154">
        <f t="shared" si="235"/>
        <v>0</v>
      </c>
      <c r="N358" s="154">
        <f t="shared" si="235"/>
        <v>0</v>
      </c>
      <c r="O358" s="154">
        <f t="shared" si="235"/>
        <v>0</v>
      </c>
      <c r="P358" s="154">
        <f t="shared" si="235"/>
        <v>0</v>
      </c>
      <c r="Q358" s="95"/>
      <c r="R358" s="95"/>
      <c r="S358" s="95"/>
      <c r="T358" s="95"/>
      <c r="U358" s="95"/>
      <c r="V358" s="95"/>
      <c r="W358" s="95"/>
      <c r="X358" s="95"/>
      <c r="Y358" s="95"/>
      <c r="Z358" s="95"/>
      <c r="AA358" s="95"/>
      <c r="AB358" s="95"/>
      <c r="AC358" s="95"/>
      <c r="AD358" s="95"/>
      <c r="AE358" s="95"/>
      <c r="AF358" s="95"/>
      <c r="AG358" s="95"/>
      <c r="AH358" s="95"/>
      <c r="AI358" s="95"/>
      <c r="AJ358" s="95"/>
      <c r="AK358" s="95"/>
      <c r="AL358" s="95"/>
      <c r="AM358" s="95"/>
      <c r="AN358" s="95"/>
      <c r="AO358" s="95"/>
      <c r="AP358" s="95"/>
      <c r="AQ358" s="95"/>
      <c r="AR358" s="95"/>
      <c r="AS358" s="95"/>
      <c r="AT358" s="95"/>
      <c r="AU358" s="95"/>
      <c r="AV358" s="95"/>
      <c r="AW358" s="95"/>
      <c r="AX358" s="95"/>
    </row>
    <row r="359" spans="1:50" s="96" customFormat="1" ht="40.5" customHeight="1">
      <c r="A359" s="74" t="s">
        <v>242</v>
      </c>
      <c r="B359" s="72" t="s">
        <v>497</v>
      </c>
      <c r="C359" s="153" t="s">
        <v>56</v>
      </c>
      <c r="D359" s="154">
        <f>E359+F359+G359</f>
        <v>150.6</v>
      </c>
      <c r="E359" s="28"/>
      <c r="F359" s="155">
        <v>150.6</v>
      </c>
      <c r="G359" s="155"/>
      <c r="H359" s="155"/>
      <c r="I359" s="155">
        <f>J359+K359+L359</f>
        <v>0</v>
      </c>
      <c r="J359" s="155"/>
      <c r="K359" s="155"/>
      <c r="L359" s="155"/>
      <c r="M359" s="155">
        <f>N359+O359+P359</f>
        <v>0</v>
      </c>
      <c r="N359" s="155"/>
      <c r="O359" s="155"/>
      <c r="P359" s="155"/>
      <c r="Q359" s="95"/>
      <c r="R359" s="95"/>
      <c r="S359" s="95"/>
      <c r="T359" s="95"/>
      <c r="U359" s="95"/>
      <c r="V359" s="95"/>
      <c r="W359" s="95"/>
      <c r="X359" s="95"/>
      <c r="Y359" s="95"/>
      <c r="Z359" s="95"/>
      <c r="AA359" s="95"/>
      <c r="AB359" s="95"/>
      <c r="AC359" s="95"/>
      <c r="AD359" s="95"/>
      <c r="AE359" s="95"/>
      <c r="AF359" s="95"/>
      <c r="AG359" s="95"/>
      <c r="AH359" s="95"/>
      <c r="AI359" s="95"/>
      <c r="AJ359" s="95"/>
      <c r="AK359" s="95"/>
      <c r="AL359" s="95"/>
      <c r="AM359" s="95"/>
      <c r="AN359" s="95"/>
      <c r="AO359" s="95"/>
      <c r="AP359" s="95"/>
      <c r="AQ359" s="95"/>
      <c r="AR359" s="95"/>
      <c r="AS359" s="95"/>
      <c r="AT359" s="95"/>
      <c r="AU359" s="95"/>
      <c r="AV359" s="95"/>
      <c r="AW359" s="95"/>
      <c r="AX359" s="95"/>
    </row>
    <row r="360" spans="1:50" s="96" customFormat="1" ht="60">
      <c r="A360" s="27" t="s">
        <v>239</v>
      </c>
      <c r="B360" s="25" t="s">
        <v>238</v>
      </c>
      <c r="C360" s="153"/>
      <c r="D360" s="154">
        <f>E360+G360</f>
        <v>163.4</v>
      </c>
      <c r="E360" s="155">
        <f t="shared" ref="E360:J360" si="236">E361</f>
        <v>163.4</v>
      </c>
      <c r="F360" s="155">
        <f t="shared" si="236"/>
        <v>0</v>
      </c>
      <c r="G360" s="155">
        <f t="shared" si="236"/>
        <v>0</v>
      </c>
      <c r="H360" s="155" t="e">
        <f t="shared" si="236"/>
        <v>#REF!</v>
      </c>
      <c r="I360" s="155">
        <f t="shared" si="236"/>
        <v>0</v>
      </c>
      <c r="J360" s="155">
        <f t="shared" si="236"/>
        <v>0</v>
      </c>
      <c r="K360" s="155">
        <f>K361</f>
        <v>0</v>
      </c>
      <c r="L360" s="155">
        <f>L361</f>
        <v>0</v>
      </c>
      <c r="M360" s="155">
        <f t="shared" ref="M360:P360" si="237">M361</f>
        <v>0</v>
      </c>
      <c r="N360" s="155">
        <f t="shared" si="237"/>
        <v>0</v>
      </c>
      <c r="O360" s="155">
        <f t="shared" si="237"/>
        <v>0</v>
      </c>
      <c r="P360" s="155">
        <f t="shared" si="237"/>
        <v>0</v>
      </c>
      <c r="Q360" s="95"/>
      <c r="R360" s="95"/>
      <c r="S360" s="95"/>
      <c r="T360" s="95"/>
      <c r="U360" s="95"/>
      <c r="V360" s="95"/>
      <c r="W360" s="95"/>
      <c r="X360" s="95"/>
      <c r="Y360" s="95"/>
      <c r="Z360" s="95"/>
      <c r="AA360" s="95"/>
      <c r="AB360" s="95"/>
      <c r="AC360" s="95"/>
      <c r="AD360" s="95"/>
      <c r="AE360" s="95"/>
      <c r="AF360" s="95"/>
      <c r="AG360" s="95"/>
      <c r="AH360" s="95"/>
      <c r="AI360" s="95"/>
      <c r="AJ360" s="95"/>
      <c r="AK360" s="95"/>
      <c r="AL360" s="95"/>
      <c r="AM360" s="95"/>
      <c r="AN360" s="95"/>
      <c r="AO360" s="95"/>
      <c r="AP360" s="95"/>
      <c r="AQ360" s="95"/>
      <c r="AR360" s="95"/>
      <c r="AS360" s="95"/>
      <c r="AT360" s="95"/>
      <c r="AU360" s="95"/>
      <c r="AV360" s="95"/>
      <c r="AW360" s="95"/>
      <c r="AX360" s="95"/>
    </row>
    <row r="361" spans="1:50" s="96" customFormat="1" ht="41.25" customHeight="1">
      <c r="A361" s="24" t="s">
        <v>242</v>
      </c>
      <c r="B361" s="25" t="s">
        <v>238</v>
      </c>
      <c r="C361" s="153" t="s">
        <v>56</v>
      </c>
      <c r="D361" s="154">
        <f>E361+G361</f>
        <v>163.4</v>
      </c>
      <c r="E361" s="155">
        <v>163.4</v>
      </c>
      <c r="F361" s="155"/>
      <c r="G361" s="155"/>
      <c r="H361" s="155" t="e">
        <f>#REF!</f>
        <v>#REF!</v>
      </c>
      <c r="I361" s="155">
        <f>J361+K361+L361</f>
        <v>0</v>
      </c>
      <c r="J361" s="155"/>
      <c r="K361" s="155"/>
      <c r="L361" s="155"/>
      <c r="M361" s="155">
        <f>N361+O361+P361</f>
        <v>0</v>
      </c>
      <c r="N361" s="155"/>
      <c r="O361" s="155"/>
      <c r="P361" s="160"/>
      <c r="Q361" s="95"/>
      <c r="R361" s="95"/>
      <c r="S361" s="95"/>
      <c r="T361" s="95"/>
      <c r="U361" s="95"/>
      <c r="V361" s="95"/>
      <c r="W361" s="95"/>
      <c r="X361" s="95"/>
      <c r="Y361" s="95"/>
      <c r="Z361" s="95"/>
      <c r="AA361" s="95"/>
      <c r="AB361" s="95"/>
      <c r="AC361" s="95"/>
      <c r="AD361" s="95"/>
      <c r="AE361" s="95"/>
      <c r="AF361" s="95"/>
      <c r="AG361" s="95"/>
      <c r="AH361" s="95"/>
      <c r="AI361" s="95"/>
      <c r="AJ361" s="95"/>
      <c r="AK361" s="95"/>
      <c r="AL361" s="95"/>
      <c r="AM361" s="95"/>
      <c r="AN361" s="95"/>
      <c r="AO361" s="95"/>
      <c r="AP361" s="95"/>
      <c r="AQ361" s="95"/>
      <c r="AR361" s="95"/>
      <c r="AS361" s="95"/>
      <c r="AT361" s="95"/>
      <c r="AU361" s="95"/>
      <c r="AV361" s="95"/>
      <c r="AW361" s="95"/>
      <c r="AX361" s="95"/>
    </row>
    <row r="362" spans="1:50" s="96" customFormat="1" ht="54" customHeight="1">
      <c r="A362" s="81" t="s">
        <v>477</v>
      </c>
      <c r="B362" s="97" t="s">
        <v>392</v>
      </c>
      <c r="C362" s="153"/>
      <c r="D362" s="154">
        <f t="shared" ref="D362:P362" si="238">D363</f>
        <v>236.4</v>
      </c>
      <c r="E362" s="154">
        <f t="shared" si="238"/>
        <v>236.4</v>
      </c>
      <c r="F362" s="154">
        <f t="shared" si="238"/>
        <v>0</v>
      </c>
      <c r="G362" s="154">
        <f t="shared" si="238"/>
        <v>0</v>
      </c>
      <c r="H362" s="154" t="e">
        <f t="shared" si="238"/>
        <v>#REF!</v>
      </c>
      <c r="I362" s="154">
        <f t="shared" si="238"/>
        <v>0</v>
      </c>
      <c r="J362" s="154">
        <f t="shared" si="238"/>
        <v>0</v>
      </c>
      <c r="K362" s="154">
        <f t="shared" si="238"/>
        <v>0</v>
      </c>
      <c r="L362" s="154">
        <f t="shared" si="238"/>
        <v>0</v>
      </c>
      <c r="M362" s="154">
        <f t="shared" si="238"/>
        <v>0</v>
      </c>
      <c r="N362" s="154">
        <f t="shared" si="238"/>
        <v>0</v>
      </c>
      <c r="O362" s="154">
        <f t="shared" si="238"/>
        <v>0</v>
      </c>
      <c r="P362" s="154">
        <f t="shared" si="238"/>
        <v>0</v>
      </c>
      <c r="Q362" s="95"/>
      <c r="R362" s="95"/>
      <c r="S362" s="95"/>
      <c r="T362" s="95"/>
      <c r="U362" s="95"/>
      <c r="V362" s="95"/>
      <c r="W362" s="95"/>
      <c r="X362" s="95"/>
      <c r="Y362" s="95"/>
      <c r="Z362" s="95"/>
      <c r="AA362" s="95"/>
      <c r="AB362" s="95"/>
      <c r="AC362" s="95"/>
      <c r="AD362" s="95"/>
      <c r="AE362" s="95"/>
      <c r="AF362" s="95"/>
      <c r="AG362" s="95"/>
      <c r="AH362" s="95"/>
      <c r="AI362" s="95"/>
      <c r="AJ362" s="95"/>
      <c r="AK362" s="95"/>
      <c r="AL362" s="95"/>
      <c r="AM362" s="95"/>
      <c r="AN362" s="95"/>
      <c r="AO362" s="95"/>
      <c r="AP362" s="95"/>
      <c r="AQ362" s="95"/>
      <c r="AR362" s="95"/>
      <c r="AS362" s="95"/>
      <c r="AT362" s="95"/>
      <c r="AU362" s="95"/>
      <c r="AV362" s="95"/>
      <c r="AW362" s="95"/>
      <c r="AX362" s="95"/>
    </row>
    <row r="363" spans="1:50" s="96" customFormat="1" ht="59.25" customHeight="1">
      <c r="A363" s="24" t="s">
        <v>242</v>
      </c>
      <c r="B363" s="97" t="s">
        <v>392</v>
      </c>
      <c r="C363" s="153" t="s">
        <v>56</v>
      </c>
      <c r="D363" s="154">
        <f>E363+F363+G363</f>
        <v>236.4</v>
      </c>
      <c r="E363" s="154">
        <v>236.4</v>
      </c>
      <c r="F363" s="154"/>
      <c r="G363" s="154"/>
      <c r="H363" s="154" t="e">
        <f>#REF!</f>
        <v>#REF!</v>
      </c>
      <c r="I363" s="154">
        <f>J363+K363+L363</f>
        <v>0</v>
      </c>
      <c r="J363" s="154"/>
      <c r="K363" s="154"/>
      <c r="L363" s="154"/>
      <c r="M363" s="154">
        <f>N363+O363+P363</f>
        <v>0</v>
      </c>
      <c r="N363" s="154"/>
      <c r="O363" s="154"/>
      <c r="P363" s="154"/>
      <c r="Q363" s="95"/>
      <c r="R363" s="95"/>
      <c r="S363" s="95"/>
      <c r="T363" s="95"/>
      <c r="U363" s="95"/>
      <c r="V363" s="95"/>
      <c r="W363" s="95"/>
      <c r="X363" s="95"/>
      <c r="Y363" s="95"/>
      <c r="Z363" s="95"/>
      <c r="AA363" s="95"/>
      <c r="AB363" s="95"/>
      <c r="AC363" s="95"/>
      <c r="AD363" s="95"/>
      <c r="AE363" s="95"/>
      <c r="AF363" s="95"/>
      <c r="AG363" s="95"/>
      <c r="AH363" s="95"/>
      <c r="AI363" s="95"/>
      <c r="AJ363" s="95"/>
      <c r="AK363" s="95"/>
      <c r="AL363" s="95"/>
      <c r="AM363" s="95"/>
      <c r="AN363" s="95"/>
      <c r="AO363" s="95"/>
      <c r="AP363" s="95"/>
      <c r="AQ363" s="95"/>
      <c r="AR363" s="95"/>
      <c r="AS363" s="95"/>
      <c r="AT363" s="95"/>
      <c r="AU363" s="95"/>
      <c r="AV363" s="95"/>
      <c r="AW363" s="95"/>
      <c r="AX363" s="95"/>
    </row>
    <row r="364" spans="1:50" s="96" customFormat="1" ht="75">
      <c r="A364" s="133" t="s">
        <v>329</v>
      </c>
      <c r="B364" s="97" t="s">
        <v>330</v>
      </c>
      <c r="C364" s="153"/>
      <c r="D364" s="154">
        <f>D365</f>
        <v>2393.1999999999998</v>
      </c>
      <c r="E364" s="158">
        <f t="shared" ref="E364:P364" si="239">E365</f>
        <v>23.9</v>
      </c>
      <c r="F364" s="158">
        <f t="shared" si="239"/>
        <v>213.2</v>
      </c>
      <c r="G364" s="158">
        <f t="shared" si="239"/>
        <v>2156.1</v>
      </c>
      <c r="H364" s="158" t="e">
        <f t="shared" si="239"/>
        <v>#REF!</v>
      </c>
      <c r="I364" s="158">
        <f t="shared" si="239"/>
        <v>0</v>
      </c>
      <c r="J364" s="158">
        <f t="shared" si="239"/>
        <v>0</v>
      </c>
      <c r="K364" s="158">
        <f t="shared" si="239"/>
        <v>0</v>
      </c>
      <c r="L364" s="158">
        <f t="shared" si="239"/>
        <v>0</v>
      </c>
      <c r="M364" s="158">
        <f t="shared" si="239"/>
        <v>0</v>
      </c>
      <c r="N364" s="158">
        <f t="shared" si="239"/>
        <v>0</v>
      </c>
      <c r="O364" s="158">
        <f t="shared" si="239"/>
        <v>0</v>
      </c>
      <c r="P364" s="158">
        <f t="shared" si="239"/>
        <v>0</v>
      </c>
      <c r="Q364" s="95"/>
      <c r="R364" s="95"/>
      <c r="S364" s="95"/>
      <c r="T364" s="95"/>
      <c r="U364" s="95"/>
      <c r="V364" s="95"/>
      <c r="W364" s="95"/>
      <c r="X364" s="95"/>
      <c r="Y364" s="95"/>
      <c r="Z364" s="95"/>
      <c r="AA364" s="95"/>
      <c r="AB364" s="95"/>
      <c r="AC364" s="95"/>
      <c r="AD364" s="95"/>
      <c r="AE364" s="95"/>
      <c r="AF364" s="95"/>
      <c r="AG364" s="95"/>
      <c r="AH364" s="95"/>
      <c r="AI364" s="95"/>
      <c r="AJ364" s="95"/>
      <c r="AK364" s="95"/>
      <c r="AL364" s="95"/>
      <c r="AM364" s="95"/>
      <c r="AN364" s="95"/>
      <c r="AO364" s="95"/>
      <c r="AP364" s="95"/>
      <c r="AQ364" s="95"/>
      <c r="AR364" s="95"/>
      <c r="AS364" s="95"/>
      <c r="AT364" s="95"/>
      <c r="AU364" s="95"/>
      <c r="AV364" s="95"/>
      <c r="AW364" s="95"/>
      <c r="AX364" s="95"/>
    </row>
    <row r="365" spans="1:50" s="8" customFormat="1" ht="42.75" customHeight="1">
      <c r="A365" s="81" t="s">
        <v>60</v>
      </c>
      <c r="B365" s="72" t="s">
        <v>330</v>
      </c>
      <c r="C365" s="153" t="s">
        <v>56</v>
      </c>
      <c r="D365" s="154">
        <f>E365+F365+G365</f>
        <v>2393.1999999999998</v>
      </c>
      <c r="E365" s="219">
        <v>23.9</v>
      </c>
      <c r="F365" s="219">
        <v>213.2</v>
      </c>
      <c r="G365" s="219">
        <v>2156.1</v>
      </c>
      <c r="H365" s="158" t="e">
        <f>#REF!</f>
        <v>#REF!</v>
      </c>
      <c r="I365" s="154">
        <f>J365+K365+L365</f>
        <v>0</v>
      </c>
      <c r="J365" s="158"/>
      <c r="K365" s="158"/>
      <c r="L365" s="158"/>
      <c r="M365" s="154">
        <f>N365+O365+P365</f>
        <v>0</v>
      </c>
      <c r="N365" s="158"/>
      <c r="O365" s="158"/>
      <c r="P365" s="158"/>
      <c r="Q365" s="7"/>
      <c r="R365" s="7"/>
      <c r="S365" s="7"/>
      <c r="T365" s="7"/>
      <c r="U365" s="7"/>
      <c r="V365" s="7"/>
      <c r="W365" s="7"/>
      <c r="X365" s="7"/>
      <c r="Y365" s="7"/>
      <c r="Z365" s="7"/>
      <c r="AA365" s="7"/>
      <c r="AB365" s="7"/>
      <c r="AC365" s="7"/>
      <c r="AD365" s="7"/>
      <c r="AE365" s="7"/>
      <c r="AF365" s="7"/>
      <c r="AG365" s="7"/>
      <c r="AH365" s="7"/>
      <c r="AI365" s="7"/>
      <c r="AJ365" s="7"/>
      <c r="AK365" s="7"/>
      <c r="AL365" s="7"/>
      <c r="AM365" s="7"/>
      <c r="AN365" s="7"/>
      <c r="AO365" s="7"/>
      <c r="AP365" s="7"/>
      <c r="AQ365" s="7"/>
      <c r="AR365" s="7"/>
      <c r="AS365" s="7"/>
      <c r="AT365" s="7"/>
      <c r="AU365" s="7"/>
      <c r="AV365" s="7"/>
      <c r="AW365" s="7"/>
      <c r="AX365" s="7"/>
    </row>
    <row r="366" spans="1:50" s="8" customFormat="1" ht="48" customHeight="1">
      <c r="A366" s="144" t="s">
        <v>118</v>
      </c>
      <c r="B366" s="152" t="s">
        <v>243</v>
      </c>
      <c r="C366" s="153"/>
      <c r="D366" s="154">
        <f>D367</f>
        <v>1741.7</v>
      </c>
      <c r="E366" s="154">
        <f t="shared" ref="E366:P366" si="240">E367</f>
        <v>0</v>
      </c>
      <c r="F366" s="154">
        <f t="shared" si="240"/>
        <v>1741.7</v>
      </c>
      <c r="G366" s="154">
        <f t="shared" si="240"/>
        <v>0</v>
      </c>
      <c r="H366" s="154" t="e">
        <f t="shared" si="240"/>
        <v>#REF!</v>
      </c>
      <c r="I366" s="154">
        <f t="shared" si="240"/>
        <v>0</v>
      </c>
      <c r="J366" s="154">
        <f t="shared" si="240"/>
        <v>0</v>
      </c>
      <c r="K366" s="154">
        <f t="shared" si="240"/>
        <v>0</v>
      </c>
      <c r="L366" s="154">
        <f t="shared" si="240"/>
        <v>0</v>
      </c>
      <c r="M366" s="154">
        <f t="shared" si="240"/>
        <v>0</v>
      </c>
      <c r="N366" s="154">
        <f t="shared" si="240"/>
        <v>0</v>
      </c>
      <c r="O366" s="154">
        <f t="shared" si="240"/>
        <v>0</v>
      </c>
      <c r="P366" s="154">
        <f t="shared" si="240"/>
        <v>0</v>
      </c>
      <c r="Q366" s="7"/>
      <c r="R366" s="7"/>
      <c r="S366" s="7"/>
      <c r="T366" s="7"/>
      <c r="U366" s="7"/>
      <c r="V366" s="7"/>
      <c r="W366" s="7"/>
      <c r="X366" s="7"/>
      <c r="Y366" s="7"/>
      <c r="Z366" s="7"/>
      <c r="AA366" s="7"/>
      <c r="AB366" s="7"/>
      <c r="AC366" s="7"/>
      <c r="AD366" s="7"/>
      <c r="AE366" s="7"/>
      <c r="AF366" s="7"/>
      <c r="AG366" s="7"/>
      <c r="AH366" s="7"/>
      <c r="AI366" s="7"/>
      <c r="AJ366" s="7"/>
      <c r="AK366" s="7"/>
      <c r="AL366" s="7"/>
      <c r="AM366" s="7"/>
      <c r="AN366" s="7"/>
      <c r="AO366" s="7"/>
      <c r="AP366" s="7"/>
      <c r="AQ366" s="7"/>
      <c r="AR366" s="7"/>
      <c r="AS366" s="7"/>
      <c r="AT366" s="7"/>
      <c r="AU366" s="7"/>
      <c r="AV366" s="7"/>
      <c r="AW366" s="7"/>
      <c r="AX366" s="7"/>
    </row>
    <row r="367" spans="1:50" s="8" customFormat="1" ht="39" customHeight="1">
      <c r="A367" s="81" t="s">
        <v>60</v>
      </c>
      <c r="B367" s="152" t="s">
        <v>243</v>
      </c>
      <c r="C367" s="153" t="s">
        <v>56</v>
      </c>
      <c r="D367" s="154">
        <f>E367+F367+G367</f>
        <v>1741.7</v>
      </c>
      <c r="E367" s="77"/>
      <c r="F367" s="77">
        <v>1741.7</v>
      </c>
      <c r="G367" s="77"/>
      <c r="H367" s="154" t="e">
        <f>#REF!</f>
        <v>#REF!</v>
      </c>
      <c r="I367" s="154">
        <f>J367+K367+L367</f>
        <v>0</v>
      </c>
      <c r="J367" s="154"/>
      <c r="K367" s="154"/>
      <c r="L367" s="154"/>
      <c r="M367" s="154">
        <f>N367+O367+P367</f>
        <v>0</v>
      </c>
      <c r="N367" s="154"/>
      <c r="O367" s="154"/>
      <c r="P367" s="154"/>
      <c r="Q367" s="7"/>
      <c r="R367" s="7"/>
      <c r="S367" s="7"/>
      <c r="T367" s="7"/>
      <c r="U367" s="7"/>
      <c r="V367" s="7"/>
      <c r="W367" s="7"/>
      <c r="X367" s="7"/>
      <c r="Y367" s="7"/>
      <c r="Z367" s="7"/>
      <c r="AA367" s="7"/>
      <c r="AB367" s="7"/>
      <c r="AC367" s="7"/>
      <c r="AD367" s="7"/>
      <c r="AE367" s="7"/>
      <c r="AF367" s="7"/>
      <c r="AG367" s="7"/>
      <c r="AH367" s="7"/>
      <c r="AI367" s="7"/>
      <c r="AJ367" s="7"/>
      <c r="AK367" s="7"/>
      <c r="AL367" s="7"/>
      <c r="AM367" s="7"/>
      <c r="AN367" s="7"/>
      <c r="AO367" s="7"/>
      <c r="AP367" s="7"/>
      <c r="AQ367" s="7"/>
      <c r="AR367" s="7"/>
      <c r="AS367" s="7"/>
      <c r="AT367" s="7"/>
      <c r="AU367" s="7"/>
      <c r="AV367" s="7"/>
      <c r="AW367" s="7"/>
      <c r="AX367" s="7"/>
    </row>
    <row r="368" spans="1:50" s="96" customFormat="1" ht="46.5" customHeight="1">
      <c r="A368" s="66" t="s">
        <v>147</v>
      </c>
      <c r="B368" s="25" t="s">
        <v>240</v>
      </c>
      <c r="C368" s="153"/>
      <c r="D368" s="154">
        <f>E368+G368</f>
        <v>1741.7</v>
      </c>
      <c r="E368" s="156">
        <f t="shared" ref="E368:J368" si="241">E369</f>
        <v>1741.7</v>
      </c>
      <c r="F368" s="156">
        <f t="shared" si="241"/>
        <v>0</v>
      </c>
      <c r="G368" s="156">
        <f t="shared" si="241"/>
        <v>0</v>
      </c>
      <c r="H368" s="156" t="e">
        <f t="shared" si="241"/>
        <v>#REF!</v>
      </c>
      <c r="I368" s="156">
        <f t="shared" si="241"/>
        <v>0</v>
      </c>
      <c r="J368" s="156">
        <f t="shared" si="241"/>
        <v>0</v>
      </c>
      <c r="K368" s="156">
        <f>K369</f>
        <v>0</v>
      </c>
      <c r="L368" s="156">
        <f>L369</f>
        <v>0</v>
      </c>
      <c r="M368" s="156">
        <f t="shared" ref="M368:P368" si="242">M369</f>
        <v>0</v>
      </c>
      <c r="N368" s="156">
        <f t="shared" si="242"/>
        <v>0</v>
      </c>
      <c r="O368" s="156">
        <f t="shared" si="242"/>
        <v>0</v>
      </c>
      <c r="P368" s="156">
        <f t="shared" si="242"/>
        <v>0</v>
      </c>
      <c r="Q368" s="95"/>
      <c r="R368" s="95"/>
      <c r="S368" s="95"/>
      <c r="T368" s="95"/>
      <c r="U368" s="95"/>
      <c r="V368" s="95"/>
      <c r="W368" s="95"/>
      <c r="X368" s="95"/>
      <c r="Y368" s="95"/>
      <c r="Z368" s="95"/>
      <c r="AA368" s="95"/>
      <c r="AB368" s="95"/>
      <c r="AC368" s="95"/>
      <c r="AD368" s="95"/>
      <c r="AE368" s="95"/>
      <c r="AF368" s="95"/>
      <c r="AG368" s="95"/>
      <c r="AH368" s="95"/>
      <c r="AI368" s="95"/>
      <c r="AJ368" s="95"/>
      <c r="AK368" s="95"/>
      <c r="AL368" s="95"/>
      <c r="AM368" s="95"/>
      <c r="AN368" s="95"/>
      <c r="AO368" s="95"/>
      <c r="AP368" s="95"/>
      <c r="AQ368" s="95"/>
      <c r="AR368" s="95"/>
      <c r="AS368" s="95"/>
      <c r="AT368" s="95"/>
      <c r="AU368" s="95"/>
      <c r="AV368" s="95"/>
      <c r="AW368" s="95"/>
      <c r="AX368" s="95"/>
    </row>
    <row r="369" spans="1:50" s="96" customFormat="1" ht="62.25" customHeight="1">
      <c r="A369" s="27" t="s">
        <v>60</v>
      </c>
      <c r="B369" s="25" t="s">
        <v>240</v>
      </c>
      <c r="C369" s="153" t="s">
        <v>56</v>
      </c>
      <c r="D369" s="154">
        <f>E369+G369</f>
        <v>1741.7</v>
      </c>
      <c r="E369" s="156">
        <v>1741.7</v>
      </c>
      <c r="F369" s="156"/>
      <c r="G369" s="156"/>
      <c r="H369" s="156" t="e">
        <f>#REF!</f>
        <v>#REF!</v>
      </c>
      <c r="I369" s="156">
        <f>J369+K369+L369</f>
        <v>0</v>
      </c>
      <c r="J369" s="156"/>
      <c r="K369" s="156"/>
      <c r="L369" s="156"/>
      <c r="M369" s="156">
        <f>N369+O369+P369</f>
        <v>0</v>
      </c>
      <c r="N369" s="156"/>
      <c r="O369" s="156"/>
      <c r="P369" s="156"/>
      <c r="Q369" s="95"/>
      <c r="R369" s="95"/>
      <c r="S369" s="95"/>
      <c r="T369" s="95"/>
      <c r="U369" s="95"/>
      <c r="V369" s="95"/>
      <c r="W369" s="95"/>
      <c r="X369" s="95"/>
      <c r="Y369" s="95"/>
      <c r="Z369" s="95"/>
      <c r="AA369" s="95"/>
      <c r="AB369" s="95"/>
      <c r="AC369" s="95"/>
      <c r="AD369" s="95"/>
      <c r="AE369" s="95"/>
      <c r="AF369" s="95"/>
      <c r="AG369" s="95"/>
      <c r="AH369" s="95"/>
      <c r="AI369" s="95"/>
      <c r="AJ369" s="95"/>
      <c r="AK369" s="95"/>
      <c r="AL369" s="95"/>
      <c r="AM369" s="95"/>
      <c r="AN369" s="95"/>
      <c r="AO369" s="95"/>
      <c r="AP369" s="95"/>
      <c r="AQ369" s="95"/>
      <c r="AR369" s="95"/>
      <c r="AS369" s="95"/>
      <c r="AT369" s="95"/>
      <c r="AU369" s="95"/>
      <c r="AV369" s="95"/>
      <c r="AW369" s="95"/>
      <c r="AX369" s="95"/>
    </row>
    <row r="370" spans="1:50" s="96" customFormat="1" ht="44.25" customHeight="1">
      <c r="A370" s="27" t="s">
        <v>141</v>
      </c>
      <c r="B370" s="25" t="s">
        <v>241</v>
      </c>
      <c r="C370" s="153"/>
      <c r="D370" s="154">
        <f>E370+G370</f>
        <v>1500</v>
      </c>
      <c r="E370" s="155">
        <f t="shared" ref="E370:J370" si="243">E371</f>
        <v>1500</v>
      </c>
      <c r="F370" s="156">
        <f t="shared" si="243"/>
        <v>0</v>
      </c>
      <c r="G370" s="156">
        <f t="shared" si="243"/>
        <v>0</v>
      </c>
      <c r="H370" s="156" t="e">
        <f t="shared" si="243"/>
        <v>#REF!</v>
      </c>
      <c r="I370" s="156">
        <f t="shared" si="243"/>
        <v>0</v>
      </c>
      <c r="J370" s="156">
        <f t="shared" si="243"/>
        <v>0</v>
      </c>
      <c r="K370" s="156">
        <f>K371</f>
        <v>0</v>
      </c>
      <c r="L370" s="156">
        <f>L371</f>
        <v>0</v>
      </c>
      <c r="M370" s="156">
        <f t="shared" ref="M370:P370" si="244">M371</f>
        <v>0</v>
      </c>
      <c r="N370" s="156">
        <f t="shared" si="244"/>
        <v>0</v>
      </c>
      <c r="O370" s="156">
        <f t="shared" si="244"/>
        <v>0</v>
      </c>
      <c r="P370" s="156">
        <f t="shared" si="244"/>
        <v>0</v>
      </c>
      <c r="Q370" s="95"/>
      <c r="R370" s="95"/>
      <c r="S370" s="95"/>
      <c r="T370" s="95"/>
      <c r="U370" s="95"/>
      <c r="V370" s="95"/>
      <c r="W370" s="95"/>
      <c r="X370" s="95"/>
      <c r="Y370" s="95"/>
      <c r="Z370" s="95"/>
      <c r="AA370" s="95"/>
      <c r="AB370" s="95"/>
      <c r="AC370" s="95"/>
      <c r="AD370" s="95"/>
      <c r="AE370" s="95"/>
      <c r="AF370" s="95"/>
      <c r="AG370" s="95"/>
      <c r="AH370" s="95"/>
      <c r="AI370" s="95"/>
      <c r="AJ370" s="95"/>
      <c r="AK370" s="95"/>
      <c r="AL370" s="95"/>
      <c r="AM370" s="95"/>
      <c r="AN370" s="95"/>
      <c r="AO370" s="95"/>
      <c r="AP370" s="95"/>
      <c r="AQ370" s="95"/>
      <c r="AR370" s="95"/>
      <c r="AS370" s="95"/>
      <c r="AT370" s="95"/>
      <c r="AU370" s="95"/>
      <c r="AV370" s="95"/>
      <c r="AW370" s="95"/>
      <c r="AX370" s="95"/>
    </row>
    <row r="371" spans="1:50" s="96" customFormat="1" ht="46.5" customHeight="1">
      <c r="A371" s="24" t="s">
        <v>242</v>
      </c>
      <c r="B371" s="25" t="s">
        <v>241</v>
      </c>
      <c r="C371" s="153" t="s">
        <v>56</v>
      </c>
      <c r="D371" s="154">
        <f>E371+G371</f>
        <v>1500</v>
      </c>
      <c r="E371" s="155">
        <v>1500</v>
      </c>
      <c r="F371" s="156"/>
      <c r="G371" s="156"/>
      <c r="H371" s="156" t="e">
        <f>#REF!</f>
        <v>#REF!</v>
      </c>
      <c r="I371" s="156">
        <f>J371+K371+L371</f>
        <v>0</v>
      </c>
      <c r="J371" s="156"/>
      <c r="K371" s="156"/>
      <c r="L371" s="156"/>
      <c r="M371" s="156">
        <f>N371+O371+P371</f>
        <v>0</v>
      </c>
      <c r="N371" s="156"/>
      <c r="O371" s="156"/>
      <c r="P371" s="156"/>
      <c r="Q371" s="95"/>
      <c r="R371" s="95"/>
      <c r="S371" s="95"/>
      <c r="T371" s="95"/>
      <c r="U371" s="95"/>
      <c r="V371" s="95"/>
      <c r="W371" s="95"/>
      <c r="X371" s="95"/>
      <c r="Y371" s="95"/>
      <c r="Z371" s="95"/>
      <c r="AA371" s="95"/>
      <c r="AB371" s="95"/>
      <c r="AC371" s="95"/>
      <c r="AD371" s="95"/>
      <c r="AE371" s="95"/>
      <c r="AF371" s="95"/>
      <c r="AG371" s="95"/>
      <c r="AH371" s="95"/>
      <c r="AI371" s="95"/>
      <c r="AJ371" s="95"/>
      <c r="AK371" s="95"/>
      <c r="AL371" s="95"/>
      <c r="AM371" s="95"/>
      <c r="AN371" s="95"/>
      <c r="AO371" s="95"/>
      <c r="AP371" s="95"/>
      <c r="AQ371" s="95"/>
      <c r="AR371" s="95"/>
      <c r="AS371" s="95"/>
      <c r="AT371" s="95"/>
      <c r="AU371" s="95"/>
      <c r="AV371" s="95"/>
      <c r="AW371" s="95"/>
      <c r="AX371" s="95"/>
    </row>
    <row r="372" spans="1:50" s="96" customFormat="1" ht="45">
      <c r="A372" s="32" t="s">
        <v>119</v>
      </c>
      <c r="B372" s="113" t="s">
        <v>356</v>
      </c>
      <c r="C372" s="153"/>
      <c r="D372" s="154">
        <f>E372+F372+G372</f>
        <v>1348.1</v>
      </c>
      <c r="E372" s="156">
        <f t="shared" ref="E372:J372" si="245">E373</f>
        <v>0</v>
      </c>
      <c r="F372" s="155">
        <f t="shared" si="245"/>
        <v>1348.1</v>
      </c>
      <c r="G372" s="156">
        <f t="shared" si="245"/>
        <v>0</v>
      </c>
      <c r="H372" s="156" t="e">
        <f t="shared" si="245"/>
        <v>#REF!</v>
      </c>
      <c r="I372" s="156">
        <f t="shared" si="245"/>
        <v>0</v>
      </c>
      <c r="J372" s="156">
        <f t="shared" si="245"/>
        <v>0</v>
      </c>
      <c r="K372" s="156">
        <f>K373</f>
        <v>0</v>
      </c>
      <c r="L372" s="156">
        <f>L373</f>
        <v>0</v>
      </c>
      <c r="M372" s="156">
        <f t="shared" ref="M372:P372" si="246">M373</f>
        <v>0</v>
      </c>
      <c r="N372" s="156">
        <f t="shared" si="246"/>
        <v>0</v>
      </c>
      <c r="O372" s="156">
        <f t="shared" si="246"/>
        <v>0</v>
      </c>
      <c r="P372" s="156">
        <f t="shared" si="246"/>
        <v>0</v>
      </c>
      <c r="Q372" s="95"/>
      <c r="R372" s="95"/>
      <c r="S372" s="95"/>
      <c r="T372" s="95"/>
      <c r="U372" s="95"/>
      <c r="V372" s="95"/>
      <c r="W372" s="95"/>
      <c r="X372" s="95"/>
      <c r="Y372" s="95"/>
      <c r="Z372" s="95"/>
      <c r="AA372" s="95"/>
      <c r="AB372" s="95"/>
      <c r="AC372" s="95"/>
      <c r="AD372" s="95"/>
      <c r="AE372" s="95"/>
      <c r="AF372" s="95"/>
      <c r="AG372" s="95"/>
      <c r="AH372" s="95"/>
      <c r="AI372" s="95"/>
      <c r="AJ372" s="95"/>
      <c r="AK372" s="95"/>
      <c r="AL372" s="95"/>
      <c r="AM372" s="95"/>
      <c r="AN372" s="95"/>
      <c r="AO372" s="95"/>
      <c r="AP372" s="95"/>
      <c r="AQ372" s="95"/>
      <c r="AR372" s="95"/>
      <c r="AS372" s="95"/>
      <c r="AT372" s="95"/>
      <c r="AU372" s="95"/>
      <c r="AV372" s="95"/>
      <c r="AW372" s="95"/>
      <c r="AX372" s="95"/>
    </row>
    <row r="373" spans="1:50" s="96" customFormat="1" ht="40.5" customHeight="1">
      <c r="A373" s="24" t="s">
        <v>242</v>
      </c>
      <c r="B373" s="113" t="s">
        <v>356</v>
      </c>
      <c r="C373" s="153" t="s">
        <v>56</v>
      </c>
      <c r="D373" s="154">
        <f>E373+F373+G373</f>
        <v>1348.1</v>
      </c>
      <c r="E373" s="156"/>
      <c r="F373" s="155">
        <v>1348.1</v>
      </c>
      <c r="G373" s="156"/>
      <c r="H373" s="156" t="e">
        <f>#REF!</f>
        <v>#REF!</v>
      </c>
      <c r="I373" s="156">
        <f>J373+K373+L373</f>
        <v>0</v>
      </c>
      <c r="J373" s="156"/>
      <c r="K373" s="156"/>
      <c r="L373" s="156"/>
      <c r="M373" s="156">
        <f>N373+O373+P373</f>
        <v>0</v>
      </c>
      <c r="N373" s="156"/>
      <c r="O373" s="156"/>
      <c r="P373" s="156"/>
      <c r="Q373" s="95"/>
      <c r="R373" s="95"/>
      <c r="S373" s="95"/>
      <c r="T373" s="95"/>
      <c r="U373" s="95"/>
      <c r="V373" s="95"/>
      <c r="W373" s="95"/>
      <c r="X373" s="95"/>
      <c r="Y373" s="95"/>
      <c r="Z373" s="95"/>
      <c r="AA373" s="95"/>
      <c r="AB373" s="95"/>
      <c r="AC373" s="95"/>
      <c r="AD373" s="95"/>
      <c r="AE373" s="95"/>
      <c r="AF373" s="95"/>
      <c r="AG373" s="95"/>
      <c r="AH373" s="95"/>
      <c r="AI373" s="95"/>
      <c r="AJ373" s="95"/>
      <c r="AK373" s="95"/>
      <c r="AL373" s="95"/>
      <c r="AM373" s="95"/>
      <c r="AN373" s="95"/>
      <c r="AO373" s="95"/>
      <c r="AP373" s="95"/>
      <c r="AQ373" s="95"/>
      <c r="AR373" s="95"/>
      <c r="AS373" s="95"/>
      <c r="AT373" s="95"/>
      <c r="AU373" s="95"/>
      <c r="AV373" s="95"/>
      <c r="AW373" s="95"/>
      <c r="AX373" s="95"/>
    </row>
    <row r="374" spans="1:50" s="96" customFormat="1" ht="91.5" customHeight="1">
      <c r="A374" s="134" t="s">
        <v>518</v>
      </c>
      <c r="B374" s="99" t="s">
        <v>382</v>
      </c>
      <c r="C374" s="153"/>
      <c r="D374" s="154">
        <f>D375</f>
        <v>7108.9</v>
      </c>
      <c r="E374" s="158">
        <f t="shared" ref="E374:P374" si="247">E375</f>
        <v>0</v>
      </c>
      <c r="F374" s="158">
        <f t="shared" si="247"/>
        <v>0</v>
      </c>
      <c r="G374" s="158">
        <f t="shared" si="247"/>
        <v>7108.9</v>
      </c>
      <c r="H374" s="158" t="e">
        <f t="shared" si="247"/>
        <v>#REF!</v>
      </c>
      <c r="I374" s="158">
        <f t="shared" si="247"/>
        <v>0</v>
      </c>
      <c r="J374" s="158">
        <f t="shared" si="247"/>
        <v>0</v>
      </c>
      <c r="K374" s="158">
        <f t="shared" si="247"/>
        <v>0</v>
      </c>
      <c r="L374" s="158">
        <f t="shared" si="247"/>
        <v>0</v>
      </c>
      <c r="M374" s="158">
        <f t="shared" si="247"/>
        <v>0</v>
      </c>
      <c r="N374" s="158">
        <f t="shared" si="247"/>
        <v>0</v>
      </c>
      <c r="O374" s="158">
        <f t="shared" si="247"/>
        <v>0</v>
      </c>
      <c r="P374" s="158">
        <f t="shared" si="247"/>
        <v>0</v>
      </c>
      <c r="Q374" s="95"/>
      <c r="R374" s="95"/>
      <c r="S374" s="95"/>
      <c r="T374" s="95"/>
      <c r="U374" s="95"/>
      <c r="V374" s="95"/>
      <c r="W374" s="95"/>
      <c r="X374" s="95"/>
      <c r="Y374" s="95"/>
      <c r="Z374" s="95"/>
      <c r="AA374" s="95"/>
      <c r="AB374" s="95"/>
      <c r="AC374" s="95"/>
      <c r="AD374" s="95"/>
      <c r="AE374" s="95"/>
      <c r="AF374" s="95"/>
      <c r="AG374" s="95"/>
      <c r="AH374" s="95"/>
      <c r="AI374" s="95"/>
      <c r="AJ374" s="95"/>
      <c r="AK374" s="95"/>
      <c r="AL374" s="95"/>
      <c r="AM374" s="95"/>
      <c r="AN374" s="95"/>
      <c r="AO374" s="95"/>
      <c r="AP374" s="95"/>
      <c r="AQ374" s="95"/>
      <c r="AR374" s="95"/>
      <c r="AS374" s="95"/>
      <c r="AT374" s="95"/>
      <c r="AU374" s="95"/>
      <c r="AV374" s="95"/>
      <c r="AW374" s="95"/>
      <c r="AX374" s="95"/>
    </row>
    <row r="375" spans="1:50" s="96" customFormat="1" ht="59.25" customHeight="1">
      <c r="A375" s="24" t="s">
        <v>242</v>
      </c>
      <c r="B375" s="99" t="s">
        <v>382</v>
      </c>
      <c r="C375" s="153" t="s">
        <v>56</v>
      </c>
      <c r="D375" s="154">
        <f>E375+F375+G375</f>
        <v>7108.9</v>
      </c>
      <c r="E375" s="158"/>
      <c r="F375" s="158"/>
      <c r="G375" s="158">
        <v>7108.9</v>
      </c>
      <c r="H375" s="158" t="e">
        <f>#REF!</f>
        <v>#REF!</v>
      </c>
      <c r="I375" s="158">
        <f>J375+K375+L375</f>
        <v>0</v>
      </c>
      <c r="J375" s="158"/>
      <c r="K375" s="158"/>
      <c r="L375" s="158"/>
      <c r="M375" s="158">
        <f>N375+O375+P375</f>
        <v>0</v>
      </c>
      <c r="N375" s="158"/>
      <c r="O375" s="158"/>
      <c r="P375" s="158"/>
      <c r="Q375" s="95"/>
      <c r="R375" s="95"/>
      <c r="S375" s="95"/>
      <c r="T375" s="95"/>
      <c r="U375" s="95"/>
      <c r="V375" s="95"/>
      <c r="W375" s="95"/>
      <c r="X375" s="95"/>
      <c r="Y375" s="95"/>
      <c r="Z375" s="95"/>
      <c r="AA375" s="95"/>
      <c r="AB375" s="95"/>
      <c r="AC375" s="95"/>
      <c r="AD375" s="95"/>
      <c r="AE375" s="95"/>
      <c r="AF375" s="95"/>
      <c r="AG375" s="95"/>
      <c r="AH375" s="95"/>
      <c r="AI375" s="95"/>
      <c r="AJ375" s="95"/>
      <c r="AK375" s="95"/>
      <c r="AL375" s="95"/>
      <c r="AM375" s="95"/>
      <c r="AN375" s="95"/>
      <c r="AO375" s="95"/>
      <c r="AP375" s="95"/>
      <c r="AQ375" s="95"/>
      <c r="AR375" s="95"/>
      <c r="AS375" s="95"/>
      <c r="AT375" s="95"/>
      <c r="AU375" s="95"/>
      <c r="AV375" s="95"/>
      <c r="AW375" s="95"/>
      <c r="AX375" s="95"/>
    </row>
    <row r="376" spans="1:50" s="96" customFormat="1" ht="63" customHeight="1">
      <c r="A376" s="114" t="s">
        <v>482</v>
      </c>
      <c r="B376" s="113" t="s">
        <v>244</v>
      </c>
      <c r="C376" s="153"/>
      <c r="D376" s="154">
        <f>E376+G376+F376</f>
        <v>4980</v>
      </c>
      <c r="E376" s="155">
        <f>E379+E396+E399+E381+E383+E377+E385</f>
        <v>4980</v>
      </c>
      <c r="F376" s="155">
        <f t="shared" ref="F376:P376" si="248">F379+F396+F399+F381+F383+F377+F385</f>
        <v>0</v>
      </c>
      <c r="G376" s="155">
        <f t="shared" si="248"/>
        <v>0</v>
      </c>
      <c r="H376" s="155" t="e">
        <f t="shared" si="248"/>
        <v>#REF!</v>
      </c>
      <c r="I376" s="155">
        <f t="shared" si="248"/>
        <v>0</v>
      </c>
      <c r="J376" s="155">
        <f t="shared" si="248"/>
        <v>0</v>
      </c>
      <c r="K376" s="155">
        <f t="shared" si="248"/>
        <v>0</v>
      </c>
      <c r="L376" s="155">
        <f t="shared" si="248"/>
        <v>0</v>
      </c>
      <c r="M376" s="155">
        <f t="shared" si="248"/>
        <v>0</v>
      </c>
      <c r="N376" s="155">
        <f t="shared" si="248"/>
        <v>0</v>
      </c>
      <c r="O376" s="155">
        <f t="shared" si="248"/>
        <v>0</v>
      </c>
      <c r="P376" s="155">
        <f t="shared" si="248"/>
        <v>0</v>
      </c>
      <c r="Q376" s="95"/>
      <c r="R376" s="95"/>
      <c r="S376" s="95"/>
      <c r="T376" s="95"/>
      <c r="U376" s="95"/>
      <c r="V376" s="95"/>
      <c r="W376" s="95"/>
      <c r="X376" s="95"/>
      <c r="Y376" s="95"/>
      <c r="Z376" s="95"/>
      <c r="AA376" s="95"/>
      <c r="AB376" s="95"/>
      <c r="AC376" s="95"/>
      <c r="AD376" s="95"/>
      <c r="AE376" s="95"/>
      <c r="AF376" s="95"/>
      <c r="AG376" s="95"/>
      <c r="AH376" s="95"/>
      <c r="AI376" s="95"/>
      <c r="AJ376" s="95"/>
      <c r="AK376" s="95"/>
      <c r="AL376" s="95"/>
      <c r="AM376" s="95"/>
      <c r="AN376" s="95"/>
      <c r="AO376" s="95"/>
      <c r="AP376" s="95"/>
      <c r="AQ376" s="95"/>
      <c r="AR376" s="95"/>
      <c r="AS376" s="95"/>
      <c r="AT376" s="95"/>
      <c r="AU376" s="95"/>
      <c r="AV376" s="95"/>
      <c r="AW376" s="95"/>
      <c r="AX376" s="95"/>
    </row>
    <row r="377" spans="1:50" s="96" customFormat="1" ht="75" hidden="1" customHeight="1">
      <c r="A377" s="74" t="s">
        <v>519</v>
      </c>
      <c r="B377" s="72" t="s">
        <v>495</v>
      </c>
      <c r="C377" s="153"/>
      <c r="D377" s="154">
        <f>D378</f>
        <v>0</v>
      </c>
      <c r="E377" s="154">
        <f t="shared" ref="E377:P377" si="249">E378</f>
        <v>0</v>
      </c>
      <c r="F377" s="154">
        <f t="shared" si="249"/>
        <v>0</v>
      </c>
      <c r="G377" s="154">
        <f t="shared" si="249"/>
        <v>0</v>
      </c>
      <c r="H377" s="154">
        <f t="shared" si="249"/>
        <v>0</v>
      </c>
      <c r="I377" s="154">
        <f t="shared" si="249"/>
        <v>0</v>
      </c>
      <c r="J377" s="154">
        <f t="shared" si="249"/>
        <v>0</v>
      </c>
      <c r="K377" s="154">
        <f t="shared" si="249"/>
        <v>0</v>
      </c>
      <c r="L377" s="154">
        <f t="shared" si="249"/>
        <v>0</v>
      </c>
      <c r="M377" s="154">
        <f t="shared" si="249"/>
        <v>0</v>
      </c>
      <c r="N377" s="154">
        <f t="shared" si="249"/>
        <v>0</v>
      </c>
      <c r="O377" s="154">
        <f t="shared" si="249"/>
        <v>0</v>
      </c>
      <c r="P377" s="154">
        <f t="shared" si="249"/>
        <v>0</v>
      </c>
      <c r="Q377" s="95"/>
      <c r="R377" s="95"/>
      <c r="S377" s="95"/>
      <c r="T377" s="95"/>
      <c r="U377" s="95"/>
      <c r="V377" s="95"/>
      <c r="W377" s="95"/>
      <c r="X377" s="95"/>
      <c r="Y377" s="95"/>
      <c r="Z377" s="95"/>
      <c r="AA377" s="95"/>
      <c r="AB377" s="95"/>
      <c r="AC377" s="95"/>
      <c r="AD377" s="95"/>
      <c r="AE377" s="95"/>
      <c r="AF377" s="95"/>
      <c r="AG377" s="95"/>
      <c r="AH377" s="95"/>
      <c r="AI377" s="95"/>
      <c r="AJ377" s="95"/>
      <c r="AK377" s="95"/>
      <c r="AL377" s="95"/>
      <c r="AM377" s="95"/>
      <c r="AN377" s="95"/>
      <c r="AO377" s="95"/>
      <c r="AP377" s="95"/>
      <c r="AQ377" s="95"/>
      <c r="AR377" s="95"/>
      <c r="AS377" s="95"/>
      <c r="AT377" s="95"/>
      <c r="AU377" s="95"/>
      <c r="AV377" s="95"/>
      <c r="AW377" s="95"/>
      <c r="AX377" s="95"/>
    </row>
    <row r="378" spans="1:50" s="96" customFormat="1" ht="39.75" hidden="1" customHeight="1">
      <c r="A378" s="74" t="s">
        <v>242</v>
      </c>
      <c r="B378" s="72" t="s">
        <v>495</v>
      </c>
      <c r="C378" s="153" t="s">
        <v>56</v>
      </c>
      <c r="D378" s="154">
        <f>E378+F378+G378</f>
        <v>0</v>
      </c>
      <c r="E378" s="155"/>
      <c r="F378" s="155"/>
      <c r="G378" s="155"/>
      <c r="H378" s="155"/>
      <c r="I378" s="155">
        <f>J378+K378+L378</f>
        <v>0</v>
      </c>
      <c r="J378" s="155"/>
      <c r="K378" s="155"/>
      <c r="L378" s="155"/>
      <c r="M378" s="155">
        <f>N378+O378+P378</f>
        <v>0</v>
      </c>
      <c r="N378" s="155"/>
      <c r="O378" s="155"/>
      <c r="P378" s="155"/>
      <c r="Q378" s="95"/>
      <c r="R378" s="95"/>
      <c r="S378" s="95"/>
      <c r="T378" s="95"/>
      <c r="U378" s="95"/>
      <c r="V378" s="95"/>
      <c r="W378" s="95"/>
      <c r="X378" s="95"/>
      <c r="Y378" s="95"/>
      <c r="Z378" s="95"/>
      <c r="AA378" s="95"/>
      <c r="AB378" s="95"/>
      <c r="AC378" s="95"/>
      <c r="AD378" s="95"/>
      <c r="AE378" s="95"/>
      <c r="AF378" s="95"/>
      <c r="AG378" s="95"/>
      <c r="AH378" s="95"/>
      <c r="AI378" s="95"/>
      <c r="AJ378" s="95"/>
      <c r="AK378" s="95"/>
      <c r="AL378" s="95"/>
      <c r="AM378" s="95"/>
      <c r="AN378" s="95"/>
      <c r="AO378" s="95"/>
      <c r="AP378" s="95"/>
      <c r="AQ378" s="95"/>
      <c r="AR378" s="95"/>
      <c r="AS378" s="95"/>
      <c r="AT378" s="95"/>
      <c r="AU378" s="95"/>
      <c r="AV378" s="95"/>
      <c r="AW378" s="95"/>
      <c r="AX378" s="95"/>
    </row>
    <row r="379" spans="1:50" s="96" customFormat="1" ht="29.25" customHeight="1">
      <c r="A379" s="24" t="s">
        <v>120</v>
      </c>
      <c r="B379" s="25" t="s">
        <v>245</v>
      </c>
      <c r="C379" s="153"/>
      <c r="D379" s="154">
        <f>E379+G379</f>
        <v>498</v>
      </c>
      <c r="E379" s="155">
        <f>E380</f>
        <v>498</v>
      </c>
      <c r="F379" s="155">
        <f t="shared" ref="F379:J379" si="250">F380</f>
        <v>0</v>
      </c>
      <c r="G379" s="155">
        <f t="shared" si="250"/>
        <v>0</v>
      </c>
      <c r="H379" s="155">
        <f t="shared" si="250"/>
        <v>0</v>
      </c>
      <c r="I379" s="155">
        <f t="shared" si="250"/>
        <v>0</v>
      </c>
      <c r="J379" s="155">
        <f t="shared" si="250"/>
        <v>0</v>
      </c>
      <c r="K379" s="155">
        <f>K380</f>
        <v>0</v>
      </c>
      <c r="L379" s="155">
        <f>L380</f>
        <v>0</v>
      </c>
      <c r="M379" s="155">
        <f>M380</f>
        <v>0</v>
      </c>
      <c r="N379" s="155">
        <f>N380</f>
        <v>0</v>
      </c>
      <c r="O379" s="155">
        <f t="shared" ref="O379:P379" si="251">O380</f>
        <v>0</v>
      </c>
      <c r="P379" s="155">
        <f t="shared" si="251"/>
        <v>0</v>
      </c>
      <c r="Q379" s="95"/>
      <c r="R379" s="95"/>
      <c r="S379" s="95"/>
      <c r="T379" s="95"/>
      <c r="U379" s="95"/>
      <c r="V379" s="95"/>
      <c r="W379" s="95"/>
      <c r="X379" s="95"/>
      <c r="Y379" s="95"/>
      <c r="Z379" s="95"/>
      <c r="AA379" s="95"/>
      <c r="AB379" s="95"/>
      <c r="AC379" s="95"/>
      <c r="AD379" s="95"/>
      <c r="AE379" s="95"/>
      <c r="AF379" s="95"/>
      <c r="AG379" s="95"/>
      <c r="AH379" s="95"/>
      <c r="AI379" s="95"/>
      <c r="AJ379" s="95"/>
      <c r="AK379" s="95"/>
      <c r="AL379" s="95"/>
      <c r="AM379" s="95"/>
      <c r="AN379" s="95"/>
      <c r="AO379" s="95"/>
      <c r="AP379" s="95"/>
      <c r="AQ379" s="95"/>
      <c r="AR379" s="95"/>
      <c r="AS379" s="95"/>
      <c r="AT379" s="95"/>
      <c r="AU379" s="95"/>
      <c r="AV379" s="95"/>
      <c r="AW379" s="95"/>
      <c r="AX379" s="95"/>
    </row>
    <row r="380" spans="1:50" s="96" customFormat="1" ht="43.5" customHeight="1">
      <c r="A380" s="24" t="s">
        <v>242</v>
      </c>
      <c r="B380" s="25" t="s">
        <v>245</v>
      </c>
      <c r="C380" s="153" t="s">
        <v>56</v>
      </c>
      <c r="D380" s="154">
        <f>E380+G380</f>
        <v>498</v>
      </c>
      <c r="E380" s="155">
        <v>498</v>
      </c>
      <c r="F380" s="155"/>
      <c r="G380" s="155"/>
      <c r="H380" s="155">
        <f>H395</f>
        <v>0</v>
      </c>
      <c r="I380" s="157">
        <f>J380+K380+L380</f>
        <v>0</v>
      </c>
      <c r="J380" s="157"/>
      <c r="K380" s="157"/>
      <c r="L380" s="157"/>
      <c r="M380" s="157">
        <f>N380+O380+P380</f>
        <v>0</v>
      </c>
      <c r="N380" s="157"/>
      <c r="O380" s="157"/>
      <c r="P380" s="157"/>
      <c r="Q380" s="95"/>
      <c r="R380" s="95"/>
      <c r="S380" s="95"/>
      <c r="T380" s="95"/>
      <c r="U380" s="95"/>
      <c r="V380" s="95"/>
      <c r="W380" s="95"/>
      <c r="X380" s="95"/>
      <c r="Y380" s="95"/>
      <c r="Z380" s="95"/>
      <c r="AA380" s="95"/>
      <c r="AB380" s="95"/>
      <c r="AC380" s="95"/>
      <c r="AD380" s="95"/>
      <c r="AE380" s="95"/>
      <c r="AF380" s="95"/>
      <c r="AG380" s="95"/>
      <c r="AH380" s="95"/>
      <c r="AI380" s="95"/>
      <c r="AJ380" s="95"/>
      <c r="AK380" s="95"/>
      <c r="AL380" s="95"/>
      <c r="AM380" s="95"/>
      <c r="AN380" s="95"/>
      <c r="AO380" s="95"/>
      <c r="AP380" s="95"/>
      <c r="AQ380" s="95"/>
      <c r="AR380" s="95"/>
      <c r="AS380" s="95"/>
      <c r="AT380" s="95"/>
      <c r="AU380" s="95"/>
      <c r="AV380" s="95"/>
      <c r="AW380" s="95"/>
      <c r="AX380" s="95"/>
    </row>
    <row r="381" spans="1:50" s="96" customFormat="1" ht="30">
      <c r="A381" s="208" t="s">
        <v>158</v>
      </c>
      <c r="B381" s="25" t="s">
        <v>439</v>
      </c>
      <c r="C381" s="153"/>
      <c r="D381" s="154">
        <f>D382</f>
        <v>2889.8</v>
      </c>
      <c r="E381" s="154">
        <f t="shared" ref="E381:P381" si="252">E382</f>
        <v>2889.8</v>
      </c>
      <c r="F381" s="154">
        <f t="shared" si="252"/>
        <v>0</v>
      </c>
      <c r="G381" s="154">
        <f t="shared" si="252"/>
        <v>0</v>
      </c>
      <c r="H381" s="154" t="e">
        <f t="shared" si="252"/>
        <v>#REF!</v>
      </c>
      <c r="I381" s="154">
        <f t="shared" si="252"/>
        <v>0</v>
      </c>
      <c r="J381" s="154">
        <f t="shared" si="252"/>
        <v>0</v>
      </c>
      <c r="K381" s="154">
        <f t="shared" si="252"/>
        <v>0</v>
      </c>
      <c r="L381" s="154">
        <f t="shared" si="252"/>
        <v>0</v>
      </c>
      <c r="M381" s="154">
        <f t="shared" si="252"/>
        <v>0</v>
      </c>
      <c r="N381" s="154">
        <f t="shared" si="252"/>
        <v>0</v>
      </c>
      <c r="O381" s="154">
        <f t="shared" si="252"/>
        <v>0</v>
      </c>
      <c r="P381" s="154">
        <f t="shared" si="252"/>
        <v>0</v>
      </c>
      <c r="Q381" s="95"/>
      <c r="R381" s="95"/>
      <c r="S381" s="95"/>
      <c r="T381" s="95"/>
      <c r="U381" s="95"/>
      <c r="V381" s="95"/>
      <c r="W381" s="95"/>
      <c r="X381" s="95"/>
      <c r="Y381" s="95"/>
      <c r="Z381" s="95"/>
      <c r="AA381" s="95"/>
      <c r="AB381" s="95"/>
      <c r="AC381" s="95"/>
      <c r="AD381" s="95"/>
      <c r="AE381" s="95"/>
      <c r="AF381" s="95"/>
      <c r="AG381" s="95"/>
      <c r="AH381" s="95"/>
      <c r="AI381" s="95"/>
      <c r="AJ381" s="95"/>
      <c r="AK381" s="95"/>
      <c r="AL381" s="95"/>
      <c r="AM381" s="95"/>
      <c r="AN381" s="95"/>
      <c r="AO381" s="95"/>
      <c r="AP381" s="95"/>
      <c r="AQ381" s="95"/>
      <c r="AR381" s="95"/>
      <c r="AS381" s="95"/>
      <c r="AT381" s="95"/>
      <c r="AU381" s="95"/>
      <c r="AV381" s="95"/>
      <c r="AW381" s="95"/>
      <c r="AX381" s="95"/>
    </row>
    <row r="382" spans="1:50" s="96" customFormat="1" ht="60">
      <c r="A382" s="24" t="s">
        <v>242</v>
      </c>
      <c r="B382" s="25" t="s">
        <v>439</v>
      </c>
      <c r="C382" s="153" t="s">
        <v>56</v>
      </c>
      <c r="D382" s="154">
        <f>E382+F382+G382</f>
        <v>2889.8</v>
      </c>
      <c r="E382" s="154">
        <f>3735-845.2</f>
        <v>2889.8</v>
      </c>
      <c r="F382" s="154"/>
      <c r="G382" s="154"/>
      <c r="H382" s="154" t="e">
        <f>#REF!</f>
        <v>#REF!</v>
      </c>
      <c r="I382" s="154">
        <f>J382+K382+L382</f>
        <v>0</v>
      </c>
      <c r="J382" s="154"/>
      <c r="K382" s="154"/>
      <c r="L382" s="154"/>
      <c r="M382" s="154">
        <f>N382+O382+P382</f>
        <v>0</v>
      </c>
      <c r="N382" s="154"/>
      <c r="O382" s="154"/>
      <c r="P382" s="154"/>
      <c r="Q382" s="95"/>
      <c r="R382" s="95"/>
      <c r="S382" s="95"/>
      <c r="T382" s="95"/>
      <c r="U382" s="95"/>
      <c r="V382" s="95"/>
      <c r="W382" s="95"/>
      <c r="X382" s="95"/>
      <c r="Y382" s="95"/>
      <c r="Z382" s="95"/>
      <c r="AA382" s="95"/>
      <c r="AB382" s="95"/>
      <c r="AC382" s="95"/>
      <c r="AD382" s="95"/>
      <c r="AE382" s="95"/>
      <c r="AF382" s="95"/>
      <c r="AG382" s="95"/>
      <c r="AH382" s="95"/>
      <c r="AI382" s="95"/>
      <c r="AJ382" s="95"/>
      <c r="AK382" s="95"/>
      <c r="AL382" s="95"/>
      <c r="AM382" s="95"/>
      <c r="AN382" s="95"/>
      <c r="AO382" s="95"/>
      <c r="AP382" s="95"/>
      <c r="AQ382" s="95"/>
      <c r="AR382" s="95"/>
      <c r="AS382" s="95"/>
      <c r="AT382" s="95"/>
      <c r="AU382" s="95"/>
      <c r="AV382" s="95"/>
      <c r="AW382" s="95"/>
      <c r="AX382" s="95"/>
    </row>
    <row r="383" spans="1:50" s="96" customFormat="1" ht="30">
      <c r="A383" s="208" t="s">
        <v>159</v>
      </c>
      <c r="B383" s="25" t="s">
        <v>440</v>
      </c>
      <c r="C383" s="153"/>
      <c r="D383" s="154">
        <f>D384</f>
        <v>747</v>
      </c>
      <c r="E383" s="154">
        <f t="shared" ref="E383:P383" si="253">E384</f>
        <v>747</v>
      </c>
      <c r="F383" s="154">
        <f t="shared" si="253"/>
        <v>0</v>
      </c>
      <c r="G383" s="154">
        <f t="shared" si="253"/>
        <v>0</v>
      </c>
      <c r="H383" s="154" t="e">
        <f t="shared" si="253"/>
        <v>#REF!</v>
      </c>
      <c r="I383" s="154">
        <f t="shared" si="253"/>
        <v>0</v>
      </c>
      <c r="J383" s="154">
        <f t="shared" si="253"/>
        <v>0</v>
      </c>
      <c r="K383" s="154">
        <f t="shared" si="253"/>
        <v>0</v>
      </c>
      <c r="L383" s="154">
        <f t="shared" si="253"/>
        <v>0</v>
      </c>
      <c r="M383" s="154">
        <f t="shared" si="253"/>
        <v>0</v>
      </c>
      <c r="N383" s="154">
        <f t="shared" si="253"/>
        <v>0</v>
      </c>
      <c r="O383" s="154">
        <f t="shared" si="253"/>
        <v>0</v>
      </c>
      <c r="P383" s="154">
        <f t="shared" si="253"/>
        <v>0</v>
      </c>
      <c r="Q383" s="95"/>
      <c r="R383" s="95"/>
      <c r="S383" s="95"/>
      <c r="T383" s="95"/>
      <c r="U383" s="95"/>
      <c r="V383" s="95"/>
      <c r="W383" s="95"/>
      <c r="X383" s="95"/>
      <c r="Y383" s="95"/>
      <c r="Z383" s="95"/>
      <c r="AA383" s="95"/>
      <c r="AB383" s="95"/>
      <c r="AC383" s="95"/>
      <c r="AD383" s="95"/>
      <c r="AE383" s="95"/>
      <c r="AF383" s="95"/>
      <c r="AG383" s="95"/>
      <c r="AH383" s="95"/>
      <c r="AI383" s="95"/>
      <c r="AJ383" s="95"/>
      <c r="AK383" s="95"/>
      <c r="AL383" s="95"/>
      <c r="AM383" s="95"/>
      <c r="AN383" s="95"/>
      <c r="AO383" s="95"/>
      <c r="AP383" s="95"/>
      <c r="AQ383" s="95"/>
      <c r="AR383" s="95"/>
      <c r="AS383" s="95"/>
      <c r="AT383" s="95"/>
      <c r="AU383" s="95"/>
      <c r="AV383" s="95"/>
      <c r="AW383" s="95"/>
      <c r="AX383" s="95"/>
    </row>
    <row r="384" spans="1:50" s="96" customFormat="1" ht="60">
      <c r="A384" s="24" t="s">
        <v>242</v>
      </c>
      <c r="B384" s="25" t="s">
        <v>440</v>
      </c>
      <c r="C384" s="153" t="s">
        <v>56</v>
      </c>
      <c r="D384" s="154">
        <f>E384+F384+G384</f>
        <v>747</v>
      </c>
      <c r="E384" s="154">
        <v>747</v>
      </c>
      <c r="F384" s="154"/>
      <c r="G384" s="154"/>
      <c r="H384" s="154" t="e">
        <f>#REF!</f>
        <v>#REF!</v>
      </c>
      <c r="I384" s="154">
        <f>J384+K384+L384</f>
        <v>0</v>
      </c>
      <c r="J384" s="154"/>
      <c r="K384" s="154"/>
      <c r="L384" s="154"/>
      <c r="M384" s="154">
        <f>N384+O384+P384</f>
        <v>0</v>
      </c>
      <c r="N384" s="154"/>
      <c r="O384" s="154"/>
      <c r="P384" s="154"/>
      <c r="Q384" s="95"/>
      <c r="R384" s="95"/>
      <c r="S384" s="95"/>
      <c r="T384" s="95"/>
      <c r="U384" s="95"/>
      <c r="V384" s="95"/>
      <c r="W384" s="95"/>
      <c r="X384" s="95"/>
      <c r="Y384" s="95"/>
      <c r="Z384" s="95"/>
      <c r="AA384" s="95"/>
      <c r="AB384" s="95"/>
      <c r="AC384" s="95"/>
      <c r="AD384" s="95"/>
      <c r="AE384" s="95"/>
      <c r="AF384" s="95"/>
      <c r="AG384" s="95"/>
      <c r="AH384" s="95"/>
      <c r="AI384" s="95"/>
      <c r="AJ384" s="95"/>
      <c r="AK384" s="95"/>
      <c r="AL384" s="95"/>
      <c r="AM384" s="95"/>
      <c r="AN384" s="95"/>
      <c r="AO384" s="95"/>
      <c r="AP384" s="95"/>
      <c r="AQ384" s="95"/>
      <c r="AR384" s="95"/>
      <c r="AS384" s="95"/>
      <c r="AT384" s="95"/>
      <c r="AU384" s="95"/>
      <c r="AV384" s="95"/>
      <c r="AW384" s="95"/>
      <c r="AX384" s="95"/>
    </row>
    <row r="385" spans="1:50" s="96" customFormat="1" ht="30" customHeight="1">
      <c r="A385" s="230" t="s">
        <v>539</v>
      </c>
      <c r="B385" s="205" t="s">
        <v>432</v>
      </c>
      <c r="C385" s="153"/>
      <c r="D385" s="154">
        <f>D386</f>
        <v>845.2</v>
      </c>
      <c r="E385" s="154">
        <f t="shared" ref="E385:P385" si="254">E386</f>
        <v>845.2</v>
      </c>
      <c r="F385" s="154">
        <f t="shared" si="254"/>
        <v>0</v>
      </c>
      <c r="G385" s="154">
        <f t="shared" si="254"/>
        <v>0</v>
      </c>
      <c r="H385" s="154">
        <f t="shared" si="254"/>
        <v>0</v>
      </c>
      <c r="I385" s="154">
        <f t="shared" si="254"/>
        <v>0</v>
      </c>
      <c r="J385" s="154">
        <f t="shared" si="254"/>
        <v>0</v>
      </c>
      <c r="K385" s="154">
        <f t="shared" si="254"/>
        <v>0</v>
      </c>
      <c r="L385" s="154">
        <f t="shared" si="254"/>
        <v>0</v>
      </c>
      <c r="M385" s="154">
        <f t="shared" si="254"/>
        <v>0</v>
      </c>
      <c r="N385" s="154">
        <f t="shared" si="254"/>
        <v>0</v>
      </c>
      <c r="O385" s="154">
        <f t="shared" si="254"/>
        <v>0</v>
      </c>
      <c r="P385" s="154">
        <f t="shared" si="254"/>
        <v>0</v>
      </c>
      <c r="Q385" s="95"/>
      <c r="R385" s="95"/>
      <c r="S385" s="95"/>
      <c r="T385" s="95"/>
      <c r="U385" s="95"/>
      <c r="V385" s="95"/>
      <c r="W385" s="95"/>
      <c r="X385" s="95"/>
      <c r="Y385" s="95"/>
      <c r="Z385" s="95"/>
      <c r="AA385" s="95"/>
      <c r="AB385" s="95"/>
      <c r="AC385" s="95"/>
      <c r="AD385" s="95"/>
      <c r="AE385" s="95"/>
      <c r="AF385" s="95"/>
      <c r="AG385" s="95"/>
      <c r="AH385" s="95"/>
      <c r="AI385" s="95"/>
      <c r="AJ385" s="95"/>
      <c r="AK385" s="95"/>
      <c r="AL385" s="95"/>
      <c r="AM385" s="95"/>
      <c r="AN385" s="95"/>
      <c r="AO385" s="95"/>
      <c r="AP385" s="95"/>
      <c r="AQ385" s="95"/>
      <c r="AR385" s="95"/>
      <c r="AS385" s="95"/>
      <c r="AT385" s="95"/>
      <c r="AU385" s="95"/>
      <c r="AV385" s="95"/>
      <c r="AW385" s="95"/>
      <c r="AX385" s="95"/>
    </row>
    <row r="386" spans="1:50" s="96" customFormat="1" ht="43.5" customHeight="1">
      <c r="A386" s="24" t="s">
        <v>242</v>
      </c>
      <c r="B386" s="205" t="s">
        <v>432</v>
      </c>
      <c r="C386" s="153" t="s">
        <v>56</v>
      </c>
      <c r="D386" s="154">
        <f>E386+F386+G386</f>
        <v>845.2</v>
      </c>
      <c r="E386" s="155">
        <v>845.2</v>
      </c>
      <c r="F386" s="155"/>
      <c r="G386" s="155"/>
      <c r="H386" s="155"/>
      <c r="I386" s="157"/>
      <c r="J386" s="155"/>
      <c r="K386" s="155"/>
      <c r="L386" s="155"/>
      <c r="M386" s="157"/>
      <c r="N386" s="155"/>
      <c r="O386" s="155"/>
      <c r="P386" s="155"/>
      <c r="Q386" s="95"/>
      <c r="R386" s="95"/>
      <c r="S386" s="95"/>
      <c r="T386" s="95"/>
      <c r="U386" s="95"/>
      <c r="V386" s="95"/>
      <c r="W386" s="95"/>
      <c r="X386" s="95"/>
      <c r="Y386" s="95"/>
      <c r="Z386" s="95"/>
      <c r="AA386" s="95"/>
      <c r="AB386" s="95"/>
      <c r="AC386" s="95"/>
      <c r="AD386" s="95"/>
      <c r="AE386" s="95"/>
      <c r="AF386" s="95"/>
      <c r="AG386" s="95"/>
      <c r="AH386" s="95"/>
      <c r="AI386" s="95"/>
      <c r="AJ386" s="95"/>
      <c r="AK386" s="95"/>
      <c r="AL386" s="95"/>
      <c r="AM386" s="95"/>
      <c r="AN386" s="95"/>
      <c r="AO386" s="95"/>
      <c r="AP386" s="95"/>
      <c r="AQ386" s="95"/>
      <c r="AR386" s="95"/>
      <c r="AS386" s="95"/>
      <c r="AT386" s="95"/>
      <c r="AU386" s="95"/>
      <c r="AV386" s="95"/>
      <c r="AW386" s="95"/>
      <c r="AX386" s="95"/>
    </row>
    <row r="387" spans="1:50" s="96" customFormat="1" ht="43.5" hidden="1" customHeight="1">
      <c r="A387" s="202" t="s">
        <v>426</v>
      </c>
      <c r="B387" s="25" t="s">
        <v>245</v>
      </c>
      <c r="C387" s="153"/>
      <c r="D387" s="154"/>
      <c r="E387" s="155"/>
      <c r="F387" s="155"/>
      <c r="G387" s="155"/>
      <c r="H387" s="155"/>
      <c r="I387" s="157"/>
      <c r="J387" s="155"/>
      <c r="K387" s="155"/>
      <c r="L387" s="155"/>
      <c r="M387" s="157"/>
      <c r="N387" s="155"/>
      <c r="O387" s="155"/>
      <c r="P387" s="155"/>
      <c r="Q387" s="95"/>
      <c r="R387" s="95"/>
      <c r="S387" s="95"/>
      <c r="T387" s="95"/>
      <c r="U387" s="95"/>
      <c r="V387" s="95"/>
      <c r="W387" s="95"/>
      <c r="X387" s="95"/>
      <c r="Y387" s="95"/>
      <c r="Z387" s="95"/>
      <c r="AA387" s="95"/>
      <c r="AB387" s="95"/>
      <c r="AC387" s="95"/>
      <c r="AD387" s="95"/>
      <c r="AE387" s="95"/>
      <c r="AF387" s="95"/>
      <c r="AG387" s="95"/>
      <c r="AH387" s="95"/>
      <c r="AI387" s="95"/>
      <c r="AJ387" s="95"/>
      <c r="AK387" s="95"/>
      <c r="AL387" s="95"/>
      <c r="AM387" s="95"/>
      <c r="AN387" s="95"/>
      <c r="AO387" s="95"/>
      <c r="AP387" s="95"/>
      <c r="AQ387" s="95"/>
      <c r="AR387" s="95"/>
      <c r="AS387" s="95"/>
      <c r="AT387" s="95"/>
      <c r="AU387" s="95"/>
      <c r="AV387" s="95"/>
      <c r="AW387" s="95"/>
      <c r="AX387" s="95"/>
    </row>
    <row r="388" spans="1:50" s="96" customFormat="1" ht="21.75" hidden="1" customHeight="1">
      <c r="A388" s="203" t="s">
        <v>160</v>
      </c>
      <c r="B388" s="205" t="s">
        <v>432</v>
      </c>
      <c r="C388" s="153" t="s">
        <v>155</v>
      </c>
      <c r="D388" s="154"/>
      <c r="E388" s="155"/>
      <c r="F388" s="155"/>
      <c r="G388" s="155"/>
      <c r="H388" s="155"/>
      <c r="I388" s="157"/>
      <c r="J388" s="155"/>
      <c r="K388" s="155"/>
      <c r="L388" s="155"/>
      <c r="M388" s="157"/>
      <c r="N388" s="155"/>
      <c r="O388" s="155"/>
      <c r="P388" s="155"/>
      <c r="Q388" s="95"/>
      <c r="R388" s="95"/>
      <c r="S388" s="95"/>
      <c r="T388" s="95"/>
      <c r="U388" s="95"/>
      <c r="V388" s="95"/>
      <c r="W388" s="95"/>
      <c r="X388" s="95"/>
      <c r="Y388" s="95"/>
      <c r="Z388" s="95"/>
      <c r="AA388" s="95"/>
      <c r="AB388" s="95"/>
      <c r="AC388" s="95"/>
      <c r="AD388" s="95"/>
      <c r="AE388" s="95"/>
      <c r="AF388" s="95"/>
      <c r="AG388" s="95"/>
      <c r="AH388" s="95"/>
      <c r="AI388" s="95"/>
      <c r="AJ388" s="95"/>
      <c r="AK388" s="95"/>
      <c r="AL388" s="95"/>
      <c r="AM388" s="95"/>
      <c r="AN388" s="95"/>
      <c r="AO388" s="95"/>
      <c r="AP388" s="95"/>
      <c r="AQ388" s="95"/>
      <c r="AR388" s="95"/>
      <c r="AS388" s="95"/>
      <c r="AT388" s="95"/>
      <c r="AU388" s="95"/>
      <c r="AV388" s="95"/>
      <c r="AW388" s="95"/>
      <c r="AX388" s="95"/>
    </row>
    <row r="389" spans="1:50" s="96" customFormat="1" ht="43.5" hidden="1" customHeight="1">
      <c r="A389" s="24" t="s">
        <v>120</v>
      </c>
      <c r="B389" s="25" t="s">
        <v>245</v>
      </c>
      <c r="C389" s="153"/>
      <c r="D389" s="154"/>
      <c r="E389" s="155"/>
      <c r="F389" s="155"/>
      <c r="G389" s="155"/>
      <c r="H389" s="155"/>
      <c r="I389" s="157"/>
      <c r="J389" s="155"/>
      <c r="K389" s="155"/>
      <c r="L389" s="155"/>
      <c r="M389" s="157"/>
      <c r="N389" s="155"/>
      <c r="O389" s="155"/>
      <c r="P389" s="155"/>
      <c r="Q389" s="95"/>
      <c r="R389" s="95"/>
      <c r="S389" s="95"/>
      <c r="T389" s="95"/>
      <c r="U389" s="95"/>
      <c r="V389" s="95"/>
      <c r="W389" s="95"/>
      <c r="X389" s="95"/>
      <c r="Y389" s="95"/>
      <c r="Z389" s="95"/>
      <c r="AA389" s="95"/>
      <c r="AB389" s="95"/>
      <c r="AC389" s="95"/>
      <c r="AD389" s="95"/>
      <c r="AE389" s="95"/>
      <c r="AF389" s="95"/>
      <c r="AG389" s="95"/>
      <c r="AH389" s="95"/>
      <c r="AI389" s="95"/>
      <c r="AJ389" s="95"/>
      <c r="AK389" s="95"/>
      <c r="AL389" s="95"/>
      <c r="AM389" s="95"/>
      <c r="AN389" s="95"/>
      <c r="AO389" s="95"/>
      <c r="AP389" s="95"/>
      <c r="AQ389" s="95"/>
      <c r="AR389" s="95"/>
      <c r="AS389" s="95"/>
      <c r="AT389" s="95"/>
      <c r="AU389" s="95"/>
      <c r="AV389" s="95"/>
      <c r="AW389" s="95"/>
      <c r="AX389" s="95"/>
    </row>
    <row r="390" spans="1:50" s="96" customFormat="1" ht="24.75" hidden="1" customHeight="1">
      <c r="A390" s="204" t="s">
        <v>427</v>
      </c>
      <c r="B390" s="205" t="s">
        <v>432</v>
      </c>
      <c r="C390" s="153" t="s">
        <v>428</v>
      </c>
      <c r="D390" s="154"/>
      <c r="E390" s="155"/>
      <c r="F390" s="155"/>
      <c r="G390" s="155"/>
      <c r="H390" s="155"/>
      <c r="I390" s="157"/>
      <c r="J390" s="155"/>
      <c r="K390" s="155"/>
      <c r="L390" s="155"/>
      <c r="M390" s="157"/>
      <c r="N390" s="155"/>
      <c r="O390" s="155"/>
      <c r="P390" s="155"/>
      <c r="Q390" s="95"/>
      <c r="R390" s="95"/>
      <c r="S390" s="95"/>
      <c r="T390" s="95"/>
      <c r="U390" s="95"/>
      <c r="V390" s="95"/>
      <c r="W390" s="95"/>
      <c r="X390" s="95"/>
      <c r="Y390" s="95"/>
      <c r="Z390" s="95"/>
      <c r="AA390" s="95"/>
      <c r="AB390" s="95"/>
      <c r="AC390" s="95"/>
      <c r="AD390" s="95"/>
      <c r="AE390" s="95"/>
      <c r="AF390" s="95"/>
      <c r="AG390" s="95"/>
      <c r="AH390" s="95"/>
      <c r="AI390" s="95"/>
      <c r="AJ390" s="95"/>
      <c r="AK390" s="95"/>
      <c r="AL390" s="95"/>
      <c r="AM390" s="95"/>
      <c r="AN390" s="95"/>
      <c r="AO390" s="95"/>
      <c r="AP390" s="95"/>
      <c r="AQ390" s="95"/>
      <c r="AR390" s="95"/>
      <c r="AS390" s="95"/>
      <c r="AT390" s="95"/>
      <c r="AU390" s="95"/>
      <c r="AV390" s="95"/>
      <c r="AW390" s="95"/>
      <c r="AX390" s="95"/>
    </row>
    <row r="391" spans="1:50" s="96" customFormat="1" ht="43.5" hidden="1" customHeight="1">
      <c r="A391" s="24" t="s">
        <v>120</v>
      </c>
      <c r="B391" s="25" t="s">
        <v>245</v>
      </c>
      <c r="C391" s="153"/>
      <c r="D391" s="154"/>
      <c r="E391" s="155"/>
      <c r="F391" s="155"/>
      <c r="G391" s="155"/>
      <c r="H391" s="155"/>
      <c r="I391" s="157"/>
      <c r="J391" s="155"/>
      <c r="K391" s="155"/>
      <c r="L391" s="155"/>
      <c r="M391" s="157"/>
      <c r="N391" s="155"/>
      <c r="O391" s="155"/>
      <c r="P391" s="155"/>
      <c r="Q391" s="95"/>
      <c r="R391" s="95"/>
      <c r="S391" s="95"/>
      <c r="T391" s="95"/>
      <c r="U391" s="95"/>
      <c r="V391" s="95"/>
      <c r="W391" s="95"/>
      <c r="X391" s="95"/>
      <c r="Y391" s="95"/>
      <c r="Z391" s="95"/>
      <c r="AA391" s="95"/>
      <c r="AB391" s="95"/>
      <c r="AC391" s="95"/>
      <c r="AD391" s="95"/>
      <c r="AE391" s="95"/>
      <c r="AF391" s="95"/>
      <c r="AG391" s="95"/>
      <c r="AH391" s="95"/>
      <c r="AI391" s="95"/>
      <c r="AJ391" s="95"/>
      <c r="AK391" s="95"/>
      <c r="AL391" s="95"/>
      <c r="AM391" s="95"/>
      <c r="AN391" s="95"/>
      <c r="AO391" s="95"/>
      <c r="AP391" s="95"/>
      <c r="AQ391" s="95"/>
      <c r="AR391" s="95"/>
      <c r="AS391" s="95"/>
      <c r="AT391" s="95"/>
      <c r="AU391" s="95"/>
      <c r="AV391" s="95"/>
      <c r="AW391" s="95"/>
      <c r="AX391" s="95"/>
    </row>
    <row r="392" spans="1:50" s="96" customFormat="1" ht="75.75" hidden="1" customHeight="1">
      <c r="A392" s="203" t="s">
        <v>429</v>
      </c>
      <c r="B392" s="205" t="s">
        <v>432</v>
      </c>
      <c r="C392" s="153" t="s">
        <v>430</v>
      </c>
      <c r="D392" s="154"/>
      <c r="E392" s="155"/>
      <c r="F392" s="155"/>
      <c r="G392" s="155"/>
      <c r="H392" s="155"/>
      <c r="I392" s="157"/>
      <c r="J392" s="155"/>
      <c r="K392" s="155"/>
      <c r="L392" s="155"/>
      <c r="M392" s="157"/>
      <c r="N392" s="155"/>
      <c r="O392" s="155"/>
      <c r="P392" s="155"/>
      <c r="Q392" s="95"/>
      <c r="R392" s="95"/>
      <c r="S392" s="95"/>
      <c r="T392" s="95"/>
      <c r="U392" s="95"/>
      <c r="V392" s="95"/>
      <c r="W392" s="95"/>
      <c r="X392" s="95"/>
      <c r="Y392" s="95"/>
      <c r="Z392" s="95"/>
      <c r="AA392" s="95"/>
      <c r="AB392" s="95"/>
      <c r="AC392" s="95"/>
      <c r="AD392" s="95"/>
      <c r="AE392" s="95"/>
      <c r="AF392" s="95"/>
      <c r="AG392" s="95"/>
      <c r="AH392" s="95"/>
      <c r="AI392" s="95"/>
      <c r="AJ392" s="95"/>
      <c r="AK392" s="95"/>
      <c r="AL392" s="95"/>
      <c r="AM392" s="95"/>
      <c r="AN392" s="95"/>
      <c r="AO392" s="95"/>
      <c r="AP392" s="95"/>
      <c r="AQ392" s="95"/>
      <c r="AR392" s="95"/>
      <c r="AS392" s="95"/>
      <c r="AT392" s="95"/>
      <c r="AU392" s="95"/>
      <c r="AV392" s="95"/>
      <c r="AW392" s="95"/>
      <c r="AX392" s="95"/>
    </row>
    <row r="393" spans="1:50" s="96" customFormat="1" ht="18" hidden="1" customHeight="1">
      <c r="A393" s="203" t="s">
        <v>18</v>
      </c>
      <c r="B393" s="205" t="s">
        <v>432</v>
      </c>
      <c r="C393" s="153" t="s">
        <v>19</v>
      </c>
      <c r="D393" s="154"/>
      <c r="E393" s="155"/>
      <c r="F393" s="155"/>
      <c r="G393" s="155"/>
      <c r="H393" s="155"/>
      <c r="I393" s="157"/>
      <c r="J393" s="155"/>
      <c r="K393" s="155"/>
      <c r="L393" s="155"/>
      <c r="M393" s="157"/>
      <c r="N393" s="155"/>
      <c r="O393" s="155"/>
      <c r="P393" s="155"/>
      <c r="Q393" s="95"/>
      <c r="R393" s="95"/>
      <c r="S393" s="95"/>
      <c r="T393" s="95"/>
      <c r="U393" s="95"/>
      <c r="V393" s="95"/>
      <c r="W393" s="95"/>
      <c r="X393" s="95"/>
      <c r="Y393" s="95"/>
      <c r="Z393" s="95"/>
      <c r="AA393" s="95"/>
      <c r="AB393" s="95"/>
      <c r="AC393" s="95"/>
      <c r="AD393" s="95"/>
      <c r="AE393" s="95"/>
      <c r="AF393" s="95"/>
      <c r="AG393" s="95"/>
      <c r="AH393" s="95"/>
      <c r="AI393" s="95"/>
      <c r="AJ393" s="95"/>
      <c r="AK393" s="95"/>
      <c r="AL393" s="95"/>
      <c r="AM393" s="95"/>
      <c r="AN393" s="95"/>
      <c r="AO393" s="95"/>
      <c r="AP393" s="95"/>
      <c r="AQ393" s="95"/>
      <c r="AR393" s="95"/>
      <c r="AS393" s="95"/>
      <c r="AT393" s="95"/>
      <c r="AU393" s="95"/>
      <c r="AV393" s="95"/>
      <c r="AW393" s="95"/>
      <c r="AX393" s="95"/>
    </row>
    <row r="394" spans="1:50" s="96" customFormat="1" ht="64.5" hidden="1" customHeight="1">
      <c r="A394" s="203" t="s">
        <v>431</v>
      </c>
      <c r="B394" s="205" t="s">
        <v>432</v>
      </c>
      <c r="C394" s="153" t="s">
        <v>433</v>
      </c>
      <c r="D394" s="154"/>
      <c r="E394" s="155"/>
      <c r="F394" s="155"/>
      <c r="G394" s="155"/>
      <c r="H394" s="155"/>
      <c r="I394" s="157"/>
      <c r="J394" s="155"/>
      <c r="K394" s="155"/>
      <c r="L394" s="155"/>
      <c r="M394" s="157"/>
      <c r="N394" s="155"/>
      <c r="O394" s="155"/>
      <c r="P394" s="155"/>
      <c r="Q394" s="95"/>
      <c r="R394" s="95"/>
      <c r="S394" s="95"/>
      <c r="T394" s="95"/>
      <c r="U394" s="95"/>
      <c r="V394" s="95"/>
      <c r="W394" s="95"/>
      <c r="X394" s="95"/>
      <c r="Y394" s="95"/>
      <c r="Z394" s="95"/>
      <c r="AA394" s="95"/>
      <c r="AB394" s="95"/>
      <c r="AC394" s="95"/>
      <c r="AD394" s="95"/>
      <c r="AE394" s="95"/>
      <c r="AF394" s="95"/>
      <c r="AG394" s="95"/>
      <c r="AH394" s="95"/>
      <c r="AI394" s="95"/>
      <c r="AJ394" s="95"/>
      <c r="AK394" s="95"/>
      <c r="AL394" s="95"/>
      <c r="AM394" s="95"/>
      <c r="AN394" s="95"/>
      <c r="AO394" s="95"/>
      <c r="AP394" s="95"/>
      <c r="AQ394" s="95"/>
      <c r="AR394" s="95"/>
      <c r="AS394" s="95"/>
      <c r="AT394" s="95"/>
      <c r="AU394" s="95"/>
      <c r="AV394" s="95"/>
      <c r="AW394" s="95"/>
      <c r="AX394" s="95"/>
    </row>
    <row r="395" spans="1:50" s="96" customFormat="1" ht="17.25" hidden="1" customHeight="1">
      <c r="A395" s="16" t="s">
        <v>148</v>
      </c>
      <c r="B395" s="25" t="s">
        <v>245</v>
      </c>
      <c r="C395" s="153" t="s">
        <v>56</v>
      </c>
      <c r="D395" s="154">
        <f>E395+F395+G395</f>
        <v>0</v>
      </c>
      <c r="E395" s="155"/>
      <c r="F395" s="157"/>
      <c r="G395" s="157"/>
      <c r="H395" s="157"/>
      <c r="I395" s="154">
        <f>J395+K395+L395</f>
        <v>0</v>
      </c>
      <c r="J395" s="155"/>
      <c r="K395" s="157"/>
      <c r="L395" s="155"/>
      <c r="M395" s="154">
        <f>N395+O395</f>
        <v>0</v>
      </c>
      <c r="N395" s="158"/>
      <c r="O395" s="160"/>
      <c r="P395" s="160"/>
      <c r="Q395" s="95"/>
      <c r="R395" s="95"/>
      <c r="S395" s="95"/>
      <c r="T395" s="95"/>
      <c r="U395" s="95"/>
      <c r="V395" s="95"/>
      <c r="W395" s="95"/>
      <c r="X395" s="95"/>
      <c r="Y395" s="95"/>
      <c r="Z395" s="95"/>
      <c r="AA395" s="95"/>
      <c r="AB395" s="95"/>
      <c r="AC395" s="95"/>
      <c r="AD395" s="95"/>
      <c r="AE395" s="95"/>
      <c r="AF395" s="95"/>
      <c r="AG395" s="95"/>
      <c r="AH395" s="95"/>
      <c r="AI395" s="95"/>
      <c r="AJ395" s="95"/>
      <c r="AK395" s="95"/>
      <c r="AL395" s="95"/>
      <c r="AM395" s="95"/>
      <c r="AN395" s="95"/>
      <c r="AO395" s="95"/>
      <c r="AP395" s="95"/>
      <c r="AQ395" s="95"/>
      <c r="AR395" s="95"/>
      <c r="AS395" s="95"/>
      <c r="AT395" s="95"/>
      <c r="AU395" s="95"/>
      <c r="AV395" s="95"/>
      <c r="AW395" s="95"/>
      <c r="AX395" s="95"/>
    </row>
    <row r="396" spans="1:50" s="8" customFormat="1" ht="76.5" hidden="1" customHeight="1">
      <c r="A396" s="43" t="s">
        <v>138</v>
      </c>
      <c r="B396" s="25" t="s">
        <v>340</v>
      </c>
      <c r="C396" s="153"/>
      <c r="D396" s="154">
        <f t="shared" ref="D396:P397" si="255">D397</f>
        <v>0</v>
      </c>
      <c r="E396" s="158">
        <f t="shared" si="255"/>
        <v>0</v>
      </c>
      <c r="F396" s="158">
        <f t="shared" si="255"/>
        <v>0</v>
      </c>
      <c r="G396" s="158">
        <f t="shared" si="255"/>
        <v>0</v>
      </c>
      <c r="H396" s="158">
        <f t="shared" si="255"/>
        <v>0</v>
      </c>
      <c r="I396" s="154">
        <f t="shared" si="255"/>
        <v>0</v>
      </c>
      <c r="J396" s="158">
        <f t="shared" si="255"/>
        <v>0</v>
      </c>
      <c r="K396" s="158">
        <f t="shared" si="255"/>
        <v>0</v>
      </c>
      <c r="L396" s="158">
        <f t="shared" si="255"/>
        <v>0</v>
      </c>
      <c r="M396" s="154">
        <f t="shared" si="255"/>
        <v>0</v>
      </c>
      <c r="N396" s="158">
        <f t="shared" si="255"/>
        <v>0</v>
      </c>
      <c r="O396" s="158">
        <f t="shared" si="255"/>
        <v>0</v>
      </c>
      <c r="P396" s="158">
        <f t="shared" si="255"/>
        <v>0</v>
      </c>
      <c r="Q396" s="7"/>
      <c r="R396" s="7"/>
      <c r="S396" s="7"/>
      <c r="T396" s="7"/>
      <c r="U396" s="7"/>
      <c r="V396" s="7"/>
      <c r="W396" s="7"/>
      <c r="X396" s="7"/>
      <c r="Y396" s="7"/>
      <c r="Z396" s="7"/>
      <c r="AA396" s="7"/>
      <c r="AB396" s="7"/>
      <c r="AC396" s="7"/>
      <c r="AD396" s="7"/>
      <c r="AE396" s="7"/>
      <c r="AF396" s="7"/>
      <c r="AG396" s="7"/>
      <c r="AH396" s="7"/>
      <c r="AI396" s="7"/>
      <c r="AJ396" s="7"/>
      <c r="AK396" s="7"/>
      <c r="AL396" s="7"/>
      <c r="AM396" s="7"/>
      <c r="AN396" s="7"/>
      <c r="AO396" s="7"/>
      <c r="AP396" s="7"/>
      <c r="AQ396" s="7"/>
      <c r="AR396" s="7"/>
      <c r="AS396" s="7"/>
      <c r="AT396" s="7"/>
      <c r="AU396" s="7"/>
      <c r="AV396" s="7"/>
      <c r="AW396" s="7"/>
      <c r="AX396" s="7"/>
    </row>
    <row r="397" spans="1:50" s="8" customFormat="1" ht="63.75" hidden="1" customHeight="1">
      <c r="A397" s="24" t="s">
        <v>60</v>
      </c>
      <c r="B397" s="25" t="s">
        <v>340</v>
      </c>
      <c r="C397" s="153" t="s">
        <v>56</v>
      </c>
      <c r="D397" s="154">
        <f t="shared" si="255"/>
        <v>0</v>
      </c>
      <c r="E397" s="158">
        <f t="shared" si="255"/>
        <v>0</v>
      </c>
      <c r="F397" s="158">
        <f t="shared" si="255"/>
        <v>0</v>
      </c>
      <c r="G397" s="158">
        <f t="shared" si="255"/>
        <v>0</v>
      </c>
      <c r="H397" s="158">
        <f t="shared" si="255"/>
        <v>0</v>
      </c>
      <c r="I397" s="154">
        <f t="shared" si="255"/>
        <v>0</v>
      </c>
      <c r="J397" s="158">
        <f t="shared" si="255"/>
        <v>0</v>
      </c>
      <c r="K397" s="158">
        <f t="shared" si="255"/>
        <v>0</v>
      </c>
      <c r="L397" s="158">
        <f t="shared" si="255"/>
        <v>0</v>
      </c>
      <c r="M397" s="154">
        <f t="shared" si="255"/>
        <v>0</v>
      </c>
      <c r="N397" s="158">
        <f t="shared" si="255"/>
        <v>0</v>
      </c>
      <c r="O397" s="158">
        <f t="shared" si="255"/>
        <v>0</v>
      </c>
      <c r="P397" s="158">
        <f t="shared" si="255"/>
        <v>0</v>
      </c>
      <c r="Q397" s="7"/>
      <c r="R397" s="7"/>
      <c r="S397" s="7"/>
      <c r="T397" s="7"/>
      <c r="U397" s="7"/>
      <c r="V397" s="7"/>
      <c r="W397" s="7"/>
      <c r="X397" s="7"/>
      <c r="Y397" s="7"/>
      <c r="Z397" s="7"/>
      <c r="AA397" s="7"/>
      <c r="AB397" s="7"/>
      <c r="AC397" s="7"/>
      <c r="AD397" s="7"/>
      <c r="AE397" s="7"/>
      <c r="AF397" s="7"/>
      <c r="AG397" s="7"/>
      <c r="AH397" s="7"/>
      <c r="AI397" s="7"/>
      <c r="AJ397" s="7"/>
      <c r="AK397" s="7"/>
      <c r="AL397" s="7"/>
      <c r="AM397" s="7"/>
      <c r="AN397" s="7"/>
      <c r="AO397" s="7"/>
      <c r="AP397" s="7"/>
      <c r="AQ397" s="7"/>
      <c r="AR397" s="7"/>
      <c r="AS397" s="7"/>
      <c r="AT397" s="7"/>
      <c r="AU397" s="7"/>
      <c r="AV397" s="7"/>
      <c r="AW397" s="7"/>
      <c r="AX397" s="7"/>
    </row>
    <row r="398" spans="1:50" s="8" customFormat="1" ht="17.25" hidden="1" customHeight="1">
      <c r="A398" s="16" t="s">
        <v>148</v>
      </c>
      <c r="B398" s="25" t="s">
        <v>340</v>
      </c>
      <c r="C398" s="153" t="s">
        <v>56</v>
      </c>
      <c r="D398" s="154">
        <f>E398+F398+G398+H398</f>
        <v>0</v>
      </c>
      <c r="E398" s="155"/>
      <c r="F398" s="155"/>
      <c r="G398" s="157"/>
      <c r="H398" s="157"/>
      <c r="I398" s="154">
        <f>J398+K398+L398</f>
        <v>0</v>
      </c>
      <c r="J398" s="155"/>
      <c r="K398" s="157"/>
      <c r="L398" s="155"/>
      <c r="M398" s="159">
        <f>N398+O398+P398</f>
        <v>0</v>
      </c>
      <c r="N398" s="160"/>
      <c r="O398" s="160"/>
      <c r="P398" s="160"/>
      <c r="Q398" s="7"/>
      <c r="R398" s="7"/>
      <c r="S398" s="7"/>
      <c r="T398" s="7"/>
      <c r="U398" s="7"/>
      <c r="V398" s="7"/>
      <c r="W398" s="7"/>
      <c r="X398" s="7"/>
      <c r="Y398" s="7"/>
      <c r="Z398" s="7"/>
      <c r="AA398" s="7"/>
      <c r="AB398" s="7"/>
      <c r="AC398" s="7"/>
      <c r="AD398" s="7"/>
      <c r="AE398" s="7"/>
      <c r="AF398" s="7"/>
      <c r="AG398" s="7"/>
      <c r="AH398" s="7"/>
      <c r="AI398" s="7"/>
      <c r="AJ398" s="7"/>
      <c r="AK398" s="7"/>
      <c r="AL398" s="7"/>
      <c r="AM398" s="7"/>
      <c r="AN398" s="7"/>
      <c r="AO398" s="7"/>
      <c r="AP398" s="7"/>
      <c r="AQ398" s="7"/>
      <c r="AR398" s="7"/>
      <c r="AS398" s="7"/>
      <c r="AT398" s="7"/>
      <c r="AU398" s="7"/>
      <c r="AV398" s="7"/>
      <c r="AW398" s="7"/>
      <c r="AX398" s="7"/>
    </row>
    <row r="399" spans="1:50" s="8" customFormat="1" ht="37.5" hidden="1" customHeight="1">
      <c r="A399" s="74" t="s">
        <v>383</v>
      </c>
      <c r="B399" s="151" t="s">
        <v>385</v>
      </c>
      <c r="C399" s="153"/>
      <c r="D399" s="154">
        <f>D400</f>
        <v>0</v>
      </c>
      <c r="E399" s="154">
        <f t="shared" ref="E399:P401" si="256">E400</f>
        <v>0</v>
      </c>
      <c r="F399" s="154">
        <f t="shared" si="256"/>
        <v>0</v>
      </c>
      <c r="G399" s="154">
        <f t="shared" si="256"/>
        <v>0</v>
      </c>
      <c r="H399" s="154">
        <f t="shared" si="256"/>
        <v>0</v>
      </c>
      <c r="I399" s="154">
        <f t="shared" si="256"/>
        <v>0</v>
      </c>
      <c r="J399" s="154">
        <f t="shared" si="256"/>
        <v>0</v>
      </c>
      <c r="K399" s="154">
        <f t="shared" si="256"/>
        <v>0</v>
      </c>
      <c r="L399" s="154">
        <f t="shared" si="256"/>
        <v>0</v>
      </c>
      <c r="M399" s="154">
        <f t="shared" si="256"/>
        <v>0</v>
      </c>
      <c r="N399" s="154">
        <f t="shared" si="256"/>
        <v>0</v>
      </c>
      <c r="O399" s="154">
        <f t="shared" si="256"/>
        <v>0</v>
      </c>
      <c r="P399" s="154">
        <f t="shared" si="256"/>
        <v>0</v>
      </c>
      <c r="Q399" s="7"/>
      <c r="R399" s="7"/>
      <c r="S399" s="7"/>
      <c r="T399" s="7"/>
      <c r="U399" s="7"/>
      <c r="V399" s="7"/>
      <c r="W399" s="7"/>
      <c r="X399" s="7"/>
      <c r="Y399" s="7"/>
      <c r="Z399" s="7"/>
      <c r="AA399" s="7"/>
      <c r="AB399" s="7"/>
      <c r="AC399" s="7"/>
      <c r="AD399" s="7"/>
      <c r="AE399" s="7"/>
      <c r="AF399" s="7"/>
      <c r="AG399" s="7"/>
      <c r="AH399" s="7"/>
      <c r="AI399" s="7"/>
      <c r="AJ399" s="7"/>
      <c r="AK399" s="7"/>
      <c r="AL399" s="7"/>
      <c r="AM399" s="7"/>
      <c r="AN399" s="7"/>
      <c r="AO399" s="7"/>
      <c r="AP399" s="7"/>
      <c r="AQ399" s="7"/>
      <c r="AR399" s="7"/>
      <c r="AS399" s="7"/>
      <c r="AT399" s="7"/>
      <c r="AU399" s="7"/>
      <c r="AV399" s="7"/>
      <c r="AW399" s="7"/>
      <c r="AX399" s="7"/>
    </row>
    <row r="400" spans="1:50" s="8" customFormat="1" ht="60.75" hidden="1">
      <c r="A400" s="145" t="s">
        <v>483</v>
      </c>
      <c r="B400" s="151" t="s">
        <v>385</v>
      </c>
      <c r="C400" s="153"/>
      <c r="D400" s="154">
        <f>D401</f>
        <v>0</v>
      </c>
      <c r="E400" s="154">
        <f t="shared" si="256"/>
        <v>0</v>
      </c>
      <c r="F400" s="154">
        <f t="shared" si="256"/>
        <v>0</v>
      </c>
      <c r="G400" s="154">
        <f t="shared" si="256"/>
        <v>0</v>
      </c>
      <c r="H400" s="154">
        <f t="shared" si="256"/>
        <v>0</v>
      </c>
      <c r="I400" s="154">
        <f t="shared" si="256"/>
        <v>0</v>
      </c>
      <c r="J400" s="154">
        <f t="shared" si="256"/>
        <v>0</v>
      </c>
      <c r="K400" s="154">
        <f t="shared" si="256"/>
        <v>0</v>
      </c>
      <c r="L400" s="154">
        <f t="shared" si="256"/>
        <v>0</v>
      </c>
      <c r="M400" s="154">
        <f t="shared" si="256"/>
        <v>0</v>
      </c>
      <c r="N400" s="154">
        <f t="shared" si="256"/>
        <v>0</v>
      </c>
      <c r="O400" s="154">
        <f t="shared" si="256"/>
        <v>0</v>
      </c>
      <c r="P400" s="154">
        <f t="shared" si="256"/>
        <v>0</v>
      </c>
      <c r="Q400" s="7"/>
      <c r="R400" s="7"/>
      <c r="S400" s="7"/>
      <c r="T400" s="7"/>
      <c r="U400" s="7"/>
      <c r="V400" s="7"/>
      <c r="W400" s="7"/>
      <c r="X400" s="7"/>
      <c r="Y400" s="7"/>
      <c r="Z400" s="7"/>
      <c r="AA400" s="7"/>
      <c r="AB400" s="7"/>
      <c r="AC400" s="7"/>
      <c r="AD400" s="7"/>
      <c r="AE400" s="7"/>
      <c r="AF400" s="7"/>
      <c r="AG400" s="7"/>
      <c r="AH400" s="7"/>
      <c r="AI400" s="7"/>
      <c r="AJ400" s="7"/>
      <c r="AK400" s="7"/>
      <c r="AL400" s="7"/>
      <c r="AM400" s="7"/>
      <c r="AN400" s="7"/>
      <c r="AO400" s="7"/>
      <c r="AP400" s="7"/>
      <c r="AQ400" s="7"/>
      <c r="AR400" s="7"/>
      <c r="AS400" s="7"/>
      <c r="AT400" s="7"/>
      <c r="AU400" s="7"/>
      <c r="AV400" s="7"/>
      <c r="AW400" s="7"/>
      <c r="AX400" s="7"/>
    </row>
    <row r="401" spans="1:50" s="8" customFormat="1" ht="36.75" hidden="1">
      <c r="A401" s="145" t="s">
        <v>242</v>
      </c>
      <c r="B401" s="151" t="s">
        <v>385</v>
      </c>
      <c r="C401" s="153" t="s">
        <v>56</v>
      </c>
      <c r="D401" s="154">
        <f>D402</f>
        <v>0</v>
      </c>
      <c r="E401" s="154">
        <f t="shared" si="256"/>
        <v>0</v>
      </c>
      <c r="F401" s="154">
        <f t="shared" si="256"/>
        <v>0</v>
      </c>
      <c r="G401" s="154">
        <f t="shared" si="256"/>
        <v>0</v>
      </c>
      <c r="H401" s="154">
        <f t="shared" si="256"/>
        <v>0</v>
      </c>
      <c r="I401" s="154">
        <f t="shared" si="256"/>
        <v>0</v>
      </c>
      <c r="J401" s="154">
        <f t="shared" si="256"/>
        <v>0</v>
      </c>
      <c r="K401" s="154">
        <f t="shared" si="256"/>
        <v>0</v>
      </c>
      <c r="L401" s="154">
        <f t="shared" si="256"/>
        <v>0</v>
      </c>
      <c r="M401" s="154">
        <f t="shared" si="256"/>
        <v>0</v>
      </c>
      <c r="N401" s="154">
        <f t="shared" si="256"/>
        <v>0</v>
      </c>
      <c r="O401" s="154">
        <f t="shared" si="256"/>
        <v>0</v>
      </c>
      <c r="P401" s="154">
        <f t="shared" si="256"/>
        <v>0</v>
      </c>
      <c r="Q401" s="7"/>
      <c r="R401" s="7"/>
      <c r="S401" s="7"/>
      <c r="T401" s="7"/>
      <c r="U401" s="7"/>
      <c r="V401" s="7"/>
      <c r="W401" s="7"/>
      <c r="X401" s="7"/>
      <c r="Y401" s="7"/>
      <c r="Z401" s="7"/>
      <c r="AA401" s="7"/>
      <c r="AB401" s="7"/>
      <c r="AC401" s="7"/>
      <c r="AD401" s="7"/>
      <c r="AE401" s="7"/>
      <c r="AF401" s="7"/>
      <c r="AG401" s="7"/>
      <c r="AH401" s="7"/>
      <c r="AI401" s="7"/>
      <c r="AJ401" s="7"/>
      <c r="AK401" s="7"/>
      <c r="AL401" s="7"/>
      <c r="AM401" s="7"/>
      <c r="AN401" s="7"/>
      <c r="AO401" s="7"/>
      <c r="AP401" s="7"/>
      <c r="AQ401" s="7"/>
      <c r="AR401" s="7"/>
      <c r="AS401" s="7"/>
      <c r="AT401" s="7"/>
      <c r="AU401" s="7"/>
      <c r="AV401" s="7"/>
      <c r="AW401" s="7"/>
      <c r="AX401" s="7"/>
    </row>
    <row r="402" spans="1:50" s="8" customFormat="1" ht="17.25" hidden="1" customHeight="1">
      <c r="A402" s="16" t="s">
        <v>148</v>
      </c>
      <c r="B402" s="151" t="s">
        <v>385</v>
      </c>
      <c r="C402" s="153" t="s">
        <v>56</v>
      </c>
      <c r="D402" s="154">
        <f>E402+F402+G402</f>
        <v>0</v>
      </c>
      <c r="E402" s="155"/>
      <c r="F402" s="155"/>
      <c r="G402" s="157"/>
      <c r="H402" s="157"/>
      <c r="I402" s="154">
        <f>J402+K402+L402</f>
        <v>0</v>
      </c>
      <c r="J402" s="155"/>
      <c r="K402" s="157"/>
      <c r="L402" s="155"/>
      <c r="M402" s="159">
        <f>N402+O402+P402</f>
        <v>0</v>
      </c>
      <c r="N402" s="160"/>
      <c r="O402" s="160"/>
      <c r="P402" s="160"/>
      <c r="Q402" s="7"/>
      <c r="R402" s="7"/>
      <c r="S402" s="7"/>
      <c r="T402" s="7"/>
      <c r="U402" s="7"/>
      <c r="V402" s="7"/>
      <c r="W402" s="7"/>
      <c r="X402" s="7"/>
      <c r="Y402" s="7"/>
      <c r="Z402" s="7"/>
      <c r="AA402" s="7"/>
      <c r="AB402" s="7"/>
      <c r="AC402" s="7"/>
      <c r="AD402" s="7"/>
      <c r="AE402" s="7"/>
      <c r="AF402" s="7"/>
      <c r="AG402" s="7"/>
      <c r="AH402" s="7"/>
      <c r="AI402" s="7"/>
      <c r="AJ402" s="7"/>
      <c r="AK402" s="7"/>
      <c r="AL402" s="7"/>
      <c r="AM402" s="7"/>
      <c r="AN402" s="7"/>
      <c r="AO402" s="7"/>
      <c r="AP402" s="7"/>
      <c r="AQ402" s="7"/>
      <c r="AR402" s="7"/>
      <c r="AS402" s="7"/>
      <c r="AT402" s="7"/>
      <c r="AU402" s="7"/>
      <c r="AV402" s="7"/>
      <c r="AW402" s="7"/>
      <c r="AX402" s="7"/>
    </row>
    <row r="403" spans="1:50" s="96" customFormat="1" ht="59.25" customHeight="1">
      <c r="A403" s="59" t="s">
        <v>293</v>
      </c>
      <c r="B403" s="19" t="s">
        <v>246</v>
      </c>
      <c r="C403" s="19"/>
      <c r="D403" s="154">
        <f>E403+F403+G403</f>
        <v>1176</v>
      </c>
      <c r="E403" s="155">
        <f t="shared" ref="E403:P403" si="257">E404+E407+E413+E410</f>
        <v>1176</v>
      </c>
      <c r="F403" s="155">
        <f t="shared" si="257"/>
        <v>0</v>
      </c>
      <c r="G403" s="155">
        <f t="shared" si="257"/>
        <v>0</v>
      </c>
      <c r="H403" s="155" t="e">
        <f t="shared" si="257"/>
        <v>#REF!</v>
      </c>
      <c r="I403" s="155">
        <f t="shared" si="257"/>
        <v>0</v>
      </c>
      <c r="J403" s="155">
        <f t="shared" si="257"/>
        <v>0</v>
      </c>
      <c r="K403" s="155">
        <f t="shared" si="257"/>
        <v>0</v>
      </c>
      <c r="L403" s="155">
        <f t="shared" si="257"/>
        <v>0</v>
      </c>
      <c r="M403" s="155">
        <f t="shared" si="257"/>
        <v>0</v>
      </c>
      <c r="N403" s="155">
        <f t="shared" si="257"/>
        <v>0</v>
      </c>
      <c r="O403" s="155">
        <f t="shared" si="257"/>
        <v>0</v>
      </c>
      <c r="P403" s="155">
        <f t="shared" si="257"/>
        <v>0</v>
      </c>
      <c r="Q403" s="95"/>
      <c r="R403" s="95"/>
      <c r="S403" s="95"/>
      <c r="T403" s="95"/>
      <c r="U403" s="95"/>
      <c r="V403" s="95"/>
      <c r="W403" s="95"/>
      <c r="X403" s="95"/>
      <c r="Y403" s="95"/>
      <c r="Z403" s="95"/>
      <c r="AA403" s="95"/>
      <c r="AB403" s="95"/>
      <c r="AC403" s="95"/>
      <c r="AD403" s="95"/>
      <c r="AE403" s="95"/>
      <c r="AF403" s="95"/>
      <c r="AG403" s="95"/>
      <c r="AH403" s="95"/>
      <c r="AI403" s="95"/>
      <c r="AJ403" s="95"/>
      <c r="AK403" s="95"/>
      <c r="AL403" s="95"/>
      <c r="AM403" s="95"/>
      <c r="AN403" s="95"/>
      <c r="AO403" s="95"/>
      <c r="AP403" s="95"/>
      <c r="AQ403" s="95"/>
      <c r="AR403" s="95"/>
      <c r="AS403" s="95"/>
      <c r="AT403" s="95"/>
      <c r="AU403" s="95"/>
      <c r="AV403" s="95"/>
      <c r="AW403" s="95"/>
      <c r="AX403" s="95"/>
    </row>
    <row r="404" spans="1:50" s="96" customFormat="1" ht="17.25" hidden="1" customHeight="1">
      <c r="A404" s="32" t="s">
        <v>125</v>
      </c>
      <c r="B404" s="25" t="s">
        <v>247</v>
      </c>
      <c r="C404" s="19"/>
      <c r="D404" s="154">
        <f t="shared" ref="D404:D409" si="258">E404+F404+G404</f>
        <v>0</v>
      </c>
      <c r="E404" s="155">
        <f>E405</f>
        <v>0</v>
      </c>
      <c r="F404" s="156">
        <f>F405</f>
        <v>0</v>
      </c>
      <c r="G404" s="157">
        <f>G405</f>
        <v>0</v>
      </c>
      <c r="H404" s="157"/>
      <c r="I404" s="154">
        <f t="shared" ref="I404:I414" si="259">J404+K404+L404</f>
        <v>0</v>
      </c>
      <c r="J404" s="156">
        <f>J405</f>
        <v>0</v>
      </c>
      <c r="K404" s="167"/>
      <c r="L404" s="156"/>
      <c r="M404" s="157">
        <f>M405+M407</f>
        <v>0</v>
      </c>
      <c r="N404" s="155">
        <f>N405+N407</f>
        <v>0</v>
      </c>
      <c r="O404" s="155">
        <f>O405+O407</f>
        <v>0</v>
      </c>
      <c r="P404" s="155">
        <f>P405+P407</f>
        <v>0</v>
      </c>
      <c r="Q404" s="95"/>
      <c r="R404" s="95"/>
      <c r="S404" s="95"/>
      <c r="T404" s="95"/>
      <c r="U404" s="95"/>
      <c r="V404" s="95"/>
      <c r="W404" s="95"/>
      <c r="X404" s="95"/>
      <c r="Y404" s="95"/>
      <c r="Z404" s="95"/>
      <c r="AA404" s="95"/>
      <c r="AB404" s="95"/>
      <c r="AC404" s="95"/>
      <c r="AD404" s="95"/>
      <c r="AE404" s="95"/>
      <c r="AF404" s="95"/>
      <c r="AG404" s="95"/>
      <c r="AH404" s="95"/>
      <c r="AI404" s="95"/>
      <c r="AJ404" s="95"/>
      <c r="AK404" s="95"/>
      <c r="AL404" s="95"/>
      <c r="AM404" s="95"/>
      <c r="AN404" s="95"/>
      <c r="AO404" s="95"/>
      <c r="AP404" s="95"/>
      <c r="AQ404" s="95"/>
      <c r="AR404" s="95"/>
      <c r="AS404" s="95"/>
      <c r="AT404" s="95"/>
      <c r="AU404" s="95"/>
      <c r="AV404" s="95"/>
      <c r="AW404" s="95"/>
      <c r="AX404" s="95"/>
    </row>
    <row r="405" spans="1:50" s="96" customFormat="1" ht="27.75" hidden="1" customHeight="1">
      <c r="A405" s="32" t="s">
        <v>63</v>
      </c>
      <c r="B405" s="25" t="s">
        <v>247</v>
      </c>
      <c r="C405" s="153" t="s">
        <v>64</v>
      </c>
      <c r="D405" s="154">
        <f t="shared" si="258"/>
        <v>0</v>
      </c>
      <c r="E405" s="155">
        <f>E406</f>
        <v>0</v>
      </c>
      <c r="F405" s="167"/>
      <c r="G405" s="157">
        <f>G406</f>
        <v>0</v>
      </c>
      <c r="H405" s="157"/>
      <c r="I405" s="154">
        <f t="shared" si="259"/>
        <v>0</v>
      </c>
      <c r="J405" s="156">
        <f>J406</f>
        <v>0</v>
      </c>
      <c r="K405" s="167"/>
      <c r="L405" s="156"/>
      <c r="M405" s="159">
        <f>N405+O405</f>
        <v>0</v>
      </c>
      <c r="N405" s="160">
        <f>N406</f>
        <v>0</v>
      </c>
      <c r="O405" s="160">
        <f>O406</f>
        <v>0</v>
      </c>
      <c r="P405" s="160">
        <f>P406</f>
        <v>0</v>
      </c>
      <c r="Q405" s="95"/>
      <c r="R405" s="95"/>
      <c r="S405" s="95"/>
      <c r="T405" s="95"/>
      <c r="U405" s="95"/>
      <c r="V405" s="95"/>
      <c r="W405" s="95"/>
      <c r="X405" s="95"/>
      <c r="Y405" s="95"/>
      <c r="Z405" s="95"/>
      <c r="AA405" s="95"/>
      <c r="AB405" s="95"/>
      <c r="AC405" s="95"/>
      <c r="AD405" s="95"/>
      <c r="AE405" s="95"/>
      <c r="AF405" s="95"/>
      <c r="AG405" s="95"/>
      <c r="AH405" s="95"/>
      <c r="AI405" s="95"/>
      <c r="AJ405" s="95"/>
      <c r="AK405" s="95"/>
      <c r="AL405" s="95"/>
      <c r="AM405" s="95"/>
      <c r="AN405" s="95"/>
      <c r="AO405" s="95"/>
      <c r="AP405" s="95"/>
      <c r="AQ405" s="95"/>
      <c r="AR405" s="95"/>
      <c r="AS405" s="95"/>
      <c r="AT405" s="95"/>
      <c r="AU405" s="95"/>
      <c r="AV405" s="95"/>
      <c r="AW405" s="95"/>
      <c r="AX405" s="95"/>
    </row>
    <row r="406" spans="1:50" s="96" customFormat="1" ht="30" hidden="1" customHeight="1">
      <c r="A406" s="24" t="s">
        <v>61</v>
      </c>
      <c r="B406" s="25" t="s">
        <v>247</v>
      </c>
      <c r="C406" s="153" t="s">
        <v>64</v>
      </c>
      <c r="D406" s="154">
        <f t="shared" si="258"/>
        <v>0</v>
      </c>
      <c r="E406" s="155"/>
      <c r="F406" s="167"/>
      <c r="G406" s="157">
        <f>G407</f>
        <v>0</v>
      </c>
      <c r="H406" s="157"/>
      <c r="I406" s="154">
        <f t="shared" si="259"/>
        <v>0</v>
      </c>
      <c r="J406" s="156"/>
      <c r="K406" s="167"/>
      <c r="L406" s="156"/>
      <c r="M406" s="159">
        <f>N406+O406</f>
        <v>0</v>
      </c>
      <c r="N406" s="160"/>
      <c r="O406" s="160"/>
      <c r="P406" s="160"/>
      <c r="Q406" s="95"/>
      <c r="R406" s="95"/>
      <c r="S406" s="95"/>
      <c r="T406" s="95"/>
      <c r="U406" s="95"/>
      <c r="V406" s="95"/>
      <c r="W406" s="95"/>
      <c r="X406" s="95"/>
      <c r="Y406" s="95"/>
      <c r="Z406" s="95"/>
      <c r="AA406" s="95"/>
      <c r="AB406" s="95"/>
      <c r="AC406" s="95"/>
      <c r="AD406" s="95"/>
      <c r="AE406" s="95"/>
      <c r="AF406" s="95"/>
      <c r="AG406" s="95"/>
      <c r="AH406" s="95"/>
      <c r="AI406" s="95"/>
      <c r="AJ406" s="95"/>
      <c r="AK406" s="95"/>
      <c r="AL406" s="95"/>
      <c r="AM406" s="95"/>
      <c r="AN406" s="95"/>
      <c r="AO406" s="95"/>
      <c r="AP406" s="95"/>
      <c r="AQ406" s="95"/>
      <c r="AR406" s="95"/>
      <c r="AS406" s="95"/>
      <c r="AT406" s="95"/>
      <c r="AU406" s="95"/>
      <c r="AV406" s="95"/>
      <c r="AW406" s="95"/>
      <c r="AX406" s="95"/>
    </row>
    <row r="407" spans="1:50" s="96" customFormat="1" ht="54" hidden="1" customHeight="1">
      <c r="A407" s="16" t="s">
        <v>124</v>
      </c>
      <c r="B407" s="113" t="s">
        <v>248</v>
      </c>
      <c r="C407" s="19"/>
      <c r="D407" s="154">
        <f t="shared" si="258"/>
        <v>0</v>
      </c>
      <c r="E407" s="156">
        <f>E408</f>
        <v>0</v>
      </c>
      <c r="F407" s="156">
        <f>F408</f>
        <v>0</v>
      </c>
      <c r="G407" s="157">
        <f>G408</f>
        <v>0</v>
      </c>
      <c r="H407" s="157"/>
      <c r="I407" s="154">
        <f t="shared" si="259"/>
        <v>0</v>
      </c>
      <c r="J407" s="28">
        <f>J408</f>
        <v>0</v>
      </c>
      <c r="K407" s="28">
        <f>K408</f>
        <v>0</v>
      </c>
      <c r="L407" s="156"/>
      <c r="M407" s="18">
        <f t="shared" ref="M407:P408" si="260">M408</f>
        <v>0</v>
      </c>
      <c r="N407" s="156">
        <f t="shared" si="260"/>
        <v>0</v>
      </c>
      <c r="O407" s="156">
        <f t="shared" si="260"/>
        <v>0</v>
      </c>
      <c r="P407" s="156">
        <f t="shared" si="260"/>
        <v>0</v>
      </c>
      <c r="Q407" s="95"/>
      <c r="R407" s="95"/>
      <c r="S407" s="95"/>
      <c r="T407" s="95"/>
      <c r="U407" s="95"/>
      <c r="V407" s="95"/>
      <c r="W407" s="95"/>
      <c r="X407" s="95"/>
      <c r="Y407" s="95"/>
      <c r="Z407" s="95"/>
      <c r="AA407" s="95"/>
      <c r="AB407" s="95"/>
      <c r="AC407" s="95"/>
      <c r="AD407" s="95"/>
      <c r="AE407" s="95"/>
      <c r="AF407" s="95"/>
      <c r="AG407" s="95"/>
      <c r="AH407" s="95"/>
      <c r="AI407" s="95"/>
      <c r="AJ407" s="95"/>
      <c r="AK407" s="95"/>
      <c r="AL407" s="95"/>
      <c r="AM407" s="95"/>
      <c r="AN407" s="95"/>
      <c r="AO407" s="95"/>
      <c r="AP407" s="95"/>
      <c r="AQ407" s="95"/>
      <c r="AR407" s="95"/>
      <c r="AS407" s="95"/>
      <c r="AT407" s="95"/>
      <c r="AU407" s="95"/>
      <c r="AV407" s="95"/>
      <c r="AW407" s="95"/>
      <c r="AX407" s="95"/>
    </row>
    <row r="408" spans="1:50" s="96" customFormat="1" ht="28.5" hidden="1" customHeight="1">
      <c r="A408" s="32" t="s">
        <v>63</v>
      </c>
      <c r="B408" s="113" t="s">
        <v>248</v>
      </c>
      <c r="C408" s="153" t="s">
        <v>64</v>
      </c>
      <c r="D408" s="154">
        <f t="shared" si="258"/>
        <v>0</v>
      </c>
      <c r="E408" s="156">
        <f>E409</f>
        <v>0</v>
      </c>
      <c r="F408" s="156">
        <f>F409</f>
        <v>0</v>
      </c>
      <c r="G408" s="157">
        <f>G409</f>
        <v>0</v>
      </c>
      <c r="H408" s="157"/>
      <c r="I408" s="154">
        <f t="shared" si="259"/>
        <v>0</v>
      </c>
      <c r="J408" s="28">
        <f>J409</f>
        <v>0</v>
      </c>
      <c r="K408" s="28">
        <f>K409</f>
        <v>0</v>
      </c>
      <c r="L408" s="156"/>
      <c r="M408" s="18">
        <f t="shared" si="260"/>
        <v>0</v>
      </c>
      <c r="N408" s="156">
        <f t="shared" si="260"/>
        <v>0</v>
      </c>
      <c r="O408" s="156">
        <f t="shared" si="260"/>
        <v>0</v>
      </c>
      <c r="P408" s="156">
        <f t="shared" si="260"/>
        <v>0</v>
      </c>
      <c r="Q408" s="95"/>
      <c r="R408" s="95"/>
      <c r="S408" s="95"/>
      <c r="T408" s="95"/>
      <c r="U408" s="95"/>
      <c r="V408" s="95"/>
      <c r="W408" s="95"/>
      <c r="X408" s="95"/>
      <c r="Y408" s="95"/>
      <c r="Z408" s="95"/>
      <c r="AA408" s="95"/>
      <c r="AB408" s="95"/>
      <c r="AC408" s="95"/>
      <c r="AD408" s="95"/>
      <c r="AE408" s="95"/>
      <c r="AF408" s="95"/>
      <c r="AG408" s="95"/>
      <c r="AH408" s="95"/>
      <c r="AI408" s="95"/>
      <c r="AJ408" s="95"/>
      <c r="AK408" s="95"/>
      <c r="AL408" s="95"/>
      <c r="AM408" s="95"/>
      <c r="AN408" s="95"/>
      <c r="AO408" s="95"/>
      <c r="AP408" s="95"/>
      <c r="AQ408" s="95"/>
      <c r="AR408" s="95"/>
      <c r="AS408" s="95"/>
      <c r="AT408" s="95"/>
      <c r="AU408" s="95"/>
      <c r="AV408" s="95"/>
      <c r="AW408" s="95"/>
      <c r="AX408" s="95"/>
    </row>
    <row r="409" spans="1:50" s="96" customFormat="1" ht="31.5" hidden="1" customHeight="1">
      <c r="A409" s="24" t="s">
        <v>61</v>
      </c>
      <c r="B409" s="113" t="s">
        <v>248</v>
      </c>
      <c r="C409" s="153" t="s">
        <v>64</v>
      </c>
      <c r="D409" s="154">
        <f t="shared" si="258"/>
        <v>0</v>
      </c>
      <c r="E409" s="156"/>
      <c r="F409" s="156">
        <v>0</v>
      </c>
      <c r="G409" s="157"/>
      <c r="H409" s="157"/>
      <c r="I409" s="154">
        <f t="shared" si="259"/>
        <v>0</v>
      </c>
      <c r="J409" s="28"/>
      <c r="K409" s="28">
        <v>0</v>
      </c>
      <c r="L409" s="156"/>
      <c r="M409" s="159">
        <f>N409+O409</f>
        <v>0</v>
      </c>
      <c r="N409" s="160"/>
      <c r="O409" s="160">
        <v>0</v>
      </c>
      <c r="P409" s="160"/>
      <c r="Q409" s="95"/>
      <c r="R409" s="95"/>
      <c r="S409" s="95"/>
      <c r="T409" s="95"/>
      <c r="U409" s="95"/>
      <c r="V409" s="95"/>
      <c r="W409" s="95"/>
      <c r="X409" s="95"/>
      <c r="Y409" s="95"/>
      <c r="Z409" s="95"/>
      <c r="AA409" s="95"/>
      <c r="AB409" s="95"/>
      <c r="AC409" s="95"/>
      <c r="AD409" s="95"/>
      <c r="AE409" s="95"/>
      <c r="AF409" s="95"/>
      <c r="AG409" s="95"/>
      <c r="AH409" s="95"/>
      <c r="AI409" s="95"/>
      <c r="AJ409" s="95"/>
      <c r="AK409" s="95"/>
      <c r="AL409" s="95"/>
      <c r="AM409" s="95"/>
      <c r="AN409" s="95"/>
      <c r="AO409" s="95"/>
      <c r="AP409" s="95"/>
      <c r="AQ409" s="95"/>
      <c r="AR409" s="95"/>
      <c r="AS409" s="95"/>
      <c r="AT409" s="95"/>
      <c r="AU409" s="95"/>
      <c r="AV409" s="95"/>
      <c r="AW409" s="95"/>
      <c r="AX409" s="95"/>
    </row>
    <row r="410" spans="1:50" s="96" customFormat="1" ht="17.25" hidden="1" customHeight="1">
      <c r="A410" s="118" t="s">
        <v>125</v>
      </c>
      <c r="B410" s="152" t="s">
        <v>246</v>
      </c>
      <c r="C410" s="153"/>
      <c r="D410" s="154">
        <f>D411</f>
        <v>150</v>
      </c>
      <c r="E410" s="154">
        <f t="shared" ref="E410:P411" si="261">E411</f>
        <v>150</v>
      </c>
      <c r="F410" s="154">
        <f t="shared" si="261"/>
        <v>0</v>
      </c>
      <c r="G410" s="154">
        <f t="shared" si="261"/>
        <v>0</v>
      </c>
      <c r="H410" s="154" t="e">
        <f t="shared" si="261"/>
        <v>#REF!</v>
      </c>
      <c r="I410" s="154">
        <f t="shared" si="261"/>
        <v>0</v>
      </c>
      <c r="J410" s="154">
        <f t="shared" si="261"/>
        <v>0</v>
      </c>
      <c r="K410" s="154">
        <f t="shared" si="261"/>
        <v>0</v>
      </c>
      <c r="L410" s="154">
        <f t="shared" si="261"/>
        <v>0</v>
      </c>
      <c r="M410" s="154">
        <f t="shared" si="261"/>
        <v>0</v>
      </c>
      <c r="N410" s="154">
        <f t="shared" si="261"/>
        <v>0</v>
      </c>
      <c r="O410" s="154">
        <f t="shared" si="261"/>
        <v>0</v>
      </c>
      <c r="P410" s="154">
        <f t="shared" si="261"/>
        <v>0</v>
      </c>
      <c r="Q410" s="95"/>
      <c r="R410" s="95"/>
      <c r="S410" s="95"/>
      <c r="T410" s="95"/>
      <c r="U410" s="95"/>
      <c r="V410" s="95"/>
      <c r="W410" s="95"/>
      <c r="X410" s="95"/>
      <c r="Y410" s="95"/>
      <c r="Z410" s="95"/>
      <c r="AA410" s="95"/>
      <c r="AB410" s="95"/>
      <c r="AC410" s="95"/>
      <c r="AD410" s="95"/>
      <c r="AE410" s="95"/>
      <c r="AF410" s="95"/>
      <c r="AG410" s="95"/>
      <c r="AH410" s="95"/>
      <c r="AI410" s="95"/>
      <c r="AJ410" s="95"/>
      <c r="AK410" s="95"/>
      <c r="AL410" s="95"/>
      <c r="AM410" s="95"/>
      <c r="AN410" s="95"/>
      <c r="AO410" s="95"/>
      <c r="AP410" s="95"/>
      <c r="AQ410" s="95"/>
      <c r="AR410" s="95"/>
      <c r="AS410" s="95"/>
      <c r="AT410" s="95"/>
      <c r="AU410" s="95"/>
      <c r="AV410" s="95"/>
      <c r="AW410" s="95"/>
      <c r="AX410" s="95"/>
    </row>
    <row r="411" spans="1:50" s="96" customFormat="1" ht="20.25" customHeight="1">
      <c r="A411" s="166" t="s">
        <v>402</v>
      </c>
      <c r="B411" s="151" t="s">
        <v>403</v>
      </c>
      <c r="C411" s="153"/>
      <c r="D411" s="154">
        <f>D412</f>
        <v>150</v>
      </c>
      <c r="E411" s="154">
        <f>E412</f>
        <v>150</v>
      </c>
      <c r="F411" s="154">
        <f t="shared" si="261"/>
        <v>0</v>
      </c>
      <c r="G411" s="154">
        <f t="shared" si="261"/>
        <v>0</v>
      </c>
      <c r="H411" s="154" t="e">
        <f t="shared" si="261"/>
        <v>#REF!</v>
      </c>
      <c r="I411" s="154">
        <f t="shared" si="261"/>
        <v>0</v>
      </c>
      <c r="J411" s="154">
        <f t="shared" si="261"/>
        <v>0</v>
      </c>
      <c r="K411" s="154">
        <f t="shared" si="261"/>
        <v>0</v>
      </c>
      <c r="L411" s="154">
        <f t="shared" si="261"/>
        <v>0</v>
      </c>
      <c r="M411" s="154">
        <f t="shared" si="261"/>
        <v>0</v>
      </c>
      <c r="N411" s="154">
        <f t="shared" si="261"/>
        <v>0</v>
      </c>
      <c r="O411" s="154">
        <f t="shared" si="261"/>
        <v>0</v>
      </c>
      <c r="P411" s="154">
        <f t="shared" si="261"/>
        <v>0</v>
      </c>
      <c r="Q411" s="95"/>
      <c r="R411" s="95"/>
      <c r="S411" s="95"/>
      <c r="T411" s="95"/>
      <c r="U411" s="95"/>
      <c r="V411" s="95"/>
      <c r="W411" s="95"/>
      <c r="X411" s="95"/>
      <c r="Y411" s="95"/>
      <c r="Z411" s="95"/>
      <c r="AA411" s="95"/>
      <c r="AB411" s="95"/>
      <c r="AC411" s="95"/>
      <c r="AD411" s="95"/>
      <c r="AE411" s="95"/>
      <c r="AF411" s="95"/>
      <c r="AG411" s="95"/>
      <c r="AH411" s="95"/>
      <c r="AI411" s="95"/>
      <c r="AJ411" s="95"/>
      <c r="AK411" s="95"/>
      <c r="AL411" s="95"/>
      <c r="AM411" s="95"/>
      <c r="AN411" s="95"/>
      <c r="AO411" s="95"/>
      <c r="AP411" s="95"/>
      <c r="AQ411" s="95"/>
      <c r="AR411" s="95"/>
      <c r="AS411" s="95"/>
      <c r="AT411" s="95"/>
      <c r="AU411" s="95"/>
      <c r="AV411" s="95"/>
      <c r="AW411" s="95"/>
      <c r="AX411" s="95"/>
    </row>
    <row r="412" spans="1:50" s="96" customFormat="1" ht="30.75" customHeight="1">
      <c r="A412" s="32" t="s">
        <v>63</v>
      </c>
      <c r="B412" s="151" t="s">
        <v>403</v>
      </c>
      <c r="C412" s="153" t="s">
        <v>64</v>
      </c>
      <c r="D412" s="154">
        <f>E412+F412+G412</f>
        <v>150</v>
      </c>
      <c r="E412" s="155">
        <v>150</v>
      </c>
      <c r="F412" s="156"/>
      <c r="G412" s="156"/>
      <c r="H412" s="156" t="e">
        <f>#REF!</f>
        <v>#REF!</v>
      </c>
      <c r="I412" s="155">
        <f>J412+K412+L412</f>
        <v>0</v>
      </c>
      <c r="J412" s="155"/>
      <c r="K412" s="156"/>
      <c r="L412" s="156"/>
      <c r="M412" s="156">
        <f>N412+O412+P412</f>
        <v>0</v>
      </c>
      <c r="N412" s="156"/>
      <c r="O412" s="156"/>
      <c r="P412" s="156"/>
      <c r="Q412" s="95"/>
      <c r="R412" s="95"/>
      <c r="S412" s="95"/>
      <c r="T412" s="95"/>
      <c r="U412" s="95"/>
      <c r="V412" s="95"/>
      <c r="W412" s="95"/>
      <c r="X412" s="95"/>
      <c r="Y412" s="95"/>
      <c r="Z412" s="95"/>
      <c r="AA412" s="95"/>
      <c r="AB412" s="95"/>
      <c r="AC412" s="95"/>
      <c r="AD412" s="95"/>
      <c r="AE412" s="95"/>
      <c r="AF412" s="95"/>
      <c r="AG412" s="95"/>
      <c r="AH412" s="95"/>
      <c r="AI412" s="95"/>
      <c r="AJ412" s="95"/>
      <c r="AK412" s="95"/>
      <c r="AL412" s="95"/>
      <c r="AM412" s="95"/>
      <c r="AN412" s="95"/>
      <c r="AO412" s="95"/>
      <c r="AP412" s="95"/>
      <c r="AQ412" s="95"/>
      <c r="AR412" s="95"/>
      <c r="AS412" s="95"/>
      <c r="AT412" s="95"/>
      <c r="AU412" s="95"/>
      <c r="AV412" s="95"/>
      <c r="AW412" s="95"/>
      <c r="AX412" s="95"/>
    </row>
    <row r="413" spans="1:50" s="96" customFormat="1" ht="30" customHeight="1">
      <c r="A413" s="50" t="s">
        <v>249</v>
      </c>
      <c r="B413" s="25" t="s">
        <v>250</v>
      </c>
      <c r="C413" s="153"/>
      <c r="D413" s="154">
        <f t="shared" ref="D413:D415" si="262">E413+G413</f>
        <v>1026</v>
      </c>
      <c r="E413" s="155">
        <f>E414</f>
        <v>1026</v>
      </c>
      <c r="F413" s="155">
        <f t="shared" ref="F413:H414" si="263">F414</f>
        <v>0</v>
      </c>
      <c r="G413" s="155">
        <f t="shared" si="263"/>
        <v>0</v>
      </c>
      <c r="H413" s="155" t="e">
        <f t="shared" si="263"/>
        <v>#REF!</v>
      </c>
      <c r="I413" s="154">
        <f t="shared" si="259"/>
        <v>0</v>
      </c>
      <c r="J413" s="155">
        <f>J414</f>
        <v>0</v>
      </c>
      <c r="K413" s="155">
        <f t="shared" ref="K413:L414" si="264">K414</f>
        <v>0</v>
      </c>
      <c r="L413" s="155">
        <f t="shared" si="264"/>
        <v>0</v>
      </c>
      <c r="M413" s="159">
        <f>N413+O413</f>
        <v>0</v>
      </c>
      <c r="N413" s="160">
        <f t="shared" ref="N413:P414" si="265">N414</f>
        <v>0</v>
      </c>
      <c r="O413" s="160">
        <f t="shared" si="265"/>
        <v>0</v>
      </c>
      <c r="P413" s="160">
        <f t="shared" si="265"/>
        <v>0</v>
      </c>
      <c r="Q413" s="95"/>
      <c r="R413" s="95"/>
      <c r="S413" s="95"/>
      <c r="T413" s="95"/>
      <c r="U413" s="95"/>
      <c r="V413" s="95"/>
      <c r="W413" s="95"/>
      <c r="X413" s="95"/>
      <c r="Y413" s="95"/>
      <c r="Z413" s="95"/>
      <c r="AA413" s="95"/>
      <c r="AB413" s="95"/>
      <c r="AC413" s="95"/>
      <c r="AD413" s="95"/>
      <c r="AE413" s="95"/>
      <c r="AF413" s="95"/>
      <c r="AG413" s="95"/>
      <c r="AH413" s="95"/>
      <c r="AI413" s="95"/>
      <c r="AJ413" s="95"/>
      <c r="AK413" s="95"/>
      <c r="AL413" s="95"/>
      <c r="AM413" s="95"/>
      <c r="AN413" s="95"/>
      <c r="AO413" s="95"/>
      <c r="AP413" s="95"/>
      <c r="AQ413" s="95"/>
      <c r="AR413" s="95"/>
      <c r="AS413" s="95"/>
      <c r="AT413" s="95"/>
      <c r="AU413" s="95"/>
      <c r="AV413" s="95"/>
      <c r="AW413" s="95"/>
      <c r="AX413" s="95"/>
    </row>
    <row r="414" spans="1:50" s="96" customFormat="1" ht="33" customHeight="1">
      <c r="A414" s="24" t="s">
        <v>120</v>
      </c>
      <c r="B414" s="25" t="s">
        <v>250</v>
      </c>
      <c r="C414" s="153"/>
      <c r="D414" s="154">
        <f t="shared" si="262"/>
        <v>1026</v>
      </c>
      <c r="E414" s="155">
        <f>E415</f>
        <v>1026</v>
      </c>
      <c r="F414" s="155">
        <f t="shared" si="263"/>
        <v>0</v>
      </c>
      <c r="G414" s="155">
        <f t="shared" si="263"/>
        <v>0</v>
      </c>
      <c r="H414" s="155" t="e">
        <f t="shared" si="263"/>
        <v>#REF!</v>
      </c>
      <c r="I414" s="154">
        <f t="shared" si="259"/>
        <v>0</v>
      </c>
      <c r="J414" s="168">
        <f>J415</f>
        <v>0</v>
      </c>
      <c r="K414" s="168">
        <f t="shared" si="264"/>
        <v>0</v>
      </c>
      <c r="L414" s="168">
        <f t="shared" si="264"/>
        <v>0</v>
      </c>
      <c r="M414" s="159">
        <f>N414+O414</f>
        <v>0</v>
      </c>
      <c r="N414" s="160">
        <f t="shared" si="265"/>
        <v>0</v>
      </c>
      <c r="O414" s="160">
        <f t="shared" si="265"/>
        <v>0</v>
      </c>
      <c r="P414" s="160">
        <f t="shared" si="265"/>
        <v>0</v>
      </c>
      <c r="Q414" s="95"/>
      <c r="R414" s="95"/>
      <c r="S414" s="95"/>
      <c r="T414" s="95"/>
      <c r="U414" s="95"/>
      <c r="V414" s="95"/>
      <c r="W414" s="95"/>
      <c r="X414" s="95"/>
      <c r="Y414" s="95"/>
      <c r="Z414" s="95"/>
      <c r="AA414" s="95"/>
      <c r="AB414" s="95"/>
      <c r="AC414" s="95"/>
      <c r="AD414" s="95"/>
      <c r="AE414" s="95"/>
      <c r="AF414" s="95"/>
      <c r="AG414" s="95"/>
      <c r="AH414" s="95"/>
      <c r="AI414" s="95"/>
      <c r="AJ414" s="95"/>
      <c r="AK414" s="95"/>
      <c r="AL414" s="95"/>
      <c r="AM414" s="95"/>
      <c r="AN414" s="95"/>
      <c r="AO414" s="95"/>
      <c r="AP414" s="95"/>
      <c r="AQ414" s="95"/>
      <c r="AR414" s="95"/>
      <c r="AS414" s="95"/>
      <c r="AT414" s="95"/>
      <c r="AU414" s="95"/>
      <c r="AV414" s="95"/>
      <c r="AW414" s="95"/>
      <c r="AX414" s="95"/>
    </row>
    <row r="415" spans="1:50" s="96" customFormat="1" ht="57.75" customHeight="1">
      <c r="A415" s="24" t="s">
        <v>60</v>
      </c>
      <c r="B415" s="25" t="s">
        <v>250</v>
      </c>
      <c r="C415" s="153" t="s">
        <v>56</v>
      </c>
      <c r="D415" s="154">
        <f t="shared" si="262"/>
        <v>1026</v>
      </c>
      <c r="E415" s="155">
        <f>862.4+163.6</f>
        <v>1026</v>
      </c>
      <c r="F415" s="155"/>
      <c r="G415" s="155"/>
      <c r="H415" s="155" t="e">
        <f>#REF!</f>
        <v>#REF!</v>
      </c>
      <c r="I415" s="155">
        <f>J415+K415+L415</f>
        <v>0</v>
      </c>
      <c r="J415" s="155"/>
      <c r="K415" s="155"/>
      <c r="L415" s="155"/>
      <c r="M415" s="155">
        <f>N415+O415+P415</f>
        <v>0</v>
      </c>
      <c r="N415" s="155"/>
      <c r="O415" s="155"/>
      <c r="P415" s="155"/>
      <c r="Q415" s="95"/>
      <c r="R415" s="95"/>
      <c r="S415" s="95"/>
      <c r="T415" s="95"/>
      <c r="U415" s="95"/>
      <c r="V415" s="95"/>
      <c r="W415" s="95"/>
      <c r="X415" s="95"/>
      <c r="Y415" s="95"/>
      <c r="Z415" s="95"/>
      <c r="AA415" s="95"/>
      <c r="AB415" s="95"/>
      <c r="AC415" s="95"/>
      <c r="AD415" s="95"/>
      <c r="AE415" s="95"/>
      <c r="AF415" s="95"/>
      <c r="AG415" s="95"/>
      <c r="AH415" s="95"/>
      <c r="AI415" s="95"/>
      <c r="AJ415" s="95"/>
      <c r="AK415" s="95"/>
      <c r="AL415" s="95"/>
      <c r="AM415" s="95"/>
      <c r="AN415" s="95"/>
      <c r="AO415" s="95"/>
      <c r="AP415" s="95"/>
      <c r="AQ415" s="95"/>
      <c r="AR415" s="95"/>
      <c r="AS415" s="95"/>
      <c r="AT415" s="95"/>
      <c r="AU415" s="95"/>
      <c r="AV415" s="95"/>
      <c r="AW415" s="95"/>
      <c r="AX415" s="95"/>
    </row>
    <row r="416" spans="1:50" s="96" customFormat="1" ht="41.25" customHeight="1">
      <c r="A416" s="169" t="s">
        <v>404</v>
      </c>
      <c r="B416" s="171" t="s">
        <v>406</v>
      </c>
      <c r="C416" s="153"/>
      <c r="D416" s="154">
        <f t="shared" ref="D416:P416" si="266">D417+D420+D424</f>
        <v>84</v>
      </c>
      <c r="E416" s="154">
        <f t="shared" si="266"/>
        <v>84</v>
      </c>
      <c r="F416" s="154">
        <f t="shared" si="266"/>
        <v>0</v>
      </c>
      <c r="G416" s="154">
        <f t="shared" si="266"/>
        <v>0</v>
      </c>
      <c r="H416" s="154" t="e">
        <f t="shared" si="266"/>
        <v>#REF!</v>
      </c>
      <c r="I416" s="154">
        <f t="shared" si="266"/>
        <v>90</v>
      </c>
      <c r="J416" s="154">
        <f t="shared" si="266"/>
        <v>90</v>
      </c>
      <c r="K416" s="154">
        <f t="shared" si="266"/>
        <v>0</v>
      </c>
      <c r="L416" s="154">
        <f t="shared" si="266"/>
        <v>0</v>
      </c>
      <c r="M416" s="154">
        <f t="shared" si="266"/>
        <v>0</v>
      </c>
      <c r="N416" s="154">
        <f t="shared" si="266"/>
        <v>0</v>
      </c>
      <c r="O416" s="154">
        <f t="shared" si="266"/>
        <v>0</v>
      </c>
      <c r="P416" s="154">
        <f t="shared" si="266"/>
        <v>0</v>
      </c>
      <c r="Q416" s="95"/>
      <c r="R416" s="95"/>
      <c r="S416" s="95"/>
      <c r="T416" s="95"/>
      <c r="U416" s="95"/>
      <c r="V416" s="95"/>
      <c r="W416" s="95"/>
      <c r="X416" s="95"/>
      <c r="Y416" s="95"/>
      <c r="Z416" s="95"/>
      <c r="AA416" s="95"/>
      <c r="AB416" s="95"/>
      <c r="AC416" s="95"/>
      <c r="AD416" s="95"/>
      <c r="AE416" s="95"/>
      <c r="AF416" s="95"/>
      <c r="AG416" s="95"/>
      <c r="AH416" s="95"/>
      <c r="AI416" s="95"/>
      <c r="AJ416" s="95"/>
      <c r="AK416" s="95"/>
      <c r="AL416" s="95"/>
      <c r="AM416" s="95"/>
      <c r="AN416" s="95"/>
      <c r="AO416" s="95"/>
      <c r="AP416" s="95"/>
      <c r="AQ416" s="95"/>
      <c r="AR416" s="95"/>
      <c r="AS416" s="95"/>
      <c r="AT416" s="95"/>
      <c r="AU416" s="95"/>
      <c r="AV416" s="95"/>
      <c r="AW416" s="95"/>
      <c r="AX416" s="95"/>
    </row>
    <row r="417" spans="1:50" s="96" customFormat="1" ht="39">
      <c r="A417" s="169" t="s">
        <v>405</v>
      </c>
      <c r="B417" s="171" t="s">
        <v>407</v>
      </c>
      <c r="C417" s="153"/>
      <c r="D417" s="154">
        <f>D418</f>
        <v>10</v>
      </c>
      <c r="E417" s="154">
        <f t="shared" ref="E417:P418" si="267">E418</f>
        <v>10</v>
      </c>
      <c r="F417" s="154">
        <f t="shared" si="267"/>
        <v>0</v>
      </c>
      <c r="G417" s="154">
        <f t="shared" si="267"/>
        <v>0</v>
      </c>
      <c r="H417" s="154" t="e">
        <f t="shared" si="267"/>
        <v>#REF!</v>
      </c>
      <c r="I417" s="154">
        <f t="shared" si="267"/>
        <v>12</v>
      </c>
      <c r="J417" s="154">
        <f t="shared" si="267"/>
        <v>12</v>
      </c>
      <c r="K417" s="154">
        <f t="shared" si="267"/>
        <v>0</v>
      </c>
      <c r="L417" s="154">
        <f t="shared" si="267"/>
        <v>0</v>
      </c>
      <c r="M417" s="154">
        <f t="shared" si="267"/>
        <v>0</v>
      </c>
      <c r="N417" s="154">
        <f t="shared" si="267"/>
        <v>0</v>
      </c>
      <c r="O417" s="154">
        <f t="shared" si="267"/>
        <v>0</v>
      </c>
      <c r="P417" s="154">
        <f t="shared" si="267"/>
        <v>0</v>
      </c>
      <c r="Q417" s="95"/>
      <c r="R417" s="95"/>
      <c r="S417" s="95"/>
      <c r="T417" s="95"/>
      <c r="U417" s="95"/>
      <c r="V417" s="95"/>
      <c r="W417" s="95"/>
      <c r="X417" s="95"/>
      <c r="Y417" s="95"/>
      <c r="Z417" s="95"/>
      <c r="AA417" s="95"/>
      <c r="AB417" s="95"/>
      <c r="AC417" s="95"/>
      <c r="AD417" s="95"/>
      <c r="AE417" s="95"/>
      <c r="AF417" s="95"/>
      <c r="AG417" s="95"/>
      <c r="AH417" s="95"/>
      <c r="AI417" s="95"/>
      <c r="AJ417" s="95"/>
      <c r="AK417" s="95"/>
      <c r="AL417" s="95"/>
      <c r="AM417" s="95"/>
      <c r="AN417" s="95"/>
      <c r="AO417" s="95"/>
      <c r="AP417" s="95"/>
      <c r="AQ417" s="95"/>
      <c r="AR417" s="95"/>
      <c r="AS417" s="95"/>
      <c r="AT417" s="95"/>
      <c r="AU417" s="95"/>
      <c r="AV417" s="95"/>
      <c r="AW417" s="95"/>
      <c r="AX417" s="95"/>
    </row>
    <row r="418" spans="1:50" s="96" customFormat="1" ht="14.25" customHeight="1">
      <c r="A418" s="173" t="s">
        <v>104</v>
      </c>
      <c r="B418" s="172" t="s">
        <v>410</v>
      </c>
      <c r="C418" s="153"/>
      <c r="D418" s="154">
        <f>D419</f>
        <v>10</v>
      </c>
      <c r="E418" s="154">
        <f t="shared" si="267"/>
        <v>10</v>
      </c>
      <c r="F418" s="154">
        <f t="shared" si="267"/>
        <v>0</v>
      </c>
      <c r="G418" s="154">
        <f t="shared" si="267"/>
        <v>0</v>
      </c>
      <c r="H418" s="154" t="e">
        <f t="shared" si="267"/>
        <v>#REF!</v>
      </c>
      <c r="I418" s="154">
        <f t="shared" si="267"/>
        <v>12</v>
      </c>
      <c r="J418" s="154">
        <f t="shared" si="267"/>
        <v>12</v>
      </c>
      <c r="K418" s="154">
        <f t="shared" si="267"/>
        <v>0</v>
      </c>
      <c r="L418" s="154">
        <f t="shared" si="267"/>
        <v>0</v>
      </c>
      <c r="M418" s="154">
        <f t="shared" si="267"/>
        <v>0</v>
      </c>
      <c r="N418" s="154">
        <f t="shared" si="267"/>
        <v>0</v>
      </c>
      <c r="O418" s="154">
        <f t="shared" si="267"/>
        <v>0</v>
      </c>
      <c r="P418" s="154">
        <f t="shared" si="267"/>
        <v>0</v>
      </c>
      <c r="Q418" s="95"/>
      <c r="R418" s="95"/>
      <c r="S418" s="95"/>
      <c r="T418" s="95"/>
      <c r="U418" s="95"/>
      <c r="V418" s="95"/>
      <c r="W418" s="95"/>
      <c r="X418" s="95"/>
      <c r="Y418" s="95"/>
      <c r="Z418" s="95"/>
      <c r="AA418" s="95"/>
      <c r="AB418" s="95"/>
      <c r="AC418" s="95"/>
      <c r="AD418" s="95"/>
      <c r="AE418" s="95"/>
      <c r="AF418" s="95"/>
      <c r="AG418" s="95"/>
      <c r="AH418" s="95"/>
      <c r="AI418" s="95"/>
      <c r="AJ418" s="95"/>
      <c r="AK418" s="95"/>
      <c r="AL418" s="95"/>
      <c r="AM418" s="95"/>
      <c r="AN418" s="95"/>
      <c r="AO418" s="95"/>
      <c r="AP418" s="95"/>
      <c r="AQ418" s="95"/>
      <c r="AR418" s="95"/>
      <c r="AS418" s="95"/>
      <c r="AT418" s="95"/>
      <c r="AU418" s="95"/>
      <c r="AV418" s="95"/>
      <c r="AW418" s="95"/>
      <c r="AX418" s="95"/>
    </row>
    <row r="419" spans="1:50" s="96" customFormat="1" ht="30" customHeight="1">
      <c r="A419" s="174" t="s">
        <v>22</v>
      </c>
      <c r="B419" s="172" t="s">
        <v>410</v>
      </c>
      <c r="C419" s="153" t="s">
        <v>16</v>
      </c>
      <c r="D419" s="154">
        <f>E419+F419+G419</f>
        <v>10</v>
      </c>
      <c r="E419" s="154">
        <v>10</v>
      </c>
      <c r="F419" s="154"/>
      <c r="G419" s="154"/>
      <c r="H419" s="154" t="e">
        <f>#REF!</f>
        <v>#REF!</v>
      </c>
      <c r="I419" s="154">
        <f>J419+K419+L419</f>
        <v>12</v>
      </c>
      <c r="J419" s="154">
        <v>12</v>
      </c>
      <c r="K419" s="154"/>
      <c r="L419" s="154"/>
      <c r="M419" s="154">
        <f>N419+O419+P419</f>
        <v>0</v>
      </c>
      <c r="N419" s="154"/>
      <c r="O419" s="154"/>
      <c r="P419" s="154"/>
      <c r="Q419" s="95"/>
      <c r="R419" s="95"/>
      <c r="S419" s="95"/>
      <c r="T419" s="95"/>
      <c r="U419" s="95"/>
      <c r="V419" s="95"/>
      <c r="W419" s="95"/>
      <c r="X419" s="95"/>
      <c r="Y419" s="95"/>
      <c r="Z419" s="95"/>
      <c r="AA419" s="95"/>
      <c r="AB419" s="95"/>
      <c r="AC419" s="95"/>
      <c r="AD419" s="95"/>
      <c r="AE419" s="95"/>
      <c r="AF419" s="95"/>
      <c r="AG419" s="95"/>
      <c r="AH419" s="95"/>
      <c r="AI419" s="95"/>
      <c r="AJ419" s="95"/>
      <c r="AK419" s="95"/>
      <c r="AL419" s="95"/>
      <c r="AM419" s="95"/>
      <c r="AN419" s="95"/>
      <c r="AO419" s="95"/>
      <c r="AP419" s="95"/>
      <c r="AQ419" s="95"/>
      <c r="AR419" s="95"/>
      <c r="AS419" s="95"/>
      <c r="AT419" s="95"/>
      <c r="AU419" s="95"/>
      <c r="AV419" s="95"/>
      <c r="AW419" s="95"/>
      <c r="AX419" s="95"/>
    </row>
    <row r="420" spans="1:50" s="96" customFormat="1" ht="43.5" customHeight="1">
      <c r="A420" s="81" t="s">
        <v>408</v>
      </c>
      <c r="B420" s="172" t="s">
        <v>411</v>
      </c>
      <c r="C420" s="153"/>
      <c r="D420" s="154">
        <f>D421</f>
        <v>64</v>
      </c>
      <c r="E420" s="154">
        <f t="shared" ref="E420:P422" si="268">E421</f>
        <v>64</v>
      </c>
      <c r="F420" s="154">
        <f t="shared" si="268"/>
        <v>0</v>
      </c>
      <c r="G420" s="154">
        <f t="shared" si="268"/>
        <v>0</v>
      </c>
      <c r="H420" s="154" t="e">
        <f t="shared" si="268"/>
        <v>#REF!</v>
      </c>
      <c r="I420" s="154">
        <f t="shared" si="268"/>
        <v>66</v>
      </c>
      <c r="J420" s="154">
        <f t="shared" si="268"/>
        <v>66</v>
      </c>
      <c r="K420" s="154">
        <f t="shared" si="268"/>
        <v>0</v>
      </c>
      <c r="L420" s="154">
        <f t="shared" si="268"/>
        <v>0</v>
      </c>
      <c r="M420" s="154">
        <f t="shared" si="268"/>
        <v>0</v>
      </c>
      <c r="N420" s="154">
        <f t="shared" si="268"/>
        <v>0</v>
      </c>
      <c r="O420" s="154">
        <f t="shared" si="268"/>
        <v>0</v>
      </c>
      <c r="P420" s="154">
        <f t="shared" si="268"/>
        <v>0</v>
      </c>
      <c r="Q420" s="95"/>
      <c r="R420" s="95"/>
      <c r="S420" s="95"/>
      <c r="T420" s="95"/>
      <c r="U420" s="95"/>
      <c r="V420" s="95"/>
      <c r="W420" s="95"/>
      <c r="X420" s="95"/>
      <c r="Y420" s="95"/>
      <c r="Z420" s="95"/>
      <c r="AA420" s="95"/>
      <c r="AB420" s="95"/>
      <c r="AC420" s="95"/>
      <c r="AD420" s="95"/>
      <c r="AE420" s="95"/>
      <c r="AF420" s="95"/>
      <c r="AG420" s="95"/>
      <c r="AH420" s="95"/>
      <c r="AI420" s="95"/>
      <c r="AJ420" s="95"/>
      <c r="AK420" s="95"/>
      <c r="AL420" s="95"/>
      <c r="AM420" s="95"/>
      <c r="AN420" s="95"/>
      <c r="AO420" s="95"/>
      <c r="AP420" s="95"/>
      <c r="AQ420" s="95"/>
      <c r="AR420" s="95"/>
      <c r="AS420" s="95"/>
      <c r="AT420" s="95"/>
      <c r="AU420" s="95"/>
      <c r="AV420" s="95"/>
      <c r="AW420" s="95"/>
      <c r="AX420" s="95"/>
    </row>
    <row r="421" spans="1:50" s="96" customFormat="1" ht="30" customHeight="1">
      <c r="A421" s="170" t="s">
        <v>409</v>
      </c>
      <c r="B421" s="172" t="s">
        <v>412</v>
      </c>
      <c r="C421" s="153"/>
      <c r="D421" s="154">
        <f>D422</f>
        <v>64</v>
      </c>
      <c r="E421" s="154">
        <f t="shared" si="268"/>
        <v>64</v>
      </c>
      <c r="F421" s="154">
        <f t="shared" si="268"/>
        <v>0</v>
      </c>
      <c r="G421" s="154">
        <f t="shared" si="268"/>
        <v>0</v>
      </c>
      <c r="H421" s="154" t="e">
        <f t="shared" si="268"/>
        <v>#REF!</v>
      </c>
      <c r="I421" s="154">
        <f t="shared" si="268"/>
        <v>66</v>
      </c>
      <c r="J421" s="154">
        <f t="shared" si="268"/>
        <v>66</v>
      </c>
      <c r="K421" s="154">
        <f t="shared" si="268"/>
        <v>0</v>
      </c>
      <c r="L421" s="154">
        <f t="shared" si="268"/>
        <v>0</v>
      </c>
      <c r="M421" s="154">
        <f t="shared" si="268"/>
        <v>0</v>
      </c>
      <c r="N421" s="154">
        <f t="shared" si="268"/>
        <v>0</v>
      </c>
      <c r="O421" s="154">
        <f t="shared" si="268"/>
        <v>0</v>
      </c>
      <c r="P421" s="154">
        <f t="shared" si="268"/>
        <v>0</v>
      </c>
      <c r="Q421" s="95"/>
      <c r="R421" s="95"/>
      <c r="S421" s="95"/>
      <c r="T421" s="95"/>
      <c r="U421" s="95"/>
      <c r="V421" s="95"/>
      <c r="W421" s="95"/>
      <c r="X421" s="95"/>
      <c r="Y421" s="95"/>
      <c r="Z421" s="95"/>
      <c r="AA421" s="95"/>
      <c r="AB421" s="95"/>
      <c r="AC421" s="95"/>
      <c r="AD421" s="95"/>
      <c r="AE421" s="95"/>
      <c r="AF421" s="95"/>
      <c r="AG421" s="95"/>
      <c r="AH421" s="95"/>
      <c r="AI421" s="95"/>
      <c r="AJ421" s="95"/>
      <c r="AK421" s="95"/>
      <c r="AL421" s="95"/>
      <c r="AM421" s="95"/>
      <c r="AN421" s="95"/>
      <c r="AO421" s="95"/>
      <c r="AP421" s="95"/>
      <c r="AQ421" s="95"/>
      <c r="AR421" s="95"/>
      <c r="AS421" s="95"/>
      <c r="AT421" s="95"/>
      <c r="AU421" s="95"/>
      <c r="AV421" s="95"/>
      <c r="AW421" s="95"/>
      <c r="AX421" s="95"/>
    </row>
    <row r="422" spans="1:50" s="96" customFormat="1" ht="15.75" customHeight="1">
      <c r="A422" s="170" t="s">
        <v>104</v>
      </c>
      <c r="B422" s="172" t="s">
        <v>413</v>
      </c>
      <c r="C422" s="153"/>
      <c r="D422" s="154">
        <f>D423</f>
        <v>64</v>
      </c>
      <c r="E422" s="154">
        <f t="shared" si="268"/>
        <v>64</v>
      </c>
      <c r="F422" s="154">
        <f t="shared" si="268"/>
        <v>0</v>
      </c>
      <c r="G422" s="154">
        <f t="shared" si="268"/>
        <v>0</v>
      </c>
      <c r="H422" s="154" t="e">
        <f t="shared" si="268"/>
        <v>#REF!</v>
      </c>
      <c r="I422" s="154">
        <f t="shared" si="268"/>
        <v>66</v>
      </c>
      <c r="J422" s="154">
        <f t="shared" si="268"/>
        <v>66</v>
      </c>
      <c r="K422" s="154">
        <f t="shared" si="268"/>
        <v>0</v>
      </c>
      <c r="L422" s="154">
        <f t="shared" si="268"/>
        <v>0</v>
      </c>
      <c r="M422" s="154">
        <f t="shared" si="268"/>
        <v>0</v>
      </c>
      <c r="N422" s="154">
        <f t="shared" si="268"/>
        <v>0</v>
      </c>
      <c r="O422" s="154">
        <f t="shared" si="268"/>
        <v>0</v>
      </c>
      <c r="P422" s="154">
        <f t="shared" si="268"/>
        <v>0</v>
      </c>
      <c r="Q422" s="95"/>
      <c r="R422" s="95"/>
      <c r="S422" s="95"/>
      <c r="T422" s="95"/>
      <c r="U422" s="95"/>
      <c r="V422" s="95"/>
      <c r="W422" s="95"/>
      <c r="X422" s="95"/>
      <c r="Y422" s="95"/>
      <c r="Z422" s="95"/>
      <c r="AA422" s="95"/>
      <c r="AB422" s="95"/>
      <c r="AC422" s="95"/>
      <c r="AD422" s="95"/>
      <c r="AE422" s="95"/>
      <c r="AF422" s="95"/>
      <c r="AG422" s="95"/>
      <c r="AH422" s="95"/>
      <c r="AI422" s="95"/>
      <c r="AJ422" s="95"/>
      <c r="AK422" s="95"/>
      <c r="AL422" s="95"/>
      <c r="AM422" s="95"/>
      <c r="AN422" s="95"/>
      <c r="AO422" s="95"/>
      <c r="AP422" s="95"/>
      <c r="AQ422" s="95"/>
      <c r="AR422" s="95"/>
      <c r="AS422" s="95"/>
      <c r="AT422" s="95"/>
      <c r="AU422" s="95"/>
      <c r="AV422" s="95"/>
      <c r="AW422" s="95"/>
      <c r="AX422" s="95"/>
    </row>
    <row r="423" spans="1:50" s="96" customFormat="1" ht="30" customHeight="1">
      <c r="A423" s="174" t="s">
        <v>22</v>
      </c>
      <c r="B423" s="172" t="s">
        <v>413</v>
      </c>
      <c r="C423" s="153" t="s">
        <v>16</v>
      </c>
      <c r="D423" s="154">
        <f>E423+F423+G423</f>
        <v>64</v>
      </c>
      <c r="E423" s="154">
        <v>64</v>
      </c>
      <c r="F423" s="154"/>
      <c r="G423" s="154"/>
      <c r="H423" s="154" t="e">
        <f>#REF!</f>
        <v>#REF!</v>
      </c>
      <c r="I423" s="154">
        <f>J423+K423+L423</f>
        <v>66</v>
      </c>
      <c r="J423" s="154">
        <v>66</v>
      </c>
      <c r="K423" s="154"/>
      <c r="L423" s="154"/>
      <c r="M423" s="154">
        <f>N423+O423+P423</f>
        <v>0</v>
      </c>
      <c r="N423" s="154"/>
      <c r="O423" s="154"/>
      <c r="P423" s="154"/>
      <c r="Q423" s="95"/>
      <c r="R423" s="95"/>
      <c r="S423" s="95"/>
      <c r="T423" s="95"/>
      <c r="U423" s="95"/>
      <c r="V423" s="95"/>
      <c r="W423" s="95"/>
      <c r="X423" s="95"/>
      <c r="Y423" s="95"/>
      <c r="Z423" s="95"/>
      <c r="AA423" s="95"/>
      <c r="AB423" s="95"/>
      <c r="AC423" s="95"/>
      <c r="AD423" s="95"/>
      <c r="AE423" s="95"/>
      <c r="AF423" s="95"/>
      <c r="AG423" s="95"/>
      <c r="AH423" s="95"/>
      <c r="AI423" s="95"/>
      <c r="AJ423" s="95"/>
      <c r="AK423" s="95"/>
      <c r="AL423" s="95"/>
      <c r="AM423" s="95"/>
      <c r="AN423" s="95"/>
      <c r="AO423" s="95"/>
      <c r="AP423" s="95"/>
      <c r="AQ423" s="95"/>
      <c r="AR423" s="95"/>
      <c r="AS423" s="95"/>
      <c r="AT423" s="95"/>
      <c r="AU423" s="95"/>
      <c r="AV423" s="95"/>
      <c r="AW423" s="95"/>
      <c r="AX423" s="95"/>
    </row>
    <row r="424" spans="1:50" s="96" customFormat="1" ht="51.75">
      <c r="A424" s="81" t="s">
        <v>484</v>
      </c>
      <c r="B424" s="172" t="s">
        <v>416</v>
      </c>
      <c r="C424" s="153"/>
      <c r="D424" s="154">
        <f>D425</f>
        <v>10</v>
      </c>
      <c r="E424" s="154">
        <f t="shared" ref="E424:P425" si="269">E425</f>
        <v>10</v>
      </c>
      <c r="F424" s="154">
        <f t="shared" si="269"/>
        <v>0</v>
      </c>
      <c r="G424" s="154">
        <f t="shared" si="269"/>
        <v>0</v>
      </c>
      <c r="H424" s="154" t="e">
        <f t="shared" si="269"/>
        <v>#REF!</v>
      </c>
      <c r="I424" s="154">
        <f t="shared" si="269"/>
        <v>12</v>
      </c>
      <c r="J424" s="154">
        <f t="shared" si="269"/>
        <v>12</v>
      </c>
      <c r="K424" s="154">
        <f t="shared" si="269"/>
        <v>0</v>
      </c>
      <c r="L424" s="154">
        <f t="shared" si="269"/>
        <v>0</v>
      </c>
      <c r="M424" s="154">
        <f t="shared" si="269"/>
        <v>0</v>
      </c>
      <c r="N424" s="154">
        <f t="shared" si="269"/>
        <v>0</v>
      </c>
      <c r="O424" s="154">
        <f t="shared" si="269"/>
        <v>0</v>
      </c>
      <c r="P424" s="154">
        <f t="shared" si="269"/>
        <v>0</v>
      </c>
      <c r="Q424" s="95"/>
      <c r="R424" s="95"/>
      <c r="S424" s="95"/>
      <c r="T424" s="95"/>
      <c r="U424" s="95"/>
      <c r="V424" s="95"/>
      <c r="W424" s="95"/>
      <c r="X424" s="95"/>
      <c r="Y424" s="95"/>
      <c r="Z424" s="95"/>
      <c r="AA424" s="95"/>
      <c r="AB424" s="95"/>
      <c r="AC424" s="95"/>
      <c r="AD424" s="95"/>
      <c r="AE424" s="95"/>
      <c r="AF424" s="95"/>
      <c r="AG424" s="95"/>
      <c r="AH424" s="95"/>
      <c r="AI424" s="95"/>
      <c r="AJ424" s="95"/>
      <c r="AK424" s="95"/>
      <c r="AL424" s="95"/>
      <c r="AM424" s="95"/>
      <c r="AN424" s="95"/>
      <c r="AO424" s="95"/>
      <c r="AP424" s="95"/>
      <c r="AQ424" s="95"/>
      <c r="AR424" s="95"/>
      <c r="AS424" s="95"/>
      <c r="AT424" s="95"/>
      <c r="AU424" s="95"/>
      <c r="AV424" s="95"/>
      <c r="AW424" s="95"/>
      <c r="AX424" s="95"/>
    </row>
    <row r="425" spans="1:50" s="96" customFormat="1" ht="30" customHeight="1">
      <c r="A425" s="173" t="s">
        <v>415</v>
      </c>
      <c r="B425" s="172" t="s">
        <v>417</v>
      </c>
      <c r="C425" s="153"/>
      <c r="D425" s="154">
        <f>D426</f>
        <v>10</v>
      </c>
      <c r="E425" s="154">
        <f t="shared" si="269"/>
        <v>10</v>
      </c>
      <c r="F425" s="154">
        <f t="shared" si="269"/>
        <v>0</v>
      </c>
      <c r="G425" s="154">
        <f t="shared" si="269"/>
        <v>0</v>
      </c>
      <c r="H425" s="154" t="e">
        <f t="shared" si="269"/>
        <v>#REF!</v>
      </c>
      <c r="I425" s="154">
        <f t="shared" si="269"/>
        <v>12</v>
      </c>
      <c r="J425" s="154">
        <f t="shared" si="269"/>
        <v>12</v>
      </c>
      <c r="K425" s="154">
        <f t="shared" si="269"/>
        <v>0</v>
      </c>
      <c r="L425" s="154">
        <f t="shared" si="269"/>
        <v>0</v>
      </c>
      <c r="M425" s="154">
        <f t="shared" si="269"/>
        <v>0</v>
      </c>
      <c r="N425" s="154">
        <f t="shared" si="269"/>
        <v>0</v>
      </c>
      <c r="O425" s="154">
        <f t="shared" si="269"/>
        <v>0</v>
      </c>
      <c r="P425" s="154">
        <f t="shared" si="269"/>
        <v>0</v>
      </c>
      <c r="Q425" s="95"/>
      <c r="R425" s="95"/>
      <c r="S425" s="95"/>
      <c r="T425" s="95"/>
      <c r="U425" s="95"/>
      <c r="V425" s="95"/>
      <c r="W425" s="95"/>
      <c r="X425" s="95"/>
      <c r="Y425" s="95"/>
      <c r="Z425" s="95"/>
      <c r="AA425" s="95"/>
      <c r="AB425" s="95"/>
      <c r="AC425" s="95"/>
      <c r="AD425" s="95"/>
      <c r="AE425" s="95"/>
      <c r="AF425" s="95"/>
      <c r="AG425" s="95"/>
      <c r="AH425" s="95"/>
      <c r="AI425" s="95"/>
      <c r="AJ425" s="95"/>
      <c r="AK425" s="95"/>
      <c r="AL425" s="95"/>
      <c r="AM425" s="95"/>
      <c r="AN425" s="95"/>
      <c r="AO425" s="95"/>
      <c r="AP425" s="95"/>
      <c r="AQ425" s="95"/>
      <c r="AR425" s="95"/>
      <c r="AS425" s="95"/>
      <c r="AT425" s="95"/>
      <c r="AU425" s="95"/>
      <c r="AV425" s="95"/>
      <c r="AW425" s="95"/>
      <c r="AX425" s="95"/>
    </row>
    <row r="426" spans="1:50" s="96" customFormat="1" ht="16.5" customHeight="1">
      <c r="A426" s="170" t="s">
        <v>104</v>
      </c>
      <c r="B426" s="172" t="s">
        <v>418</v>
      </c>
      <c r="C426" s="153" t="s">
        <v>16</v>
      </c>
      <c r="D426" s="154">
        <f>E426+F426+G426</f>
        <v>10</v>
      </c>
      <c r="E426" s="154">
        <v>10</v>
      </c>
      <c r="F426" s="154"/>
      <c r="G426" s="154"/>
      <c r="H426" s="154" t="e">
        <f>#REF!</f>
        <v>#REF!</v>
      </c>
      <c r="I426" s="154">
        <f>J426+K426+L426</f>
        <v>12</v>
      </c>
      <c r="J426" s="154">
        <v>12</v>
      </c>
      <c r="K426" s="154"/>
      <c r="L426" s="154"/>
      <c r="M426" s="154">
        <f>N426+O426+P426</f>
        <v>0</v>
      </c>
      <c r="N426" s="154"/>
      <c r="O426" s="154"/>
      <c r="P426" s="154"/>
      <c r="Q426" s="95"/>
      <c r="R426" s="95"/>
      <c r="S426" s="95"/>
      <c r="T426" s="95"/>
      <c r="U426" s="95"/>
      <c r="V426" s="95"/>
      <c r="W426" s="95"/>
      <c r="X426" s="95"/>
      <c r="Y426" s="95"/>
      <c r="Z426" s="95"/>
      <c r="AA426" s="95"/>
      <c r="AB426" s="95"/>
      <c r="AC426" s="95"/>
      <c r="AD426" s="95"/>
      <c r="AE426" s="95"/>
      <c r="AF426" s="95"/>
      <c r="AG426" s="95"/>
      <c r="AH426" s="95"/>
      <c r="AI426" s="95"/>
      <c r="AJ426" s="95"/>
      <c r="AK426" s="95"/>
      <c r="AL426" s="95"/>
      <c r="AM426" s="95"/>
      <c r="AN426" s="95"/>
      <c r="AO426" s="95"/>
      <c r="AP426" s="95"/>
      <c r="AQ426" s="95"/>
      <c r="AR426" s="95"/>
      <c r="AS426" s="95"/>
      <c r="AT426" s="95"/>
      <c r="AU426" s="95"/>
      <c r="AV426" s="95"/>
      <c r="AW426" s="95"/>
      <c r="AX426" s="95"/>
    </row>
    <row r="427" spans="1:50" s="7" customFormat="1" ht="82.5" customHeight="1">
      <c r="A427" s="63" t="s">
        <v>485</v>
      </c>
      <c r="B427" s="42" t="s">
        <v>253</v>
      </c>
      <c r="C427" s="19"/>
      <c r="D427" s="154">
        <f>E427+G427+F427</f>
        <v>15496</v>
      </c>
      <c r="E427" s="157">
        <f>E428+E438+E460</f>
        <v>13766.4</v>
      </c>
      <c r="F427" s="157">
        <f t="shared" ref="F427:P427" si="270">F428+F438+F460</f>
        <v>701.7</v>
      </c>
      <c r="G427" s="157">
        <f t="shared" si="270"/>
        <v>1027.9000000000001</v>
      </c>
      <c r="H427" s="157" t="e">
        <f t="shared" si="270"/>
        <v>#REF!</v>
      </c>
      <c r="I427" s="157">
        <f t="shared" si="270"/>
        <v>0</v>
      </c>
      <c r="J427" s="157">
        <f t="shared" si="270"/>
        <v>0</v>
      </c>
      <c r="K427" s="157">
        <f t="shared" si="270"/>
        <v>0</v>
      </c>
      <c r="L427" s="157">
        <f t="shared" si="270"/>
        <v>0</v>
      </c>
      <c r="M427" s="157">
        <f t="shared" si="270"/>
        <v>0</v>
      </c>
      <c r="N427" s="157">
        <f t="shared" si="270"/>
        <v>0</v>
      </c>
      <c r="O427" s="157">
        <f t="shared" si="270"/>
        <v>0</v>
      </c>
      <c r="P427" s="157">
        <f t="shared" si="270"/>
        <v>0</v>
      </c>
    </row>
    <row r="428" spans="1:50" s="8" customFormat="1" ht="65.099999999999994" customHeight="1">
      <c r="A428" s="67" t="s">
        <v>486</v>
      </c>
      <c r="B428" s="30" t="s">
        <v>254</v>
      </c>
      <c r="C428" s="19"/>
      <c r="D428" s="154">
        <f>E428+G428+F428</f>
        <v>6044</v>
      </c>
      <c r="E428" s="155">
        <f>E429</f>
        <v>6044</v>
      </c>
      <c r="F428" s="155">
        <f t="shared" ref="F428:H428" si="271">F429</f>
        <v>0</v>
      </c>
      <c r="G428" s="155">
        <f t="shared" si="271"/>
        <v>0</v>
      </c>
      <c r="H428" s="155" t="e">
        <f t="shared" si="271"/>
        <v>#REF!</v>
      </c>
      <c r="I428" s="154">
        <f>J428+K428+L428</f>
        <v>0</v>
      </c>
      <c r="J428" s="155">
        <f>J429</f>
        <v>0</v>
      </c>
      <c r="K428" s="155">
        <f t="shared" ref="K428:L430" si="272">K429</f>
        <v>0</v>
      </c>
      <c r="L428" s="155">
        <f t="shared" si="272"/>
        <v>0</v>
      </c>
      <c r="M428" s="159">
        <f>N428+O428</f>
        <v>0</v>
      </c>
      <c r="N428" s="160">
        <f t="shared" ref="N428:P430" si="273">N429</f>
        <v>0</v>
      </c>
      <c r="O428" s="160">
        <f t="shared" si="273"/>
        <v>0</v>
      </c>
      <c r="P428" s="160">
        <f t="shared" si="273"/>
        <v>0</v>
      </c>
      <c r="Q428" s="7"/>
      <c r="R428" s="7"/>
      <c r="S428" s="7"/>
      <c r="T428" s="7"/>
      <c r="U428" s="7"/>
      <c r="V428" s="7"/>
      <c r="W428" s="7"/>
      <c r="X428" s="7"/>
      <c r="Y428" s="7"/>
      <c r="Z428" s="7"/>
      <c r="AA428" s="7"/>
      <c r="AB428" s="7"/>
      <c r="AC428" s="7"/>
      <c r="AD428" s="7"/>
      <c r="AE428" s="7"/>
      <c r="AF428" s="7"/>
      <c r="AG428" s="7"/>
      <c r="AH428" s="7"/>
      <c r="AI428" s="7"/>
      <c r="AJ428" s="7"/>
      <c r="AK428" s="7"/>
      <c r="AL428" s="7"/>
      <c r="AM428" s="7"/>
      <c r="AN428" s="7"/>
      <c r="AO428" s="7"/>
      <c r="AP428" s="7"/>
      <c r="AQ428" s="7"/>
      <c r="AR428" s="7"/>
      <c r="AS428" s="7"/>
      <c r="AT428" s="7"/>
      <c r="AU428" s="7"/>
      <c r="AV428" s="7"/>
      <c r="AW428" s="7"/>
      <c r="AX428" s="7"/>
    </row>
    <row r="429" spans="1:50" s="8" customFormat="1" ht="47.25" customHeight="1">
      <c r="A429" s="67" t="s">
        <v>122</v>
      </c>
      <c r="B429" s="30" t="s">
        <v>255</v>
      </c>
      <c r="C429" s="19"/>
      <c r="D429" s="154">
        <f>E429+G429+F429</f>
        <v>6044</v>
      </c>
      <c r="E429" s="155">
        <f t="shared" ref="E429:P429" si="274">E430+E435+E432</f>
        <v>6044</v>
      </c>
      <c r="F429" s="155">
        <f t="shared" si="274"/>
        <v>0</v>
      </c>
      <c r="G429" s="155">
        <f t="shared" si="274"/>
        <v>0</v>
      </c>
      <c r="H429" s="155" t="e">
        <f t="shared" si="274"/>
        <v>#REF!</v>
      </c>
      <c r="I429" s="155">
        <f t="shared" si="274"/>
        <v>0</v>
      </c>
      <c r="J429" s="155">
        <f t="shared" si="274"/>
        <v>0</v>
      </c>
      <c r="K429" s="155">
        <f t="shared" si="274"/>
        <v>0</v>
      </c>
      <c r="L429" s="155">
        <f t="shared" si="274"/>
        <v>0</v>
      </c>
      <c r="M429" s="155">
        <f t="shared" si="274"/>
        <v>0</v>
      </c>
      <c r="N429" s="155">
        <f t="shared" si="274"/>
        <v>0</v>
      </c>
      <c r="O429" s="155">
        <f t="shared" si="274"/>
        <v>0</v>
      </c>
      <c r="P429" s="155">
        <f t="shared" si="274"/>
        <v>0</v>
      </c>
      <c r="Q429" s="7"/>
      <c r="R429" s="7"/>
      <c r="S429" s="7"/>
      <c r="T429" s="7"/>
      <c r="U429" s="7"/>
      <c r="V429" s="7"/>
      <c r="W429" s="7"/>
      <c r="X429" s="7"/>
      <c r="Y429" s="7"/>
      <c r="Z429" s="7"/>
      <c r="AA429" s="7"/>
      <c r="AB429" s="7"/>
      <c r="AC429" s="7"/>
      <c r="AD429" s="7"/>
      <c r="AE429" s="7"/>
      <c r="AF429" s="7"/>
      <c r="AG429" s="7"/>
      <c r="AH429" s="7"/>
      <c r="AI429" s="7"/>
      <c r="AJ429" s="7"/>
      <c r="AK429" s="7"/>
      <c r="AL429" s="7"/>
      <c r="AM429" s="7"/>
      <c r="AN429" s="7"/>
      <c r="AO429" s="7"/>
      <c r="AP429" s="7"/>
      <c r="AQ429" s="7"/>
      <c r="AR429" s="7"/>
      <c r="AS429" s="7"/>
      <c r="AT429" s="7"/>
      <c r="AU429" s="7"/>
      <c r="AV429" s="7"/>
      <c r="AW429" s="7"/>
      <c r="AX429" s="7"/>
    </row>
    <row r="430" spans="1:50" s="8" customFormat="1" ht="28.5" customHeight="1">
      <c r="A430" s="61" t="s">
        <v>123</v>
      </c>
      <c r="B430" s="17" t="s">
        <v>256</v>
      </c>
      <c r="C430" s="19"/>
      <c r="D430" s="154">
        <f>E430+G430</f>
        <v>6044</v>
      </c>
      <c r="E430" s="155">
        <f>E431</f>
        <v>6044</v>
      </c>
      <c r="F430" s="155">
        <f t="shared" ref="F430:H430" si="275">F431</f>
        <v>0</v>
      </c>
      <c r="G430" s="155">
        <f t="shared" si="275"/>
        <v>0</v>
      </c>
      <c r="H430" s="155" t="e">
        <f t="shared" si="275"/>
        <v>#REF!</v>
      </c>
      <c r="I430" s="154">
        <f>J430+K430+L430</f>
        <v>0</v>
      </c>
      <c r="J430" s="155">
        <f>J431</f>
        <v>0</v>
      </c>
      <c r="K430" s="155">
        <f t="shared" si="272"/>
        <v>0</v>
      </c>
      <c r="L430" s="155">
        <f t="shared" si="272"/>
        <v>0</v>
      </c>
      <c r="M430" s="159">
        <f>N430+O430</f>
        <v>0</v>
      </c>
      <c r="N430" s="160">
        <f t="shared" si="273"/>
        <v>0</v>
      </c>
      <c r="O430" s="160">
        <f t="shared" si="273"/>
        <v>0</v>
      </c>
      <c r="P430" s="160">
        <f t="shared" si="273"/>
        <v>0</v>
      </c>
      <c r="Q430" s="7"/>
      <c r="R430" s="7"/>
      <c r="S430" s="7"/>
      <c r="T430" s="7"/>
      <c r="U430" s="7"/>
      <c r="V430" s="7"/>
      <c r="W430" s="7"/>
      <c r="X430" s="7"/>
      <c r="Y430" s="7"/>
      <c r="Z430" s="7"/>
      <c r="AA430" s="7"/>
      <c r="AB430" s="7"/>
      <c r="AC430" s="7"/>
      <c r="AD430" s="7"/>
      <c r="AE430" s="7"/>
      <c r="AF430" s="7"/>
      <c r="AG430" s="7"/>
      <c r="AH430" s="7"/>
      <c r="AI430" s="7"/>
      <c r="AJ430" s="7"/>
      <c r="AK430" s="7"/>
      <c r="AL430" s="7"/>
      <c r="AM430" s="7"/>
      <c r="AN430" s="7"/>
      <c r="AO430" s="7"/>
      <c r="AP430" s="7"/>
      <c r="AQ430" s="7"/>
      <c r="AR430" s="7"/>
      <c r="AS430" s="7"/>
      <c r="AT430" s="7"/>
      <c r="AU430" s="7"/>
      <c r="AV430" s="7"/>
      <c r="AW430" s="7"/>
      <c r="AX430" s="7"/>
    </row>
    <row r="431" spans="1:50" s="8" customFormat="1" ht="60">
      <c r="A431" s="24" t="s">
        <v>242</v>
      </c>
      <c r="B431" s="17" t="s">
        <v>256</v>
      </c>
      <c r="C431" s="153" t="s">
        <v>56</v>
      </c>
      <c r="D431" s="154">
        <f>E431+G431</f>
        <v>6044</v>
      </c>
      <c r="E431" s="155">
        <v>6044</v>
      </c>
      <c r="F431" s="155"/>
      <c r="G431" s="155"/>
      <c r="H431" s="155" t="e">
        <f>#REF!</f>
        <v>#REF!</v>
      </c>
      <c r="I431" s="155">
        <f>J431+K431+L431</f>
        <v>0</v>
      </c>
      <c r="J431" s="155"/>
      <c r="K431" s="155"/>
      <c r="L431" s="155"/>
      <c r="M431" s="155">
        <f>N431+O431+P431</f>
        <v>0</v>
      </c>
      <c r="N431" s="155"/>
      <c r="O431" s="155"/>
      <c r="P431" s="155"/>
      <c r="Q431" s="7"/>
      <c r="R431" s="7"/>
      <c r="S431" s="7"/>
      <c r="T431" s="7"/>
      <c r="U431" s="7"/>
      <c r="V431" s="7"/>
      <c r="W431" s="7"/>
      <c r="X431" s="7"/>
      <c r="Y431" s="7"/>
      <c r="Z431" s="7"/>
      <c r="AA431" s="7"/>
      <c r="AB431" s="7"/>
      <c r="AC431" s="7"/>
      <c r="AD431" s="7"/>
      <c r="AE431" s="7"/>
      <c r="AF431" s="7"/>
      <c r="AG431" s="7"/>
      <c r="AH431" s="7"/>
      <c r="AI431" s="7"/>
      <c r="AJ431" s="7"/>
      <c r="AK431" s="7"/>
      <c r="AL431" s="7"/>
      <c r="AM431" s="7"/>
      <c r="AN431" s="7"/>
      <c r="AO431" s="7"/>
      <c r="AP431" s="7"/>
      <c r="AQ431" s="7"/>
      <c r="AR431" s="7"/>
      <c r="AS431" s="7"/>
      <c r="AT431" s="7"/>
      <c r="AU431" s="7"/>
      <c r="AV431" s="7"/>
      <c r="AW431" s="7"/>
      <c r="AX431" s="7"/>
    </row>
    <row r="432" spans="1:50" s="96" customFormat="1" ht="50.25" hidden="1" customHeight="1">
      <c r="A432" s="16" t="s">
        <v>465</v>
      </c>
      <c r="B432" s="17" t="s">
        <v>466</v>
      </c>
      <c r="C432" s="153"/>
      <c r="D432" s="154">
        <f>D433</f>
        <v>0</v>
      </c>
      <c r="E432" s="154">
        <f t="shared" ref="E432:P433" si="276">E433</f>
        <v>0</v>
      </c>
      <c r="F432" s="154">
        <f t="shared" si="276"/>
        <v>0</v>
      </c>
      <c r="G432" s="154">
        <f t="shared" si="276"/>
        <v>0</v>
      </c>
      <c r="H432" s="154">
        <f t="shared" si="276"/>
        <v>0</v>
      </c>
      <c r="I432" s="154">
        <f t="shared" si="276"/>
        <v>0</v>
      </c>
      <c r="J432" s="154">
        <f t="shared" si="276"/>
        <v>0</v>
      </c>
      <c r="K432" s="154">
        <f t="shared" si="276"/>
        <v>0</v>
      </c>
      <c r="L432" s="154">
        <f t="shared" si="276"/>
        <v>0</v>
      </c>
      <c r="M432" s="154">
        <f t="shared" si="276"/>
        <v>0</v>
      </c>
      <c r="N432" s="154">
        <f t="shared" si="276"/>
        <v>0</v>
      </c>
      <c r="O432" s="154">
        <f t="shared" si="276"/>
        <v>0</v>
      </c>
      <c r="P432" s="154">
        <f t="shared" si="276"/>
        <v>0</v>
      </c>
      <c r="Q432" s="95"/>
      <c r="R432" s="95"/>
      <c r="S432" s="95"/>
      <c r="T432" s="95"/>
      <c r="U432" s="95"/>
      <c r="V432" s="95"/>
      <c r="W432" s="95"/>
      <c r="X432" s="95"/>
      <c r="Y432" s="95"/>
      <c r="Z432" s="95"/>
      <c r="AA432" s="95"/>
      <c r="AB432" s="95"/>
      <c r="AC432" s="95"/>
      <c r="AD432" s="95"/>
      <c r="AE432" s="95"/>
      <c r="AF432" s="95"/>
      <c r="AG432" s="95"/>
      <c r="AH432" s="95"/>
      <c r="AI432" s="95"/>
      <c r="AJ432" s="95"/>
      <c r="AK432" s="95"/>
      <c r="AL432" s="95"/>
      <c r="AM432" s="95"/>
      <c r="AN432" s="95"/>
      <c r="AO432" s="95"/>
      <c r="AP432" s="95"/>
      <c r="AQ432" s="95"/>
      <c r="AR432" s="95"/>
      <c r="AS432" s="95"/>
      <c r="AT432" s="95"/>
      <c r="AU432" s="95"/>
      <c r="AV432" s="95"/>
      <c r="AW432" s="95"/>
      <c r="AX432" s="95"/>
    </row>
    <row r="433" spans="1:50" s="96" customFormat="1" ht="27.75" hidden="1" customHeight="1">
      <c r="A433" s="24" t="s">
        <v>242</v>
      </c>
      <c r="B433" s="17" t="s">
        <v>466</v>
      </c>
      <c r="C433" s="153" t="s">
        <v>56</v>
      </c>
      <c r="D433" s="154">
        <f>D434</f>
        <v>0</v>
      </c>
      <c r="E433" s="154">
        <f t="shared" si="276"/>
        <v>0</v>
      </c>
      <c r="F433" s="154">
        <f t="shared" si="276"/>
        <v>0</v>
      </c>
      <c r="G433" s="154">
        <f t="shared" si="276"/>
        <v>0</v>
      </c>
      <c r="H433" s="154">
        <f t="shared" si="276"/>
        <v>0</v>
      </c>
      <c r="I433" s="154">
        <f t="shared" si="276"/>
        <v>0</v>
      </c>
      <c r="J433" s="154">
        <f t="shared" si="276"/>
        <v>0</v>
      </c>
      <c r="K433" s="154">
        <f t="shared" si="276"/>
        <v>0</v>
      </c>
      <c r="L433" s="154">
        <f t="shared" si="276"/>
        <v>0</v>
      </c>
      <c r="M433" s="154">
        <f t="shared" si="276"/>
        <v>0</v>
      </c>
      <c r="N433" s="154">
        <f t="shared" si="276"/>
        <v>0</v>
      </c>
      <c r="O433" s="154">
        <f t="shared" si="276"/>
        <v>0</v>
      </c>
      <c r="P433" s="154">
        <f t="shared" si="276"/>
        <v>0</v>
      </c>
      <c r="Q433" s="95"/>
      <c r="R433" s="95"/>
      <c r="S433" s="95"/>
      <c r="T433" s="95"/>
      <c r="U433" s="95"/>
      <c r="V433" s="95"/>
      <c r="W433" s="95"/>
      <c r="X433" s="95"/>
      <c r="Y433" s="95"/>
      <c r="Z433" s="95"/>
      <c r="AA433" s="95"/>
      <c r="AB433" s="95"/>
      <c r="AC433" s="95"/>
      <c r="AD433" s="95"/>
      <c r="AE433" s="95"/>
      <c r="AF433" s="95"/>
      <c r="AG433" s="95"/>
      <c r="AH433" s="95"/>
      <c r="AI433" s="95"/>
      <c r="AJ433" s="95"/>
      <c r="AK433" s="95"/>
      <c r="AL433" s="95"/>
      <c r="AM433" s="95"/>
      <c r="AN433" s="95"/>
      <c r="AO433" s="95"/>
      <c r="AP433" s="95"/>
      <c r="AQ433" s="95"/>
      <c r="AR433" s="95"/>
      <c r="AS433" s="95"/>
      <c r="AT433" s="95"/>
      <c r="AU433" s="95"/>
      <c r="AV433" s="95"/>
      <c r="AW433" s="95"/>
      <c r="AX433" s="95"/>
    </row>
    <row r="434" spans="1:50" s="96" customFormat="1" ht="18" hidden="1" customHeight="1">
      <c r="A434" s="16" t="s">
        <v>148</v>
      </c>
      <c r="B434" s="17" t="s">
        <v>466</v>
      </c>
      <c r="C434" s="153" t="s">
        <v>56</v>
      </c>
      <c r="D434" s="154">
        <f>E434+F434+G434+H434</f>
        <v>0</v>
      </c>
      <c r="E434" s="158"/>
      <c r="F434" s="157"/>
      <c r="G434" s="157"/>
      <c r="H434" s="157"/>
      <c r="I434" s="154">
        <f>J434+K434+L434</f>
        <v>0</v>
      </c>
      <c r="J434" s="155"/>
      <c r="K434" s="167"/>
      <c r="L434" s="156"/>
      <c r="M434" s="159">
        <f>N434+O434+P434</f>
        <v>0</v>
      </c>
      <c r="N434" s="160"/>
      <c r="O434" s="160"/>
      <c r="P434" s="160"/>
      <c r="Q434" s="95"/>
      <c r="R434" s="95"/>
      <c r="S434" s="95"/>
      <c r="T434" s="95"/>
      <c r="U434" s="95"/>
      <c r="V434" s="95"/>
      <c r="W434" s="95"/>
      <c r="X434" s="95"/>
      <c r="Y434" s="95"/>
      <c r="Z434" s="95"/>
      <c r="AA434" s="95"/>
      <c r="AB434" s="95"/>
      <c r="AC434" s="95"/>
      <c r="AD434" s="95"/>
      <c r="AE434" s="95"/>
      <c r="AF434" s="95"/>
      <c r="AG434" s="95"/>
      <c r="AH434" s="95"/>
      <c r="AI434" s="95"/>
      <c r="AJ434" s="95"/>
      <c r="AK434" s="95"/>
      <c r="AL434" s="95"/>
      <c r="AM434" s="95"/>
      <c r="AN434" s="95"/>
      <c r="AO434" s="95"/>
      <c r="AP434" s="95"/>
      <c r="AQ434" s="95"/>
      <c r="AR434" s="95"/>
      <c r="AS434" s="95"/>
      <c r="AT434" s="95"/>
      <c r="AU434" s="95"/>
      <c r="AV434" s="95"/>
      <c r="AW434" s="95"/>
      <c r="AX434" s="95"/>
    </row>
    <row r="435" spans="1:50" s="8" customFormat="1" ht="47.25" hidden="1" customHeight="1">
      <c r="A435" s="74" t="s">
        <v>341</v>
      </c>
      <c r="B435" s="97" t="s">
        <v>342</v>
      </c>
      <c r="C435" s="153"/>
      <c r="D435" s="154">
        <f t="shared" ref="D435:G436" si="277">D436</f>
        <v>0</v>
      </c>
      <c r="E435" s="158">
        <f t="shared" si="277"/>
        <v>0</v>
      </c>
      <c r="F435" s="158">
        <f t="shared" si="277"/>
        <v>0</v>
      </c>
      <c r="G435" s="158">
        <f t="shared" si="277"/>
        <v>0</v>
      </c>
      <c r="H435" s="158"/>
      <c r="I435" s="154">
        <f t="shared" ref="I435:P436" si="278">I436</f>
        <v>0</v>
      </c>
      <c r="J435" s="158">
        <f t="shared" si="278"/>
        <v>0</v>
      </c>
      <c r="K435" s="158">
        <f t="shared" si="278"/>
        <v>0</v>
      </c>
      <c r="L435" s="158">
        <f t="shared" si="278"/>
        <v>0</v>
      </c>
      <c r="M435" s="154">
        <f t="shared" si="278"/>
        <v>0</v>
      </c>
      <c r="N435" s="158">
        <f t="shared" si="278"/>
        <v>0</v>
      </c>
      <c r="O435" s="158">
        <f t="shared" si="278"/>
        <v>0</v>
      </c>
      <c r="P435" s="158">
        <f t="shared" si="278"/>
        <v>0</v>
      </c>
      <c r="Q435" s="7"/>
      <c r="R435" s="7"/>
      <c r="S435" s="7"/>
      <c r="T435" s="7"/>
      <c r="U435" s="7"/>
      <c r="V435" s="7"/>
      <c r="W435" s="7"/>
      <c r="X435" s="7"/>
      <c r="Y435" s="7"/>
      <c r="Z435" s="7"/>
      <c r="AA435" s="7"/>
      <c r="AB435" s="7"/>
      <c r="AC435" s="7"/>
      <c r="AD435" s="7"/>
      <c r="AE435" s="7"/>
      <c r="AF435" s="7"/>
      <c r="AG435" s="7"/>
      <c r="AH435" s="7"/>
      <c r="AI435" s="7"/>
      <c r="AJ435" s="7"/>
      <c r="AK435" s="7"/>
      <c r="AL435" s="7"/>
      <c r="AM435" s="7"/>
      <c r="AN435" s="7"/>
      <c r="AO435" s="7"/>
      <c r="AP435" s="7"/>
      <c r="AQ435" s="7"/>
      <c r="AR435" s="7"/>
      <c r="AS435" s="7"/>
      <c r="AT435" s="7"/>
      <c r="AU435" s="7"/>
      <c r="AV435" s="7"/>
      <c r="AW435" s="7"/>
      <c r="AX435" s="7"/>
    </row>
    <row r="436" spans="1:50" s="8" customFormat="1" ht="48" hidden="1" customHeight="1">
      <c r="A436" s="24" t="s">
        <v>242</v>
      </c>
      <c r="B436" s="97" t="s">
        <v>342</v>
      </c>
      <c r="C436" s="153" t="s">
        <v>56</v>
      </c>
      <c r="D436" s="154">
        <f t="shared" si="277"/>
        <v>0</v>
      </c>
      <c r="E436" s="158">
        <f t="shared" si="277"/>
        <v>0</v>
      </c>
      <c r="F436" s="158">
        <f t="shared" si="277"/>
        <v>0</v>
      </c>
      <c r="G436" s="158">
        <f t="shared" si="277"/>
        <v>0</v>
      </c>
      <c r="H436" s="158"/>
      <c r="I436" s="154">
        <f t="shared" si="278"/>
        <v>0</v>
      </c>
      <c r="J436" s="158">
        <f t="shared" si="278"/>
        <v>0</v>
      </c>
      <c r="K436" s="158">
        <f t="shared" si="278"/>
        <v>0</v>
      </c>
      <c r="L436" s="158">
        <f t="shared" si="278"/>
        <v>0</v>
      </c>
      <c r="M436" s="154">
        <f t="shared" si="278"/>
        <v>0</v>
      </c>
      <c r="N436" s="158">
        <f t="shared" si="278"/>
        <v>0</v>
      </c>
      <c r="O436" s="158">
        <f t="shared" si="278"/>
        <v>0</v>
      </c>
      <c r="P436" s="158">
        <f t="shared" si="278"/>
        <v>0</v>
      </c>
      <c r="Q436" s="7"/>
      <c r="R436" s="7"/>
      <c r="S436" s="7"/>
      <c r="T436" s="7"/>
      <c r="U436" s="7"/>
      <c r="V436" s="7"/>
      <c r="W436" s="7"/>
      <c r="X436" s="7"/>
      <c r="Y436" s="7"/>
      <c r="Z436" s="7"/>
      <c r="AA436" s="7"/>
      <c r="AB436" s="7"/>
      <c r="AC436" s="7"/>
      <c r="AD436" s="7"/>
      <c r="AE436" s="7"/>
      <c r="AF436" s="7"/>
      <c r="AG436" s="7"/>
      <c r="AH436" s="7"/>
      <c r="AI436" s="7"/>
      <c r="AJ436" s="7"/>
      <c r="AK436" s="7"/>
      <c r="AL436" s="7"/>
      <c r="AM436" s="7"/>
      <c r="AN436" s="7"/>
      <c r="AO436" s="7"/>
      <c r="AP436" s="7"/>
      <c r="AQ436" s="7"/>
      <c r="AR436" s="7"/>
      <c r="AS436" s="7"/>
      <c r="AT436" s="7"/>
      <c r="AU436" s="7"/>
      <c r="AV436" s="7"/>
      <c r="AW436" s="7"/>
      <c r="AX436" s="7"/>
    </row>
    <row r="437" spans="1:50" s="8" customFormat="1" ht="18" hidden="1" customHeight="1">
      <c r="A437" s="16" t="s">
        <v>148</v>
      </c>
      <c r="B437" s="97" t="s">
        <v>342</v>
      </c>
      <c r="C437" s="153" t="s">
        <v>56</v>
      </c>
      <c r="D437" s="154">
        <f>E437+F437+G437</f>
        <v>0</v>
      </c>
      <c r="E437" s="158"/>
      <c r="F437" s="155"/>
      <c r="G437" s="157"/>
      <c r="H437" s="157"/>
      <c r="I437" s="154">
        <f>J437+K437+L437</f>
        <v>0</v>
      </c>
      <c r="J437" s="155"/>
      <c r="K437" s="167"/>
      <c r="L437" s="156"/>
      <c r="M437" s="154">
        <f>N437+O437+P437</f>
        <v>0</v>
      </c>
      <c r="N437" s="158"/>
      <c r="O437" s="160"/>
      <c r="P437" s="160"/>
      <c r="Q437" s="7"/>
      <c r="R437" s="7"/>
      <c r="S437" s="7"/>
      <c r="T437" s="7"/>
      <c r="U437" s="7"/>
      <c r="V437" s="7"/>
      <c r="W437" s="7"/>
      <c r="X437" s="7"/>
      <c r="Y437" s="7"/>
      <c r="Z437" s="7"/>
      <c r="AA437" s="7"/>
      <c r="AB437" s="7"/>
      <c r="AC437" s="7"/>
      <c r="AD437" s="7"/>
      <c r="AE437" s="7"/>
      <c r="AF437" s="7"/>
      <c r="AG437" s="7"/>
      <c r="AH437" s="7"/>
      <c r="AI437" s="7"/>
      <c r="AJ437" s="7"/>
      <c r="AK437" s="7"/>
      <c r="AL437" s="7"/>
      <c r="AM437" s="7"/>
      <c r="AN437" s="7"/>
      <c r="AO437" s="7"/>
      <c r="AP437" s="7"/>
      <c r="AQ437" s="7"/>
      <c r="AR437" s="7"/>
      <c r="AS437" s="7"/>
      <c r="AT437" s="7"/>
      <c r="AU437" s="7"/>
      <c r="AV437" s="7"/>
      <c r="AW437" s="7"/>
      <c r="AX437" s="7"/>
    </row>
    <row r="438" spans="1:50" s="8" customFormat="1" ht="60">
      <c r="A438" s="62" t="s">
        <v>257</v>
      </c>
      <c r="B438" s="44" t="s">
        <v>253</v>
      </c>
      <c r="C438" s="19"/>
      <c r="D438" s="154">
        <f>E438+G438+F438</f>
        <v>8338.7999999999993</v>
      </c>
      <c r="E438" s="155">
        <f>E439+E453+E457</f>
        <v>7338.9</v>
      </c>
      <c r="F438" s="155">
        <f t="shared" ref="F438:P438" si="279">F439+F453+F457</f>
        <v>272</v>
      </c>
      <c r="G438" s="155">
        <f t="shared" si="279"/>
        <v>727.9</v>
      </c>
      <c r="H438" s="155" t="e">
        <f t="shared" si="279"/>
        <v>#REF!</v>
      </c>
      <c r="I438" s="155">
        <f t="shared" si="279"/>
        <v>0</v>
      </c>
      <c r="J438" s="155">
        <f t="shared" si="279"/>
        <v>0</v>
      </c>
      <c r="K438" s="155">
        <f t="shared" si="279"/>
        <v>0</v>
      </c>
      <c r="L438" s="155">
        <f t="shared" si="279"/>
        <v>0</v>
      </c>
      <c r="M438" s="155">
        <f t="shared" si="279"/>
        <v>0</v>
      </c>
      <c r="N438" s="155">
        <f t="shared" si="279"/>
        <v>0</v>
      </c>
      <c r="O438" s="155">
        <f t="shared" si="279"/>
        <v>0</v>
      </c>
      <c r="P438" s="155">
        <f t="shared" si="279"/>
        <v>0</v>
      </c>
      <c r="Q438" s="7"/>
      <c r="R438" s="7"/>
      <c r="S438" s="7"/>
      <c r="T438" s="7"/>
      <c r="U438" s="7"/>
      <c r="V438" s="7"/>
      <c r="W438" s="7"/>
      <c r="X438" s="7"/>
      <c r="Y438" s="7"/>
      <c r="Z438" s="7"/>
      <c r="AA438" s="7"/>
      <c r="AB438" s="7"/>
      <c r="AC438" s="7"/>
      <c r="AD438" s="7"/>
      <c r="AE438" s="7"/>
      <c r="AF438" s="7"/>
      <c r="AG438" s="7"/>
      <c r="AH438" s="7"/>
      <c r="AI438" s="7"/>
      <c r="AJ438" s="7"/>
      <c r="AK438" s="7"/>
      <c r="AL438" s="7"/>
      <c r="AM438" s="7"/>
      <c r="AN438" s="7"/>
      <c r="AO438" s="7"/>
      <c r="AP438" s="7"/>
      <c r="AQ438" s="7"/>
      <c r="AR438" s="7"/>
      <c r="AS438" s="7"/>
      <c r="AT438" s="7"/>
      <c r="AU438" s="7"/>
      <c r="AV438" s="7"/>
      <c r="AW438" s="7"/>
      <c r="AX438" s="7"/>
    </row>
    <row r="439" spans="1:50" s="8" customFormat="1" ht="45.75" customHeight="1">
      <c r="A439" s="16" t="s">
        <v>354</v>
      </c>
      <c r="B439" s="44" t="s">
        <v>256</v>
      </c>
      <c r="C439" s="153"/>
      <c r="D439" s="154">
        <f>E439+F439+G439</f>
        <v>8338.7999999999993</v>
      </c>
      <c r="E439" s="155">
        <f>E440+E442+E447+E450</f>
        <v>7338.9</v>
      </c>
      <c r="F439" s="155">
        <f t="shared" ref="F439:P439" si="280">F440+F442+F447+F450</f>
        <v>272</v>
      </c>
      <c r="G439" s="155">
        <f t="shared" si="280"/>
        <v>727.9</v>
      </c>
      <c r="H439" s="155" t="e">
        <f t="shared" si="280"/>
        <v>#REF!</v>
      </c>
      <c r="I439" s="155">
        <f t="shared" si="280"/>
        <v>0</v>
      </c>
      <c r="J439" s="155">
        <f t="shared" si="280"/>
        <v>0</v>
      </c>
      <c r="K439" s="155">
        <f t="shared" si="280"/>
        <v>0</v>
      </c>
      <c r="L439" s="155">
        <f t="shared" si="280"/>
        <v>0</v>
      </c>
      <c r="M439" s="155">
        <f t="shared" si="280"/>
        <v>0</v>
      </c>
      <c r="N439" s="155">
        <f t="shared" si="280"/>
        <v>0</v>
      </c>
      <c r="O439" s="155">
        <f t="shared" si="280"/>
        <v>0</v>
      </c>
      <c r="P439" s="155">
        <f t="shared" si="280"/>
        <v>0</v>
      </c>
      <c r="Q439" s="7"/>
      <c r="R439" s="7"/>
      <c r="S439" s="7"/>
      <c r="T439" s="7"/>
      <c r="U439" s="7"/>
      <c r="V439" s="7"/>
      <c r="W439" s="7"/>
      <c r="X439" s="7"/>
      <c r="Y439" s="7"/>
      <c r="Z439" s="7"/>
      <c r="AA439" s="7"/>
      <c r="AB439" s="7"/>
      <c r="AC439" s="7"/>
      <c r="AD439" s="7"/>
      <c r="AE439" s="7"/>
      <c r="AF439" s="7"/>
      <c r="AG439" s="7"/>
      <c r="AH439" s="7"/>
      <c r="AI439" s="7"/>
      <c r="AJ439" s="7"/>
      <c r="AK439" s="7"/>
      <c r="AL439" s="7"/>
      <c r="AM439" s="7"/>
      <c r="AN439" s="7"/>
      <c r="AO439" s="7"/>
      <c r="AP439" s="7"/>
      <c r="AQ439" s="7"/>
      <c r="AR439" s="7"/>
      <c r="AS439" s="7"/>
      <c r="AT439" s="7"/>
      <c r="AU439" s="7"/>
      <c r="AV439" s="7"/>
      <c r="AW439" s="7"/>
      <c r="AX439" s="7"/>
    </row>
    <row r="440" spans="1:50" s="8" customFormat="1" ht="31.5" customHeight="1">
      <c r="A440" s="24" t="s">
        <v>120</v>
      </c>
      <c r="B440" s="44" t="s">
        <v>256</v>
      </c>
      <c r="C440" s="153"/>
      <c r="D440" s="154">
        <f>D441</f>
        <v>7250</v>
      </c>
      <c r="E440" s="154">
        <f t="shared" ref="E440:P440" si="281">E441</f>
        <v>7250</v>
      </c>
      <c r="F440" s="154">
        <f t="shared" si="281"/>
        <v>0</v>
      </c>
      <c r="G440" s="154">
        <f t="shared" si="281"/>
        <v>0</v>
      </c>
      <c r="H440" s="154" t="e">
        <f t="shared" si="281"/>
        <v>#REF!</v>
      </c>
      <c r="I440" s="154">
        <f t="shared" si="281"/>
        <v>0</v>
      </c>
      <c r="J440" s="154">
        <f t="shared" si="281"/>
        <v>0</v>
      </c>
      <c r="K440" s="154">
        <f t="shared" si="281"/>
        <v>0</v>
      </c>
      <c r="L440" s="154">
        <f t="shared" si="281"/>
        <v>0</v>
      </c>
      <c r="M440" s="154">
        <f t="shared" si="281"/>
        <v>0</v>
      </c>
      <c r="N440" s="154">
        <f t="shared" si="281"/>
        <v>0</v>
      </c>
      <c r="O440" s="154">
        <f t="shared" si="281"/>
        <v>0</v>
      </c>
      <c r="P440" s="154">
        <f t="shared" si="281"/>
        <v>0</v>
      </c>
      <c r="Q440" s="7"/>
      <c r="R440" s="7"/>
      <c r="S440" s="7"/>
      <c r="T440" s="7"/>
      <c r="U440" s="7"/>
      <c r="V440" s="7"/>
      <c r="W440" s="7"/>
      <c r="X440" s="7"/>
      <c r="Y440" s="7"/>
      <c r="Z440" s="7"/>
      <c r="AA440" s="7"/>
      <c r="AB440" s="7"/>
      <c r="AC440" s="7"/>
      <c r="AD440" s="7"/>
      <c r="AE440" s="7"/>
      <c r="AF440" s="7"/>
      <c r="AG440" s="7"/>
      <c r="AH440" s="7"/>
      <c r="AI440" s="7"/>
      <c r="AJ440" s="7"/>
      <c r="AK440" s="7"/>
      <c r="AL440" s="7"/>
      <c r="AM440" s="7"/>
      <c r="AN440" s="7"/>
      <c r="AO440" s="7"/>
      <c r="AP440" s="7"/>
      <c r="AQ440" s="7"/>
      <c r="AR440" s="7"/>
      <c r="AS440" s="7"/>
      <c r="AT440" s="7"/>
      <c r="AU440" s="7"/>
      <c r="AV440" s="7"/>
      <c r="AW440" s="7"/>
      <c r="AX440" s="7"/>
    </row>
    <row r="441" spans="1:50" s="8" customFormat="1" ht="63" customHeight="1">
      <c r="A441" s="24" t="s">
        <v>475</v>
      </c>
      <c r="B441" s="44" t="s">
        <v>256</v>
      </c>
      <c r="C441" s="153" t="s">
        <v>56</v>
      </c>
      <c r="D441" s="154">
        <f>E441+F441+G441</f>
        <v>7250</v>
      </c>
      <c r="E441" s="155">
        <v>7250</v>
      </c>
      <c r="F441" s="155"/>
      <c r="G441" s="155"/>
      <c r="H441" s="155" t="e">
        <f>#REF!</f>
        <v>#REF!</v>
      </c>
      <c r="I441" s="155">
        <f>J441+K441+L441</f>
        <v>0</v>
      </c>
      <c r="J441" s="155"/>
      <c r="K441" s="155"/>
      <c r="L441" s="155"/>
      <c r="M441" s="155">
        <f>N441+O441+P441</f>
        <v>0</v>
      </c>
      <c r="N441" s="155"/>
      <c r="O441" s="160"/>
      <c r="P441" s="160"/>
      <c r="Q441" s="7"/>
      <c r="R441" s="7"/>
      <c r="S441" s="7"/>
      <c r="T441" s="7"/>
      <c r="U441" s="7"/>
      <c r="V441" s="7"/>
      <c r="W441" s="7"/>
      <c r="X441" s="7"/>
      <c r="Y441" s="7"/>
      <c r="Z441" s="7"/>
      <c r="AA441" s="7"/>
      <c r="AB441" s="7"/>
      <c r="AC441" s="7"/>
      <c r="AD441" s="7"/>
      <c r="AE441" s="7"/>
      <c r="AF441" s="7"/>
      <c r="AG441" s="7"/>
      <c r="AH441" s="7"/>
      <c r="AI441" s="7"/>
      <c r="AJ441" s="7"/>
      <c r="AK441" s="7"/>
      <c r="AL441" s="7"/>
      <c r="AM441" s="7"/>
      <c r="AN441" s="7"/>
      <c r="AO441" s="7"/>
      <c r="AP441" s="7"/>
      <c r="AQ441" s="7"/>
      <c r="AR441" s="7"/>
      <c r="AS441" s="7"/>
      <c r="AT441" s="7"/>
      <c r="AU441" s="7"/>
      <c r="AV441" s="7"/>
      <c r="AW441" s="7"/>
      <c r="AX441" s="7"/>
    </row>
    <row r="442" spans="1:50" s="8" customFormat="1" ht="16.5" hidden="1" customHeight="1">
      <c r="A442" s="82" t="s">
        <v>304</v>
      </c>
      <c r="B442" s="60" t="s">
        <v>305</v>
      </c>
      <c r="C442" s="153"/>
      <c r="D442" s="158">
        <f>D443+D445</f>
        <v>0</v>
      </c>
      <c r="E442" s="158">
        <f>E443+E445</f>
        <v>0</v>
      </c>
      <c r="F442" s="158">
        <f>F443+F445</f>
        <v>0</v>
      </c>
      <c r="G442" s="158">
        <f>G443+G445</f>
        <v>0</v>
      </c>
      <c r="H442" s="158"/>
      <c r="I442" s="158">
        <f t="shared" ref="I442:P442" si="282">I443+I445</f>
        <v>0</v>
      </c>
      <c r="J442" s="158">
        <f t="shared" si="282"/>
        <v>0</v>
      </c>
      <c r="K442" s="158">
        <f t="shared" si="282"/>
        <v>0</v>
      </c>
      <c r="L442" s="158">
        <f t="shared" si="282"/>
        <v>0</v>
      </c>
      <c r="M442" s="158">
        <f t="shared" si="282"/>
        <v>0</v>
      </c>
      <c r="N442" s="158">
        <f t="shared" si="282"/>
        <v>0</v>
      </c>
      <c r="O442" s="158">
        <f t="shared" si="282"/>
        <v>0</v>
      </c>
      <c r="P442" s="158">
        <f t="shared" si="282"/>
        <v>0</v>
      </c>
      <c r="Q442" s="7"/>
      <c r="R442" s="7"/>
      <c r="S442" s="7"/>
      <c r="T442" s="7"/>
      <c r="U442" s="7"/>
      <c r="V442" s="7"/>
      <c r="W442" s="7"/>
      <c r="X442" s="7"/>
      <c r="Y442" s="7"/>
      <c r="Z442" s="7"/>
      <c r="AA442" s="7"/>
      <c r="AB442" s="7"/>
      <c r="AC442" s="7"/>
      <c r="AD442" s="7"/>
      <c r="AE442" s="7"/>
      <c r="AF442" s="7"/>
      <c r="AG442" s="7"/>
      <c r="AH442" s="7"/>
      <c r="AI442" s="7"/>
      <c r="AJ442" s="7"/>
      <c r="AK442" s="7"/>
      <c r="AL442" s="7"/>
      <c r="AM442" s="7"/>
      <c r="AN442" s="7"/>
      <c r="AO442" s="7"/>
      <c r="AP442" s="7"/>
      <c r="AQ442" s="7"/>
      <c r="AR442" s="7"/>
      <c r="AS442" s="7"/>
      <c r="AT442" s="7"/>
      <c r="AU442" s="7"/>
      <c r="AV442" s="7"/>
      <c r="AW442" s="7"/>
      <c r="AX442" s="7"/>
    </row>
    <row r="443" spans="1:50" s="8" customFormat="1" ht="20.25" hidden="1" customHeight="1">
      <c r="A443" s="81" t="s">
        <v>35</v>
      </c>
      <c r="B443" s="60" t="s">
        <v>305</v>
      </c>
      <c r="C443" s="153" t="s">
        <v>36</v>
      </c>
      <c r="D443" s="158">
        <f>D444</f>
        <v>0</v>
      </c>
      <c r="E443" s="158">
        <f>E444</f>
        <v>0</v>
      </c>
      <c r="F443" s="158">
        <f>F444</f>
        <v>0</v>
      </c>
      <c r="G443" s="158">
        <f>G444</f>
        <v>0</v>
      </c>
      <c r="H443" s="158"/>
      <c r="I443" s="158">
        <f t="shared" ref="I443:P443" si="283">I444</f>
        <v>0</v>
      </c>
      <c r="J443" s="158">
        <f t="shared" si="283"/>
        <v>0</v>
      </c>
      <c r="K443" s="158">
        <f t="shared" si="283"/>
        <v>0</v>
      </c>
      <c r="L443" s="158">
        <f t="shared" si="283"/>
        <v>0</v>
      </c>
      <c r="M443" s="158">
        <f t="shared" si="283"/>
        <v>0</v>
      </c>
      <c r="N443" s="158">
        <f t="shared" si="283"/>
        <v>0</v>
      </c>
      <c r="O443" s="158">
        <f t="shared" si="283"/>
        <v>0</v>
      </c>
      <c r="P443" s="158">
        <f t="shared" si="283"/>
        <v>0</v>
      </c>
      <c r="Q443" s="7"/>
      <c r="R443" s="7"/>
      <c r="S443" s="7"/>
      <c r="T443" s="7"/>
      <c r="U443" s="7"/>
      <c r="V443" s="7"/>
      <c r="W443" s="7"/>
      <c r="X443" s="7"/>
      <c r="Y443" s="7"/>
      <c r="Z443" s="7"/>
      <c r="AA443" s="7"/>
      <c r="AB443" s="7"/>
      <c r="AC443" s="7"/>
      <c r="AD443" s="7"/>
      <c r="AE443" s="7"/>
      <c r="AF443" s="7"/>
      <c r="AG443" s="7"/>
      <c r="AH443" s="7"/>
      <c r="AI443" s="7"/>
      <c r="AJ443" s="7"/>
      <c r="AK443" s="7"/>
      <c r="AL443" s="7"/>
      <c r="AM443" s="7"/>
      <c r="AN443" s="7"/>
      <c r="AO443" s="7"/>
      <c r="AP443" s="7"/>
      <c r="AQ443" s="7"/>
      <c r="AR443" s="7"/>
      <c r="AS443" s="7"/>
      <c r="AT443" s="7"/>
      <c r="AU443" s="7"/>
      <c r="AV443" s="7"/>
      <c r="AW443" s="7"/>
      <c r="AX443" s="7"/>
    </row>
    <row r="444" spans="1:50" s="8" customFormat="1" ht="22.5" hidden="1" customHeight="1">
      <c r="A444" s="62" t="s">
        <v>67</v>
      </c>
      <c r="B444" s="60" t="s">
        <v>305</v>
      </c>
      <c r="C444" s="153" t="s">
        <v>36</v>
      </c>
      <c r="D444" s="158">
        <f>E444+F444+G444</f>
        <v>0</v>
      </c>
      <c r="E444" s="155"/>
      <c r="F444" s="167"/>
      <c r="G444" s="157"/>
      <c r="H444" s="157"/>
      <c r="I444" s="154"/>
      <c r="J444" s="160"/>
      <c r="K444" s="28"/>
      <c r="L444" s="156"/>
      <c r="M444" s="160"/>
      <c r="N444" s="160"/>
      <c r="O444" s="160"/>
      <c r="P444" s="160"/>
      <c r="Q444" s="7"/>
      <c r="R444" s="7"/>
      <c r="S444" s="7"/>
      <c r="T444" s="7"/>
      <c r="U444" s="7"/>
      <c r="V444" s="7"/>
      <c r="W444" s="7"/>
      <c r="X444" s="7"/>
      <c r="Y444" s="7"/>
      <c r="Z444" s="7"/>
      <c r="AA444" s="7"/>
      <c r="AB444" s="7"/>
      <c r="AC444" s="7"/>
      <c r="AD444" s="7"/>
      <c r="AE444" s="7"/>
      <c r="AF444" s="7"/>
      <c r="AG444" s="7"/>
      <c r="AH444" s="7"/>
      <c r="AI444" s="7"/>
      <c r="AJ444" s="7"/>
      <c r="AK444" s="7"/>
      <c r="AL444" s="7"/>
      <c r="AM444" s="7"/>
      <c r="AN444" s="7"/>
      <c r="AO444" s="7"/>
      <c r="AP444" s="7"/>
      <c r="AQ444" s="7"/>
      <c r="AR444" s="7"/>
      <c r="AS444" s="7"/>
      <c r="AT444" s="7"/>
      <c r="AU444" s="7"/>
      <c r="AV444" s="7"/>
      <c r="AW444" s="7"/>
      <c r="AX444" s="7"/>
    </row>
    <row r="445" spans="1:50" s="8" customFormat="1" ht="26.25" hidden="1" customHeight="1">
      <c r="A445" s="74" t="s">
        <v>475</v>
      </c>
      <c r="B445" s="60" t="s">
        <v>305</v>
      </c>
      <c r="C445" s="153" t="s">
        <v>56</v>
      </c>
      <c r="D445" s="158">
        <f>D446</f>
        <v>0</v>
      </c>
      <c r="E445" s="158">
        <f>E446</f>
        <v>0</v>
      </c>
      <c r="F445" s="158">
        <f>F446</f>
        <v>0</v>
      </c>
      <c r="G445" s="158">
        <f>G446</f>
        <v>0</v>
      </c>
      <c r="H445" s="158"/>
      <c r="I445" s="158">
        <f t="shared" ref="I445:P445" si="284">I446</f>
        <v>0</v>
      </c>
      <c r="J445" s="158">
        <f t="shared" si="284"/>
        <v>0</v>
      </c>
      <c r="K445" s="158">
        <f t="shared" si="284"/>
        <v>0</v>
      </c>
      <c r="L445" s="158">
        <f t="shared" si="284"/>
        <v>0</v>
      </c>
      <c r="M445" s="158">
        <f t="shared" si="284"/>
        <v>0</v>
      </c>
      <c r="N445" s="158">
        <f t="shared" si="284"/>
        <v>0</v>
      </c>
      <c r="O445" s="158">
        <f t="shared" si="284"/>
        <v>0</v>
      </c>
      <c r="P445" s="158">
        <f t="shared" si="284"/>
        <v>0</v>
      </c>
      <c r="Q445" s="7"/>
      <c r="R445" s="7"/>
      <c r="S445" s="7"/>
      <c r="T445" s="7"/>
      <c r="U445" s="7"/>
      <c r="V445" s="7"/>
      <c r="W445" s="7"/>
      <c r="X445" s="7"/>
      <c r="Y445" s="7"/>
      <c r="Z445" s="7"/>
      <c r="AA445" s="7"/>
      <c r="AB445" s="7"/>
      <c r="AC445" s="7"/>
      <c r="AD445" s="7"/>
      <c r="AE445" s="7"/>
      <c r="AF445" s="7"/>
      <c r="AG445" s="7"/>
      <c r="AH445" s="7"/>
      <c r="AI445" s="7"/>
      <c r="AJ445" s="7"/>
      <c r="AK445" s="7"/>
      <c r="AL445" s="7"/>
      <c r="AM445" s="7"/>
      <c r="AN445" s="7"/>
      <c r="AO445" s="7"/>
      <c r="AP445" s="7"/>
      <c r="AQ445" s="7"/>
      <c r="AR445" s="7"/>
      <c r="AS445" s="7"/>
      <c r="AT445" s="7"/>
      <c r="AU445" s="7"/>
      <c r="AV445" s="7"/>
      <c r="AW445" s="7"/>
      <c r="AX445" s="7"/>
    </row>
    <row r="446" spans="1:50" s="8" customFormat="1" ht="18.75" hidden="1" customHeight="1">
      <c r="A446" s="62" t="s">
        <v>67</v>
      </c>
      <c r="B446" s="60" t="s">
        <v>305</v>
      </c>
      <c r="C446" s="153" t="s">
        <v>56</v>
      </c>
      <c r="D446" s="158">
        <f>E446+F446+G446</f>
        <v>0</v>
      </c>
      <c r="E446" s="155"/>
      <c r="F446" s="38"/>
      <c r="G446" s="157"/>
      <c r="H446" s="157"/>
      <c r="I446" s="154"/>
      <c r="J446" s="160"/>
      <c r="K446" s="28"/>
      <c r="L446" s="156"/>
      <c r="M446" s="160"/>
      <c r="N446" s="160"/>
      <c r="O446" s="160"/>
      <c r="P446" s="160"/>
      <c r="Q446" s="7"/>
      <c r="R446" s="7"/>
      <c r="S446" s="7"/>
      <c r="T446" s="7"/>
      <c r="U446" s="7"/>
      <c r="V446" s="7"/>
      <c r="W446" s="7"/>
      <c r="X446" s="7"/>
      <c r="Y446" s="7"/>
      <c r="Z446" s="7"/>
      <c r="AA446" s="7"/>
      <c r="AB446" s="7"/>
      <c r="AC446" s="7"/>
      <c r="AD446" s="7"/>
      <c r="AE446" s="7"/>
      <c r="AF446" s="7"/>
      <c r="AG446" s="7"/>
      <c r="AH446" s="7"/>
      <c r="AI446" s="7"/>
      <c r="AJ446" s="7"/>
      <c r="AK446" s="7"/>
      <c r="AL446" s="7"/>
      <c r="AM446" s="7"/>
      <c r="AN446" s="7"/>
      <c r="AO446" s="7"/>
      <c r="AP446" s="7"/>
      <c r="AQ446" s="7"/>
      <c r="AR446" s="7"/>
      <c r="AS446" s="7"/>
      <c r="AT446" s="7"/>
      <c r="AU446" s="7"/>
      <c r="AV446" s="7"/>
      <c r="AW446" s="7"/>
      <c r="AX446" s="7"/>
    </row>
    <row r="447" spans="1:50" s="8" customFormat="1" ht="50.25" customHeight="1">
      <c r="A447" s="71" t="s">
        <v>540</v>
      </c>
      <c r="B447" s="60" t="s">
        <v>541</v>
      </c>
      <c r="C447" s="153"/>
      <c r="D447" s="158">
        <f t="shared" ref="D447:P448" si="285">D448</f>
        <v>888.8</v>
      </c>
      <c r="E447" s="155">
        <f t="shared" si="285"/>
        <v>88.9</v>
      </c>
      <c r="F447" s="155">
        <f t="shared" si="285"/>
        <v>72</v>
      </c>
      <c r="G447" s="155">
        <f t="shared" si="285"/>
        <v>727.9</v>
      </c>
      <c r="H447" s="155"/>
      <c r="I447" s="155">
        <f t="shared" ref="I447:P447" si="286">I448</f>
        <v>0</v>
      </c>
      <c r="J447" s="155">
        <f t="shared" si="286"/>
        <v>0</v>
      </c>
      <c r="K447" s="155">
        <f t="shared" si="286"/>
        <v>0</v>
      </c>
      <c r="L447" s="155">
        <f t="shared" si="286"/>
        <v>0</v>
      </c>
      <c r="M447" s="155">
        <f t="shared" si="286"/>
        <v>0</v>
      </c>
      <c r="N447" s="155">
        <f t="shared" si="286"/>
        <v>0</v>
      </c>
      <c r="O447" s="155">
        <f t="shared" si="286"/>
        <v>0</v>
      </c>
      <c r="P447" s="155">
        <f t="shared" si="286"/>
        <v>0</v>
      </c>
      <c r="Q447" s="7"/>
      <c r="R447" s="7"/>
      <c r="S447" s="7"/>
      <c r="T447" s="7"/>
      <c r="U447" s="7"/>
      <c r="V447" s="7"/>
      <c r="W447" s="7"/>
      <c r="X447" s="7"/>
      <c r="Y447" s="7"/>
      <c r="Z447" s="7"/>
      <c r="AA447" s="7"/>
      <c r="AB447" s="7"/>
      <c r="AC447" s="7"/>
      <c r="AD447" s="7"/>
      <c r="AE447" s="7"/>
      <c r="AF447" s="7"/>
      <c r="AG447" s="7"/>
      <c r="AH447" s="7"/>
      <c r="AI447" s="7"/>
      <c r="AJ447" s="7"/>
      <c r="AK447" s="7"/>
      <c r="AL447" s="7"/>
      <c r="AM447" s="7"/>
      <c r="AN447" s="7"/>
      <c r="AO447" s="7"/>
      <c r="AP447" s="7"/>
      <c r="AQ447" s="7"/>
      <c r="AR447" s="7"/>
      <c r="AS447" s="7"/>
      <c r="AT447" s="7"/>
      <c r="AU447" s="7"/>
      <c r="AV447" s="7"/>
      <c r="AW447" s="7"/>
      <c r="AX447" s="7"/>
    </row>
    <row r="448" spans="1:50" s="8" customFormat="1" ht="37.5" customHeight="1">
      <c r="A448" s="56" t="s">
        <v>475</v>
      </c>
      <c r="B448" s="60" t="s">
        <v>541</v>
      </c>
      <c r="C448" s="153" t="s">
        <v>56</v>
      </c>
      <c r="D448" s="158">
        <f t="shared" si="285"/>
        <v>888.8</v>
      </c>
      <c r="E448" s="158">
        <f t="shared" si="285"/>
        <v>88.9</v>
      </c>
      <c r="F448" s="158">
        <f t="shared" si="285"/>
        <v>72</v>
      </c>
      <c r="G448" s="158">
        <f t="shared" si="285"/>
        <v>727.9</v>
      </c>
      <c r="H448" s="158">
        <f t="shared" si="285"/>
        <v>0</v>
      </c>
      <c r="I448" s="158">
        <f t="shared" si="285"/>
        <v>0</v>
      </c>
      <c r="J448" s="158">
        <f t="shared" si="285"/>
        <v>0</v>
      </c>
      <c r="K448" s="158">
        <f t="shared" si="285"/>
        <v>0</v>
      </c>
      <c r="L448" s="158">
        <f t="shared" si="285"/>
        <v>0</v>
      </c>
      <c r="M448" s="158">
        <f t="shared" si="285"/>
        <v>0</v>
      </c>
      <c r="N448" s="158">
        <f t="shared" si="285"/>
        <v>0</v>
      </c>
      <c r="O448" s="158">
        <f t="shared" si="285"/>
        <v>0</v>
      </c>
      <c r="P448" s="158">
        <f t="shared" si="285"/>
        <v>0</v>
      </c>
      <c r="Q448" s="7"/>
      <c r="R448" s="7"/>
      <c r="S448" s="7"/>
      <c r="T448" s="7"/>
      <c r="U448" s="7"/>
      <c r="V448" s="7"/>
      <c r="W448" s="7"/>
      <c r="X448" s="7"/>
      <c r="Y448" s="7"/>
      <c r="Z448" s="7"/>
      <c r="AA448" s="7"/>
      <c r="AB448" s="7"/>
      <c r="AC448" s="7"/>
      <c r="AD448" s="7"/>
      <c r="AE448" s="7"/>
      <c r="AF448" s="7"/>
      <c r="AG448" s="7"/>
      <c r="AH448" s="7"/>
      <c r="AI448" s="7"/>
      <c r="AJ448" s="7"/>
      <c r="AK448" s="7"/>
      <c r="AL448" s="7"/>
      <c r="AM448" s="7"/>
      <c r="AN448" s="7"/>
      <c r="AO448" s="7"/>
      <c r="AP448" s="7"/>
      <c r="AQ448" s="7"/>
      <c r="AR448" s="7"/>
      <c r="AS448" s="7"/>
      <c r="AT448" s="7"/>
      <c r="AU448" s="7"/>
      <c r="AV448" s="7"/>
      <c r="AW448" s="7"/>
      <c r="AX448" s="7"/>
    </row>
    <row r="449" spans="1:50" s="8" customFormat="1" ht="20.25" customHeight="1">
      <c r="A449" s="62" t="s">
        <v>67</v>
      </c>
      <c r="B449" s="60" t="s">
        <v>541</v>
      </c>
      <c r="C449" s="153" t="s">
        <v>56</v>
      </c>
      <c r="D449" s="158">
        <f>E449+F449+G449+H449</f>
        <v>888.8</v>
      </c>
      <c r="E449" s="155">
        <v>88.9</v>
      </c>
      <c r="F449" s="155">
        <v>72</v>
      </c>
      <c r="G449" s="155">
        <v>727.9</v>
      </c>
      <c r="H449" s="155"/>
      <c r="I449" s="155"/>
      <c r="J449" s="155"/>
      <c r="K449" s="155"/>
      <c r="L449" s="155"/>
      <c r="M449" s="155"/>
      <c r="N449" s="155"/>
      <c r="O449" s="155"/>
      <c r="P449" s="155"/>
      <c r="Q449" s="7"/>
      <c r="R449" s="7"/>
      <c r="S449" s="7"/>
      <c r="T449" s="7"/>
      <c r="U449" s="7"/>
      <c r="V449" s="7"/>
      <c r="W449" s="7"/>
      <c r="X449" s="7"/>
      <c r="Y449" s="7"/>
      <c r="Z449" s="7"/>
      <c r="AA449" s="7"/>
      <c r="AB449" s="7"/>
      <c r="AC449" s="7"/>
      <c r="AD449" s="7"/>
      <c r="AE449" s="7"/>
      <c r="AF449" s="7"/>
      <c r="AG449" s="7"/>
      <c r="AH449" s="7"/>
      <c r="AI449" s="7"/>
      <c r="AJ449" s="7"/>
      <c r="AK449" s="7"/>
      <c r="AL449" s="7"/>
      <c r="AM449" s="7"/>
      <c r="AN449" s="7"/>
      <c r="AO449" s="7"/>
      <c r="AP449" s="7"/>
      <c r="AQ449" s="7"/>
      <c r="AR449" s="7"/>
      <c r="AS449" s="7"/>
      <c r="AT449" s="7"/>
      <c r="AU449" s="7"/>
      <c r="AV449" s="7"/>
      <c r="AW449" s="7"/>
      <c r="AX449" s="7"/>
    </row>
    <row r="450" spans="1:50" s="8" customFormat="1" ht="63.75" customHeight="1">
      <c r="A450" s="57" t="s">
        <v>151</v>
      </c>
      <c r="B450" s="47" t="s">
        <v>285</v>
      </c>
      <c r="C450" s="153"/>
      <c r="D450" s="158">
        <f t="shared" ref="D450:G451" si="287">D451</f>
        <v>200</v>
      </c>
      <c r="E450" s="158">
        <f t="shared" si="287"/>
        <v>0</v>
      </c>
      <c r="F450" s="158">
        <f t="shared" si="287"/>
        <v>200</v>
      </c>
      <c r="G450" s="158">
        <f t="shared" si="287"/>
        <v>0</v>
      </c>
      <c r="H450" s="158"/>
      <c r="I450" s="158">
        <f t="shared" ref="I450:P451" si="288">I451</f>
        <v>0</v>
      </c>
      <c r="J450" s="158">
        <f t="shared" si="288"/>
        <v>0</v>
      </c>
      <c r="K450" s="158">
        <f t="shared" si="288"/>
        <v>0</v>
      </c>
      <c r="L450" s="158">
        <f t="shared" si="288"/>
        <v>0</v>
      </c>
      <c r="M450" s="158">
        <f t="shared" si="288"/>
        <v>0</v>
      </c>
      <c r="N450" s="158">
        <f t="shared" si="288"/>
        <v>0</v>
      </c>
      <c r="O450" s="158">
        <f t="shared" si="288"/>
        <v>0</v>
      </c>
      <c r="P450" s="158">
        <f t="shared" si="288"/>
        <v>0</v>
      </c>
      <c r="Q450" s="7"/>
      <c r="R450" s="7"/>
      <c r="S450" s="7"/>
      <c r="T450" s="7"/>
      <c r="U450" s="7"/>
      <c r="V450" s="7"/>
      <c r="W450" s="7"/>
      <c r="X450" s="7"/>
      <c r="Y450" s="7"/>
      <c r="Z450" s="7"/>
      <c r="AA450" s="7"/>
      <c r="AB450" s="7"/>
      <c r="AC450" s="7"/>
      <c r="AD450" s="7"/>
      <c r="AE450" s="7"/>
      <c r="AF450" s="7"/>
      <c r="AG450" s="7"/>
      <c r="AH450" s="7"/>
      <c r="AI450" s="7"/>
      <c r="AJ450" s="7"/>
      <c r="AK450" s="7"/>
      <c r="AL450" s="7"/>
      <c r="AM450" s="7"/>
      <c r="AN450" s="7"/>
      <c r="AO450" s="7"/>
      <c r="AP450" s="7"/>
      <c r="AQ450" s="7"/>
      <c r="AR450" s="7"/>
      <c r="AS450" s="7"/>
      <c r="AT450" s="7"/>
      <c r="AU450" s="7"/>
      <c r="AV450" s="7"/>
      <c r="AW450" s="7"/>
      <c r="AX450" s="7"/>
    </row>
    <row r="451" spans="1:50" s="8" customFormat="1" ht="30" customHeight="1">
      <c r="A451" s="24" t="s">
        <v>242</v>
      </c>
      <c r="B451" s="47" t="s">
        <v>285</v>
      </c>
      <c r="C451" s="153" t="s">
        <v>56</v>
      </c>
      <c r="D451" s="158">
        <f t="shared" si="287"/>
        <v>200</v>
      </c>
      <c r="E451" s="158">
        <f t="shared" si="287"/>
        <v>0</v>
      </c>
      <c r="F451" s="158">
        <f t="shared" si="287"/>
        <v>200</v>
      </c>
      <c r="G451" s="158">
        <f t="shared" si="287"/>
        <v>0</v>
      </c>
      <c r="H451" s="158"/>
      <c r="I451" s="158">
        <f t="shared" si="288"/>
        <v>0</v>
      </c>
      <c r="J451" s="158">
        <f t="shared" si="288"/>
        <v>0</v>
      </c>
      <c r="K451" s="158">
        <f t="shared" si="288"/>
        <v>0</v>
      </c>
      <c r="L451" s="158">
        <f t="shared" si="288"/>
        <v>0</v>
      </c>
      <c r="M451" s="158">
        <f t="shared" si="288"/>
        <v>0</v>
      </c>
      <c r="N451" s="158">
        <f t="shared" si="288"/>
        <v>0</v>
      </c>
      <c r="O451" s="158">
        <f t="shared" si="288"/>
        <v>0</v>
      </c>
      <c r="P451" s="158">
        <f t="shared" si="288"/>
        <v>0</v>
      </c>
      <c r="Q451" s="7"/>
      <c r="R451" s="7"/>
      <c r="S451" s="7"/>
      <c r="T451" s="7"/>
      <c r="U451" s="7"/>
      <c r="V451" s="7"/>
      <c r="W451" s="7"/>
      <c r="X451" s="7"/>
      <c r="Y451" s="7"/>
      <c r="Z451" s="7"/>
      <c r="AA451" s="7"/>
      <c r="AB451" s="7"/>
      <c r="AC451" s="7"/>
      <c r="AD451" s="7"/>
      <c r="AE451" s="7"/>
      <c r="AF451" s="7"/>
      <c r="AG451" s="7"/>
      <c r="AH451" s="7"/>
      <c r="AI451" s="7"/>
      <c r="AJ451" s="7"/>
      <c r="AK451" s="7"/>
      <c r="AL451" s="7"/>
      <c r="AM451" s="7"/>
      <c r="AN451" s="7"/>
      <c r="AO451" s="7"/>
      <c r="AP451" s="7"/>
      <c r="AQ451" s="7"/>
      <c r="AR451" s="7"/>
      <c r="AS451" s="7"/>
      <c r="AT451" s="7"/>
      <c r="AU451" s="7"/>
      <c r="AV451" s="7"/>
      <c r="AW451" s="7"/>
      <c r="AX451" s="7"/>
    </row>
    <row r="452" spans="1:50" s="8" customFormat="1" ht="15.75" customHeight="1">
      <c r="A452" s="62" t="s">
        <v>67</v>
      </c>
      <c r="B452" s="47" t="s">
        <v>285</v>
      </c>
      <c r="C452" s="153" t="s">
        <v>56</v>
      </c>
      <c r="D452" s="158">
        <f>E452+F452+G452</f>
        <v>200</v>
      </c>
      <c r="E452" s="155"/>
      <c r="F452" s="155">
        <v>200</v>
      </c>
      <c r="G452" s="157"/>
      <c r="H452" s="157"/>
      <c r="I452" s="154">
        <f t="shared" ref="I452:I459" si="289">J452+K452+L452</f>
        <v>0</v>
      </c>
      <c r="J452" s="160"/>
      <c r="K452" s="14"/>
      <c r="L452" s="156"/>
      <c r="M452" s="160">
        <f>N452+O452+P452</f>
        <v>0</v>
      </c>
      <c r="N452" s="160"/>
      <c r="O452" s="160"/>
      <c r="P452" s="160"/>
      <c r="Q452" s="7"/>
      <c r="R452" s="7"/>
      <c r="S452" s="7"/>
      <c r="T452" s="7"/>
      <c r="U452" s="7"/>
      <c r="V452" s="7"/>
      <c r="W452" s="7"/>
      <c r="X452" s="7"/>
      <c r="Y452" s="7"/>
      <c r="Z452" s="7"/>
      <c r="AA452" s="7"/>
      <c r="AB452" s="7"/>
      <c r="AC452" s="7"/>
      <c r="AD452" s="7"/>
      <c r="AE452" s="7"/>
      <c r="AF452" s="7"/>
      <c r="AG452" s="7"/>
      <c r="AH452" s="7"/>
      <c r="AI452" s="7"/>
      <c r="AJ452" s="7"/>
      <c r="AK452" s="7"/>
      <c r="AL452" s="7"/>
      <c r="AM452" s="7"/>
      <c r="AN452" s="7"/>
      <c r="AO452" s="7"/>
      <c r="AP452" s="7"/>
      <c r="AQ452" s="7"/>
      <c r="AR452" s="7"/>
      <c r="AS452" s="7"/>
      <c r="AT452" s="7"/>
      <c r="AU452" s="7"/>
      <c r="AV452" s="7"/>
      <c r="AW452" s="7"/>
      <c r="AX452" s="7"/>
    </row>
    <row r="453" spans="1:50" s="8" customFormat="1" ht="56.25" hidden="1" customHeight="1">
      <c r="A453" s="16" t="s">
        <v>126</v>
      </c>
      <c r="B453" s="44" t="s">
        <v>259</v>
      </c>
      <c r="C453" s="153"/>
      <c r="D453" s="158">
        <f t="shared" ref="D453:D459" si="290">E453+G453</f>
        <v>0</v>
      </c>
      <c r="E453" s="155">
        <f>E454</f>
        <v>0</v>
      </c>
      <c r="F453" s="167"/>
      <c r="G453" s="157">
        <f>G454</f>
        <v>0</v>
      </c>
      <c r="H453" s="157"/>
      <c r="I453" s="158">
        <f t="shared" si="289"/>
        <v>0</v>
      </c>
      <c r="J453" s="155">
        <f>J454</f>
        <v>0</v>
      </c>
      <c r="K453" s="167"/>
      <c r="L453" s="156"/>
      <c r="M453" s="160">
        <f t="shared" ref="M453:M459" si="291">N453+O453</f>
        <v>0</v>
      </c>
      <c r="N453" s="160">
        <f t="shared" ref="N453:P455" si="292">N454</f>
        <v>0</v>
      </c>
      <c r="O453" s="160">
        <f t="shared" si="292"/>
        <v>0</v>
      </c>
      <c r="P453" s="160">
        <f t="shared" si="292"/>
        <v>0</v>
      </c>
      <c r="Q453" s="7"/>
      <c r="R453" s="7"/>
      <c r="S453" s="7"/>
      <c r="T453" s="7"/>
      <c r="U453" s="7"/>
      <c r="V453" s="7"/>
      <c r="W453" s="7"/>
      <c r="X453" s="7"/>
      <c r="Y453" s="7"/>
      <c r="Z453" s="7"/>
      <c r="AA453" s="7"/>
      <c r="AB453" s="7"/>
      <c r="AC453" s="7"/>
      <c r="AD453" s="7"/>
      <c r="AE453" s="7"/>
      <c r="AF453" s="7"/>
      <c r="AG453" s="7"/>
      <c r="AH453" s="7"/>
      <c r="AI453" s="7"/>
      <c r="AJ453" s="7"/>
      <c r="AK453" s="7"/>
      <c r="AL453" s="7"/>
      <c r="AM453" s="7"/>
      <c r="AN453" s="7"/>
      <c r="AO453" s="7"/>
      <c r="AP453" s="7"/>
      <c r="AQ453" s="7"/>
      <c r="AR453" s="7"/>
      <c r="AS453" s="7"/>
      <c r="AT453" s="7"/>
      <c r="AU453" s="7"/>
      <c r="AV453" s="7"/>
      <c r="AW453" s="7"/>
      <c r="AX453" s="7"/>
    </row>
    <row r="454" spans="1:50" s="8" customFormat="1" ht="24" hidden="1" customHeight="1">
      <c r="A454" s="16" t="s">
        <v>127</v>
      </c>
      <c r="B454" s="44" t="s">
        <v>260</v>
      </c>
      <c r="C454" s="153"/>
      <c r="D454" s="158">
        <f t="shared" si="290"/>
        <v>0</v>
      </c>
      <c r="E454" s="155">
        <f>E455</f>
        <v>0</v>
      </c>
      <c r="F454" s="167"/>
      <c r="G454" s="157">
        <f>G455</f>
        <v>0</v>
      </c>
      <c r="H454" s="157"/>
      <c r="I454" s="158">
        <f t="shared" si="289"/>
        <v>0</v>
      </c>
      <c r="J454" s="155">
        <f>J455</f>
        <v>0</v>
      </c>
      <c r="K454" s="167"/>
      <c r="L454" s="156"/>
      <c r="M454" s="160">
        <f t="shared" si="291"/>
        <v>0</v>
      </c>
      <c r="N454" s="160">
        <f t="shared" si="292"/>
        <v>0</v>
      </c>
      <c r="O454" s="160">
        <f t="shared" si="292"/>
        <v>0</v>
      </c>
      <c r="P454" s="160">
        <f t="shared" si="292"/>
        <v>0</v>
      </c>
      <c r="Q454" s="7"/>
      <c r="R454" s="7"/>
      <c r="S454" s="7"/>
      <c r="T454" s="7"/>
      <c r="U454" s="7"/>
      <c r="V454" s="7"/>
      <c r="W454" s="7"/>
      <c r="X454" s="7"/>
      <c r="Y454" s="7"/>
      <c r="Z454" s="7"/>
      <c r="AA454" s="7"/>
      <c r="AB454" s="7"/>
      <c r="AC454" s="7"/>
      <c r="AD454" s="7"/>
      <c r="AE454" s="7"/>
      <c r="AF454" s="7"/>
      <c r="AG454" s="7"/>
      <c r="AH454" s="7"/>
      <c r="AI454" s="7"/>
      <c r="AJ454" s="7"/>
      <c r="AK454" s="7"/>
      <c r="AL454" s="7"/>
      <c r="AM454" s="7"/>
      <c r="AN454" s="7"/>
      <c r="AO454" s="7"/>
      <c r="AP454" s="7"/>
      <c r="AQ454" s="7"/>
      <c r="AR454" s="7"/>
      <c r="AS454" s="7"/>
      <c r="AT454" s="7"/>
      <c r="AU454" s="7"/>
      <c r="AV454" s="7"/>
      <c r="AW454" s="7"/>
      <c r="AX454" s="7"/>
    </row>
    <row r="455" spans="1:50" s="8" customFormat="1" ht="21.75" hidden="1" customHeight="1">
      <c r="A455" s="62" t="s">
        <v>475</v>
      </c>
      <c r="B455" s="44" t="s">
        <v>260</v>
      </c>
      <c r="C455" s="153" t="s">
        <v>56</v>
      </c>
      <c r="D455" s="158">
        <f t="shared" si="290"/>
        <v>0</v>
      </c>
      <c r="E455" s="155">
        <f>E456</f>
        <v>0</v>
      </c>
      <c r="F455" s="167"/>
      <c r="G455" s="157">
        <f>G456</f>
        <v>0</v>
      </c>
      <c r="H455" s="157"/>
      <c r="I455" s="158">
        <f t="shared" si="289"/>
        <v>0</v>
      </c>
      <c r="J455" s="155">
        <f>J456</f>
        <v>0</v>
      </c>
      <c r="K455" s="167"/>
      <c r="L455" s="156"/>
      <c r="M455" s="160">
        <f t="shared" si="291"/>
        <v>0</v>
      </c>
      <c r="N455" s="160">
        <f t="shared" si="292"/>
        <v>0</v>
      </c>
      <c r="O455" s="160">
        <f t="shared" si="292"/>
        <v>0</v>
      </c>
      <c r="P455" s="160">
        <f t="shared" si="292"/>
        <v>0</v>
      </c>
      <c r="Q455" s="7"/>
      <c r="R455" s="7"/>
      <c r="S455" s="7"/>
      <c r="T455" s="7"/>
      <c r="U455" s="7"/>
      <c r="V455" s="7"/>
      <c r="W455" s="7"/>
      <c r="X455" s="7"/>
      <c r="Y455" s="7"/>
      <c r="Z455" s="7"/>
      <c r="AA455" s="7"/>
      <c r="AB455" s="7"/>
      <c r="AC455" s="7"/>
      <c r="AD455" s="7"/>
      <c r="AE455" s="7"/>
      <c r="AF455" s="7"/>
      <c r="AG455" s="7"/>
      <c r="AH455" s="7"/>
      <c r="AI455" s="7"/>
      <c r="AJ455" s="7"/>
      <c r="AK455" s="7"/>
      <c r="AL455" s="7"/>
      <c r="AM455" s="7"/>
      <c r="AN455" s="7"/>
      <c r="AO455" s="7"/>
      <c r="AP455" s="7"/>
      <c r="AQ455" s="7"/>
      <c r="AR455" s="7"/>
      <c r="AS455" s="7"/>
      <c r="AT455" s="7"/>
      <c r="AU455" s="7"/>
      <c r="AV455" s="7"/>
      <c r="AW455" s="7"/>
      <c r="AX455" s="7"/>
    </row>
    <row r="456" spans="1:50" s="8" customFormat="1" ht="21.75" hidden="1" customHeight="1">
      <c r="A456" s="62" t="s">
        <v>67</v>
      </c>
      <c r="B456" s="44" t="s">
        <v>260</v>
      </c>
      <c r="C456" s="153" t="s">
        <v>56</v>
      </c>
      <c r="D456" s="158">
        <f t="shared" si="290"/>
        <v>0</v>
      </c>
      <c r="E456" s="155"/>
      <c r="F456" s="167"/>
      <c r="G456" s="157"/>
      <c r="H456" s="157"/>
      <c r="I456" s="158">
        <f t="shared" si="289"/>
        <v>0</v>
      </c>
      <c r="J456" s="155"/>
      <c r="K456" s="167"/>
      <c r="L456" s="156"/>
      <c r="M456" s="160">
        <f t="shared" si="291"/>
        <v>0</v>
      </c>
      <c r="N456" s="160"/>
      <c r="O456" s="160"/>
      <c r="P456" s="160"/>
      <c r="Q456" s="7"/>
      <c r="R456" s="7"/>
      <c r="S456" s="7"/>
      <c r="T456" s="7"/>
      <c r="U456" s="7"/>
      <c r="V456" s="7"/>
      <c r="W456" s="7"/>
      <c r="X456" s="7"/>
      <c r="Y456" s="7"/>
      <c r="Z456" s="7"/>
      <c r="AA456" s="7"/>
      <c r="AB456" s="7"/>
      <c r="AC456" s="7"/>
      <c r="AD456" s="7"/>
      <c r="AE456" s="7"/>
      <c r="AF456" s="7"/>
      <c r="AG456" s="7"/>
      <c r="AH456" s="7"/>
      <c r="AI456" s="7"/>
      <c r="AJ456" s="7"/>
      <c r="AK456" s="7"/>
      <c r="AL456" s="7"/>
      <c r="AM456" s="7"/>
      <c r="AN456" s="7"/>
      <c r="AO456" s="7"/>
      <c r="AP456" s="7"/>
      <c r="AQ456" s="7"/>
      <c r="AR456" s="7"/>
      <c r="AS456" s="7"/>
      <c r="AT456" s="7"/>
      <c r="AU456" s="7"/>
      <c r="AV456" s="7"/>
      <c r="AW456" s="7"/>
      <c r="AX456" s="7"/>
    </row>
    <row r="457" spans="1:50" s="8" customFormat="1" ht="21" hidden="1" customHeight="1">
      <c r="A457" s="48" t="s">
        <v>261</v>
      </c>
      <c r="B457" s="47" t="s">
        <v>262</v>
      </c>
      <c r="C457" s="153"/>
      <c r="D457" s="158">
        <f t="shared" si="290"/>
        <v>0</v>
      </c>
      <c r="E457" s="155">
        <f t="shared" ref="E457:G458" si="293">E458</f>
        <v>0</v>
      </c>
      <c r="F457" s="155">
        <f t="shared" si="293"/>
        <v>0</v>
      </c>
      <c r="G457" s="155">
        <f t="shared" si="293"/>
        <v>0</v>
      </c>
      <c r="H457" s="155"/>
      <c r="I457" s="154">
        <f t="shared" si="289"/>
        <v>0</v>
      </c>
      <c r="J457" s="160">
        <f>J458</f>
        <v>0</v>
      </c>
      <c r="K457" s="160">
        <f>K458</f>
        <v>0</v>
      </c>
      <c r="L457" s="156"/>
      <c r="M457" s="160">
        <f t="shared" si="291"/>
        <v>0</v>
      </c>
      <c r="N457" s="160">
        <f>N458</f>
        <v>0</v>
      </c>
      <c r="O457" s="160">
        <f>O458</f>
        <v>0</v>
      </c>
      <c r="P457" s="160"/>
      <c r="Q457" s="7"/>
      <c r="R457" s="7"/>
      <c r="S457" s="7"/>
      <c r="T457" s="7"/>
      <c r="U457" s="7"/>
      <c r="V457" s="7"/>
      <c r="W457" s="7"/>
      <c r="X457" s="7"/>
      <c r="Y457" s="7"/>
      <c r="Z457" s="7"/>
      <c r="AA457" s="7"/>
      <c r="AB457" s="7"/>
      <c r="AC457" s="7"/>
      <c r="AD457" s="7"/>
      <c r="AE457" s="7"/>
      <c r="AF457" s="7"/>
      <c r="AG457" s="7"/>
      <c r="AH457" s="7"/>
      <c r="AI457" s="7"/>
      <c r="AJ457" s="7"/>
      <c r="AK457" s="7"/>
      <c r="AL457" s="7"/>
      <c r="AM457" s="7"/>
      <c r="AN457" s="7"/>
      <c r="AO457" s="7"/>
      <c r="AP457" s="7"/>
      <c r="AQ457" s="7"/>
      <c r="AR457" s="7"/>
      <c r="AS457" s="7"/>
      <c r="AT457" s="7"/>
      <c r="AU457" s="7"/>
      <c r="AV457" s="7"/>
      <c r="AW457" s="7"/>
      <c r="AX457" s="7"/>
    </row>
    <row r="458" spans="1:50" s="8" customFormat="1" ht="30" hidden="1" customHeight="1">
      <c r="A458" s="24" t="s">
        <v>475</v>
      </c>
      <c r="B458" s="47" t="s">
        <v>262</v>
      </c>
      <c r="C458" s="153" t="s">
        <v>56</v>
      </c>
      <c r="D458" s="158">
        <f t="shared" si="290"/>
        <v>0</v>
      </c>
      <c r="E458" s="155">
        <f t="shared" si="293"/>
        <v>0</v>
      </c>
      <c r="F458" s="155">
        <f t="shared" si="293"/>
        <v>0</v>
      </c>
      <c r="G458" s="155">
        <f t="shared" si="293"/>
        <v>0</v>
      </c>
      <c r="H458" s="155"/>
      <c r="I458" s="154">
        <f t="shared" si="289"/>
        <v>0</v>
      </c>
      <c r="J458" s="160">
        <f>J459</f>
        <v>0</v>
      </c>
      <c r="K458" s="160">
        <f>K459</f>
        <v>0</v>
      </c>
      <c r="L458" s="156"/>
      <c r="M458" s="160">
        <f t="shared" si="291"/>
        <v>0</v>
      </c>
      <c r="N458" s="160"/>
      <c r="O458" s="160"/>
      <c r="P458" s="160"/>
      <c r="Q458" s="7"/>
      <c r="R458" s="7"/>
      <c r="S458" s="7"/>
      <c r="T458" s="7"/>
      <c r="U458" s="7"/>
      <c r="V458" s="7"/>
      <c r="W458" s="7"/>
      <c r="X458" s="7"/>
      <c r="Y458" s="7"/>
      <c r="Z458" s="7"/>
      <c r="AA458" s="7"/>
      <c r="AB458" s="7"/>
      <c r="AC458" s="7"/>
      <c r="AD458" s="7"/>
      <c r="AE458" s="7"/>
      <c r="AF458" s="7"/>
      <c r="AG458" s="7"/>
      <c r="AH458" s="7"/>
      <c r="AI458" s="7"/>
      <c r="AJ458" s="7"/>
      <c r="AK458" s="7"/>
      <c r="AL458" s="7"/>
      <c r="AM458" s="7"/>
      <c r="AN458" s="7"/>
      <c r="AO458" s="7"/>
      <c r="AP458" s="7"/>
      <c r="AQ458" s="7"/>
      <c r="AR458" s="7"/>
      <c r="AS458" s="7"/>
      <c r="AT458" s="7"/>
      <c r="AU458" s="7"/>
      <c r="AV458" s="7"/>
      <c r="AW458" s="7"/>
      <c r="AX458" s="7"/>
    </row>
    <row r="459" spans="1:50" s="8" customFormat="1" ht="24" hidden="1" customHeight="1">
      <c r="A459" s="62" t="s">
        <v>67</v>
      </c>
      <c r="B459" s="47" t="s">
        <v>262</v>
      </c>
      <c r="C459" s="153" t="s">
        <v>56</v>
      </c>
      <c r="D459" s="158">
        <f t="shared" si="290"/>
        <v>0</v>
      </c>
      <c r="E459" s="155"/>
      <c r="F459" s="155"/>
      <c r="G459" s="157"/>
      <c r="H459" s="157"/>
      <c r="I459" s="154">
        <f t="shared" si="289"/>
        <v>0</v>
      </c>
      <c r="J459" s="167"/>
      <c r="K459" s="155"/>
      <c r="L459" s="156"/>
      <c r="M459" s="160">
        <f t="shared" si="291"/>
        <v>0</v>
      </c>
      <c r="N459" s="160"/>
      <c r="O459" s="160"/>
      <c r="P459" s="160"/>
      <c r="Q459" s="7"/>
      <c r="R459" s="7"/>
      <c r="S459" s="7"/>
      <c r="T459" s="7"/>
      <c r="U459" s="7"/>
      <c r="V459" s="7"/>
      <c r="W459" s="7"/>
      <c r="X459" s="7"/>
      <c r="Y459" s="7"/>
      <c r="Z459" s="7"/>
      <c r="AA459" s="7"/>
      <c r="AB459" s="7"/>
      <c r="AC459" s="7"/>
      <c r="AD459" s="7"/>
      <c r="AE459" s="7"/>
      <c r="AF459" s="7"/>
      <c r="AG459" s="7"/>
      <c r="AH459" s="7"/>
      <c r="AI459" s="7"/>
      <c r="AJ459" s="7"/>
      <c r="AK459" s="7"/>
      <c r="AL459" s="7"/>
      <c r="AM459" s="7"/>
      <c r="AN459" s="7"/>
      <c r="AO459" s="7"/>
      <c r="AP459" s="7"/>
      <c r="AQ459" s="7"/>
      <c r="AR459" s="7"/>
      <c r="AS459" s="7"/>
      <c r="AT459" s="7"/>
      <c r="AU459" s="7"/>
      <c r="AV459" s="7"/>
      <c r="AW459" s="7"/>
      <c r="AX459" s="7"/>
    </row>
    <row r="460" spans="1:50" s="96" customFormat="1" ht="90">
      <c r="A460" s="62" t="s">
        <v>353</v>
      </c>
      <c r="B460" s="153" t="s">
        <v>265</v>
      </c>
      <c r="C460" s="153"/>
      <c r="D460" s="154">
        <f>D461</f>
        <v>620.79999999999995</v>
      </c>
      <c r="E460" s="155">
        <f>E461</f>
        <v>383.5</v>
      </c>
      <c r="F460" s="155">
        <f>F461</f>
        <v>429.7</v>
      </c>
      <c r="G460" s="155">
        <f t="shared" ref="G460:O460" si="294">G461</f>
        <v>300</v>
      </c>
      <c r="H460" s="155" t="e">
        <f t="shared" si="294"/>
        <v>#REF!</v>
      </c>
      <c r="I460" s="155">
        <f t="shared" si="294"/>
        <v>0</v>
      </c>
      <c r="J460" s="155">
        <f t="shared" si="294"/>
        <v>0</v>
      </c>
      <c r="K460" s="155">
        <f t="shared" si="294"/>
        <v>0</v>
      </c>
      <c r="L460" s="155">
        <f t="shared" si="294"/>
        <v>0</v>
      </c>
      <c r="M460" s="155">
        <f t="shared" si="294"/>
        <v>0</v>
      </c>
      <c r="N460" s="155">
        <f t="shared" si="294"/>
        <v>0</v>
      </c>
      <c r="O460" s="155">
        <f t="shared" si="294"/>
        <v>0</v>
      </c>
      <c r="P460" s="155">
        <f>P461</f>
        <v>0</v>
      </c>
      <c r="Q460" s="95"/>
      <c r="R460" s="95"/>
      <c r="S460" s="95"/>
      <c r="T460" s="95"/>
      <c r="U460" s="95"/>
      <c r="V460" s="95"/>
      <c r="W460" s="95"/>
      <c r="X460" s="95"/>
      <c r="Y460" s="95"/>
      <c r="Z460" s="95"/>
      <c r="AA460" s="95"/>
      <c r="AB460" s="95"/>
      <c r="AC460" s="95"/>
      <c r="AD460" s="95"/>
      <c r="AE460" s="95"/>
      <c r="AF460" s="95"/>
      <c r="AG460" s="95"/>
      <c r="AH460" s="95"/>
      <c r="AI460" s="95"/>
      <c r="AJ460" s="95"/>
      <c r="AK460" s="95"/>
      <c r="AL460" s="95"/>
      <c r="AM460" s="95"/>
      <c r="AN460" s="95"/>
      <c r="AO460" s="95"/>
      <c r="AP460" s="95"/>
      <c r="AQ460" s="95"/>
      <c r="AR460" s="95"/>
      <c r="AS460" s="95"/>
      <c r="AT460" s="95"/>
      <c r="AU460" s="95"/>
      <c r="AV460" s="95"/>
      <c r="AW460" s="95"/>
      <c r="AX460" s="95"/>
    </row>
    <row r="461" spans="1:50" s="96" customFormat="1" ht="33.75" customHeight="1">
      <c r="A461" s="16" t="s">
        <v>487</v>
      </c>
      <c r="B461" s="153" t="s">
        <v>266</v>
      </c>
      <c r="C461" s="153"/>
      <c r="D461" s="154">
        <f t="shared" ref="D461:P461" si="295">D462+D470+D465</f>
        <v>620.79999999999995</v>
      </c>
      <c r="E461" s="158">
        <f>E462+E470+E465</f>
        <v>383.5</v>
      </c>
      <c r="F461" s="158">
        <f t="shared" si="295"/>
        <v>429.7</v>
      </c>
      <c r="G461" s="158">
        <f t="shared" si="295"/>
        <v>300</v>
      </c>
      <c r="H461" s="158" t="e">
        <f t="shared" si="295"/>
        <v>#REF!</v>
      </c>
      <c r="I461" s="158">
        <f t="shared" si="295"/>
        <v>0</v>
      </c>
      <c r="J461" s="158">
        <f t="shared" si="295"/>
        <v>0</v>
      </c>
      <c r="K461" s="158">
        <f t="shared" si="295"/>
        <v>0</v>
      </c>
      <c r="L461" s="158">
        <f t="shared" si="295"/>
        <v>0</v>
      </c>
      <c r="M461" s="158">
        <f t="shared" si="295"/>
        <v>0</v>
      </c>
      <c r="N461" s="158">
        <f t="shared" si="295"/>
        <v>0</v>
      </c>
      <c r="O461" s="158">
        <f t="shared" si="295"/>
        <v>0</v>
      </c>
      <c r="P461" s="158">
        <f t="shared" si="295"/>
        <v>0</v>
      </c>
      <c r="Q461" s="95"/>
      <c r="R461" s="95"/>
      <c r="S461" s="95"/>
      <c r="T461" s="95"/>
      <c r="U461" s="95"/>
      <c r="V461" s="95"/>
      <c r="W461" s="95"/>
      <c r="X461" s="95"/>
      <c r="Y461" s="95"/>
      <c r="Z461" s="95"/>
      <c r="AA461" s="95"/>
      <c r="AB461" s="95"/>
      <c r="AC461" s="95"/>
      <c r="AD461" s="95"/>
      <c r="AE461" s="95"/>
      <c r="AF461" s="95"/>
      <c r="AG461" s="95"/>
      <c r="AH461" s="95"/>
      <c r="AI461" s="95"/>
      <c r="AJ461" s="95"/>
      <c r="AK461" s="95"/>
      <c r="AL461" s="95"/>
      <c r="AM461" s="95"/>
      <c r="AN461" s="95"/>
      <c r="AO461" s="95"/>
      <c r="AP461" s="95"/>
      <c r="AQ461" s="95"/>
      <c r="AR461" s="95"/>
      <c r="AS461" s="95"/>
      <c r="AT461" s="95"/>
      <c r="AU461" s="95"/>
      <c r="AV461" s="95"/>
      <c r="AW461" s="95"/>
      <c r="AX461" s="95"/>
    </row>
    <row r="462" spans="1:50" s="96" customFormat="1" ht="32.25" customHeight="1">
      <c r="A462" s="16" t="s">
        <v>264</v>
      </c>
      <c r="B462" s="153" t="s">
        <v>267</v>
      </c>
      <c r="C462" s="153"/>
      <c r="D462" s="154">
        <f t="shared" ref="D462:P462" si="296">D464+D463</f>
        <v>290.79999999999995</v>
      </c>
      <c r="E462" s="158">
        <f t="shared" si="296"/>
        <v>290.79999999999995</v>
      </c>
      <c r="F462" s="158">
        <f t="shared" si="296"/>
        <v>0</v>
      </c>
      <c r="G462" s="158">
        <f t="shared" si="296"/>
        <v>0</v>
      </c>
      <c r="H462" s="158" t="e">
        <f t="shared" si="296"/>
        <v>#REF!</v>
      </c>
      <c r="I462" s="158">
        <f t="shared" si="296"/>
        <v>0</v>
      </c>
      <c r="J462" s="158">
        <f t="shared" si="296"/>
        <v>0</v>
      </c>
      <c r="K462" s="158">
        <f t="shared" si="296"/>
        <v>0</v>
      </c>
      <c r="L462" s="158">
        <f t="shared" si="296"/>
        <v>0</v>
      </c>
      <c r="M462" s="158">
        <f t="shared" si="296"/>
        <v>0</v>
      </c>
      <c r="N462" s="158">
        <f t="shared" si="296"/>
        <v>0</v>
      </c>
      <c r="O462" s="158">
        <f t="shared" si="296"/>
        <v>0</v>
      </c>
      <c r="P462" s="158">
        <f t="shared" si="296"/>
        <v>0</v>
      </c>
      <c r="Q462" s="95"/>
      <c r="R462" s="95"/>
      <c r="S462" s="95"/>
      <c r="T462" s="95"/>
      <c r="U462" s="95"/>
      <c r="V462" s="95"/>
      <c r="W462" s="95"/>
      <c r="X462" s="95"/>
      <c r="Y462" s="95"/>
      <c r="Z462" s="95"/>
      <c r="AA462" s="95"/>
      <c r="AB462" s="95"/>
      <c r="AC462" s="95"/>
      <c r="AD462" s="95"/>
      <c r="AE462" s="95"/>
      <c r="AF462" s="95"/>
      <c r="AG462" s="95"/>
      <c r="AH462" s="95"/>
      <c r="AI462" s="95"/>
      <c r="AJ462" s="95"/>
      <c r="AK462" s="95"/>
      <c r="AL462" s="95"/>
      <c r="AM462" s="95"/>
      <c r="AN462" s="95"/>
      <c r="AO462" s="95"/>
      <c r="AP462" s="95"/>
      <c r="AQ462" s="95"/>
      <c r="AR462" s="95"/>
      <c r="AS462" s="95"/>
      <c r="AT462" s="95"/>
      <c r="AU462" s="95"/>
      <c r="AV462" s="95"/>
      <c r="AW462" s="95"/>
      <c r="AX462" s="95"/>
    </row>
    <row r="463" spans="1:50" s="96" customFormat="1" ht="27" customHeight="1">
      <c r="A463" s="16" t="s">
        <v>22</v>
      </c>
      <c r="B463" s="153" t="s">
        <v>267</v>
      </c>
      <c r="C463" s="153" t="s">
        <v>16</v>
      </c>
      <c r="D463" s="154">
        <f>E463+F463+G463</f>
        <v>125.6</v>
      </c>
      <c r="E463" s="158">
        <f>218-92.4</f>
        <v>125.6</v>
      </c>
      <c r="F463" s="158"/>
      <c r="G463" s="158"/>
      <c r="H463" s="158" t="e">
        <f>#REF!</f>
        <v>#REF!</v>
      </c>
      <c r="I463" s="158">
        <f>J463+K463+L463</f>
        <v>0</v>
      </c>
      <c r="J463" s="158"/>
      <c r="K463" s="158"/>
      <c r="L463" s="158"/>
      <c r="M463" s="158">
        <f>N463+O463+P463</f>
        <v>0</v>
      </c>
      <c r="N463" s="158"/>
      <c r="O463" s="158"/>
      <c r="P463" s="158"/>
      <c r="Q463" s="95"/>
      <c r="R463" s="95"/>
      <c r="S463" s="95"/>
      <c r="T463" s="95"/>
      <c r="U463" s="95"/>
      <c r="V463" s="95"/>
      <c r="W463" s="95"/>
      <c r="X463" s="95"/>
      <c r="Y463" s="95"/>
      <c r="Z463" s="95"/>
      <c r="AA463" s="95"/>
      <c r="AB463" s="95"/>
      <c r="AC463" s="95"/>
      <c r="AD463" s="95"/>
      <c r="AE463" s="95"/>
      <c r="AF463" s="95"/>
      <c r="AG463" s="95"/>
      <c r="AH463" s="95"/>
      <c r="AI463" s="95"/>
      <c r="AJ463" s="95"/>
      <c r="AK463" s="95"/>
      <c r="AL463" s="95"/>
      <c r="AM463" s="95"/>
      <c r="AN463" s="95"/>
      <c r="AO463" s="95"/>
      <c r="AP463" s="95"/>
      <c r="AQ463" s="95"/>
      <c r="AR463" s="95"/>
      <c r="AS463" s="95"/>
      <c r="AT463" s="95"/>
      <c r="AU463" s="95"/>
      <c r="AV463" s="95"/>
      <c r="AW463" s="95"/>
      <c r="AX463" s="95"/>
    </row>
    <row r="464" spans="1:50" s="96" customFormat="1" ht="21" customHeight="1">
      <c r="A464" s="16" t="s">
        <v>35</v>
      </c>
      <c r="B464" s="153" t="s">
        <v>267</v>
      </c>
      <c r="C464" s="153" t="s">
        <v>36</v>
      </c>
      <c r="D464" s="154">
        <f>E464+F464+G464</f>
        <v>165.2</v>
      </c>
      <c r="E464" s="155">
        <v>165.2</v>
      </c>
      <c r="F464" s="155"/>
      <c r="G464" s="155"/>
      <c r="H464" s="155" t="e">
        <f>#REF!</f>
        <v>#REF!</v>
      </c>
      <c r="I464" s="158">
        <f>J464+K464+L464</f>
        <v>0</v>
      </c>
      <c r="J464" s="155"/>
      <c r="K464" s="155"/>
      <c r="L464" s="155"/>
      <c r="M464" s="158">
        <f>N464+O464+P464</f>
        <v>0</v>
      </c>
      <c r="N464" s="155"/>
      <c r="O464" s="155"/>
      <c r="P464" s="155"/>
      <c r="Q464" s="95"/>
      <c r="R464" s="95"/>
      <c r="S464" s="95"/>
      <c r="T464" s="95"/>
      <c r="U464" s="95"/>
      <c r="V464" s="95"/>
      <c r="W464" s="95"/>
      <c r="X464" s="95"/>
      <c r="Y464" s="95"/>
      <c r="Z464" s="95"/>
      <c r="AA464" s="95"/>
      <c r="AB464" s="95"/>
      <c r="AC464" s="95"/>
      <c r="AD464" s="95"/>
      <c r="AE464" s="95"/>
      <c r="AF464" s="95"/>
      <c r="AG464" s="95"/>
      <c r="AH464" s="95"/>
      <c r="AI464" s="95"/>
      <c r="AJ464" s="95"/>
      <c r="AK464" s="95"/>
      <c r="AL464" s="95"/>
      <c r="AM464" s="95"/>
      <c r="AN464" s="95"/>
      <c r="AO464" s="95"/>
      <c r="AP464" s="95"/>
      <c r="AQ464" s="95"/>
      <c r="AR464" s="95"/>
      <c r="AS464" s="95"/>
      <c r="AT464" s="95"/>
      <c r="AU464" s="95"/>
      <c r="AV464" s="95"/>
      <c r="AW464" s="95"/>
      <c r="AX464" s="95"/>
    </row>
    <row r="465" spans="1:50" s="96" customFormat="1" ht="30">
      <c r="A465" s="16" t="s">
        <v>333</v>
      </c>
      <c r="B465" s="153" t="s">
        <v>325</v>
      </c>
      <c r="C465" s="153"/>
      <c r="D465" s="154">
        <f>D468+D466</f>
        <v>0</v>
      </c>
      <c r="E465" s="158">
        <f>E468+E466</f>
        <v>92.4</v>
      </c>
      <c r="F465" s="158">
        <f>F468+F466</f>
        <v>400</v>
      </c>
      <c r="G465" s="158">
        <f>G468+G466</f>
        <v>0</v>
      </c>
      <c r="H465" s="158">
        <f>H468+H466</f>
        <v>0</v>
      </c>
      <c r="I465" s="154">
        <f t="shared" ref="I465:P465" si="297">I468+I466</f>
        <v>0</v>
      </c>
      <c r="J465" s="158">
        <f t="shared" si="297"/>
        <v>0</v>
      </c>
      <c r="K465" s="158">
        <f t="shared" si="297"/>
        <v>0</v>
      </c>
      <c r="L465" s="158">
        <f t="shared" si="297"/>
        <v>0</v>
      </c>
      <c r="M465" s="154">
        <f t="shared" si="297"/>
        <v>0</v>
      </c>
      <c r="N465" s="158">
        <f t="shared" si="297"/>
        <v>0</v>
      </c>
      <c r="O465" s="158">
        <f t="shared" si="297"/>
        <v>0</v>
      </c>
      <c r="P465" s="158">
        <f t="shared" si="297"/>
        <v>0</v>
      </c>
      <c r="Q465" s="95"/>
      <c r="R465" s="95"/>
      <c r="S465" s="95"/>
      <c r="T465" s="95"/>
      <c r="U465" s="95"/>
      <c r="V465" s="95"/>
      <c r="W465" s="95"/>
      <c r="X465" s="95"/>
      <c r="Y465" s="95"/>
      <c r="Z465" s="95"/>
      <c r="AA465" s="95"/>
      <c r="AB465" s="95"/>
      <c r="AC465" s="95"/>
      <c r="AD465" s="95"/>
      <c r="AE465" s="95"/>
      <c r="AF465" s="95"/>
      <c r="AG465" s="95"/>
      <c r="AH465" s="95"/>
      <c r="AI465" s="95"/>
      <c r="AJ465" s="95"/>
      <c r="AK465" s="95"/>
      <c r="AL465" s="95"/>
      <c r="AM465" s="95"/>
      <c r="AN465" s="95"/>
      <c r="AO465" s="95"/>
      <c r="AP465" s="95"/>
      <c r="AQ465" s="95"/>
      <c r="AR465" s="95"/>
      <c r="AS465" s="95"/>
      <c r="AT465" s="95"/>
      <c r="AU465" s="95"/>
      <c r="AV465" s="95"/>
      <c r="AW465" s="95"/>
      <c r="AX465" s="95"/>
    </row>
    <row r="466" spans="1:50" s="8" customFormat="1" ht="30" customHeight="1">
      <c r="A466" s="58" t="s">
        <v>22</v>
      </c>
      <c r="B466" s="60" t="s">
        <v>325</v>
      </c>
      <c r="C466" s="153" t="s">
        <v>16</v>
      </c>
      <c r="D466" s="154">
        <f t="shared" ref="D466:M466" si="298">D467</f>
        <v>0</v>
      </c>
      <c r="E466" s="158">
        <v>92.4</v>
      </c>
      <c r="F466" s="158">
        <v>400</v>
      </c>
      <c r="G466" s="158"/>
      <c r="H466" s="158">
        <f t="shared" si="298"/>
        <v>0</v>
      </c>
      <c r="I466" s="154">
        <f t="shared" si="298"/>
        <v>0</v>
      </c>
      <c r="J466" s="158"/>
      <c r="K466" s="158"/>
      <c r="L466" s="158"/>
      <c r="M466" s="154">
        <f t="shared" si="298"/>
        <v>0</v>
      </c>
      <c r="N466" s="158"/>
      <c r="O466" s="158"/>
      <c r="P466" s="158"/>
      <c r="Q466" s="7"/>
      <c r="R466" s="7"/>
      <c r="S466" s="7"/>
      <c r="T466" s="7"/>
      <c r="U466" s="7"/>
      <c r="V466" s="7"/>
      <c r="W466" s="7"/>
      <c r="X466" s="7"/>
      <c r="Y466" s="7"/>
      <c r="Z466" s="7"/>
      <c r="AA466" s="7"/>
      <c r="AB466" s="7"/>
      <c r="AC466" s="7"/>
      <c r="AD466" s="7"/>
      <c r="AE466" s="7"/>
      <c r="AF466" s="7"/>
      <c r="AG466" s="7"/>
      <c r="AH466" s="7"/>
      <c r="AI466" s="7"/>
      <c r="AJ466" s="7"/>
      <c r="AK466" s="7"/>
      <c r="AL466" s="7"/>
      <c r="AM466" s="7"/>
      <c r="AN466" s="7"/>
      <c r="AO466" s="7"/>
      <c r="AP466" s="7"/>
      <c r="AQ466" s="7"/>
      <c r="AR466" s="7"/>
      <c r="AS466" s="7"/>
      <c r="AT466" s="7"/>
      <c r="AU466" s="7"/>
      <c r="AV466" s="7"/>
      <c r="AW466" s="7"/>
      <c r="AX466" s="7"/>
    </row>
    <row r="467" spans="1:50" s="8" customFormat="1" hidden="1">
      <c r="A467" s="16" t="s">
        <v>67</v>
      </c>
      <c r="B467" s="60" t="s">
        <v>325</v>
      </c>
      <c r="C467" s="153" t="s">
        <v>16</v>
      </c>
      <c r="D467" s="154">
        <f>E467+F467+G467+H467</f>
        <v>0</v>
      </c>
      <c r="E467" s="158"/>
      <c r="F467" s="158"/>
      <c r="G467" s="158"/>
      <c r="H467" s="158"/>
      <c r="I467" s="154">
        <f>J467+K467+L467</f>
        <v>0</v>
      </c>
      <c r="J467" s="158"/>
      <c r="K467" s="158"/>
      <c r="L467" s="158"/>
      <c r="M467" s="154"/>
      <c r="N467" s="158"/>
      <c r="O467" s="158"/>
      <c r="P467" s="158"/>
      <c r="Q467" s="7"/>
      <c r="R467" s="7"/>
      <c r="S467" s="7"/>
      <c r="T467" s="7"/>
      <c r="U467" s="7"/>
      <c r="V467" s="7"/>
      <c r="W467" s="7"/>
      <c r="X467" s="7"/>
      <c r="Y467" s="7"/>
      <c r="Z467" s="7"/>
      <c r="AA467" s="7"/>
      <c r="AB467" s="7"/>
      <c r="AC467" s="7"/>
      <c r="AD467" s="7"/>
      <c r="AE467" s="7"/>
      <c r="AF467" s="7"/>
      <c r="AG467" s="7"/>
      <c r="AH467" s="7"/>
      <c r="AI467" s="7"/>
      <c r="AJ467" s="7"/>
      <c r="AK467" s="7"/>
      <c r="AL467" s="7"/>
      <c r="AM467" s="7"/>
      <c r="AN467" s="7"/>
      <c r="AO467" s="7"/>
      <c r="AP467" s="7"/>
      <c r="AQ467" s="7"/>
      <c r="AR467" s="7"/>
      <c r="AS467" s="7"/>
      <c r="AT467" s="7"/>
      <c r="AU467" s="7"/>
      <c r="AV467" s="7"/>
      <c r="AW467" s="7"/>
      <c r="AX467" s="7"/>
    </row>
    <row r="468" spans="1:50" s="8" customFormat="1" ht="15" hidden="1" customHeight="1">
      <c r="A468" s="81" t="s">
        <v>35</v>
      </c>
      <c r="B468" s="60" t="s">
        <v>325</v>
      </c>
      <c r="C468" s="153" t="s">
        <v>36</v>
      </c>
      <c r="D468" s="154">
        <f t="shared" ref="D468:P468" si="299">D469</f>
        <v>0</v>
      </c>
      <c r="E468" s="158">
        <f t="shared" si="299"/>
        <v>0</v>
      </c>
      <c r="F468" s="158">
        <f t="shared" si="299"/>
        <v>0</v>
      </c>
      <c r="G468" s="158">
        <f t="shared" si="299"/>
        <v>0</v>
      </c>
      <c r="H468" s="158">
        <f t="shared" si="299"/>
        <v>0</v>
      </c>
      <c r="I468" s="154">
        <f t="shared" si="299"/>
        <v>0</v>
      </c>
      <c r="J468" s="158">
        <f t="shared" si="299"/>
        <v>0</v>
      </c>
      <c r="K468" s="158">
        <f t="shared" si="299"/>
        <v>0</v>
      </c>
      <c r="L468" s="158">
        <f t="shared" si="299"/>
        <v>0</v>
      </c>
      <c r="M468" s="154">
        <f t="shared" si="299"/>
        <v>0</v>
      </c>
      <c r="N468" s="158">
        <f t="shared" si="299"/>
        <v>0</v>
      </c>
      <c r="O468" s="158">
        <f t="shared" si="299"/>
        <v>0</v>
      </c>
      <c r="P468" s="158">
        <f t="shared" si="299"/>
        <v>0</v>
      </c>
      <c r="Q468" s="7"/>
      <c r="R468" s="7"/>
      <c r="S468" s="7"/>
      <c r="T468" s="7"/>
      <c r="U468" s="7"/>
      <c r="V468" s="7"/>
      <c r="W468" s="7"/>
      <c r="X468" s="7"/>
      <c r="Y468" s="7"/>
      <c r="Z468" s="7"/>
      <c r="AA468" s="7"/>
      <c r="AB468" s="7"/>
      <c r="AC468" s="7"/>
      <c r="AD468" s="7"/>
      <c r="AE468" s="7"/>
      <c r="AF468" s="7"/>
      <c r="AG468" s="7"/>
      <c r="AH468" s="7"/>
      <c r="AI468" s="7"/>
      <c r="AJ468" s="7"/>
      <c r="AK468" s="7"/>
      <c r="AL468" s="7"/>
      <c r="AM468" s="7"/>
      <c r="AN468" s="7"/>
      <c r="AO468" s="7"/>
      <c r="AP468" s="7"/>
      <c r="AQ468" s="7"/>
      <c r="AR468" s="7"/>
      <c r="AS468" s="7"/>
      <c r="AT468" s="7"/>
      <c r="AU468" s="7"/>
      <c r="AV468" s="7"/>
      <c r="AW468" s="7"/>
      <c r="AX468" s="7"/>
    </row>
    <row r="469" spans="1:50" s="8" customFormat="1" ht="15" hidden="1" customHeight="1">
      <c r="A469" s="16" t="s">
        <v>67</v>
      </c>
      <c r="B469" s="60" t="s">
        <v>325</v>
      </c>
      <c r="C469" s="153" t="s">
        <v>36</v>
      </c>
      <c r="D469" s="154">
        <f>E469+F469+G469+H469</f>
        <v>0</v>
      </c>
      <c r="E469" s="155"/>
      <c r="F469" s="156"/>
      <c r="G469" s="157"/>
      <c r="H469" s="157"/>
      <c r="I469" s="154">
        <f>J469+K469+L469</f>
        <v>0</v>
      </c>
      <c r="J469" s="155"/>
      <c r="K469" s="156"/>
      <c r="L469" s="156"/>
      <c r="M469" s="159">
        <f>N469+O469+P469</f>
        <v>0</v>
      </c>
      <c r="N469" s="160"/>
      <c r="O469" s="160"/>
      <c r="P469" s="160"/>
      <c r="Q469" s="7"/>
      <c r="R469" s="7"/>
      <c r="S469" s="7"/>
      <c r="T469" s="7"/>
      <c r="U469" s="7"/>
      <c r="V469" s="7"/>
      <c r="W469" s="7"/>
      <c r="X469" s="7"/>
      <c r="Y469" s="7"/>
      <c r="Z469" s="7"/>
      <c r="AA469" s="7"/>
      <c r="AB469" s="7"/>
      <c r="AC469" s="7"/>
      <c r="AD469" s="7"/>
      <c r="AE469" s="7"/>
      <c r="AF469" s="7"/>
      <c r="AG469" s="7"/>
      <c r="AH469" s="7"/>
      <c r="AI469" s="7"/>
      <c r="AJ469" s="7"/>
      <c r="AK469" s="7"/>
      <c r="AL469" s="7"/>
      <c r="AM469" s="7"/>
      <c r="AN469" s="7"/>
      <c r="AO469" s="7"/>
      <c r="AP469" s="7"/>
      <c r="AQ469" s="7"/>
      <c r="AR469" s="7"/>
      <c r="AS469" s="7"/>
      <c r="AT469" s="7"/>
      <c r="AU469" s="7"/>
      <c r="AV469" s="7"/>
      <c r="AW469" s="7"/>
      <c r="AX469" s="7"/>
    </row>
    <row r="470" spans="1:50" s="8" customFormat="1" ht="25.5">
      <c r="A470" s="58" t="s">
        <v>306</v>
      </c>
      <c r="B470" s="60" t="s">
        <v>307</v>
      </c>
      <c r="C470" s="153"/>
      <c r="D470" s="154">
        <f>D471</f>
        <v>330</v>
      </c>
      <c r="E470" s="158">
        <f t="shared" ref="E470:P470" si="300">E471</f>
        <v>0.3</v>
      </c>
      <c r="F470" s="158">
        <f t="shared" si="300"/>
        <v>29.7</v>
      </c>
      <c r="G470" s="158">
        <f t="shared" si="300"/>
        <v>300</v>
      </c>
      <c r="H470" s="158" t="e">
        <f t="shared" si="300"/>
        <v>#REF!</v>
      </c>
      <c r="I470" s="158">
        <f t="shared" si="300"/>
        <v>0</v>
      </c>
      <c r="J470" s="158">
        <f t="shared" si="300"/>
        <v>0</v>
      </c>
      <c r="K470" s="158">
        <f t="shared" si="300"/>
        <v>0</v>
      </c>
      <c r="L470" s="158">
        <f t="shared" si="300"/>
        <v>0</v>
      </c>
      <c r="M470" s="158">
        <f t="shared" si="300"/>
        <v>0</v>
      </c>
      <c r="N470" s="158">
        <f t="shared" si="300"/>
        <v>0</v>
      </c>
      <c r="O470" s="158">
        <f t="shared" si="300"/>
        <v>0</v>
      </c>
      <c r="P470" s="158">
        <f t="shared" si="300"/>
        <v>0</v>
      </c>
      <c r="Q470" s="7"/>
      <c r="R470" s="7"/>
      <c r="S470" s="7"/>
      <c r="T470" s="7"/>
      <c r="U470" s="7"/>
      <c r="V470" s="7"/>
      <c r="W470" s="7"/>
      <c r="X470" s="7"/>
      <c r="Y470" s="7"/>
      <c r="Z470" s="7"/>
      <c r="AA470" s="7"/>
      <c r="AB470" s="7"/>
      <c r="AC470" s="7"/>
      <c r="AD470" s="7"/>
      <c r="AE470" s="7"/>
      <c r="AF470" s="7"/>
      <c r="AG470" s="7"/>
      <c r="AH470" s="7"/>
      <c r="AI470" s="7"/>
      <c r="AJ470" s="7"/>
      <c r="AK470" s="7"/>
      <c r="AL470" s="7"/>
      <c r="AM470" s="7"/>
      <c r="AN470" s="7"/>
      <c r="AO470" s="7"/>
      <c r="AP470" s="7"/>
      <c r="AQ470" s="7"/>
      <c r="AR470" s="7"/>
      <c r="AS470" s="7"/>
      <c r="AT470" s="7"/>
      <c r="AU470" s="7"/>
      <c r="AV470" s="7"/>
      <c r="AW470" s="7"/>
      <c r="AX470" s="7"/>
    </row>
    <row r="471" spans="1:50" s="8" customFormat="1" ht="29.25" customHeight="1">
      <c r="A471" s="58" t="s">
        <v>22</v>
      </c>
      <c r="B471" s="60" t="s">
        <v>307</v>
      </c>
      <c r="C471" s="153" t="s">
        <v>16</v>
      </c>
      <c r="D471" s="154">
        <f>E471+F471+G471</f>
        <v>330</v>
      </c>
      <c r="E471" s="158">
        <v>0.3</v>
      </c>
      <c r="F471" s="158">
        <v>29.7</v>
      </c>
      <c r="G471" s="158">
        <v>300</v>
      </c>
      <c r="H471" s="158" t="e">
        <f>#REF!</f>
        <v>#REF!</v>
      </c>
      <c r="I471" s="158">
        <f>J471+K471+L471</f>
        <v>0</v>
      </c>
      <c r="J471" s="158"/>
      <c r="K471" s="158"/>
      <c r="L471" s="158"/>
      <c r="M471" s="158">
        <f>N471+O471+P471</f>
        <v>0</v>
      </c>
      <c r="N471" s="158"/>
      <c r="O471" s="158"/>
      <c r="P471" s="158"/>
      <c r="Q471" s="7"/>
      <c r="R471" s="7"/>
      <c r="S471" s="7"/>
      <c r="T471" s="7"/>
      <c r="U471" s="7"/>
      <c r="V471" s="7"/>
      <c r="W471" s="7"/>
      <c r="X471" s="7"/>
      <c r="Y471" s="7"/>
      <c r="Z471" s="7"/>
      <c r="AA471" s="7"/>
      <c r="AB471" s="7"/>
      <c r="AC471" s="7"/>
      <c r="AD471" s="7"/>
      <c r="AE471" s="7"/>
      <c r="AF471" s="7"/>
      <c r="AG471" s="7"/>
      <c r="AH471" s="7"/>
      <c r="AI471" s="7"/>
      <c r="AJ471" s="7"/>
      <c r="AK471" s="7"/>
      <c r="AL471" s="7"/>
      <c r="AM471" s="7"/>
      <c r="AN471" s="7"/>
      <c r="AO471" s="7"/>
      <c r="AP471" s="7"/>
      <c r="AQ471" s="7"/>
      <c r="AR471" s="7"/>
      <c r="AS471" s="7"/>
      <c r="AT471" s="7"/>
      <c r="AU471" s="7"/>
      <c r="AV471" s="7"/>
      <c r="AW471" s="7"/>
      <c r="AX471" s="7"/>
    </row>
    <row r="472" spans="1:50" s="7" customFormat="1" ht="71.25">
      <c r="A472" s="63" t="s">
        <v>334</v>
      </c>
      <c r="B472" s="39" t="s">
        <v>269</v>
      </c>
      <c r="C472" s="19"/>
      <c r="D472" s="154">
        <f>E472+G472</f>
        <v>46</v>
      </c>
      <c r="E472" s="157">
        <f>E473</f>
        <v>46</v>
      </c>
      <c r="F472" s="18">
        <f t="shared" ref="F472:P473" si="301">F473</f>
        <v>0</v>
      </c>
      <c r="G472" s="18">
        <f t="shared" si="301"/>
        <v>0</v>
      </c>
      <c r="H472" s="18" t="e">
        <f t="shared" si="301"/>
        <v>#REF!</v>
      </c>
      <c r="I472" s="157">
        <f t="shared" si="301"/>
        <v>0</v>
      </c>
      <c r="J472" s="157">
        <f>J473</f>
        <v>0</v>
      </c>
      <c r="K472" s="18">
        <f t="shared" si="301"/>
        <v>0</v>
      </c>
      <c r="L472" s="18">
        <f t="shared" si="301"/>
        <v>0</v>
      </c>
      <c r="M472" s="18">
        <f t="shared" si="301"/>
        <v>0</v>
      </c>
      <c r="N472" s="18">
        <f t="shared" si="301"/>
        <v>0</v>
      </c>
      <c r="O472" s="18">
        <f t="shared" si="301"/>
        <v>0</v>
      </c>
      <c r="P472" s="18">
        <f t="shared" si="301"/>
        <v>0</v>
      </c>
    </row>
    <row r="473" spans="1:50" s="8" customFormat="1" ht="58.5" customHeight="1">
      <c r="A473" s="62" t="s">
        <v>268</v>
      </c>
      <c r="B473" s="17" t="s">
        <v>270</v>
      </c>
      <c r="C473" s="153"/>
      <c r="D473" s="154">
        <f>E473+G473</f>
        <v>46</v>
      </c>
      <c r="E473" s="155">
        <f>E474</f>
        <v>46</v>
      </c>
      <c r="F473" s="156">
        <f t="shared" si="301"/>
        <v>0</v>
      </c>
      <c r="G473" s="156">
        <f t="shared" si="301"/>
        <v>0</v>
      </c>
      <c r="H473" s="156" t="e">
        <f t="shared" si="301"/>
        <v>#REF!</v>
      </c>
      <c r="I473" s="155">
        <f t="shared" si="301"/>
        <v>0</v>
      </c>
      <c r="J473" s="155">
        <f t="shared" si="301"/>
        <v>0</v>
      </c>
      <c r="K473" s="156">
        <f t="shared" si="301"/>
        <v>0</v>
      </c>
      <c r="L473" s="156">
        <f t="shared" si="301"/>
        <v>0</v>
      </c>
      <c r="M473" s="156">
        <f t="shared" si="301"/>
        <v>0</v>
      </c>
      <c r="N473" s="156">
        <f t="shared" si="301"/>
        <v>0</v>
      </c>
      <c r="O473" s="156">
        <f t="shared" si="301"/>
        <v>0</v>
      </c>
      <c r="P473" s="156">
        <f t="shared" si="301"/>
        <v>0</v>
      </c>
      <c r="Q473" s="7"/>
      <c r="R473" s="7"/>
      <c r="S473" s="7"/>
      <c r="T473" s="7"/>
      <c r="U473" s="7"/>
      <c r="V473" s="7"/>
      <c r="W473" s="7"/>
      <c r="X473" s="7"/>
      <c r="Y473" s="7"/>
      <c r="Z473" s="7"/>
      <c r="AA473" s="7"/>
      <c r="AB473" s="7"/>
      <c r="AC473" s="7"/>
      <c r="AD473" s="7"/>
      <c r="AE473" s="7"/>
      <c r="AF473" s="7"/>
      <c r="AG473" s="7"/>
      <c r="AH473" s="7"/>
      <c r="AI473" s="7"/>
      <c r="AJ473" s="7"/>
      <c r="AK473" s="7"/>
      <c r="AL473" s="7"/>
      <c r="AM473" s="7"/>
      <c r="AN473" s="7"/>
      <c r="AO473" s="7"/>
      <c r="AP473" s="7"/>
      <c r="AQ473" s="7"/>
      <c r="AR473" s="7"/>
      <c r="AS473" s="7"/>
      <c r="AT473" s="7"/>
      <c r="AU473" s="7"/>
      <c r="AV473" s="7"/>
      <c r="AW473" s="7"/>
      <c r="AX473" s="7"/>
    </row>
    <row r="474" spans="1:50" s="8" customFormat="1" ht="44.25" customHeight="1">
      <c r="A474" s="16" t="s">
        <v>22</v>
      </c>
      <c r="B474" s="17" t="s">
        <v>270</v>
      </c>
      <c r="C474" s="153" t="s">
        <v>16</v>
      </c>
      <c r="D474" s="154">
        <f>E474+G474</f>
        <v>46</v>
      </c>
      <c r="E474" s="155">
        <v>46</v>
      </c>
      <c r="F474" s="156"/>
      <c r="G474" s="156"/>
      <c r="H474" s="156" t="e">
        <f>#REF!</f>
        <v>#REF!</v>
      </c>
      <c r="I474" s="154">
        <f>J474+K474+L474</f>
        <v>0</v>
      </c>
      <c r="J474" s="155"/>
      <c r="K474" s="156"/>
      <c r="L474" s="156"/>
      <c r="M474" s="159">
        <f>N474+O474</f>
        <v>0</v>
      </c>
      <c r="N474" s="160"/>
      <c r="O474" s="160"/>
      <c r="P474" s="160"/>
      <c r="Q474" s="7"/>
      <c r="R474" s="7"/>
      <c r="S474" s="7"/>
      <c r="T474" s="7"/>
      <c r="U474" s="7"/>
      <c r="V474" s="7"/>
      <c r="W474" s="7"/>
      <c r="X474" s="7"/>
      <c r="Y474" s="7"/>
      <c r="Z474" s="7"/>
      <c r="AA474" s="7"/>
      <c r="AB474" s="7"/>
      <c r="AC474" s="7"/>
      <c r="AD474" s="7"/>
      <c r="AE474" s="7"/>
      <c r="AF474" s="7"/>
      <c r="AG474" s="7"/>
      <c r="AH474" s="7"/>
      <c r="AI474" s="7"/>
      <c r="AJ474" s="7"/>
      <c r="AK474" s="7"/>
      <c r="AL474" s="7"/>
      <c r="AM474" s="7"/>
      <c r="AN474" s="7"/>
      <c r="AO474" s="7"/>
      <c r="AP474" s="7"/>
      <c r="AQ474" s="7"/>
      <c r="AR474" s="7"/>
      <c r="AS474" s="7"/>
      <c r="AT474" s="7"/>
      <c r="AU474" s="7"/>
      <c r="AV474" s="7"/>
      <c r="AW474" s="7"/>
      <c r="AX474" s="7"/>
    </row>
    <row r="475" spans="1:50" s="7" customFormat="1" ht="60" customHeight="1">
      <c r="A475" s="31" t="s">
        <v>161</v>
      </c>
      <c r="B475" s="19" t="s">
        <v>271</v>
      </c>
      <c r="C475" s="153"/>
      <c r="D475" s="154">
        <f>D476</f>
        <v>59.8</v>
      </c>
      <c r="E475" s="158">
        <f t="shared" ref="E475:L478" si="302">E476</f>
        <v>59.8</v>
      </c>
      <c r="F475" s="158">
        <f t="shared" si="302"/>
        <v>0</v>
      </c>
      <c r="G475" s="158">
        <f t="shared" si="302"/>
        <v>0</v>
      </c>
      <c r="H475" s="158" t="e">
        <f t="shared" si="302"/>
        <v>#REF!</v>
      </c>
      <c r="I475" s="154">
        <f>I476</f>
        <v>0</v>
      </c>
      <c r="J475" s="158">
        <f>J476</f>
        <v>0</v>
      </c>
      <c r="K475" s="158">
        <f>K476</f>
        <v>0</v>
      </c>
      <c r="L475" s="158">
        <f>L476</f>
        <v>0</v>
      </c>
      <c r="M475" s="154">
        <f t="shared" ref="M475:P478" si="303">M476</f>
        <v>0</v>
      </c>
      <c r="N475" s="158">
        <f t="shared" si="303"/>
        <v>0</v>
      </c>
      <c r="O475" s="158">
        <f t="shared" si="303"/>
        <v>0</v>
      </c>
      <c r="P475" s="158">
        <f t="shared" si="303"/>
        <v>0</v>
      </c>
    </row>
    <row r="476" spans="1:50" s="8" customFormat="1" ht="61.5" customHeight="1">
      <c r="A476" s="27" t="s">
        <v>318</v>
      </c>
      <c r="B476" s="153" t="s">
        <v>272</v>
      </c>
      <c r="C476" s="153"/>
      <c r="D476" s="154">
        <f>D477</f>
        <v>59.8</v>
      </c>
      <c r="E476" s="154">
        <f t="shared" si="302"/>
        <v>59.8</v>
      </c>
      <c r="F476" s="154">
        <f t="shared" si="302"/>
        <v>0</v>
      </c>
      <c r="G476" s="154">
        <f t="shared" si="302"/>
        <v>0</v>
      </c>
      <c r="H476" s="154" t="e">
        <f t="shared" si="302"/>
        <v>#REF!</v>
      </c>
      <c r="I476" s="154">
        <f t="shared" si="302"/>
        <v>0</v>
      </c>
      <c r="J476" s="154">
        <f t="shared" si="302"/>
        <v>0</v>
      </c>
      <c r="K476" s="154">
        <f t="shared" si="302"/>
        <v>0</v>
      </c>
      <c r="L476" s="154">
        <f t="shared" si="302"/>
        <v>0</v>
      </c>
      <c r="M476" s="154">
        <f t="shared" si="303"/>
        <v>0</v>
      </c>
      <c r="N476" s="154">
        <f t="shared" si="303"/>
        <v>0</v>
      </c>
      <c r="O476" s="154">
        <f t="shared" si="303"/>
        <v>0</v>
      </c>
      <c r="P476" s="154">
        <f t="shared" si="303"/>
        <v>0</v>
      </c>
      <c r="Q476" s="7"/>
      <c r="R476" s="7"/>
      <c r="S476" s="7"/>
      <c r="T476" s="7"/>
      <c r="U476" s="7"/>
      <c r="V476" s="7"/>
      <c r="W476" s="7"/>
      <c r="X476" s="7"/>
      <c r="Y476" s="7"/>
      <c r="Z476" s="7"/>
      <c r="AA476" s="7"/>
      <c r="AB476" s="7"/>
      <c r="AC476" s="7"/>
      <c r="AD476" s="7"/>
      <c r="AE476" s="7"/>
      <c r="AF476" s="7"/>
      <c r="AG476" s="7"/>
      <c r="AH476" s="7"/>
      <c r="AI476" s="7"/>
      <c r="AJ476" s="7"/>
      <c r="AK476" s="7"/>
      <c r="AL476" s="7"/>
      <c r="AM476" s="7"/>
      <c r="AN476" s="7"/>
      <c r="AO476" s="7"/>
      <c r="AP476" s="7"/>
      <c r="AQ476" s="7"/>
      <c r="AR476" s="7"/>
      <c r="AS476" s="7"/>
      <c r="AT476" s="7"/>
      <c r="AU476" s="7"/>
      <c r="AV476" s="7"/>
      <c r="AW476" s="7"/>
      <c r="AX476" s="7"/>
    </row>
    <row r="477" spans="1:50" s="8" customFormat="1">
      <c r="A477" s="27" t="s">
        <v>104</v>
      </c>
      <c r="B477" s="153" t="s">
        <v>273</v>
      </c>
      <c r="C477" s="153"/>
      <c r="D477" s="154">
        <f>D479</f>
        <v>59.8</v>
      </c>
      <c r="E477" s="154">
        <f t="shared" ref="E477:P477" si="304">E479</f>
        <v>59.8</v>
      </c>
      <c r="F477" s="154">
        <f t="shared" si="304"/>
        <v>0</v>
      </c>
      <c r="G477" s="154">
        <f t="shared" si="304"/>
        <v>0</v>
      </c>
      <c r="H477" s="154" t="e">
        <f t="shared" si="304"/>
        <v>#REF!</v>
      </c>
      <c r="I477" s="154">
        <f t="shared" si="304"/>
        <v>0</v>
      </c>
      <c r="J477" s="154">
        <f t="shared" si="304"/>
        <v>0</v>
      </c>
      <c r="K477" s="154">
        <f t="shared" si="304"/>
        <v>0</v>
      </c>
      <c r="L477" s="154">
        <f t="shared" si="304"/>
        <v>0</v>
      </c>
      <c r="M477" s="154">
        <f t="shared" si="304"/>
        <v>0</v>
      </c>
      <c r="N477" s="154">
        <f t="shared" si="304"/>
        <v>0</v>
      </c>
      <c r="O477" s="154">
        <f t="shared" si="304"/>
        <v>0</v>
      </c>
      <c r="P477" s="154">
        <f t="shared" si="304"/>
        <v>0</v>
      </c>
      <c r="Q477" s="7"/>
      <c r="R477" s="7"/>
      <c r="S477" s="7"/>
      <c r="T477" s="7"/>
      <c r="U477" s="7"/>
      <c r="V477" s="7"/>
      <c r="W477" s="7"/>
      <c r="X477" s="7"/>
      <c r="Y477" s="7"/>
      <c r="Z477" s="7"/>
      <c r="AA477" s="7"/>
      <c r="AB477" s="7"/>
      <c r="AC477" s="7"/>
      <c r="AD477" s="7"/>
      <c r="AE477" s="7"/>
      <c r="AF477" s="7"/>
      <c r="AG477" s="7"/>
      <c r="AH477" s="7"/>
      <c r="AI477" s="7"/>
      <c r="AJ477" s="7"/>
      <c r="AK477" s="7"/>
      <c r="AL477" s="7"/>
      <c r="AM477" s="7"/>
      <c r="AN477" s="7"/>
      <c r="AO477" s="7"/>
      <c r="AP477" s="7"/>
      <c r="AQ477" s="7"/>
      <c r="AR477" s="7"/>
      <c r="AS477" s="7"/>
      <c r="AT477" s="7"/>
      <c r="AU477" s="7"/>
      <c r="AV477" s="7"/>
      <c r="AW477" s="7"/>
      <c r="AX477" s="7"/>
    </row>
    <row r="478" spans="1:50" s="8" customFormat="1" ht="45" hidden="1">
      <c r="A478" s="27" t="s">
        <v>22</v>
      </c>
      <c r="B478" s="153" t="s">
        <v>273</v>
      </c>
      <c r="C478" s="153" t="s">
        <v>16</v>
      </c>
      <c r="D478" s="154">
        <f>D479</f>
        <v>59.8</v>
      </c>
      <c r="E478" s="154"/>
      <c r="F478" s="154"/>
      <c r="G478" s="154"/>
      <c r="H478" s="154" t="e">
        <f t="shared" si="302"/>
        <v>#REF!</v>
      </c>
      <c r="I478" s="154">
        <f t="shared" si="302"/>
        <v>0</v>
      </c>
      <c r="J478" s="154"/>
      <c r="K478" s="154"/>
      <c r="L478" s="154"/>
      <c r="M478" s="154">
        <f t="shared" si="303"/>
        <v>0</v>
      </c>
      <c r="N478" s="154"/>
      <c r="O478" s="154"/>
      <c r="P478" s="154"/>
      <c r="Q478" s="7"/>
      <c r="R478" s="7"/>
      <c r="S478" s="7"/>
      <c r="T478" s="7"/>
      <c r="U478" s="7"/>
      <c r="V478" s="7"/>
      <c r="W478" s="7"/>
      <c r="X478" s="7"/>
      <c r="Y478" s="7"/>
      <c r="Z478" s="7"/>
      <c r="AA478" s="7"/>
      <c r="AB478" s="7"/>
      <c r="AC478" s="7"/>
      <c r="AD478" s="7"/>
      <c r="AE478" s="7"/>
      <c r="AF478" s="7"/>
      <c r="AG478" s="7"/>
      <c r="AH478" s="7"/>
      <c r="AI478" s="7"/>
      <c r="AJ478" s="7"/>
      <c r="AK478" s="7"/>
      <c r="AL478" s="7"/>
      <c r="AM478" s="7"/>
      <c r="AN478" s="7"/>
      <c r="AO478" s="7"/>
      <c r="AP478" s="7"/>
      <c r="AQ478" s="7"/>
      <c r="AR478" s="7"/>
      <c r="AS478" s="7"/>
      <c r="AT478" s="7"/>
      <c r="AU478" s="7"/>
      <c r="AV478" s="7"/>
      <c r="AW478" s="7"/>
      <c r="AX478" s="7"/>
    </row>
    <row r="479" spans="1:50" s="8" customFormat="1" ht="60">
      <c r="A479" s="24" t="s">
        <v>60</v>
      </c>
      <c r="B479" s="153" t="s">
        <v>273</v>
      </c>
      <c r="C479" s="153" t="s">
        <v>56</v>
      </c>
      <c r="D479" s="154">
        <f t="shared" ref="D479:D482" si="305">E479+G479</f>
        <v>59.8</v>
      </c>
      <c r="E479" s="155">
        <v>59.8</v>
      </c>
      <c r="F479" s="155"/>
      <c r="G479" s="155"/>
      <c r="H479" s="155" t="e">
        <f>#REF!</f>
        <v>#REF!</v>
      </c>
      <c r="I479" s="155">
        <f>J479+K479+L479</f>
        <v>0</v>
      </c>
      <c r="J479" s="155"/>
      <c r="K479" s="155"/>
      <c r="L479" s="155"/>
      <c r="M479" s="155">
        <f>N479+O479+P479</f>
        <v>0</v>
      </c>
      <c r="N479" s="155"/>
      <c r="O479" s="155"/>
      <c r="P479" s="155"/>
      <c r="Q479" s="7"/>
      <c r="R479" s="7"/>
      <c r="S479" s="7"/>
      <c r="T479" s="7"/>
      <c r="U479" s="7"/>
      <c r="V479" s="7"/>
      <c r="W479" s="7"/>
      <c r="X479" s="7"/>
      <c r="Y479" s="7"/>
      <c r="Z479" s="7"/>
      <c r="AA479" s="7"/>
      <c r="AB479" s="7"/>
      <c r="AC479" s="7"/>
      <c r="AD479" s="7"/>
      <c r="AE479" s="7"/>
      <c r="AF479" s="7"/>
      <c r="AG479" s="7"/>
      <c r="AH479" s="7"/>
      <c r="AI479" s="7"/>
      <c r="AJ479" s="7"/>
      <c r="AK479" s="7"/>
      <c r="AL479" s="7"/>
      <c r="AM479" s="7"/>
      <c r="AN479" s="7"/>
      <c r="AO479" s="7"/>
      <c r="AP479" s="7"/>
      <c r="AQ479" s="7"/>
      <c r="AR479" s="7"/>
      <c r="AS479" s="7"/>
      <c r="AT479" s="7"/>
      <c r="AU479" s="7"/>
      <c r="AV479" s="7"/>
      <c r="AW479" s="7"/>
      <c r="AX479" s="7"/>
    </row>
    <row r="480" spans="1:50" s="7" customFormat="1" ht="54.75" customHeight="1">
      <c r="A480" s="225" t="s">
        <v>520</v>
      </c>
      <c r="B480" s="60" t="s">
        <v>511</v>
      </c>
      <c r="C480" s="60"/>
      <c r="D480" s="154">
        <f t="shared" si="305"/>
        <v>110</v>
      </c>
      <c r="E480" s="155">
        <f>E481</f>
        <v>110</v>
      </c>
      <c r="F480" s="155">
        <f t="shared" ref="F480:P481" si="306">F481</f>
        <v>0</v>
      </c>
      <c r="G480" s="155">
        <f t="shared" si="306"/>
        <v>0</v>
      </c>
      <c r="H480" s="155" t="e">
        <f t="shared" si="306"/>
        <v>#REF!</v>
      </c>
      <c r="I480" s="155">
        <f t="shared" si="306"/>
        <v>85</v>
      </c>
      <c r="J480" s="155">
        <f t="shared" si="306"/>
        <v>85</v>
      </c>
      <c r="K480" s="155">
        <f t="shared" si="306"/>
        <v>0</v>
      </c>
      <c r="L480" s="155">
        <f t="shared" si="306"/>
        <v>0</v>
      </c>
      <c r="M480" s="155">
        <f t="shared" si="306"/>
        <v>60</v>
      </c>
      <c r="N480" s="155">
        <f t="shared" si="306"/>
        <v>60</v>
      </c>
      <c r="O480" s="155">
        <f t="shared" si="306"/>
        <v>0</v>
      </c>
      <c r="P480" s="155">
        <f t="shared" si="306"/>
        <v>0</v>
      </c>
    </row>
    <row r="481" spans="1:50" s="8" customFormat="1">
      <c r="A481" s="225" t="s">
        <v>104</v>
      </c>
      <c r="B481" s="60" t="s">
        <v>512</v>
      </c>
      <c r="C481" s="60"/>
      <c r="D481" s="154">
        <f t="shared" si="305"/>
        <v>110</v>
      </c>
      <c r="E481" s="155">
        <f>E482</f>
        <v>110</v>
      </c>
      <c r="F481" s="155">
        <f t="shared" si="306"/>
        <v>0</v>
      </c>
      <c r="G481" s="155">
        <f t="shared" si="306"/>
        <v>0</v>
      </c>
      <c r="H481" s="155" t="e">
        <f t="shared" si="306"/>
        <v>#REF!</v>
      </c>
      <c r="I481" s="155">
        <f t="shared" si="306"/>
        <v>85</v>
      </c>
      <c r="J481" s="155">
        <f t="shared" si="306"/>
        <v>85</v>
      </c>
      <c r="K481" s="155">
        <f t="shared" si="306"/>
        <v>0</v>
      </c>
      <c r="L481" s="155">
        <f t="shared" si="306"/>
        <v>0</v>
      </c>
      <c r="M481" s="155">
        <f t="shared" si="306"/>
        <v>60</v>
      </c>
      <c r="N481" s="155">
        <f t="shared" si="306"/>
        <v>60</v>
      </c>
      <c r="O481" s="155">
        <f t="shared" si="306"/>
        <v>0</v>
      </c>
      <c r="P481" s="155">
        <f t="shared" si="306"/>
        <v>0</v>
      </c>
      <c r="Q481" s="7"/>
      <c r="R481" s="7"/>
      <c r="S481" s="7"/>
      <c r="T481" s="7"/>
      <c r="U481" s="7"/>
      <c r="V481" s="7"/>
      <c r="W481" s="7"/>
      <c r="X481" s="7"/>
      <c r="Y481" s="7"/>
      <c r="Z481" s="7"/>
      <c r="AA481" s="7"/>
      <c r="AB481" s="7"/>
      <c r="AC481" s="7"/>
      <c r="AD481" s="7"/>
      <c r="AE481" s="7"/>
      <c r="AF481" s="7"/>
      <c r="AG481" s="7"/>
      <c r="AH481" s="7"/>
      <c r="AI481" s="7"/>
      <c r="AJ481" s="7"/>
      <c r="AK481" s="7"/>
      <c r="AL481" s="7"/>
      <c r="AM481" s="7"/>
      <c r="AN481" s="7"/>
      <c r="AO481" s="7"/>
      <c r="AP481" s="7"/>
      <c r="AQ481" s="7"/>
      <c r="AR481" s="7"/>
      <c r="AS481" s="7"/>
      <c r="AT481" s="7"/>
      <c r="AU481" s="7"/>
      <c r="AV481" s="7"/>
      <c r="AW481" s="7"/>
      <c r="AX481" s="7"/>
    </row>
    <row r="482" spans="1:50" s="8" customFormat="1" ht="26.25" customHeight="1">
      <c r="A482" s="203" t="s">
        <v>22</v>
      </c>
      <c r="B482" s="60" t="s">
        <v>512</v>
      </c>
      <c r="C482" s="60" t="s">
        <v>16</v>
      </c>
      <c r="D482" s="158">
        <f t="shared" si="305"/>
        <v>110</v>
      </c>
      <c r="E482" s="155">
        <v>110</v>
      </c>
      <c r="F482" s="155"/>
      <c r="G482" s="155"/>
      <c r="H482" s="155" t="e">
        <f>#REF!</f>
        <v>#REF!</v>
      </c>
      <c r="I482" s="155">
        <f>J482+K482+L482</f>
        <v>85</v>
      </c>
      <c r="J482" s="155">
        <v>85</v>
      </c>
      <c r="K482" s="155"/>
      <c r="L482" s="155"/>
      <c r="M482" s="155">
        <f>N482+O482+P482</f>
        <v>60</v>
      </c>
      <c r="N482" s="155">
        <v>60</v>
      </c>
      <c r="O482" s="155"/>
      <c r="P482" s="155"/>
      <c r="Q482" s="7"/>
      <c r="R482" s="7"/>
      <c r="S482" s="7"/>
      <c r="T482" s="7"/>
      <c r="U482" s="7"/>
      <c r="V482" s="7"/>
      <c r="W482" s="7"/>
      <c r="X482" s="7"/>
      <c r="Y482" s="7"/>
      <c r="Z482" s="7"/>
      <c r="AA482" s="7"/>
      <c r="AB482" s="7"/>
      <c r="AC482" s="7"/>
      <c r="AD482" s="7"/>
      <c r="AE482" s="7"/>
      <c r="AF482" s="7"/>
      <c r="AG482" s="7"/>
      <c r="AH482" s="7"/>
      <c r="AI482" s="7"/>
      <c r="AJ482" s="7"/>
      <c r="AK482" s="7"/>
      <c r="AL482" s="7"/>
      <c r="AM482" s="7"/>
      <c r="AN482" s="7"/>
      <c r="AO482" s="7"/>
      <c r="AP482" s="7"/>
      <c r="AQ482" s="7"/>
      <c r="AR482" s="7"/>
      <c r="AS482" s="7"/>
      <c r="AT482" s="7"/>
      <c r="AU482" s="7"/>
      <c r="AV482" s="7"/>
      <c r="AW482" s="7"/>
      <c r="AX482" s="7"/>
    </row>
    <row r="483" spans="1:50" s="7" customFormat="1" ht="40.5" customHeight="1">
      <c r="A483" s="215" t="s">
        <v>471</v>
      </c>
      <c r="B483" s="72" t="s">
        <v>472</v>
      </c>
      <c r="C483" s="153"/>
      <c r="D483" s="158">
        <f>E483+G483</f>
        <v>104</v>
      </c>
      <c r="E483" s="155">
        <f t="shared" ref="E483:P483" si="307">E484</f>
        <v>104</v>
      </c>
      <c r="F483" s="155">
        <f t="shared" si="307"/>
        <v>0</v>
      </c>
      <c r="G483" s="155">
        <f t="shared" si="307"/>
        <v>0</v>
      </c>
      <c r="H483" s="155" t="e">
        <f t="shared" si="307"/>
        <v>#REF!</v>
      </c>
      <c r="I483" s="155">
        <f t="shared" si="307"/>
        <v>104</v>
      </c>
      <c r="J483" s="155">
        <f t="shared" si="307"/>
        <v>104</v>
      </c>
      <c r="K483" s="155">
        <f t="shared" si="307"/>
        <v>0</v>
      </c>
      <c r="L483" s="155">
        <f t="shared" si="307"/>
        <v>0</v>
      </c>
      <c r="M483" s="155">
        <f t="shared" si="307"/>
        <v>0</v>
      </c>
      <c r="N483" s="155">
        <f t="shared" si="307"/>
        <v>0</v>
      </c>
      <c r="O483" s="155">
        <f t="shared" si="307"/>
        <v>0</v>
      </c>
      <c r="P483" s="155">
        <f t="shared" si="307"/>
        <v>0</v>
      </c>
    </row>
    <row r="484" spans="1:50" s="8" customFormat="1" ht="40.5" customHeight="1">
      <c r="A484" s="214" t="s">
        <v>498</v>
      </c>
      <c r="B484" s="72" t="s">
        <v>473</v>
      </c>
      <c r="C484" s="153"/>
      <c r="D484" s="158">
        <f>E484+G484</f>
        <v>104</v>
      </c>
      <c r="E484" s="155">
        <f t="shared" ref="E484:P484" si="308">E486</f>
        <v>104</v>
      </c>
      <c r="F484" s="155">
        <f t="shared" si="308"/>
        <v>0</v>
      </c>
      <c r="G484" s="155">
        <f t="shared" si="308"/>
        <v>0</v>
      </c>
      <c r="H484" s="155" t="e">
        <f t="shared" si="308"/>
        <v>#REF!</v>
      </c>
      <c r="I484" s="155">
        <f t="shared" si="308"/>
        <v>104</v>
      </c>
      <c r="J484" s="155">
        <f t="shared" si="308"/>
        <v>104</v>
      </c>
      <c r="K484" s="155">
        <f t="shared" si="308"/>
        <v>0</v>
      </c>
      <c r="L484" s="155">
        <f t="shared" si="308"/>
        <v>0</v>
      </c>
      <c r="M484" s="155">
        <f t="shared" si="308"/>
        <v>0</v>
      </c>
      <c r="N484" s="155">
        <f t="shared" si="308"/>
        <v>0</v>
      </c>
      <c r="O484" s="155">
        <f t="shared" si="308"/>
        <v>0</v>
      </c>
      <c r="P484" s="155">
        <f t="shared" si="308"/>
        <v>0</v>
      </c>
      <c r="Q484" s="7"/>
      <c r="R484" s="7"/>
      <c r="S484" s="7"/>
      <c r="T484" s="7"/>
      <c r="U484" s="7"/>
      <c r="V484" s="7"/>
      <c r="W484" s="7"/>
      <c r="X484" s="7"/>
      <c r="Y484" s="7"/>
      <c r="Z484" s="7"/>
      <c r="AA484" s="7"/>
      <c r="AB484" s="7"/>
      <c r="AC484" s="7"/>
      <c r="AD484" s="7"/>
      <c r="AE484" s="7"/>
      <c r="AF484" s="7"/>
      <c r="AG484" s="7"/>
      <c r="AH484" s="7"/>
      <c r="AI484" s="7"/>
      <c r="AJ484" s="7"/>
      <c r="AK484" s="7"/>
      <c r="AL484" s="7"/>
      <c r="AM484" s="7"/>
      <c r="AN484" s="7"/>
      <c r="AO484" s="7"/>
      <c r="AP484" s="7"/>
      <c r="AQ484" s="7"/>
      <c r="AR484" s="7"/>
      <c r="AS484" s="7"/>
      <c r="AT484" s="7"/>
      <c r="AU484" s="7"/>
      <c r="AV484" s="7"/>
      <c r="AW484" s="7"/>
      <c r="AX484" s="7"/>
    </row>
    <row r="485" spans="1:50" s="8" customFormat="1">
      <c r="A485" s="214" t="s">
        <v>104</v>
      </c>
      <c r="B485" s="72" t="s">
        <v>474</v>
      </c>
      <c r="C485" s="153"/>
      <c r="D485" s="158">
        <f>D486</f>
        <v>104</v>
      </c>
      <c r="E485" s="158">
        <f t="shared" ref="E485:P485" si="309">E486</f>
        <v>104</v>
      </c>
      <c r="F485" s="158">
        <f t="shared" si="309"/>
        <v>0</v>
      </c>
      <c r="G485" s="158">
        <f t="shared" si="309"/>
        <v>0</v>
      </c>
      <c r="H485" s="158" t="e">
        <f t="shared" si="309"/>
        <v>#REF!</v>
      </c>
      <c r="I485" s="158">
        <f t="shared" si="309"/>
        <v>104</v>
      </c>
      <c r="J485" s="158">
        <f t="shared" si="309"/>
        <v>104</v>
      </c>
      <c r="K485" s="158">
        <f t="shared" si="309"/>
        <v>0</v>
      </c>
      <c r="L485" s="158">
        <f t="shared" si="309"/>
        <v>0</v>
      </c>
      <c r="M485" s="158">
        <f t="shared" si="309"/>
        <v>0</v>
      </c>
      <c r="N485" s="158">
        <f t="shared" si="309"/>
        <v>0</v>
      </c>
      <c r="O485" s="158">
        <f t="shared" si="309"/>
        <v>0</v>
      </c>
      <c r="P485" s="158">
        <f t="shared" si="309"/>
        <v>0</v>
      </c>
      <c r="Q485" s="7"/>
      <c r="R485" s="7"/>
      <c r="S485" s="7"/>
      <c r="T485" s="7"/>
      <c r="U485" s="7"/>
      <c r="V485" s="7"/>
      <c r="W485" s="7"/>
      <c r="X485" s="7"/>
      <c r="Y485" s="7"/>
      <c r="Z485" s="7"/>
      <c r="AA485" s="7"/>
      <c r="AB485" s="7"/>
      <c r="AC485" s="7"/>
      <c r="AD485" s="7"/>
      <c r="AE485" s="7"/>
      <c r="AF485" s="7"/>
      <c r="AG485" s="7"/>
      <c r="AH485" s="7"/>
      <c r="AI485" s="7"/>
      <c r="AJ485" s="7"/>
      <c r="AK485" s="7"/>
      <c r="AL485" s="7"/>
      <c r="AM485" s="7"/>
      <c r="AN485" s="7"/>
      <c r="AO485" s="7"/>
      <c r="AP485" s="7"/>
      <c r="AQ485" s="7"/>
      <c r="AR485" s="7"/>
      <c r="AS485" s="7"/>
      <c r="AT485" s="7"/>
      <c r="AU485" s="7"/>
      <c r="AV485" s="7"/>
      <c r="AW485" s="7"/>
      <c r="AX485" s="7"/>
    </row>
    <row r="486" spans="1:50" s="8" customFormat="1" ht="48" customHeight="1">
      <c r="A486" s="16" t="s">
        <v>22</v>
      </c>
      <c r="B486" s="72" t="s">
        <v>474</v>
      </c>
      <c r="C486" s="153" t="s">
        <v>16</v>
      </c>
      <c r="D486" s="158">
        <f>E486+F486+G486</f>
        <v>104</v>
      </c>
      <c r="E486" s="158">
        <v>104</v>
      </c>
      <c r="F486" s="158"/>
      <c r="G486" s="158"/>
      <c r="H486" s="158" t="e">
        <f>#REF!</f>
        <v>#REF!</v>
      </c>
      <c r="I486" s="158">
        <f>J486+K486+L486</f>
        <v>104</v>
      </c>
      <c r="J486" s="158">
        <v>104</v>
      </c>
      <c r="K486" s="158"/>
      <c r="L486" s="158"/>
      <c r="M486" s="158">
        <f>N486+O486+P486</f>
        <v>0</v>
      </c>
      <c r="N486" s="158"/>
      <c r="O486" s="158"/>
      <c r="P486" s="158"/>
      <c r="Q486" s="7"/>
      <c r="R486" s="7"/>
      <c r="S486" s="7"/>
      <c r="T486" s="7"/>
      <c r="U486" s="7"/>
      <c r="V486" s="7"/>
      <c r="W486" s="7"/>
      <c r="X486" s="7"/>
      <c r="Y486" s="7"/>
      <c r="Z486" s="7"/>
      <c r="AA486" s="7"/>
      <c r="AB486" s="7"/>
      <c r="AC486" s="7"/>
      <c r="AD486" s="7"/>
      <c r="AE486" s="7"/>
      <c r="AF486" s="7"/>
      <c r="AG486" s="7"/>
      <c r="AH486" s="7"/>
      <c r="AI486" s="7"/>
      <c r="AJ486" s="7"/>
      <c r="AK486" s="7"/>
      <c r="AL486" s="7"/>
      <c r="AM486" s="7"/>
      <c r="AN486" s="7"/>
      <c r="AO486" s="7"/>
      <c r="AP486" s="7"/>
      <c r="AQ486" s="7"/>
      <c r="AR486" s="7"/>
      <c r="AS486" s="7"/>
      <c r="AT486" s="7"/>
      <c r="AU486" s="7"/>
      <c r="AV486" s="7"/>
      <c r="AW486" s="7"/>
      <c r="AX486" s="7"/>
    </row>
    <row r="487" spans="1:50" s="96" customFormat="1" ht="65.25" customHeight="1">
      <c r="A487" s="224" t="s">
        <v>399</v>
      </c>
      <c r="B487" s="26" t="s">
        <v>400</v>
      </c>
      <c r="C487" s="164"/>
      <c r="D487" s="155">
        <f>D488</f>
        <v>500</v>
      </c>
      <c r="E487" s="155">
        <f t="shared" ref="E487:P488" si="310">E488</f>
        <v>500</v>
      </c>
      <c r="F487" s="155">
        <f t="shared" si="310"/>
        <v>0</v>
      </c>
      <c r="G487" s="155">
        <f t="shared" si="310"/>
        <v>0</v>
      </c>
      <c r="H487" s="155" t="e">
        <f t="shared" si="310"/>
        <v>#REF!</v>
      </c>
      <c r="I487" s="155">
        <f t="shared" si="310"/>
        <v>0</v>
      </c>
      <c r="J487" s="155">
        <f t="shared" si="310"/>
        <v>0</v>
      </c>
      <c r="K487" s="155">
        <f t="shared" si="310"/>
        <v>0</v>
      </c>
      <c r="L487" s="155">
        <f t="shared" si="310"/>
        <v>0</v>
      </c>
      <c r="M487" s="155">
        <f t="shared" si="310"/>
        <v>0</v>
      </c>
      <c r="N487" s="155">
        <f t="shared" si="310"/>
        <v>0</v>
      </c>
      <c r="O487" s="155">
        <f t="shared" si="310"/>
        <v>0</v>
      </c>
      <c r="P487" s="155">
        <f t="shared" si="310"/>
        <v>0</v>
      </c>
      <c r="Q487" s="95"/>
      <c r="R487" s="95"/>
      <c r="S487" s="95"/>
    </row>
    <row r="488" spans="1:50" s="96" customFormat="1">
      <c r="A488" s="224" t="s">
        <v>104</v>
      </c>
      <c r="B488" s="79" t="s">
        <v>401</v>
      </c>
      <c r="C488" s="164"/>
      <c r="D488" s="155">
        <f>D489</f>
        <v>500</v>
      </c>
      <c r="E488" s="155">
        <f t="shared" si="310"/>
        <v>500</v>
      </c>
      <c r="F488" s="155">
        <f t="shared" si="310"/>
        <v>0</v>
      </c>
      <c r="G488" s="155">
        <f t="shared" si="310"/>
        <v>0</v>
      </c>
      <c r="H488" s="155" t="e">
        <f t="shared" si="310"/>
        <v>#REF!</v>
      </c>
      <c r="I488" s="155">
        <f t="shared" si="310"/>
        <v>0</v>
      </c>
      <c r="J488" s="155">
        <f t="shared" si="310"/>
        <v>0</v>
      </c>
      <c r="K488" s="155">
        <f t="shared" si="310"/>
        <v>0</v>
      </c>
      <c r="L488" s="155">
        <f t="shared" si="310"/>
        <v>0</v>
      </c>
      <c r="M488" s="155">
        <f t="shared" si="310"/>
        <v>0</v>
      </c>
      <c r="N488" s="155">
        <f t="shared" si="310"/>
        <v>0</v>
      </c>
      <c r="O488" s="155">
        <f t="shared" si="310"/>
        <v>0</v>
      </c>
      <c r="P488" s="155">
        <f t="shared" si="310"/>
        <v>0</v>
      </c>
      <c r="Q488" s="95"/>
      <c r="R488" s="95"/>
      <c r="S488" s="95"/>
    </row>
    <row r="489" spans="1:50" s="96" customFormat="1" ht="45">
      <c r="A489" s="32" t="s">
        <v>22</v>
      </c>
      <c r="B489" s="79" t="s">
        <v>401</v>
      </c>
      <c r="C489" s="153" t="s">
        <v>16</v>
      </c>
      <c r="D489" s="155">
        <f>E489+F489+G489</f>
        <v>500</v>
      </c>
      <c r="E489" s="155">
        <v>500</v>
      </c>
      <c r="F489" s="155"/>
      <c r="G489" s="155"/>
      <c r="H489" s="155" t="e">
        <f>#REF!</f>
        <v>#REF!</v>
      </c>
      <c r="I489" s="155">
        <f>J489+K489+L489</f>
        <v>0</v>
      </c>
      <c r="J489" s="155"/>
      <c r="K489" s="155"/>
      <c r="L489" s="155"/>
      <c r="M489" s="155">
        <f>N489+O489+P489</f>
        <v>0</v>
      </c>
      <c r="N489" s="155"/>
      <c r="O489" s="155"/>
      <c r="P489" s="155"/>
      <c r="Q489" s="95"/>
      <c r="R489" s="95"/>
      <c r="S489" s="95"/>
    </row>
    <row r="490" spans="1:50" s="96" customFormat="1" ht="56.25" customHeight="1">
      <c r="A490" s="73" t="s">
        <v>521</v>
      </c>
      <c r="B490" s="97" t="s">
        <v>514</v>
      </c>
      <c r="C490" s="98"/>
      <c r="D490" s="157">
        <f>D491</f>
        <v>10</v>
      </c>
      <c r="E490" s="155">
        <f>E491</f>
        <v>10</v>
      </c>
      <c r="F490" s="156">
        <f>F491</f>
        <v>0</v>
      </c>
      <c r="G490" s="156">
        <f>G491</f>
        <v>0</v>
      </c>
      <c r="H490" s="156" t="e">
        <f t="shared" ref="H490:P491" si="311">H491</f>
        <v>#REF!</v>
      </c>
      <c r="I490" s="157">
        <f t="shared" si="311"/>
        <v>10</v>
      </c>
      <c r="J490" s="155">
        <f t="shared" si="311"/>
        <v>10</v>
      </c>
      <c r="K490" s="155">
        <f t="shared" si="311"/>
        <v>0</v>
      </c>
      <c r="L490" s="155">
        <f t="shared" si="311"/>
        <v>0</v>
      </c>
      <c r="M490" s="157">
        <f t="shared" si="311"/>
        <v>10</v>
      </c>
      <c r="N490" s="155">
        <f t="shared" si="311"/>
        <v>10</v>
      </c>
      <c r="O490" s="155">
        <f t="shared" si="311"/>
        <v>0</v>
      </c>
      <c r="P490" s="155">
        <f t="shared" si="311"/>
        <v>0</v>
      </c>
      <c r="Q490" s="95"/>
      <c r="R490" s="95"/>
      <c r="S490" s="95"/>
    </row>
    <row r="491" spans="1:50" s="96" customFormat="1" ht="18.75" customHeight="1">
      <c r="A491" s="16" t="s">
        <v>104</v>
      </c>
      <c r="B491" s="149" t="s">
        <v>515</v>
      </c>
      <c r="C491" s="98"/>
      <c r="D491" s="157">
        <f>D492+D493</f>
        <v>10</v>
      </c>
      <c r="E491" s="155">
        <f>E492</f>
        <v>10</v>
      </c>
      <c r="F491" s="155">
        <f t="shared" ref="F491:G491" si="312">F492</f>
        <v>0</v>
      </c>
      <c r="G491" s="155">
        <f t="shared" si="312"/>
        <v>0</v>
      </c>
      <c r="H491" s="155" t="e">
        <f t="shared" si="311"/>
        <v>#REF!</v>
      </c>
      <c r="I491" s="155">
        <f t="shared" si="311"/>
        <v>10</v>
      </c>
      <c r="J491" s="155">
        <f t="shared" si="311"/>
        <v>10</v>
      </c>
      <c r="K491" s="155">
        <f t="shared" si="311"/>
        <v>0</v>
      </c>
      <c r="L491" s="155">
        <f t="shared" si="311"/>
        <v>0</v>
      </c>
      <c r="M491" s="155">
        <f t="shared" si="311"/>
        <v>10</v>
      </c>
      <c r="N491" s="155">
        <f t="shared" si="311"/>
        <v>10</v>
      </c>
      <c r="O491" s="155">
        <f t="shared" si="311"/>
        <v>0</v>
      </c>
      <c r="P491" s="155">
        <f t="shared" si="311"/>
        <v>0</v>
      </c>
      <c r="Q491" s="95"/>
      <c r="R491" s="95"/>
      <c r="S491" s="95"/>
    </row>
    <row r="492" spans="1:50" s="96" customFormat="1" ht="45">
      <c r="A492" s="16" t="s">
        <v>22</v>
      </c>
      <c r="B492" s="149" t="s">
        <v>515</v>
      </c>
      <c r="C492" s="100">
        <v>200</v>
      </c>
      <c r="D492" s="157">
        <f>E492+F492+G492</f>
        <v>10</v>
      </c>
      <c r="E492" s="155">
        <v>10</v>
      </c>
      <c r="F492" s="155"/>
      <c r="G492" s="155"/>
      <c r="H492" s="155" t="e">
        <f>#REF!</f>
        <v>#REF!</v>
      </c>
      <c r="I492" s="157">
        <f>J492+K492+L492</f>
        <v>10</v>
      </c>
      <c r="J492" s="155">
        <v>10</v>
      </c>
      <c r="K492" s="155"/>
      <c r="L492" s="155"/>
      <c r="M492" s="157">
        <f>N492+O492+P492</f>
        <v>10</v>
      </c>
      <c r="N492" s="155">
        <v>10</v>
      </c>
      <c r="O492" s="155"/>
      <c r="P492" s="155"/>
      <c r="Q492" s="95"/>
      <c r="R492" s="95"/>
      <c r="S492" s="95"/>
    </row>
    <row r="493" spans="1:50" s="95" customFormat="1" ht="58.5" hidden="1" customHeight="1">
      <c r="A493" s="101" t="s">
        <v>475</v>
      </c>
      <c r="B493" s="116" t="s">
        <v>355</v>
      </c>
      <c r="C493" s="100">
        <v>600</v>
      </c>
      <c r="D493" s="157">
        <f>D494</f>
        <v>0</v>
      </c>
      <c r="E493" s="155">
        <f>E494</f>
        <v>0</v>
      </c>
      <c r="F493" s="155">
        <f>F494</f>
        <v>0</v>
      </c>
      <c r="G493" s="155">
        <f>G494</f>
        <v>0</v>
      </c>
      <c r="H493" s="155">
        <f t="shared" ref="H493:P493" si="313">H494</f>
        <v>0</v>
      </c>
      <c r="I493" s="18">
        <f t="shared" si="313"/>
        <v>0</v>
      </c>
      <c r="J493" s="156">
        <f t="shared" si="313"/>
        <v>0</v>
      </c>
      <c r="K493" s="156">
        <f t="shared" si="313"/>
        <v>0</v>
      </c>
      <c r="L493" s="156">
        <f t="shared" si="313"/>
        <v>0</v>
      </c>
      <c r="M493" s="18">
        <f t="shared" si="313"/>
        <v>0</v>
      </c>
      <c r="N493" s="156">
        <f t="shared" si="313"/>
        <v>0</v>
      </c>
      <c r="O493" s="156">
        <f t="shared" si="313"/>
        <v>0</v>
      </c>
      <c r="P493" s="156">
        <f t="shared" si="313"/>
        <v>0</v>
      </c>
      <c r="T493" s="96"/>
      <c r="U493" s="96"/>
      <c r="V493" s="96"/>
      <c r="W493" s="96"/>
      <c r="X493" s="96"/>
      <c r="Y493" s="96"/>
      <c r="Z493" s="96"/>
      <c r="AA493" s="96"/>
      <c r="AB493" s="96"/>
      <c r="AC493" s="96"/>
      <c r="AD493" s="96"/>
      <c r="AE493" s="96"/>
      <c r="AF493" s="96"/>
      <c r="AG493" s="96"/>
      <c r="AH493" s="96"/>
      <c r="AI493" s="96"/>
      <c r="AJ493" s="96"/>
      <c r="AK493" s="96"/>
      <c r="AL493" s="96"/>
      <c r="AM493" s="96"/>
      <c r="AN493" s="96"/>
      <c r="AO493" s="96"/>
      <c r="AP493" s="96"/>
      <c r="AQ493" s="96"/>
      <c r="AR493" s="96"/>
      <c r="AS493" s="96"/>
      <c r="AT493" s="96"/>
      <c r="AU493" s="96"/>
      <c r="AV493" s="96"/>
      <c r="AW493" s="96"/>
      <c r="AX493" s="96"/>
    </row>
    <row r="494" spans="1:50" s="95" customFormat="1" hidden="1">
      <c r="A494" s="16" t="s">
        <v>67</v>
      </c>
      <c r="B494" s="116" t="s">
        <v>355</v>
      </c>
      <c r="C494" s="100">
        <v>600</v>
      </c>
      <c r="D494" s="157">
        <f>E494+F494+G494</f>
        <v>0</v>
      </c>
      <c r="E494" s="155"/>
      <c r="F494" s="156"/>
      <c r="G494" s="156"/>
      <c r="H494" s="156"/>
      <c r="I494" s="92">
        <f>J494+K494+L494</f>
        <v>0</v>
      </c>
      <c r="J494" s="93"/>
      <c r="K494" s="93"/>
      <c r="L494" s="93"/>
      <c r="M494" s="92">
        <f>N494+O494+P494</f>
        <v>0</v>
      </c>
      <c r="N494" s="93"/>
      <c r="O494" s="93"/>
      <c r="P494" s="93"/>
      <c r="T494" s="96"/>
      <c r="U494" s="96"/>
      <c r="V494" s="96"/>
      <c r="W494" s="96"/>
      <c r="X494" s="96"/>
      <c r="Y494" s="96"/>
      <c r="Z494" s="96"/>
      <c r="AA494" s="96"/>
      <c r="AB494" s="96"/>
      <c r="AC494" s="96"/>
      <c r="AD494" s="96"/>
      <c r="AE494" s="96"/>
      <c r="AF494" s="96"/>
      <c r="AG494" s="96"/>
      <c r="AH494" s="96"/>
      <c r="AI494" s="96"/>
      <c r="AJ494" s="96"/>
      <c r="AK494" s="96"/>
      <c r="AL494" s="96"/>
      <c r="AM494" s="96"/>
      <c r="AN494" s="96"/>
      <c r="AO494" s="96"/>
      <c r="AP494" s="96"/>
      <c r="AQ494" s="96"/>
      <c r="AR494" s="96"/>
      <c r="AS494" s="96"/>
      <c r="AT494" s="96"/>
      <c r="AU494" s="96"/>
      <c r="AV494" s="96"/>
      <c r="AW494" s="96"/>
      <c r="AX494" s="96"/>
    </row>
    <row r="495" spans="1:50" s="5" customFormat="1" ht="39" hidden="1">
      <c r="A495" s="74" t="s">
        <v>289</v>
      </c>
      <c r="B495" s="75" t="s">
        <v>281</v>
      </c>
      <c r="C495" s="76"/>
      <c r="D495" s="162">
        <f t="shared" ref="D495:P495" si="314">D502+D496+D499</f>
        <v>0</v>
      </c>
      <c r="E495" s="162">
        <f t="shared" si="314"/>
        <v>0</v>
      </c>
      <c r="F495" s="162">
        <f t="shared" si="314"/>
        <v>0</v>
      </c>
      <c r="G495" s="162">
        <f t="shared" si="314"/>
        <v>0</v>
      </c>
      <c r="H495" s="162">
        <f t="shared" si="314"/>
        <v>0</v>
      </c>
      <c r="I495" s="162">
        <f t="shared" si="314"/>
        <v>0</v>
      </c>
      <c r="J495" s="162">
        <f t="shared" si="314"/>
        <v>0</v>
      </c>
      <c r="K495" s="162">
        <f t="shared" si="314"/>
        <v>0</v>
      </c>
      <c r="L495" s="162">
        <f t="shared" si="314"/>
        <v>0</v>
      </c>
      <c r="M495" s="162">
        <f t="shared" si="314"/>
        <v>0</v>
      </c>
      <c r="N495" s="162">
        <f t="shared" si="314"/>
        <v>0</v>
      </c>
      <c r="O495" s="162">
        <f t="shared" si="314"/>
        <v>0</v>
      </c>
      <c r="P495" s="162">
        <f t="shared" si="314"/>
        <v>0</v>
      </c>
      <c r="T495"/>
      <c r="U495"/>
      <c r="V495"/>
      <c r="W495"/>
      <c r="X495"/>
      <c r="Y495"/>
      <c r="Z495"/>
      <c r="AA495"/>
      <c r="AB495"/>
      <c r="AC495"/>
      <c r="AD495"/>
      <c r="AE495"/>
      <c r="AF495"/>
      <c r="AG495"/>
      <c r="AH495"/>
      <c r="AI495"/>
      <c r="AJ495"/>
      <c r="AK495"/>
      <c r="AL495"/>
      <c r="AM495"/>
      <c r="AN495"/>
      <c r="AO495"/>
      <c r="AP495"/>
      <c r="AQ495"/>
      <c r="AR495"/>
      <c r="AS495"/>
      <c r="AT495"/>
      <c r="AU495"/>
      <c r="AV495"/>
      <c r="AW495"/>
      <c r="AX495"/>
    </row>
    <row r="496" spans="1:50" s="5" customFormat="1" ht="77.25" hidden="1">
      <c r="A496" s="74" t="s">
        <v>335</v>
      </c>
      <c r="B496" s="75" t="s">
        <v>338</v>
      </c>
      <c r="C496" s="76"/>
      <c r="D496" s="162">
        <f t="shared" ref="D496:P497" si="315">D497</f>
        <v>0</v>
      </c>
      <c r="E496" s="162">
        <f t="shared" si="315"/>
        <v>0</v>
      </c>
      <c r="F496" s="162">
        <f t="shared" si="315"/>
        <v>0</v>
      </c>
      <c r="G496" s="162">
        <f t="shared" si="315"/>
        <v>0</v>
      </c>
      <c r="H496" s="162">
        <f t="shared" si="315"/>
        <v>0</v>
      </c>
      <c r="I496" s="162">
        <f t="shared" si="315"/>
        <v>0</v>
      </c>
      <c r="J496" s="162">
        <f t="shared" si="315"/>
        <v>0</v>
      </c>
      <c r="K496" s="162">
        <f t="shared" si="315"/>
        <v>0</v>
      </c>
      <c r="L496" s="162">
        <f t="shared" si="315"/>
        <v>0</v>
      </c>
      <c r="M496" s="162">
        <f t="shared" si="315"/>
        <v>0</v>
      </c>
      <c r="N496" s="162">
        <f t="shared" si="315"/>
        <v>0</v>
      </c>
      <c r="O496" s="162">
        <f t="shared" si="315"/>
        <v>0</v>
      </c>
      <c r="P496" s="162">
        <f t="shared" si="315"/>
        <v>0</v>
      </c>
      <c r="T496"/>
      <c r="U496"/>
      <c r="V496"/>
      <c r="W496"/>
      <c r="X496"/>
      <c r="Y496"/>
      <c r="Z496"/>
      <c r="AA496"/>
      <c r="AB496"/>
      <c r="AC496"/>
      <c r="AD496"/>
      <c r="AE496"/>
      <c r="AF496"/>
      <c r="AG496"/>
      <c r="AH496"/>
      <c r="AI496"/>
      <c r="AJ496"/>
      <c r="AK496"/>
      <c r="AL496"/>
      <c r="AM496"/>
      <c r="AN496"/>
      <c r="AO496"/>
      <c r="AP496"/>
      <c r="AQ496"/>
      <c r="AR496"/>
      <c r="AS496"/>
      <c r="AT496"/>
      <c r="AU496"/>
      <c r="AV496"/>
      <c r="AW496"/>
      <c r="AX496"/>
    </row>
    <row r="497" spans="1:50" s="5" customFormat="1" ht="39" hidden="1">
      <c r="A497" s="74" t="s">
        <v>242</v>
      </c>
      <c r="B497" s="75" t="s">
        <v>338</v>
      </c>
      <c r="C497" s="76" t="s">
        <v>56</v>
      </c>
      <c r="D497" s="162">
        <f t="shared" si="315"/>
        <v>0</v>
      </c>
      <c r="E497" s="162">
        <f t="shared" si="315"/>
        <v>0</v>
      </c>
      <c r="F497" s="162">
        <f t="shared" si="315"/>
        <v>0</v>
      </c>
      <c r="G497" s="162">
        <f t="shared" si="315"/>
        <v>0</v>
      </c>
      <c r="H497" s="162">
        <f t="shared" si="315"/>
        <v>0</v>
      </c>
      <c r="I497" s="162">
        <f t="shared" si="315"/>
        <v>0</v>
      </c>
      <c r="J497" s="162">
        <f t="shared" si="315"/>
        <v>0</v>
      </c>
      <c r="K497" s="162">
        <f t="shared" si="315"/>
        <v>0</v>
      </c>
      <c r="L497" s="162">
        <f t="shared" si="315"/>
        <v>0</v>
      </c>
      <c r="M497" s="162">
        <f t="shared" si="315"/>
        <v>0</v>
      </c>
      <c r="N497" s="162">
        <f t="shared" si="315"/>
        <v>0</v>
      </c>
      <c r="O497" s="162">
        <f t="shared" si="315"/>
        <v>0</v>
      </c>
      <c r="P497" s="162">
        <f t="shared" si="315"/>
        <v>0</v>
      </c>
      <c r="T497"/>
      <c r="U497"/>
      <c r="V497"/>
      <c r="W497"/>
      <c r="X497"/>
      <c r="Y497"/>
      <c r="Z497"/>
      <c r="AA497"/>
      <c r="AB497"/>
      <c r="AC497"/>
      <c r="AD497"/>
      <c r="AE497"/>
      <c r="AF497"/>
      <c r="AG497"/>
      <c r="AH497"/>
      <c r="AI497"/>
      <c r="AJ497"/>
      <c r="AK497"/>
      <c r="AL497"/>
      <c r="AM497"/>
      <c r="AN497"/>
      <c r="AO497"/>
      <c r="AP497"/>
      <c r="AQ497"/>
      <c r="AR497"/>
      <c r="AS497"/>
      <c r="AT497"/>
      <c r="AU497"/>
      <c r="AV497"/>
      <c r="AW497"/>
      <c r="AX497"/>
    </row>
    <row r="498" spans="1:50" s="5" customFormat="1" ht="15.75" hidden="1">
      <c r="A498" s="16" t="s">
        <v>58</v>
      </c>
      <c r="B498" s="75" t="s">
        <v>338</v>
      </c>
      <c r="C498" s="76" t="s">
        <v>56</v>
      </c>
      <c r="D498" s="162">
        <f>E498+F498+G498+H498</f>
        <v>0</v>
      </c>
      <c r="E498" s="162"/>
      <c r="F498" s="162"/>
      <c r="G498" s="162"/>
      <c r="H498" s="162"/>
      <c r="I498" s="162"/>
      <c r="J498" s="162"/>
      <c r="K498" s="162"/>
      <c r="L498" s="162"/>
      <c r="M498" s="162"/>
      <c r="N498" s="162"/>
      <c r="O498" s="162"/>
      <c r="P498" s="162"/>
      <c r="T498"/>
      <c r="U498"/>
      <c r="V498"/>
      <c r="W498"/>
      <c r="X498"/>
      <c r="Y498"/>
      <c r="Z498"/>
      <c r="AA498"/>
      <c r="AB498"/>
      <c r="AC498"/>
      <c r="AD498"/>
      <c r="AE498"/>
      <c r="AF498"/>
      <c r="AG498"/>
      <c r="AH498"/>
      <c r="AI498"/>
      <c r="AJ498"/>
      <c r="AK498"/>
      <c r="AL498"/>
      <c r="AM498"/>
      <c r="AN498"/>
      <c r="AO498"/>
      <c r="AP498"/>
      <c r="AQ498"/>
      <c r="AR498"/>
      <c r="AS498"/>
      <c r="AT498"/>
      <c r="AU498"/>
      <c r="AV498"/>
      <c r="AW498"/>
      <c r="AX498"/>
    </row>
    <row r="499" spans="1:50" s="5" customFormat="1" ht="90" hidden="1">
      <c r="A499" s="74" t="s">
        <v>336</v>
      </c>
      <c r="B499" s="75" t="s">
        <v>337</v>
      </c>
      <c r="C499" s="76" t="s">
        <v>56</v>
      </c>
      <c r="D499" s="162">
        <f t="shared" ref="D499:P500" si="316">D500</f>
        <v>0</v>
      </c>
      <c r="E499" s="162">
        <f t="shared" si="316"/>
        <v>0</v>
      </c>
      <c r="F499" s="162">
        <f t="shared" si="316"/>
        <v>0</v>
      </c>
      <c r="G499" s="162">
        <f t="shared" si="316"/>
        <v>0</v>
      </c>
      <c r="H499" s="162">
        <f t="shared" si="316"/>
        <v>0</v>
      </c>
      <c r="I499" s="162">
        <f t="shared" si="316"/>
        <v>0</v>
      </c>
      <c r="J499" s="162">
        <f t="shared" si="316"/>
        <v>0</v>
      </c>
      <c r="K499" s="162">
        <f t="shared" si="316"/>
        <v>0</v>
      </c>
      <c r="L499" s="162">
        <f t="shared" si="316"/>
        <v>0</v>
      </c>
      <c r="M499" s="162">
        <f t="shared" si="316"/>
        <v>0</v>
      </c>
      <c r="N499" s="162">
        <f t="shared" si="316"/>
        <v>0</v>
      </c>
      <c r="O499" s="162">
        <f t="shared" si="316"/>
        <v>0</v>
      </c>
      <c r="P499" s="162">
        <f t="shared" si="316"/>
        <v>0</v>
      </c>
      <c r="T499"/>
      <c r="U499"/>
      <c r="V499"/>
      <c r="W499"/>
      <c r="X499"/>
      <c r="Y499"/>
      <c r="Z499"/>
      <c r="AA499"/>
      <c r="AB499"/>
      <c r="AC499"/>
      <c r="AD499"/>
      <c r="AE499"/>
      <c r="AF499"/>
      <c r="AG499"/>
      <c r="AH499"/>
      <c r="AI499"/>
      <c r="AJ499"/>
      <c r="AK499"/>
      <c r="AL499"/>
      <c r="AM499"/>
      <c r="AN499"/>
      <c r="AO499"/>
      <c r="AP499"/>
      <c r="AQ499"/>
      <c r="AR499"/>
      <c r="AS499"/>
      <c r="AT499"/>
      <c r="AU499"/>
      <c r="AV499"/>
      <c r="AW499"/>
      <c r="AX499"/>
    </row>
    <row r="500" spans="1:50" s="5" customFormat="1" ht="39" hidden="1">
      <c r="A500" s="74" t="s">
        <v>242</v>
      </c>
      <c r="B500" s="75" t="s">
        <v>337</v>
      </c>
      <c r="C500" s="76" t="s">
        <v>56</v>
      </c>
      <c r="D500" s="162">
        <f t="shared" si="316"/>
        <v>0</v>
      </c>
      <c r="E500" s="162">
        <f t="shared" si="316"/>
        <v>0</v>
      </c>
      <c r="F500" s="162">
        <f t="shared" si="316"/>
        <v>0</v>
      </c>
      <c r="G500" s="162">
        <f t="shared" si="316"/>
        <v>0</v>
      </c>
      <c r="H500" s="162">
        <f t="shared" si="316"/>
        <v>0</v>
      </c>
      <c r="I500" s="162">
        <f t="shared" si="316"/>
        <v>0</v>
      </c>
      <c r="J500" s="162">
        <f t="shared" si="316"/>
        <v>0</v>
      </c>
      <c r="K500" s="162">
        <f t="shared" si="316"/>
        <v>0</v>
      </c>
      <c r="L500" s="162">
        <f t="shared" si="316"/>
        <v>0</v>
      </c>
      <c r="M500" s="162">
        <f t="shared" si="316"/>
        <v>0</v>
      </c>
      <c r="N500" s="162">
        <f t="shared" si="316"/>
        <v>0</v>
      </c>
      <c r="O500" s="162">
        <f t="shared" si="316"/>
        <v>0</v>
      </c>
      <c r="P500" s="162">
        <f t="shared" si="316"/>
        <v>0</v>
      </c>
      <c r="T500"/>
      <c r="U500"/>
      <c r="V500"/>
      <c r="W500"/>
      <c r="X500"/>
      <c r="Y500"/>
      <c r="Z500"/>
      <c r="AA500"/>
      <c r="AB500"/>
      <c r="AC500"/>
      <c r="AD500"/>
      <c r="AE500"/>
      <c r="AF500"/>
      <c r="AG500"/>
      <c r="AH500"/>
      <c r="AI500"/>
      <c r="AJ500"/>
      <c r="AK500"/>
      <c r="AL500"/>
      <c r="AM500"/>
      <c r="AN500"/>
      <c r="AO500"/>
      <c r="AP500"/>
      <c r="AQ500"/>
      <c r="AR500"/>
      <c r="AS500"/>
      <c r="AT500"/>
      <c r="AU500"/>
      <c r="AV500"/>
      <c r="AW500"/>
      <c r="AX500"/>
    </row>
    <row r="501" spans="1:50" s="5" customFormat="1" ht="15.75" hidden="1">
      <c r="A501" s="16" t="s">
        <v>58</v>
      </c>
      <c r="B501" s="75" t="s">
        <v>337</v>
      </c>
      <c r="C501" s="76" t="s">
        <v>56</v>
      </c>
      <c r="D501" s="162">
        <f>E501+F501+G501+H501</f>
        <v>0</v>
      </c>
      <c r="E501" s="162"/>
      <c r="F501" s="162"/>
      <c r="G501" s="162"/>
      <c r="H501" s="162"/>
      <c r="I501" s="162"/>
      <c r="J501" s="162"/>
      <c r="K501" s="162"/>
      <c r="L501" s="162"/>
      <c r="M501" s="162"/>
      <c r="N501" s="162"/>
      <c r="O501" s="162"/>
      <c r="P501" s="162"/>
      <c r="T501"/>
      <c r="U501"/>
      <c r="V501"/>
      <c r="W501"/>
      <c r="X501"/>
      <c r="Y501"/>
      <c r="Z501"/>
      <c r="AA501"/>
      <c r="AB501"/>
      <c r="AC501"/>
      <c r="AD501"/>
      <c r="AE501"/>
      <c r="AF501"/>
      <c r="AG501"/>
      <c r="AH501"/>
      <c r="AI501"/>
      <c r="AJ501"/>
      <c r="AK501"/>
      <c r="AL501"/>
      <c r="AM501"/>
      <c r="AN501"/>
      <c r="AO501"/>
      <c r="AP501"/>
      <c r="AQ501"/>
      <c r="AR501"/>
      <c r="AS501"/>
      <c r="AT501"/>
      <c r="AU501"/>
      <c r="AV501"/>
      <c r="AW501"/>
      <c r="AX501"/>
    </row>
    <row r="502" spans="1:50" s="5" customFormat="1" ht="15.75" hidden="1">
      <c r="A502" s="74" t="s">
        <v>104</v>
      </c>
      <c r="B502" s="75" t="s">
        <v>286</v>
      </c>
      <c r="C502" s="76"/>
      <c r="D502" s="162">
        <f t="shared" ref="D502:G503" si="317">D503</f>
        <v>0</v>
      </c>
      <c r="E502" s="162">
        <f t="shared" si="317"/>
        <v>0</v>
      </c>
      <c r="F502" s="162">
        <f t="shared" si="317"/>
        <v>0</v>
      </c>
      <c r="G502" s="162">
        <f t="shared" si="317"/>
        <v>0</v>
      </c>
      <c r="H502" s="162"/>
      <c r="I502" s="162">
        <f t="shared" ref="I502:P503" si="318">I503</f>
        <v>0</v>
      </c>
      <c r="J502" s="162">
        <f t="shared" si="318"/>
        <v>0</v>
      </c>
      <c r="K502" s="162">
        <f t="shared" si="318"/>
        <v>0</v>
      </c>
      <c r="L502" s="162">
        <f t="shared" si="318"/>
        <v>0</v>
      </c>
      <c r="M502" s="162">
        <f t="shared" si="318"/>
        <v>0</v>
      </c>
      <c r="N502" s="162">
        <f t="shared" si="318"/>
        <v>0</v>
      </c>
      <c r="O502" s="162">
        <f t="shared" si="318"/>
        <v>0</v>
      </c>
      <c r="P502" s="162">
        <f t="shared" si="318"/>
        <v>0</v>
      </c>
      <c r="T502"/>
      <c r="U502"/>
      <c r="V502"/>
      <c r="W502"/>
      <c r="X502"/>
      <c r="Y502"/>
      <c r="Z502"/>
      <c r="AA502"/>
      <c r="AB502"/>
      <c r="AC502"/>
      <c r="AD502"/>
      <c r="AE502"/>
      <c r="AF502"/>
      <c r="AG502"/>
      <c r="AH502"/>
      <c r="AI502"/>
      <c r="AJ502"/>
      <c r="AK502"/>
      <c r="AL502"/>
      <c r="AM502"/>
      <c r="AN502"/>
      <c r="AO502"/>
      <c r="AP502"/>
      <c r="AQ502"/>
      <c r="AR502"/>
      <c r="AS502"/>
      <c r="AT502"/>
      <c r="AU502"/>
      <c r="AV502"/>
      <c r="AW502"/>
      <c r="AX502"/>
    </row>
    <row r="503" spans="1:50" s="5" customFormat="1" ht="42" hidden="1" customHeight="1">
      <c r="A503" s="101" t="s">
        <v>242</v>
      </c>
      <c r="B503" s="210" t="s">
        <v>286</v>
      </c>
      <c r="C503" s="76">
        <v>600</v>
      </c>
      <c r="D503" s="162">
        <f t="shared" si="317"/>
        <v>0</v>
      </c>
      <c r="E503" s="162">
        <f t="shared" si="317"/>
        <v>0</v>
      </c>
      <c r="F503" s="162">
        <f t="shared" si="317"/>
        <v>0</v>
      </c>
      <c r="G503" s="162">
        <f t="shared" si="317"/>
        <v>0</v>
      </c>
      <c r="H503" s="162"/>
      <c r="I503" s="162">
        <f t="shared" si="318"/>
        <v>0</v>
      </c>
      <c r="J503" s="162">
        <f t="shared" si="318"/>
        <v>0</v>
      </c>
      <c r="K503" s="162">
        <f t="shared" si="318"/>
        <v>0</v>
      </c>
      <c r="L503" s="162">
        <f t="shared" si="318"/>
        <v>0</v>
      </c>
      <c r="M503" s="162">
        <f t="shared" si="318"/>
        <v>0</v>
      </c>
      <c r="N503" s="162">
        <f t="shared" si="318"/>
        <v>0</v>
      </c>
      <c r="O503" s="162">
        <f t="shared" si="318"/>
        <v>0</v>
      </c>
      <c r="P503" s="162">
        <f t="shared" si="318"/>
        <v>0</v>
      </c>
      <c r="T503"/>
      <c r="U503"/>
      <c r="V503"/>
      <c r="W503"/>
      <c r="X503"/>
      <c r="Y503"/>
      <c r="Z503"/>
      <c r="AA503"/>
      <c r="AB503"/>
      <c r="AC503"/>
      <c r="AD503"/>
      <c r="AE503"/>
      <c r="AF503"/>
      <c r="AG503"/>
      <c r="AH503"/>
      <c r="AI503"/>
      <c r="AJ503"/>
      <c r="AK503"/>
      <c r="AL503"/>
      <c r="AM503"/>
      <c r="AN503"/>
      <c r="AO503"/>
      <c r="AP503"/>
      <c r="AQ503"/>
      <c r="AR503"/>
      <c r="AS503"/>
      <c r="AT503"/>
      <c r="AU503"/>
      <c r="AV503"/>
      <c r="AW503"/>
      <c r="AX503"/>
    </row>
    <row r="504" spans="1:50" s="5" customFormat="1" ht="15.75" hidden="1">
      <c r="A504" s="16" t="s">
        <v>58</v>
      </c>
      <c r="B504" s="210" t="s">
        <v>286</v>
      </c>
      <c r="C504" s="76">
        <v>600</v>
      </c>
      <c r="D504" s="162">
        <f>E504+F504+G504</f>
        <v>0</v>
      </c>
      <c r="E504" s="162"/>
      <c r="F504" s="162"/>
      <c r="G504" s="162"/>
      <c r="H504" s="162"/>
      <c r="I504" s="77">
        <f>J504+K504+L504</f>
        <v>0</v>
      </c>
      <c r="J504" s="77"/>
      <c r="K504" s="77"/>
      <c r="L504" s="77"/>
      <c r="M504" s="77">
        <f>N504+O504+P504</f>
        <v>0</v>
      </c>
      <c r="N504" s="77"/>
      <c r="O504" s="77"/>
      <c r="P504" s="77"/>
      <c r="T504"/>
      <c r="U504"/>
      <c r="V504"/>
      <c r="W504"/>
      <c r="X504"/>
      <c r="Y504"/>
      <c r="Z504"/>
      <c r="AA504"/>
      <c r="AB504"/>
      <c r="AC504"/>
      <c r="AD504"/>
      <c r="AE504"/>
      <c r="AF504"/>
      <c r="AG504"/>
      <c r="AH504"/>
      <c r="AI504"/>
      <c r="AJ504"/>
      <c r="AK504"/>
      <c r="AL504"/>
      <c r="AM504"/>
      <c r="AN504"/>
      <c r="AO504"/>
      <c r="AP504"/>
      <c r="AQ504"/>
      <c r="AR504"/>
      <c r="AS504"/>
      <c r="AT504"/>
      <c r="AU504"/>
      <c r="AV504"/>
      <c r="AW504"/>
      <c r="AX504"/>
    </row>
    <row r="505" spans="1:50" ht="60">
      <c r="A505" s="133" t="s">
        <v>453</v>
      </c>
      <c r="B505" s="100" t="s">
        <v>269</v>
      </c>
      <c r="C505" s="209"/>
      <c r="D505" s="162">
        <f>D506</f>
        <v>0</v>
      </c>
      <c r="E505" s="162">
        <f t="shared" ref="E505:P505" si="319">E506</f>
        <v>150</v>
      </c>
      <c r="F505" s="162">
        <f t="shared" si="319"/>
        <v>0</v>
      </c>
      <c r="G505" s="162">
        <f t="shared" si="319"/>
        <v>0</v>
      </c>
      <c r="H505" s="162">
        <f t="shared" si="319"/>
        <v>0</v>
      </c>
      <c r="I505" s="162">
        <f>I506</f>
        <v>150</v>
      </c>
      <c r="J505" s="162">
        <f t="shared" si="319"/>
        <v>150</v>
      </c>
      <c r="K505" s="162">
        <f t="shared" si="319"/>
        <v>0</v>
      </c>
      <c r="L505" s="162">
        <f t="shared" si="319"/>
        <v>0</v>
      </c>
      <c r="M505" s="162">
        <f t="shared" si="319"/>
        <v>150</v>
      </c>
      <c r="N505" s="162">
        <f t="shared" si="319"/>
        <v>150</v>
      </c>
      <c r="O505" s="162">
        <f t="shared" si="319"/>
        <v>0</v>
      </c>
      <c r="P505" s="162">
        <f t="shared" si="319"/>
        <v>0</v>
      </c>
    </row>
    <row r="506" spans="1:50" ht="58.5" customHeight="1">
      <c r="A506" s="133" t="s">
        <v>454</v>
      </c>
      <c r="B506" s="100" t="s">
        <v>274</v>
      </c>
      <c r="C506" s="209"/>
      <c r="D506" s="162">
        <f>D507</f>
        <v>0</v>
      </c>
      <c r="E506" s="162">
        <f t="shared" ref="E506:P506" si="320">E507</f>
        <v>150</v>
      </c>
      <c r="F506" s="162">
        <f t="shared" si="320"/>
        <v>0</v>
      </c>
      <c r="G506" s="162">
        <f t="shared" si="320"/>
        <v>0</v>
      </c>
      <c r="H506" s="162">
        <f t="shared" si="320"/>
        <v>0</v>
      </c>
      <c r="I506" s="162">
        <f t="shared" si="320"/>
        <v>150</v>
      </c>
      <c r="J506" s="162">
        <f t="shared" si="320"/>
        <v>150</v>
      </c>
      <c r="K506" s="162">
        <f t="shared" si="320"/>
        <v>0</v>
      </c>
      <c r="L506" s="162">
        <f t="shared" si="320"/>
        <v>0</v>
      </c>
      <c r="M506" s="162">
        <f t="shared" si="320"/>
        <v>150</v>
      </c>
      <c r="N506" s="162">
        <f t="shared" si="320"/>
        <v>150</v>
      </c>
      <c r="O506" s="162">
        <f t="shared" si="320"/>
        <v>0</v>
      </c>
      <c r="P506" s="162">
        <f t="shared" si="320"/>
        <v>0</v>
      </c>
    </row>
    <row r="507" spans="1:50" ht="13.5" customHeight="1">
      <c r="A507" s="133" t="s">
        <v>150</v>
      </c>
      <c r="B507" s="100" t="s">
        <v>274</v>
      </c>
      <c r="C507" s="209"/>
      <c r="D507" s="162">
        <f>D508</f>
        <v>0</v>
      </c>
      <c r="E507" s="162">
        <f t="shared" ref="E507:P507" si="321">E508</f>
        <v>150</v>
      </c>
      <c r="F507" s="162">
        <f t="shared" si="321"/>
        <v>0</v>
      </c>
      <c r="G507" s="162">
        <f t="shared" si="321"/>
        <v>0</v>
      </c>
      <c r="H507" s="162">
        <f t="shared" si="321"/>
        <v>0</v>
      </c>
      <c r="I507" s="162">
        <f t="shared" si="321"/>
        <v>150</v>
      </c>
      <c r="J507" s="162">
        <f t="shared" si="321"/>
        <v>150</v>
      </c>
      <c r="K507" s="162">
        <f t="shared" si="321"/>
        <v>0</v>
      </c>
      <c r="L507" s="162">
        <f t="shared" si="321"/>
        <v>0</v>
      </c>
      <c r="M507" s="162">
        <f t="shared" si="321"/>
        <v>150</v>
      </c>
      <c r="N507" s="162">
        <f t="shared" si="321"/>
        <v>150</v>
      </c>
      <c r="O507" s="162">
        <f t="shared" si="321"/>
        <v>0</v>
      </c>
      <c r="P507" s="162">
        <f t="shared" si="321"/>
        <v>0</v>
      </c>
    </row>
    <row r="508" spans="1:50" ht="45">
      <c r="A508" s="211" t="s">
        <v>22</v>
      </c>
      <c r="B508" s="100" t="s">
        <v>274</v>
      </c>
      <c r="C508" s="209">
        <v>200</v>
      </c>
      <c r="D508" s="162">
        <f>D509</f>
        <v>0</v>
      </c>
      <c r="E508" s="162">
        <v>150</v>
      </c>
      <c r="F508" s="162"/>
      <c r="G508" s="162"/>
      <c r="H508" s="162">
        <f t="shared" ref="H508" si="322">H509</f>
        <v>0</v>
      </c>
      <c r="I508" s="162">
        <f>J508+K508+L508</f>
        <v>150</v>
      </c>
      <c r="J508" s="162">
        <v>150</v>
      </c>
      <c r="K508" s="162"/>
      <c r="L508" s="162"/>
      <c r="M508" s="162">
        <f>N508+O508+P508</f>
        <v>150</v>
      </c>
      <c r="N508" s="162">
        <v>150</v>
      </c>
      <c r="O508" s="162"/>
      <c r="P508" s="162"/>
    </row>
    <row r="509" spans="1:50" hidden="1">
      <c r="A509" s="212" t="s">
        <v>81</v>
      </c>
      <c r="B509" s="100" t="s">
        <v>274</v>
      </c>
      <c r="C509" s="209">
        <v>200</v>
      </c>
      <c r="D509" s="162">
        <f>E509+F509+G509+H509</f>
        <v>0</v>
      </c>
      <c r="E509" s="162"/>
      <c r="F509" s="162"/>
      <c r="G509" s="162"/>
      <c r="H509" s="162"/>
      <c r="I509" s="77">
        <f>J509+K509+L509</f>
        <v>0</v>
      </c>
      <c r="J509" s="77"/>
      <c r="K509" s="77"/>
      <c r="L509" s="77"/>
      <c r="M509" s="77">
        <f>N509+O509+P509</f>
        <v>0</v>
      </c>
      <c r="N509" s="77"/>
      <c r="O509" s="77"/>
      <c r="P509" s="77"/>
    </row>
    <row r="510" spans="1:50" ht="38.25">
      <c r="A510" s="214" t="s">
        <v>516</v>
      </c>
      <c r="B510" s="72" t="s">
        <v>500</v>
      </c>
      <c r="C510" s="172"/>
      <c r="D510" s="162">
        <f>D511+D514+D517+D520+D523</f>
        <v>80</v>
      </c>
      <c r="E510" s="162">
        <f t="shared" ref="E510:P510" si="323">E511+E514+E517+E520+E523</f>
        <v>80</v>
      </c>
      <c r="F510" s="162">
        <f t="shared" si="323"/>
        <v>0</v>
      </c>
      <c r="G510" s="162">
        <f t="shared" si="323"/>
        <v>0</v>
      </c>
      <c r="H510" s="162">
        <f t="shared" si="323"/>
        <v>0</v>
      </c>
      <c r="I510" s="162">
        <f t="shared" si="323"/>
        <v>14</v>
      </c>
      <c r="J510" s="162">
        <f t="shared" si="323"/>
        <v>14</v>
      </c>
      <c r="K510" s="162">
        <f t="shared" si="323"/>
        <v>0</v>
      </c>
      <c r="L510" s="162">
        <f t="shared" si="323"/>
        <v>0</v>
      </c>
      <c r="M510" s="162">
        <f t="shared" si="323"/>
        <v>6</v>
      </c>
      <c r="N510" s="162">
        <f t="shared" si="323"/>
        <v>6</v>
      </c>
      <c r="O510" s="162">
        <f t="shared" si="323"/>
        <v>0</v>
      </c>
      <c r="P510" s="162">
        <f t="shared" si="323"/>
        <v>0</v>
      </c>
    </row>
    <row r="511" spans="1:50" ht="53.25" customHeight="1">
      <c r="A511" s="214" t="s">
        <v>522</v>
      </c>
      <c r="B511" s="72" t="s">
        <v>501</v>
      </c>
      <c r="C511" s="172"/>
      <c r="D511" s="162">
        <f>D512</f>
        <v>6</v>
      </c>
      <c r="E511" s="162">
        <f t="shared" ref="E511:P512" si="324">E512</f>
        <v>6</v>
      </c>
      <c r="F511" s="162">
        <f t="shared" si="324"/>
        <v>0</v>
      </c>
      <c r="G511" s="162">
        <f t="shared" si="324"/>
        <v>0</v>
      </c>
      <c r="H511" s="162">
        <f t="shared" si="324"/>
        <v>0</v>
      </c>
      <c r="I511" s="162">
        <f t="shared" si="324"/>
        <v>0</v>
      </c>
      <c r="J511" s="162">
        <f t="shared" si="324"/>
        <v>0</v>
      </c>
      <c r="K511" s="162">
        <f t="shared" si="324"/>
        <v>0</v>
      </c>
      <c r="L511" s="162">
        <f t="shared" si="324"/>
        <v>0</v>
      </c>
      <c r="M511" s="162">
        <f t="shared" si="324"/>
        <v>0</v>
      </c>
      <c r="N511" s="162">
        <f t="shared" si="324"/>
        <v>0</v>
      </c>
      <c r="O511" s="162">
        <f t="shared" si="324"/>
        <v>0</v>
      </c>
      <c r="P511" s="162">
        <f t="shared" si="324"/>
        <v>0</v>
      </c>
    </row>
    <row r="512" spans="1:50" ht="12.75">
      <c r="A512" s="214" t="s">
        <v>104</v>
      </c>
      <c r="B512" s="72" t="s">
        <v>502</v>
      </c>
      <c r="C512" s="172"/>
      <c r="D512" s="162">
        <f>D513</f>
        <v>6</v>
      </c>
      <c r="E512" s="162">
        <f t="shared" si="324"/>
        <v>6</v>
      </c>
      <c r="F512" s="162">
        <f t="shared" si="324"/>
        <v>0</v>
      </c>
      <c r="G512" s="162">
        <f t="shared" si="324"/>
        <v>0</v>
      </c>
      <c r="H512" s="162">
        <f t="shared" si="324"/>
        <v>0</v>
      </c>
      <c r="I512" s="162">
        <f t="shared" si="324"/>
        <v>0</v>
      </c>
      <c r="J512" s="162">
        <f t="shared" si="324"/>
        <v>0</v>
      </c>
      <c r="K512" s="162">
        <f t="shared" si="324"/>
        <v>0</v>
      </c>
      <c r="L512" s="162">
        <f t="shared" si="324"/>
        <v>0</v>
      </c>
      <c r="M512" s="162">
        <f t="shared" si="324"/>
        <v>0</v>
      </c>
      <c r="N512" s="162">
        <f t="shared" si="324"/>
        <v>0</v>
      </c>
      <c r="O512" s="162">
        <f t="shared" si="324"/>
        <v>0</v>
      </c>
      <c r="P512" s="162">
        <f t="shared" si="324"/>
        <v>0</v>
      </c>
    </row>
    <row r="513" spans="1:16" ht="27.75" customHeight="1">
      <c r="A513" s="214" t="s">
        <v>22</v>
      </c>
      <c r="B513" s="72" t="s">
        <v>502</v>
      </c>
      <c r="C513" s="172" t="s">
        <v>16</v>
      </c>
      <c r="D513" s="162">
        <f>E513+F513+G513</f>
        <v>6</v>
      </c>
      <c r="E513" s="162">
        <v>6</v>
      </c>
      <c r="F513" s="162"/>
      <c r="G513" s="162"/>
      <c r="H513" s="162"/>
      <c r="I513" s="77">
        <f>J513+K513+L513</f>
        <v>0</v>
      </c>
      <c r="J513" s="77"/>
      <c r="K513" s="77"/>
      <c r="L513" s="77"/>
      <c r="M513" s="77">
        <f>N513+O513+P513</f>
        <v>0</v>
      </c>
      <c r="N513" s="77"/>
      <c r="O513" s="77"/>
      <c r="P513" s="77"/>
    </row>
    <row r="514" spans="1:16" ht="77.25" customHeight="1">
      <c r="A514" s="214" t="s">
        <v>523</v>
      </c>
      <c r="B514" s="72" t="s">
        <v>503</v>
      </c>
      <c r="C514" s="172"/>
      <c r="D514" s="162">
        <f>D515</f>
        <v>68</v>
      </c>
      <c r="E514" s="162">
        <f t="shared" ref="E514:P515" si="325">E515</f>
        <v>68</v>
      </c>
      <c r="F514" s="162">
        <f t="shared" si="325"/>
        <v>0</v>
      </c>
      <c r="G514" s="162">
        <f t="shared" si="325"/>
        <v>0</v>
      </c>
      <c r="H514" s="162">
        <f t="shared" si="325"/>
        <v>0</v>
      </c>
      <c r="I514" s="162">
        <f t="shared" si="325"/>
        <v>10</v>
      </c>
      <c r="J514" s="162">
        <f t="shared" si="325"/>
        <v>10</v>
      </c>
      <c r="K514" s="162">
        <f t="shared" si="325"/>
        <v>0</v>
      </c>
      <c r="L514" s="162">
        <f t="shared" si="325"/>
        <v>0</v>
      </c>
      <c r="M514" s="162">
        <f t="shared" si="325"/>
        <v>0</v>
      </c>
      <c r="N514" s="162">
        <f t="shared" si="325"/>
        <v>0</v>
      </c>
      <c r="O514" s="162">
        <f t="shared" si="325"/>
        <v>0</v>
      </c>
      <c r="P514" s="162">
        <f t="shared" si="325"/>
        <v>0</v>
      </c>
    </row>
    <row r="515" spans="1:16" ht="12.75">
      <c r="A515" s="214" t="s">
        <v>104</v>
      </c>
      <c r="B515" s="72" t="s">
        <v>504</v>
      </c>
      <c r="C515" s="172"/>
      <c r="D515" s="162">
        <f>D516</f>
        <v>68</v>
      </c>
      <c r="E515" s="162">
        <f t="shared" si="325"/>
        <v>68</v>
      </c>
      <c r="F515" s="162">
        <f t="shared" si="325"/>
        <v>0</v>
      </c>
      <c r="G515" s="162">
        <f t="shared" si="325"/>
        <v>0</v>
      </c>
      <c r="H515" s="162">
        <f t="shared" si="325"/>
        <v>0</v>
      </c>
      <c r="I515" s="162">
        <f t="shared" si="325"/>
        <v>10</v>
      </c>
      <c r="J515" s="162">
        <f t="shared" si="325"/>
        <v>10</v>
      </c>
      <c r="K515" s="162">
        <f t="shared" si="325"/>
        <v>0</v>
      </c>
      <c r="L515" s="162">
        <f t="shared" si="325"/>
        <v>0</v>
      </c>
      <c r="M515" s="162">
        <f t="shared" si="325"/>
        <v>0</v>
      </c>
      <c r="N515" s="162">
        <f t="shared" si="325"/>
        <v>0</v>
      </c>
      <c r="O515" s="162">
        <f t="shared" si="325"/>
        <v>0</v>
      </c>
      <c r="P515" s="162">
        <f t="shared" si="325"/>
        <v>0</v>
      </c>
    </row>
    <row r="516" spans="1:16" ht="27" customHeight="1">
      <c r="A516" s="214" t="s">
        <v>22</v>
      </c>
      <c r="B516" s="72" t="s">
        <v>504</v>
      </c>
      <c r="C516" s="172" t="s">
        <v>16</v>
      </c>
      <c r="D516" s="162">
        <f>E516+F516+G516</f>
        <v>68</v>
      </c>
      <c r="E516" s="162">
        <v>68</v>
      </c>
      <c r="F516" s="162"/>
      <c r="G516" s="162"/>
      <c r="H516" s="162"/>
      <c r="I516" s="77">
        <f>J516+K516+L516</f>
        <v>10</v>
      </c>
      <c r="J516" s="77">
        <v>10</v>
      </c>
      <c r="K516" s="77"/>
      <c r="L516" s="77"/>
      <c r="M516" s="77">
        <f>N516+O516+P516</f>
        <v>0</v>
      </c>
      <c r="N516" s="77"/>
      <c r="O516" s="77"/>
      <c r="P516" s="77"/>
    </row>
    <row r="517" spans="1:16" ht="52.5" customHeight="1">
      <c r="A517" s="214" t="s">
        <v>524</v>
      </c>
      <c r="B517" s="72" t="s">
        <v>505</v>
      </c>
      <c r="C517" s="172"/>
      <c r="D517" s="162">
        <f>D518</f>
        <v>4</v>
      </c>
      <c r="E517" s="162">
        <f t="shared" ref="E517:P518" si="326">E518</f>
        <v>4</v>
      </c>
      <c r="F517" s="162">
        <f t="shared" si="326"/>
        <v>0</v>
      </c>
      <c r="G517" s="162">
        <f t="shared" si="326"/>
        <v>0</v>
      </c>
      <c r="H517" s="162">
        <f t="shared" si="326"/>
        <v>0</v>
      </c>
      <c r="I517" s="162">
        <f t="shared" si="326"/>
        <v>2</v>
      </c>
      <c r="J517" s="162">
        <f t="shared" si="326"/>
        <v>2</v>
      </c>
      <c r="K517" s="162">
        <f t="shared" si="326"/>
        <v>0</v>
      </c>
      <c r="L517" s="162">
        <f t="shared" si="326"/>
        <v>0</v>
      </c>
      <c r="M517" s="162">
        <f t="shared" si="326"/>
        <v>4</v>
      </c>
      <c r="N517" s="162">
        <f t="shared" si="326"/>
        <v>4</v>
      </c>
      <c r="O517" s="162">
        <f t="shared" si="326"/>
        <v>0</v>
      </c>
      <c r="P517" s="162">
        <f t="shared" si="326"/>
        <v>0</v>
      </c>
    </row>
    <row r="518" spans="1:16" ht="12.75">
      <c r="A518" s="214" t="s">
        <v>104</v>
      </c>
      <c r="B518" s="72" t="s">
        <v>506</v>
      </c>
      <c r="C518" s="172"/>
      <c r="D518" s="162">
        <f>D519</f>
        <v>4</v>
      </c>
      <c r="E518" s="162">
        <f t="shared" si="326"/>
        <v>4</v>
      </c>
      <c r="F518" s="162">
        <f t="shared" si="326"/>
        <v>0</v>
      </c>
      <c r="G518" s="162">
        <f t="shared" si="326"/>
        <v>0</v>
      </c>
      <c r="H518" s="162">
        <f t="shared" si="326"/>
        <v>0</v>
      </c>
      <c r="I518" s="162">
        <f t="shared" si="326"/>
        <v>2</v>
      </c>
      <c r="J518" s="162">
        <f t="shared" si="326"/>
        <v>2</v>
      </c>
      <c r="K518" s="162">
        <f t="shared" si="326"/>
        <v>0</v>
      </c>
      <c r="L518" s="162">
        <f t="shared" si="326"/>
        <v>0</v>
      </c>
      <c r="M518" s="162">
        <f t="shared" si="326"/>
        <v>4</v>
      </c>
      <c r="N518" s="162">
        <f t="shared" si="326"/>
        <v>4</v>
      </c>
      <c r="O518" s="162">
        <f t="shared" si="326"/>
        <v>0</v>
      </c>
      <c r="P518" s="162">
        <f t="shared" si="326"/>
        <v>0</v>
      </c>
    </row>
    <row r="519" spans="1:16" ht="30" customHeight="1">
      <c r="A519" s="214" t="s">
        <v>22</v>
      </c>
      <c r="B519" s="72" t="s">
        <v>506</v>
      </c>
      <c r="C519" s="172" t="s">
        <v>16</v>
      </c>
      <c r="D519" s="162">
        <f>E519+F519+G519</f>
        <v>4</v>
      </c>
      <c r="E519" s="162">
        <v>4</v>
      </c>
      <c r="F519" s="162"/>
      <c r="G519" s="162"/>
      <c r="H519" s="162"/>
      <c r="I519" s="77">
        <f>J519+K519+L519</f>
        <v>2</v>
      </c>
      <c r="J519" s="77">
        <v>2</v>
      </c>
      <c r="K519" s="77"/>
      <c r="L519" s="77"/>
      <c r="M519" s="77">
        <f>N519+O519+P519</f>
        <v>4</v>
      </c>
      <c r="N519" s="77">
        <v>4</v>
      </c>
      <c r="O519" s="77"/>
      <c r="P519" s="77"/>
    </row>
    <row r="520" spans="1:16" ht="39.75" customHeight="1">
      <c r="A520" s="214" t="s">
        <v>525</v>
      </c>
      <c r="B520" s="72" t="s">
        <v>507</v>
      </c>
      <c r="C520" s="172"/>
      <c r="D520" s="162">
        <f>D521</f>
        <v>1</v>
      </c>
      <c r="E520" s="162">
        <f t="shared" ref="E520:P521" si="327">E521</f>
        <v>1</v>
      </c>
      <c r="F520" s="162">
        <f t="shared" si="327"/>
        <v>0</v>
      </c>
      <c r="G520" s="162">
        <f t="shared" si="327"/>
        <v>0</v>
      </c>
      <c r="H520" s="162">
        <f t="shared" si="327"/>
        <v>0</v>
      </c>
      <c r="I520" s="162">
        <f t="shared" si="327"/>
        <v>1</v>
      </c>
      <c r="J520" s="162">
        <f t="shared" si="327"/>
        <v>1</v>
      </c>
      <c r="K520" s="162">
        <f t="shared" si="327"/>
        <v>0</v>
      </c>
      <c r="L520" s="162">
        <f t="shared" si="327"/>
        <v>0</v>
      </c>
      <c r="M520" s="162">
        <f t="shared" si="327"/>
        <v>1</v>
      </c>
      <c r="N520" s="162">
        <f t="shared" si="327"/>
        <v>1</v>
      </c>
      <c r="O520" s="162">
        <f t="shared" si="327"/>
        <v>0</v>
      </c>
      <c r="P520" s="162">
        <f t="shared" si="327"/>
        <v>0</v>
      </c>
    </row>
    <row r="521" spans="1:16" ht="12.75">
      <c r="A521" s="214" t="s">
        <v>104</v>
      </c>
      <c r="B521" s="72" t="s">
        <v>508</v>
      </c>
      <c r="C521" s="172"/>
      <c r="D521" s="162">
        <f>D522</f>
        <v>1</v>
      </c>
      <c r="E521" s="162">
        <f t="shared" si="327"/>
        <v>1</v>
      </c>
      <c r="F521" s="162">
        <f t="shared" si="327"/>
        <v>0</v>
      </c>
      <c r="G521" s="162">
        <f t="shared" si="327"/>
        <v>0</v>
      </c>
      <c r="H521" s="162">
        <f t="shared" si="327"/>
        <v>0</v>
      </c>
      <c r="I521" s="162">
        <f t="shared" si="327"/>
        <v>1</v>
      </c>
      <c r="J521" s="162">
        <f t="shared" si="327"/>
        <v>1</v>
      </c>
      <c r="K521" s="162">
        <f t="shared" si="327"/>
        <v>0</v>
      </c>
      <c r="L521" s="162">
        <f t="shared" si="327"/>
        <v>0</v>
      </c>
      <c r="M521" s="162">
        <f t="shared" si="327"/>
        <v>1</v>
      </c>
      <c r="N521" s="162">
        <f t="shared" si="327"/>
        <v>1</v>
      </c>
      <c r="O521" s="162">
        <f t="shared" si="327"/>
        <v>0</v>
      </c>
      <c r="P521" s="162">
        <f t="shared" si="327"/>
        <v>0</v>
      </c>
    </row>
    <row r="522" spans="1:16" ht="27.75" customHeight="1">
      <c r="A522" s="214" t="s">
        <v>22</v>
      </c>
      <c r="B522" s="72" t="s">
        <v>508</v>
      </c>
      <c r="C522" s="172" t="s">
        <v>16</v>
      </c>
      <c r="D522" s="162">
        <f>E522+F522+G522</f>
        <v>1</v>
      </c>
      <c r="E522" s="162">
        <v>1</v>
      </c>
      <c r="F522" s="162"/>
      <c r="G522" s="162"/>
      <c r="H522" s="162"/>
      <c r="I522" s="77">
        <f>J522+K522+L522</f>
        <v>1</v>
      </c>
      <c r="J522" s="77">
        <v>1</v>
      </c>
      <c r="K522" s="77"/>
      <c r="L522" s="77"/>
      <c r="M522" s="77">
        <f>N522+O522+P522</f>
        <v>1</v>
      </c>
      <c r="N522" s="77">
        <v>1</v>
      </c>
      <c r="O522" s="77"/>
      <c r="P522" s="77"/>
    </row>
    <row r="523" spans="1:16" ht="51.75" customHeight="1">
      <c r="A523" s="214" t="s">
        <v>499</v>
      </c>
      <c r="B523" s="72" t="s">
        <v>509</v>
      </c>
      <c r="C523" s="172"/>
      <c r="D523" s="162">
        <f>D524</f>
        <v>1</v>
      </c>
      <c r="E523" s="162">
        <f t="shared" ref="E523:P524" si="328">E524</f>
        <v>1</v>
      </c>
      <c r="F523" s="162">
        <f t="shared" si="328"/>
        <v>0</v>
      </c>
      <c r="G523" s="162">
        <f t="shared" si="328"/>
        <v>0</v>
      </c>
      <c r="H523" s="162">
        <f t="shared" si="328"/>
        <v>0</v>
      </c>
      <c r="I523" s="162">
        <f t="shared" si="328"/>
        <v>1</v>
      </c>
      <c r="J523" s="162">
        <f t="shared" si="328"/>
        <v>1</v>
      </c>
      <c r="K523" s="162">
        <f t="shared" si="328"/>
        <v>0</v>
      </c>
      <c r="L523" s="162">
        <f t="shared" si="328"/>
        <v>0</v>
      </c>
      <c r="M523" s="162">
        <f t="shared" si="328"/>
        <v>1</v>
      </c>
      <c r="N523" s="162">
        <f t="shared" si="328"/>
        <v>1</v>
      </c>
      <c r="O523" s="162">
        <f t="shared" si="328"/>
        <v>0</v>
      </c>
      <c r="P523" s="162">
        <f t="shared" si="328"/>
        <v>0</v>
      </c>
    </row>
    <row r="524" spans="1:16" ht="12.75">
      <c r="A524" s="214" t="s">
        <v>104</v>
      </c>
      <c r="B524" s="72" t="s">
        <v>510</v>
      </c>
      <c r="C524" s="172"/>
      <c r="D524" s="162">
        <f>D525</f>
        <v>1</v>
      </c>
      <c r="E524" s="162">
        <f t="shared" si="328"/>
        <v>1</v>
      </c>
      <c r="F524" s="162">
        <f t="shared" si="328"/>
        <v>0</v>
      </c>
      <c r="G524" s="162">
        <f t="shared" si="328"/>
        <v>0</v>
      </c>
      <c r="H524" s="162">
        <f t="shared" si="328"/>
        <v>0</v>
      </c>
      <c r="I524" s="162">
        <f t="shared" si="328"/>
        <v>1</v>
      </c>
      <c r="J524" s="162">
        <f t="shared" si="328"/>
        <v>1</v>
      </c>
      <c r="K524" s="162">
        <f t="shared" si="328"/>
        <v>0</v>
      </c>
      <c r="L524" s="162">
        <f t="shared" si="328"/>
        <v>0</v>
      </c>
      <c r="M524" s="162">
        <f t="shared" si="328"/>
        <v>1</v>
      </c>
      <c r="N524" s="162">
        <f t="shared" si="328"/>
        <v>1</v>
      </c>
      <c r="O524" s="162">
        <f t="shared" si="328"/>
        <v>0</v>
      </c>
      <c r="P524" s="162">
        <f t="shared" si="328"/>
        <v>0</v>
      </c>
    </row>
    <row r="525" spans="1:16" ht="25.5">
      <c r="A525" s="214" t="s">
        <v>22</v>
      </c>
      <c r="B525" s="72" t="s">
        <v>510</v>
      </c>
      <c r="C525" s="172" t="s">
        <v>16</v>
      </c>
      <c r="D525" s="162">
        <f>E525+F525+G525</f>
        <v>1</v>
      </c>
      <c r="E525" s="162">
        <v>1</v>
      </c>
      <c r="F525" s="162"/>
      <c r="G525" s="162"/>
      <c r="H525" s="162"/>
      <c r="I525" s="77">
        <f>J525+K525+L525</f>
        <v>1</v>
      </c>
      <c r="J525" s="77">
        <v>1</v>
      </c>
      <c r="K525" s="77"/>
      <c r="L525" s="77"/>
      <c r="M525" s="77">
        <f>N525+O525+P525</f>
        <v>1</v>
      </c>
      <c r="N525" s="77">
        <v>1</v>
      </c>
      <c r="O525" s="77"/>
      <c r="P525" s="77"/>
    </row>
  </sheetData>
  <mergeCells count="13">
    <mergeCell ref="A11:P11"/>
    <mergeCell ref="J6:P6"/>
    <mergeCell ref="L7:P7"/>
    <mergeCell ref="I8:P8"/>
    <mergeCell ref="A9:P9"/>
    <mergeCell ref="A10:P10"/>
    <mergeCell ref="D14:H14"/>
    <mergeCell ref="I14:L14"/>
    <mergeCell ref="M14:P14"/>
    <mergeCell ref="A13:A15"/>
    <mergeCell ref="B13:B15"/>
    <mergeCell ref="C13:C15"/>
    <mergeCell ref="D13:P13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BY501"/>
  <sheetViews>
    <sheetView topLeftCell="A10" zoomScale="85" zoomScaleNormal="85" zoomScaleSheetLayoutView="85" zoomScalePageLayoutView="40" workbookViewId="0">
      <pane xSplit="4" ySplit="7" topLeftCell="E17" activePane="bottomRight" state="frozen"/>
      <selection activeCell="A10" sqref="A10"/>
      <selection pane="topRight" activeCell="E10" sqref="E10"/>
      <selection pane="bottomLeft" activeCell="A17" sqref="A17"/>
      <selection pane="bottomRight" activeCell="P249" sqref="P249:S249"/>
    </sheetView>
  </sheetViews>
  <sheetFormatPr defaultRowHeight="15"/>
  <cols>
    <col min="1" max="1" width="32.85546875" style="6" customWidth="1"/>
    <col min="2" max="2" width="13" customWidth="1"/>
    <col min="3" max="3" width="7" style="6" customWidth="1"/>
    <col min="4" max="4" width="9.140625" style="6" customWidth="1"/>
    <col min="5" max="5" width="10.140625" style="34" customWidth="1"/>
    <col min="6" max="6" width="9.85546875" style="34" customWidth="1"/>
    <col min="7" max="7" width="9.140625" style="34" customWidth="1"/>
    <col min="8" max="8" width="9.28515625" style="34" customWidth="1"/>
    <col min="9" max="9" width="7.85546875" style="34" customWidth="1"/>
    <col min="10" max="10" width="8.28515625" style="180" customWidth="1"/>
    <col min="11" max="12" width="7.42578125" style="180" customWidth="1"/>
    <col min="13" max="13" width="5.7109375" style="180" customWidth="1"/>
    <col min="14" max="14" width="5.28515625" style="180" customWidth="1"/>
    <col min="15" max="19" width="9.28515625" style="34" customWidth="1"/>
    <col min="20" max="20" width="10.42578125" style="6" customWidth="1"/>
    <col min="21" max="21" width="11" style="6" customWidth="1"/>
    <col min="22" max="22" width="9.28515625" style="6" customWidth="1"/>
    <col min="23" max="31" width="10.5703125" style="6" customWidth="1"/>
    <col min="32" max="32" width="11.42578125" style="6" customWidth="1"/>
    <col min="33" max="33" width="11.5703125" style="6" customWidth="1"/>
    <col min="34" max="35" width="9.28515625" style="6" customWidth="1"/>
    <col min="36" max="46" width="9.140625" style="5"/>
  </cols>
  <sheetData>
    <row r="1" spans="1:77" ht="15.75">
      <c r="T1" s="11"/>
      <c r="U1" s="11"/>
      <c r="V1" s="11"/>
      <c r="W1" s="136"/>
      <c r="X1" s="136"/>
      <c r="Y1" s="136"/>
      <c r="Z1" s="136"/>
      <c r="AA1" s="136"/>
      <c r="AB1" s="136"/>
      <c r="AC1" s="136"/>
      <c r="AD1" s="136"/>
      <c r="AE1" s="136"/>
      <c r="AF1" s="11"/>
      <c r="AG1" s="11"/>
      <c r="AH1" s="11"/>
      <c r="AI1" s="136" t="s">
        <v>349</v>
      </c>
    </row>
    <row r="2" spans="1:77" ht="15.75">
      <c r="T2" s="11"/>
      <c r="U2" s="11"/>
      <c r="V2" s="11"/>
      <c r="W2" s="135"/>
      <c r="X2" s="135"/>
      <c r="Y2" s="135"/>
      <c r="Z2" s="135"/>
      <c r="AA2" s="135"/>
      <c r="AB2" s="135"/>
      <c r="AC2" s="135"/>
      <c r="AD2" s="135"/>
      <c r="AE2" s="135"/>
      <c r="AF2" s="11"/>
      <c r="AG2" s="11"/>
      <c r="AH2" s="11"/>
      <c r="AI2" s="135" t="s">
        <v>0</v>
      </c>
    </row>
    <row r="3" spans="1:77" ht="15.75">
      <c r="T3" s="11"/>
      <c r="U3" s="11"/>
      <c r="V3" s="11"/>
      <c r="W3" s="135"/>
      <c r="X3" s="135"/>
      <c r="Y3" s="135"/>
      <c r="Z3" s="135"/>
      <c r="AA3" s="135"/>
      <c r="AB3" s="135"/>
      <c r="AC3" s="135"/>
      <c r="AD3" s="135"/>
      <c r="AE3" s="135"/>
      <c r="AF3" s="11"/>
      <c r="AG3" s="11"/>
      <c r="AH3" s="11"/>
      <c r="AI3" s="135" t="s">
        <v>1</v>
      </c>
    </row>
    <row r="4" spans="1:77" ht="15.75">
      <c r="T4" s="11"/>
      <c r="U4" s="11"/>
      <c r="V4" s="11"/>
      <c r="W4" s="135"/>
      <c r="X4" s="135"/>
      <c r="Y4" s="135"/>
      <c r="Z4" s="135"/>
      <c r="AA4" s="135"/>
      <c r="AB4" s="135"/>
      <c r="AC4" s="135"/>
      <c r="AD4" s="135"/>
      <c r="AE4" s="135"/>
      <c r="AF4" s="11"/>
      <c r="AG4" s="11"/>
      <c r="AH4" s="11"/>
      <c r="AI4" s="135" t="s">
        <v>361</v>
      </c>
    </row>
    <row r="5" spans="1:77" ht="5.25" customHeight="1">
      <c r="T5" s="11"/>
      <c r="U5" s="11"/>
      <c r="V5" s="11"/>
      <c r="W5" s="135"/>
      <c r="X5" s="135"/>
      <c r="Y5" s="135"/>
      <c r="Z5" s="135"/>
      <c r="AA5" s="135"/>
      <c r="AB5" s="135"/>
      <c r="AC5" s="135"/>
      <c r="AD5" s="135"/>
      <c r="AE5" s="135"/>
      <c r="AF5" s="11"/>
      <c r="AG5" s="11"/>
      <c r="AH5" s="11"/>
      <c r="AI5" s="135"/>
    </row>
    <row r="6" spans="1:77" ht="11.25" customHeight="1">
      <c r="T6" s="11"/>
      <c r="U6" s="255" t="s">
        <v>362</v>
      </c>
      <c r="V6" s="255"/>
      <c r="W6" s="255"/>
      <c r="X6" s="255"/>
      <c r="Y6" s="255"/>
      <c r="Z6" s="255"/>
      <c r="AA6" s="255"/>
      <c r="AB6" s="255"/>
      <c r="AC6" s="255"/>
      <c r="AD6" s="255"/>
      <c r="AE6" s="255"/>
      <c r="AF6" s="255"/>
      <c r="AG6" s="255"/>
      <c r="AH6" s="255"/>
      <c r="AI6" s="255"/>
    </row>
    <row r="7" spans="1:77" ht="11.25" customHeight="1">
      <c r="T7" s="11"/>
      <c r="U7" s="137"/>
      <c r="V7" s="137"/>
      <c r="W7" s="256" t="s">
        <v>363</v>
      </c>
      <c r="X7" s="256"/>
      <c r="Y7" s="256"/>
      <c r="Z7" s="256"/>
      <c r="AA7" s="256"/>
      <c r="AB7" s="256"/>
      <c r="AC7" s="256"/>
      <c r="AD7" s="256"/>
      <c r="AE7" s="256"/>
      <c r="AF7" s="256"/>
      <c r="AG7" s="256"/>
      <c r="AH7" s="256"/>
      <c r="AI7" s="256"/>
    </row>
    <row r="8" spans="1:77" s="5" customFormat="1">
      <c r="A8" s="11"/>
      <c r="B8" s="11"/>
      <c r="C8" s="11"/>
      <c r="D8" s="11"/>
      <c r="E8" s="11"/>
      <c r="F8" s="11"/>
      <c r="G8" s="11"/>
      <c r="H8" s="11"/>
      <c r="I8" s="11"/>
      <c r="J8" s="181"/>
      <c r="K8" s="181"/>
      <c r="L8" s="181"/>
      <c r="M8" s="181"/>
      <c r="N8" s="181"/>
      <c r="O8" s="11"/>
      <c r="P8" s="11"/>
      <c r="Q8" s="11"/>
      <c r="R8" s="11"/>
      <c r="S8" s="11"/>
      <c r="T8" s="255" t="s">
        <v>364</v>
      </c>
      <c r="U8" s="255"/>
      <c r="V8" s="255"/>
      <c r="W8" s="255"/>
      <c r="X8" s="255"/>
      <c r="Y8" s="255"/>
      <c r="Z8" s="255"/>
      <c r="AA8" s="255"/>
      <c r="AB8" s="255"/>
      <c r="AC8" s="255"/>
      <c r="AD8" s="255"/>
      <c r="AE8" s="255"/>
      <c r="AF8" s="255"/>
      <c r="AG8" s="255"/>
      <c r="AH8" s="255"/>
      <c r="AI8" s="255"/>
    </row>
    <row r="9" spans="1:77" ht="15.75">
      <c r="A9" s="254" t="s">
        <v>143</v>
      </c>
      <c r="B9" s="254"/>
      <c r="C9" s="254"/>
      <c r="D9" s="254"/>
      <c r="E9" s="254"/>
      <c r="F9" s="254"/>
      <c r="G9" s="254"/>
      <c r="H9" s="254"/>
      <c r="I9" s="254"/>
      <c r="J9" s="254"/>
      <c r="K9" s="254"/>
      <c r="L9" s="254"/>
      <c r="M9" s="254"/>
      <c r="N9" s="254"/>
      <c r="O9" s="254"/>
      <c r="P9" s="254"/>
      <c r="Q9" s="254"/>
      <c r="R9" s="254"/>
      <c r="S9" s="254"/>
      <c r="T9" s="254"/>
      <c r="U9" s="254"/>
      <c r="V9" s="254"/>
      <c r="W9" s="254"/>
      <c r="X9" s="254"/>
      <c r="Y9" s="254"/>
      <c r="Z9" s="254"/>
      <c r="AA9" s="254"/>
      <c r="AB9" s="254"/>
      <c r="AC9" s="254"/>
      <c r="AD9" s="254"/>
      <c r="AE9" s="254"/>
      <c r="AF9" s="254"/>
      <c r="AG9" s="254"/>
      <c r="AH9" s="254"/>
      <c r="AI9" s="254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</row>
    <row r="10" spans="1:77" ht="15.75">
      <c r="A10" s="254" t="s">
        <v>144</v>
      </c>
      <c r="B10" s="254"/>
      <c r="C10" s="254"/>
      <c r="D10" s="254"/>
      <c r="E10" s="254"/>
      <c r="F10" s="254"/>
      <c r="G10" s="254"/>
      <c r="H10" s="254"/>
      <c r="I10" s="254"/>
      <c r="J10" s="254"/>
      <c r="K10" s="254"/>
      <c r="L10" s="254"/>
      <c r="M10" s="254"/>
      <c r="N10" s="254"/>
      <c r="O10" s="254"/>
      <c r="P10" s="254"/>
      <c r="Q10" s="254"/>
      <c r="R10" s="254"/>
      <c r="S10" s="254"/>
      <c r="T10" s="254"/>
      <c r="U10" s="254"/>
      <c r="V10" s="254"/>
      <c r="W10" s="254"/>
      <c r="X10" s="254"/>
      <c r="Y10" s="254"/>
      <c r="Z10" s="254"/>
      <c r="AA10" s="254"/>
      <c r="AB10" s="254"/>
      <c r="AC10" s="254"/>
      <c r="AD10" s="254"/>
      <c r="AE10" s="254"/>
      <c r="AF10" s="254"/>
      <c r="AG10" s="254"/>
      <c r="AH10" s="254"/>
      <c r="AI10" s="254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</row>
    <row r="11" spans="1:77" ht="15.75">
      <c r="A11" s="254" t="s">
        <v>365</v>
      </c>
      <c r="B11" s="254"/>
      <c r="C11" s="254"/>
      <c r="D11" s="254"/>
      <c r="E11" s="254"/>
      <c r="F11" s="254"/>
      <c r="G11" s="254"/>
      <c r="H11" s="254"/>
      <c r="I11" s="254"/>
      <c r="J11" s="254"/>
      <c r="K11" s="254"/>
      <c r="L11" s="254"/>
      <c r="M11" s="254"/>
      <c r="N11" s="254"/>
      <c r="O11" s="254"/>
      <c r="P11" s="254"/>
      <c r="Q11" s="254"/>
      <c r="R11" s="254"/>
      <c r="S11" s="254"/>
      <c r="T11" s="254"/>
      <c r="U11" s="254"/>
      <c r="V11" s="254"/>
      <c r="W11" s="254"/>
      <c r="X11" s="254"/>
      <c r="Y11" s="254"/>
      <c r="Z11" s="254"/>
      <c r="AA11" s="254"/>
      <c r="AB11" s="254"/>
      <c r="AC11" s="254"/>
      <c r="AD11" s="254"/>
      <c r="AE11" s="254"/>
      <c r="AF11" s="254"/>
      <c r="AG11" s="254"/>
      <c r="AH11" s="254"/>
      <c r="AI11" s="254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</row>
    <row r="12" spans="1:77">
      <c r="A12" s="1"/>
      <c r="B12" s="3"/>
      <c r="C12" s="3"/>
      <c r="D12" s="3"/>
      <c r="E12" s="33"/>
      <c r="F12" s="4"/>
      <c r="G12" s="4"/>
      <c r="H12" s="4"/>
      <c r="I12" s="4"/>
      <c r="J12" s="182"/>
      <c r="K12" s="182"/>
      <c r="L12" s="182"/>
      <c r="M12" s="182"/>
      <c r="N12" s="182"/>
      <c r="O12" s="4"/>
      <c r="P12" s="4"/>
      <c r="Q12" s="4"/>
      <c r="R12" s="4"/>
      <c r="S12" s="4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</row>
    <row r="13" spans="1:77" ht="14.25" customHeight="1">
      <c r="A13" s="257"/>
      <c r="B13" s="260" t="s">
        <v>3</v>
      </c>
      <c r="C13" s="260" t="s">
        <v>4</v>
      </c>
      <c r="D13" s="260" t="s">
        <v>2</v>
      </c>
      <c r="E13" s="263" t="s">
        <v>164</v>
      </c>
      <c r="F13" s="264"/>
      <c r="G13" s="264"/>
      <c r="H13" s="264"/>
      <c r="I13" s="264"/>
      <c r="J13" s="264"/>
      <c r="K13" s="264"/>
      <c r="L13" s="264"/>
      <c r="M13" s="264"/>
      <c r="N13" s="264"/>
      <c r="O13" s="264"/>
      <c r="P13" s="264"/>
      <c r="Q13" s="264"/>
      <c r="R13" s="264"/>
      <c r="S13" s="265"/>
      <c r="T13" s="267" t="s">
        <v>339</v>
      </c>
      <c r="U13" s="268"/>
      <c r="V13" s="268"/>
      <c r="W13" s="268"/>
      <c r="X13" s="268"/>
      <c r="Y13" s="268"/>
      <c r="Z13" s="268"/>
      <c r="AA13" s="268"/>
      <c r="AB13" s="268"/>
      <c r="AC13" s="268"/>
      <c r="AD13" s="268"/>
      <c r="AE13" s="269"/>
      <c r="AF13" s="267" t="s">
        <v>366</v>
      </c>
      <c r="AG13" s="268"/>
      <c r="AH13" s="268"/>
      <c r="AI13" s="268"/>
      <c r="AJ13" s="268"/>
      <c r="AK13" s="268"/>
      <c r="AL13" s="268"/>
      <c r="AM13" s="268"/>
      <c r="AN13" s="268"/>
      <c r="AO13" s="268"/>
      <c r="AP13" s="268"/>
      <c r="AQ13" s="269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</row>
    <row r="14" spans="1:77" ht="15.75" customHeight="1">
      <c r="A14" s="258"/>
      <c r="B14" s="261"/>
      <c r="C14" s="261"/>
      <c r="D14" s="261"/>
      <c r="E14" s="263" t="s">
        <v>388</v>
      </c>
      <c r="F14" s="264"/>
      <c r="G14" s="264"/>
      <c r="H14" s="264"/>
      <c r="I14" s="265"/>
      <c r="J14" s="270" t="s">
        <v>386</v>
      </c>
      <c r="K14" s="271"/>
      <c r="L14" s="271"/>
      <c r="M14" s="271"/>
      <c r="N14" s="272"/>
      <c r="O14" s="263" t="s">
        <v>387</v>
      </c>
      <c r="P14" s="264"/>
      <c r="Q14" s="264"/>
      <c r="R14" s="264"/>
      <c r="S14" s="265"/>
      <c r="T14" s="266" t="s">
        <v>388</v>
      </c>
      <c r="U14" s="266"/>
      <c r="V14" s="266"/>
      <c r="W14" s="266"/>
      <c r="X14" s="263" t="s">
        <v>386</v>
      </c>
      <c r="Y14" s="264"/>
      <c r="Z14" s="264"/>
      <c r="AA14" s="265"/>
      <c r="AB14" s="263" t="s">
        <v>387</v>
      </c>
      <c r="AC14" s="264"/>
      <c r="AD14" s="264"/>
      <c r="AE14" s="265"/>
      <c r="AF14" s="266" t="s">
        <v>388</v>
      </c>
      <c r="AG14" s="266"/>
      <c r="AH14" s="266"/>
      <c r="AI14" s="266"/>
      <c r="AJ14" s="273" t="s">
        <v>386</v>
      </c>
      <c r="AK14" s="274"/>
      <c r="AL14" s="274"/>
      <c r="AM14" s="275"/>
      <c r="AN14" s="273" t="s">
        <v>387</v>
      </c>
      <c r="AO14" s="274"/>
      <c r="AP14" s="274"/>
      <c r="AQ14" s="27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</row>
    <row r="15" spans="1:77" ht="59.25" customHeight="1">
      <c r="A15" s="259"/>
      <c r="B15" s="262"/>
      <c r="C15" s="262"/>
      <c r="D15" s="262"/>
      <c r="E15" s="12" t="s">
        <v>137</v>
      </c>
      <c r="F15" s="13" t="s">
        <v>146</v>
      </c>
      <c r="G15" s="13" t="s">
        <v>132</v>
      </c>
      <c r="H15" s="78" t="s">
        <v>156</v>
      </c>
      <c r="I15" s="78" t="s">
        <v>314</v>
      </c>
      <c r="J15" s="183" t="s">
        <v>137</v>
      </c>
      <c r="K15" s="184" t="s">
        <v>146</v>
      </c>
      <c r="L15" s="184" t="s">
        <v>132</v>
      </c>
      <c r="M15" s="185" t="s">
        <v>156</v>
      </c>
      <c r="N15" s="185" t="s">
        <v>314</v>
      </c>
      <c r="O15" s="12" t="s">
        <v>137</v>
      </c>
      <c r="P15" s="13" t="s">
        <v>146</v>
      </c>
      <c r="Q15" s="13" t="s">
        <v>132</v>
      </c>
      <c r="R15" s="78" t="s">
        <v>156</v>
      </c>
      <c r="S15" s="78" t="s">
        <v>314</v>
      </c>
      <c r="T15" s="13" t="s">
        <v>137</v>
      </c>
      <c r="U15" s="13" t="s">
        <v>146</v>
      </c>
      <c r="V15" s="13" t="s">
        <v>132</v>
      </c>
      <c r="W15" s="59" t="s">
        <v>156</v>
      </c>
      <c r="X15" s="13" t="s">
        <v>137</v>
      </c>
      <c r="Y15" s="13" t="s">
        <v>146</v>
      </c>
      <c r="Z15" s="13" t="s">
        <v>132</v>
      </c>
      <c r="AA15" s="59" t="s">
        <v>156</v>
      </c>
      <c r="AB15" s="13" t="s">
        <v>137</v>
      </c>
      <c r="AC15" s="13" t="s">
        <v>146</v>
      </c>
      <c r="AD15" s="13" t="s">
        <v>132</v>
      </c>
      <c r="AE15" s="59" t="s">
        <v>156</v>
      </c>
      <c r="AF15" s="13" t="s">
        <v>137</v>
      </c>
      <c r="AG15" s="13" t="s">
        <v>146</v>
      </c>
      <c r="AH15" s="13" t="s">
        <v>132</v>
      </c>
      <c r="AI15" s="59" t="s">
        <v>156</v>
      </c>
      <c r="AJ15" s="13" t="s">
        <v>137</v>
      </c>
      <c r="AK15" s="13" t="s">
        <v>146</v>
      </c>
      <c r="AL15" s="13" t="s">
        <v>132</v>
      </c>
      <c r="AM15" s="59" t="s">
        <v>156</v>
      </c>
      <c r="AN15" s="13" t="s">
        <v>137</v>
      </c>
      <c r="AO15" s="13" t="s">
        <v>146</v>
      </c>
      <c r="AP15" s="13" t="s">
        <v>132</v>
      </c>
      <c r="AQ15" s="59" t="s">
        <v>156</v>
      </c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</row>
    <row r="16" spans="1:77" ht="18" customHeight="1">
      <c r="A16" s="26" t="s">
        <v>6</v>
      </c>
      <c r="B16" s="22" t="s">
        <v>7</v>
      </c>
      <c r="C16" s="26" t="s">
        <v>99</v>
      </c>
      <c r="D16" s="26" t="s">
        <v>100</v>
      </c>
      <c r="E16" s="15">
        <v>5</v>
      </c>
      <c r="F16" s="14">
        <v>6</v>
      </c>
      <c r="G16" s="14">
        <v>7</v>
      </c>
      <c r="H16" s="14">
        <v>8</v>
      </c>
      <c r="I16" s="14">
        <v>9</v>
      </c>
      <c r="J16" s="186">
        <v>10</v>
      </c>
      <c r="K16" s="186">
        <v>11</v>
      </c>
      <c r="L16" s="186">
        <v>12</v>
      </c>
      <c r="M16" s="186">
        <v>13</v>
      </c>
      <c r="N16" s="186">
        <v>14</v>
      </c>
      <c r="O16" s="14">
        <v>15</v>
      </c>
      <c r="P16" s="14">
        <v>16</v>
      </c>
      <c r="Q16" s="14">
        <v>17</v>
      </c>
      <c r="R16" s="14">
        <v>18</v>
      </c>
      <c r="S16" s="14">
        <v>19</v>
      </c>
      <c r="T16" s="14">
        <v>20</v>
      </c>
      <c r="U16" s="14">
        <v>21</v>
      </c>
      <c r="V16" s="14">
        <v>22</v>
      </c>
      <c r="W16" s="156">
        <v>23</v>
      </c>
      <c r="X16" s="156">
        <v>24</v>
      </c>
      <c r="Y16" s="156">
        <v>25</v>
      </c>
      <c r="Z16" s="156">
        <v>26</v>
      </c>
      <c r="AA16" s="156">
        <v>27</v>
      </c>
      <c r="AB16" s="156">
        <v>28</v>
      </c>
      <c r="AC16" s="156">
        <v>29</v>
      </c>
      <c r="AD16" s="156">
        <v>30</v>
      </c>
      <c r="AE16" s="156">
        <v>31</v>
      </c>
      <c r="AF16" s="156">
        <v>32</v>
      </c>
      <c r="AG16" s="156">
        <v>33</v>
      </c>
      <c r="AH16" s="156">
        <v>34</v>
      </c>
      <c r="AI16" s="156">
        <v>35</v>
      </c>
      <c r="AJ16" s="161">
        <v>36</v>
      </c>
      <c r="AK16" s="161">
        <v>37</v>
      </c>
      <c r="AL16" s="161">
        <v>38</v>
      </c>
      <c r="AM16" s="161">
        <v>39</v>
      </c>
      <c r="AN16" s="161">
        <v>40</v>
      </c>
      <c r="AO16" s="161">
        <v>41</v>
      </c>
      <c r="AP16" s="161">
        <v>42</v>
      </c>
      <c r="AQ16" s="161">
        <v>43</v>
      </c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</row>
    <row r="17" spans="1:77" ht="18.75" customHeight="1">
      <c r="A17" s="68" t="s">
        <v>5</v>
      </c>
      <c r="B17" s="21"/>
      <c r="C17" s="20"/>
      <c r="D17" s="20"/>
      <c r="E17" s="154">
        <f>F17+G17+H17+I17</f>
        <v>257755.93600000002</v>
      </c>
      <c r="F17" s="154">
        <f t="shared" ref="F17:AA17" si="0">F18+F249</f>
        <v>125461.93600000002</v>
      </c>
      <c r="G17" s="154">
        <f t="shared" si="0"/>
        <v>120434.9</v>
      </c>
      <c r="H17" s="154">
        <f t="shared" si="0"/>
        <v>11859.100000000002</v>
      </c>
      <c r="I17" s="154">
        <f t="shared" si="0"/>
        <v>0</v>
      </c>
      <c r="J17" s="187">
        <f t="shared" si="0"/>
        <v>3093.59</v>
      </c>
      <c r="K17" s="187">
        <f t="shared" si="0"/>
        <v>2168.6999999999998</v>
      </c>
      <c r="L17" s="187">
        <f t="shared" si="0"/>
        <v>121.89</v>
      </c>
      <c r="M17" s="187">
        <f t="shared" si="0"/>
        <v>803</v>
      </c>
      <c r="N17" s="187">
        <f t="shared" si="0"/>
        <v>0</v>
      </c>
      <c r="O17" s="154">
        <f t="shared" si="0"/>
        <v>260849.52599999995</v>
      </c>
      <c r="P17" s="154">
        <f t="shared" si="0"/>
        <v>127630.636</v>
      </c>
      <c r="Q17" s="154">
        <f t="shared" si="0"/>
        <v>120556.79000000001</v>
      </c>
      <c r="R17" s="154">
        <f t="shared" si="0"/>
        <v>12662.100000000002</v>
      </c>
      <c r="S17" s="154">
        <f t="shared" si="0"/>
        <v>0</v>
      </c>
      <c r="T17" s="154">
        <f t="shared" si="0"/>
        <v>221276.19620999997</v>
      </c>
      <c r="U17" s="154">
        <f t="shared" si="0"/>
        <v>96119.872970000011</v>
      </c>
      <c r="V17" s="154">
        <f t="shared" si="0"/>
        <v>114342.45424000001</v>
      </c>
      <c r="W17" s="154">
        <f t="shared" si="0"/>
        <v>10813.869000000001</v>
      </c>
      <c r="X17" s="154">
        <f t="shared" si="0"/>
        <v>95.9</v>
      </c>
      <c r="Y17" s="154">
        <f>Y18+Y249</f>
        <v>0</v>
      </c>
      <c r="Z17" s="154">
        <f t="shared" si="0"/>
        <v>95.9</v>
      </c>
      <c r="AA17" s="154">
        <f t="shared" si="0"/>
        <v>0</v>
      </c>
      <c r="AB17" s="154">
        <f>T17+X17</f>
        <v>221372.09620999996</v>
      </c>
      <c r="AC17" s="154">
        <f t="shared" ref="AC17:AE39" si="1">U17+Y17</f>
        <v>96119.872970000011</v>
      </c>
      <c r="AD17" s="154">
        <f t="shared" si="1"/>
        <v>114438.35424</v>
      </c>
      <c r="AE17" s="154">
        <f t="shared" si="1"/>
        <v>10813.869000000001</v>
      </c>
      <c r="AF17" s="154">
        <f t="shared" ref="AF17:AM17" si="2">AF18+AF249</f>
        <v>219001.8</v>
      </c>
      <c r="AG17" s="154">
        <f t="shared" si="2"/>
        <v>94507.1</v>
      </c>
      <c r="AH17" s="154">
        <f t="shared" si="2"/>
        <v>112379.9</v>
      </c>
      <c r="AI17" s="154">
        <f t="shared" si="2"/>
        <v>12114.800000000001</v>
      </c>
      <c r="AJ17" s="154">
        <f t="shared" si="2"/>
        <v>95.9</v>
      </c>
      <c r="AK17" s="154">
        <f t="shared" si="2"/>
        <v>0</v>
      </c>
      <c r="AL17" s="154">
        <f t="shared" si="2"/>
        <v>95.9</v>
      </c>
      <c r="AM17" s="154">
        <f t="shared" si="2"/>
        <v>0</v>
      </c>
      <c r="AN17" s="162">
        <f>AF17+AJ17</f>
        <v>219097.69999999998</v>
      </c>
      <c r="AO17" s="162">
        <f t="shared" ref="AO17:AQ39" si="3">AG17+AK17</f>
        <v>94507.1</v>
      </c>
      <c r="AP17" s="162">
        <f t="shared" si="3"/>
        <v>112475.79999999999</v>
      </c>
      <c r="AQ17" s="162">
        <f t="shared" si="3"/>
        <v>12114.800000000001</v>
      </c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</row>
    <row r="18" spans="1:77" s="7" customFormat="1" ht="32.25" customHeight="1">
      <c r="A18" s="43" t="s">
        <v>10</v>
      </c>
      <c r="B18" s="42" t="s">
        <v>165</v>
      </c>
      <c r="C18" s="19"/>
      <c r="D18" s="19"/>
      <c r="E18" s="154">
        <f>F18+G18+H18+I18</f>
        <v>66135.335999999996</v>
      </c>
      <c r="F18" s="157">
        <f>F19+F22+F42+F50+F55+F58+F61+F64+F71+F78+F83+F90+F97+F100+F103+F108+F113+F118+F123+F126+F138+F141+F144+F150+F153+F163+F167+F172+F180+F187+F190+F193+F205+F208+F211+F214+F223+F246+F234+F196+F220+F243+F217+F201+F133+F184+F204</f>
        <v>42028.536</v>
      </c>
      <c r="G18" s="157">
        <f t="shared" ref="G18:AQ18" si="4">G19+G22+G42+G50+G55+G58+G61+G64+G71+G78+G83+G90+G97+G100+G103+G108+G113+G118+G123+G126+G138+G141+G144+G150+G153+G163+G167+G172+G180+G187+G190+G193+G205+G208+G211+G214+G223+G246+G234+G196+G220+G243+G217+G201+G133+G184+G204</f>
        <v>22122.1</v>
      </c>
      <c r="H18" s="157">
        <f t="shared" si="4"/>
        <v>1984.7</v>
      </c>
      <c r="I18" s="157">
        <f t="shared" si="4"/>
        <v>0</v>
      </c>
      <c r="J18" s="188">
        <f>J19+J22+J42+J50+J55+J58+J61+J64+J71+J78+J83+J90+J97+J100+J103+J108+J113+J118+J123+J126+J138+J141+J144+J150+J153+J163+J167+J172+J180+J187+J190+J193+J205+J208+J211+J214+J223+J246+J234+J196+J220+J243+J217+J201+J133+J184+J204+J231+J28</f>
        <v>2534.39</v>
      </c>
      <c r="K18" s="188">
        <f t="shared" si="4"/>
        <v>1609.4999999999998</v>
      </c>
      <c r="L18" s="188">
        <f>L19+L22+L42+L50+L55+L58+L61+L64+L71+L78+L83+L90+L97+L100+L103+L108+L113+L118+L123+L126+L138+L141+L144+L150+L153+L163+L167+L172+L180+L187+L190+L193+L205+L208+L211+L214+L223+L246+L234+L196+L220+L243+L217+L201+L133+L184+L204+L231</f>
        <v>121.89</v>
      </c>
      <c r="M18" s="188">
        <f>M19+M22+M42+M50+M55+M58+M61+M64+M71+M78+M83+M90+M97+M100+M103+M108+M113+M118+M123+M126+M138+M141+M144+M150+M153+M163+M167+M172+M180+M187+M190+M193+M205+M208+M211+M214+M223+M246+M234+M196+M220+M243+M217+M201+M133+M184+M204+M27</f>
        <v>803</v>
      </c>
      <c r="N18" s="188">
        <f t="shared" si="4"/>
        <v>0</v>
      </c>
      <c r="O18" s="157">
        <f>O19+O22+O42+O50+O55+O58+O61+O64+O71+O78+O83+O90+O97+O100+O103+O108+O113+O118+O123+O126+O138+O141+O144+O150+O153+O163+O167+O172+O180+O187+O190+O193+O205+O208+O211+O214+O223+O246+O234+O196+O220+O243+O217+O201+O133+O184+O204+O231+O27</f>
        <v>68669.72600000001</v>
      </c>
      <c r="P18" s="157">
        <f>P19+P22+P42+P50+P55+P58+P61+P64+P71+P78+P83+P90+P97+P100+P103+P108+P113+P118+P123+P126+P138+P141+P144+P150+P153+P163+P167+P172+P180+P187+P190+P193+P205+P208+P211+P214+P223+P246+P234+P196+P220+P243+P217+P201+P133+P184+P204+P231</f>
        <v>43638.036</v>
      </c>
      <c r="Q18" s="157">
        <f>Q19+Q22+Q42+Q50+Q55+Q58+Q61+Q64+Q71+Q78+Q83+Q90+Q97+Q100+Q103+Q108+Q113+Q118+Q123+Q126+Q138+Q141+Q144+Q150+Q153+Q163+Q167+Q172+Q180+Q187+Q190+Q193+Q205+Q208+Q211+Q214+Q223+Q246+Q234+Q196+Q220+Q243+Q217+Q201+Q133+Q184+Q204+Q231</f>
        <v>22243.99</v>
      </c>
      <c r="R18" s="157">
        <f>R19+R22+R42+R50+R55+R58+R61+R64+R71+R78+R83+R90+R97+R100+R103+R108+R113+R118+R123+R126+R138+R141+R144+R150+R153+R163+R167+R172+R180+R187+R190+R193+R205+R208+R211+R214+R223+R246+R234+R196+R220+R243+R217+R201+R133+R184+R204+R231+R27</f>
        <v>2787.7</v>
      </c>
      <c r="S18" s="157">
        <f>S19+S22+S42+S50+S55+S58+S61+S64+S71+S78+S83+S90+S97+S100+S103+S108+S113+S118+S123+S126+S138+S141+S144+S150+S153+S163+S167+S172+S180+S187+S190+S193+S205+S208+S211+S214+S223+S246+S234+S196+S220+S243+S217+S201+S133+S184+S204+S231</f>
        <v>0</v>
      </c>
      <c r="T18" s="157">
        <f t="shared" si="4"/>
        <v>53345.499999999985</v>
      </c>
      <c r="U18" s="157">
        <f t="shared" si="4"/>
        <v>32099.399999999998</v>
      </c>
      <c r="V18" s="157">
        <f t="shared" si="4"/>
        <v>20340.699999999997</v>
      </c>
      <c r="W18" s="157">
        <f t="shared" si="4"/>
        <v>905.40000000000009</v>
      </c>
      <c r="X18" s="157">
        <f>X19+X22+X42+X50+X55+X58+X61+X64+X71+X78+X83+X90+X97+X100+X103+X108+X113+X118+X123+X126+X138+X141+X144+X150+X153+X163+X167+X172+X180+X187+X190+X193+X205+X208+X211+X214+X223+X246+X234+X196+X220+X243+X217+X201+X133+X184+X204</f>
        <v>95.9</v>
      </c>
      <c r="Y18" s="157">
        <f t="shared" si="4"/>
        <v>0</v>
      </c>
      <c r="Z18" s="157">
        <f>Z19+Z22+Z42+Z50+Z55+Z58+Z61+Z64+Z71+Z78+Z83+Z90+Z97+Z100+Z103+Z108+Z113+Z118+Z123+Z126+Z138+Z141+Z144+Z150+Z153+Z163+Z167+Z172+Z180+Z187+Z190+Z193+Z205+Z208+Z211+Z214+Z223+Z246+Z234+Z196+Z220+Z243+Z217+Z201+Z133+Z184+Z204</f>
        <v>95.9</v>
      </c>
      <c r="AA18" s="157">
        <f t="shared" si="4"/>
        <v>0</v>
      </c>
      <c r="AB18" s="157">
        <f t="shared" si="4"/>
        <v>53441.399999999994</v>
      </c>
      <c r="AC18" s="157">
        <f t="shared" si="4"/>
        <v>32099.399999999998</v>
      </c>
      <c r="AD18" s="157">
        <f t="shared" si="4"/>
        <v>20436.599999999999</v>
      </c>
      <c r="AE18" s="157">
        <f t="shared" si="4"/>
        <v>905.40000000000009</v>
      </c>
      <c r="AF18" s="157">
        <f t="shared" si="4"/>
        <v>51914.499999999985</v>
      </c>
      <c r="AG18" s="157">
        <f t="shared" si="4"/>
        <v>29965.599999999999</v>
      </c>
      <c r="AH18" s="157">
        <f t="shared" si="4"/>
        <v>20302.199999999997</v>
      </c>
      <c r="AI18" s="157">
        <f t="shared" si="4"/>
        <v>1646.7</v>
      </c>
      <c r="AJ18" s="157">
        <f t="shared" si="4"/>
        <v>95.9</v>
      </c>
      <c r="AK18" s="157">
        <f t="shared" si="4"/>
        <v>0</v>
      </c>
      <c r="AL18" s="157">
        <f t="shared" si="4"/>
        <v>95.9</v>
      </c>
      <c r="AM18" s="157">
        <f t="shared" si="4"/>
        <v>0</v>
      </c>
      <c r="AN18" s="157">
        <f t="shared" si="4"/>
        <v>52010.399999999994</v>
      </c>
      <c r="AO18" s="157">
        <f t="shared" si="4"/>
        <v>29965.599999999999</v>
      </c>
      <c r="AP18" s="157">
        <f t="shared" si="4"/>
        <v>20398.099999999999</v>
      </c>
      <c r="AQ18" s="157">
        <f t="shared" si="4"/>
        <v>1646.7</v>
      </c>
    </row>
    <row r="19" spans="1:77" s="7" customFormat="1" ht="28.5">
      <c r="A19" s="43" t="s">
        <v>101</v>
      </c>
      <c r="B19" s="42" t="s">
        <v>166</v>
      </c>
      <c r="C19" s="19"/>
      <c r="D19" s="19"/>
      <c r="E19" s="154">
        <f t="shared" ref="E19:E96" si="5">F19+G19+H19</f>
        <v>1510.4</v>
      </c>
      <c r="F19" s="157">
        <f t="shared" ref="F19:S20" si="6">F20</f>
        <v>1510.4</v>
      </c>
      <c r="G19" s="157">
        <f t="shared" si="6"/>
        <v>0</v>
      </c>
      <c r="H19" s="157">
        <f t="shared" si="6"/>
        <v>0</v>
      </c>
      <c r="I19" s="157">
        <f t="shared" si="6"/>
        <v>0</v>
      </c>
      <c r="J19" s="188">
        <f t="shared" si="6"/>
        <v>0</v>
      </c>
      <c r="K19" s="188">
        <f t="shared" si="6"/>
        <v>0</v>
      </c>
      <c r="L19" s="188">
        <f t="shared" si="6"/>
        <v>0</v>
      </c>
      <c r="M19" s="188">
        <f t="shared" si="6"/>
        <v>0</v>
      </c>
      <c r="N19" s="188">
        <f t="shared" si="6"/>
        <v>0</v>
      </c>
      <c r="O19" s="157">
        <f>O20</f>
        <v>1510.4</v>
      </c>
      <c r="P19" s="157">
        <f>P20</f>
        <v>1510.4</v>
      </c>
      <c r="Q19" s="157">
        <f t="shared" si="6"/>
        <v>0</v>
      </c>
      <c r="R19" s="157">
        <f t="shared" si="6"/>
        <v>0</v>
      </c>
      <c r="S19" s="157">
        <f t="shared" si="6"/>
        <v>0</v>
      </c>
      <c r="T19" s="157">
        <f>T20</f>
        <v>1140</v>
      </c>
      <c r="U19" s="157">
        <f t="shared" ref="U19:AJ20" si="7">U20</f>
        <v>1140</v>
      </c>
      <c r="V19" s="157">
        <f t="shared" si="7"/>
        <v>0</v>
      </c>
      <c r="W19" s="157">
        <f t="shared" si="7"/>
        <v>0</v>
      </c>
      <c r="X19" s="157">
        <f t="shared" si="7"/>
        <v>0</v>
      </c>
      <c r="Y19" s="157">
        <f t="shared" si="7"/>
        <v>0</v>
      </c>
      <c r="Z19" s="157">
        <f t="shared" si="7"/>
        <v>0</v>
      </c>
      <c r="AA19" s="157">
        <f t="shared" si="7"/>
        <v>0</v>
      </c>
      <c r="AB19" s="154">
        <f t="shared" ref="AB19:AE88" si="8">T19+X19</f>
        <v>1140</v>
      </c>
      <c r="AC19" s="154">
        <f t="shared" si="1"/>
        <v>1140</v>
      </c>
      <c r="AD19" s="154">
        <f t="shared" si="1"/>
        <v>0</v>
      </c>
      <c r="AE19" s="154">
        <f t="shared" si="1"/>
        <v>0</v>
      </c>
      <c r="AF19" s="157">
        <f t="shared" si="7"/>
        <v>1140</v>
      </c>
      <c r="AG19" s="157">
        <f t="shared" si="7"/>
        <v>1140</v>
      </c>
      <c r="AH19" s="157">
        <f t="shared" si="7"/>
        <v>0</v>
      </c>
      <c r="AI19" s="157">
        <f t="shared" si="7"/>
        <v>0</v>
      </c>
      <c r="AJ19" s="157">
        <f t="shared" si="7"/>
        <v>0</v>
      </c>
      <c r="AK19" s="157">
        <f t="shared" ref="AK19:AM20" si="9">AK20</f>
        <v>0</v>
      </c>
      <c r="AL19" s="157">
        <f t="shared" si="9"/>
        <v>0</v>
      </c>
      <c r="AM19" s="157">
        <f t="shared" si="9"/>
        <v>0</v>
      </c>
      <c r="AN19" s="162">
        <f t="shared" ref="AN19:AQ88" si="10">AF19+AJ19</f>
        <v>1140</v>
      </c>
      <c r="AO19" s="162">
        <f t="shared" si="3"/>
        <v>1140</v>
      </c>
      <c r="AP19" s="162">
        <f t="shared" si="3"/>
        <v>0</v>
      </c>
      <c r="AQ19" s="162">
        <f t="shared" si="3"/>
        <v>0</v>
      </c>
    </row>
    <row r="20" spans="1:77" s="8" customFormat="1" ht="109.5" customHeight="1">
      <c r="A20" s="16" t="s">
        <v>11</v>
      </c>
      <c r="B20" s="44" t="s">
        <v>166</v>
      </c>
      <c r="C20" s="153" t="s">
        <v>12</v>
      </c>
      <c r="D20" s="153"/>
      <c r="E20" s="154">
        <f t="shared" si="5"/>
        <v>1510.4</v>
      </c>
      <c r="F20" s="155">
        <f t="shared" si="6"/>
        <v>1510.4</v>
      </c>
      <c r="G20" s="156">
        <f t="shared" si="6"/>
        <v>0</v>
      </c>
      <c r="H20" s="157">
        <f t="shared" si="6"/>
        <v>0</v>
      </c>
      <c r="I20" s="157">
        <f t="shared" si="6"/>
        <v>0</v>
      </c>
      <c r="J20" s="188">
        <f t="shared" si="6"/>
        <v>0</v>
      </c>
      <c r="K20" s="188">
        <f t="shared" si="6"/>
        <v>0</v>
      </c>
      <c r="L20" s="188">
        <f t="shared" si="6"/>
        <v>0</v>
      </c>
      <c r="M20" s="188">
        <f t="shared" si="6"/>
        <v>0</v>
      </c>
      <c r="N20" s="188">
        <f t="shared" si="6"/>
        <v>0</v>
      </c>
      <c r="O20" s="157">
        <f t="shared" si="6"/>
        <v>1510.4</v>
      </c>
      <c r="P20" s="157">
        <f t="shared" si="6"/>
        <v>1510.4</v>
      </c>
      <c r="Q20" s="157">
        <f t="shared" si="6"/>
        <v>0</v>
      </c>
      <c r="R20" s="157">
        <f t="shared" si="6"/>
        <v>0</v>
      </c>
      <c r="S20" s="157">
        <f t="shared" si="6"/>
        <v>0</v>
      </c>
      <c r="T20" s="154">
        <f t="shared" ref="T20:T97" si="11">U20+V20+W20</f>
        <v>1140</v>
      </c>
      <c r="U20" s="155">
        <f>U21</f>
        <v>1140</v>
      </c>
      <c r="V20" s="156">
        <f>V21</f>
        <v>0</v>
      </c>
      <c r="W20" s="156">
        <f t="shared" si="7"/>
        <v>0</v>
      </c>
      <c r="X20" s="156">
        <f t="shared" si="7"/>
        <v>0</v>
      </c>
      <c r="Y20" s="156">
        <f t="shared" si="7"/>
        <v>0</v>
      </c>
      <c r="Z20" s="156">
        <f t="shared" si="7"/>
        <v>0</v>
      </c>
      <c r="AA20" s="156">
        <f t="shared" si="7"/>
        <v>0</v>
      </c>
      <c r="AB20" s="154">
        <f t="shared" si="8"/>
        <v>1140</v>
      </c>
      <c r="AC20" s="154">
        <f t="shared" si="1"/>
        <v>1140</v>
      </c>
      <c r="AD20" s="154">
        <f t="shared" si="1"/>
        <v>0</v>
      </c>
      <c r="AE20" s="154">
        <f t="shared" si="1"/>
        <v>0</v>
      </c>
      <c r="AF20" s="159">
        <f>AG20+AH20</f>
        <v>1140</v>
      </c>
      <c r="AG20" s="160">
        <f>AG21</f>
        <v>1140</v>
      </c>
      <c r="AH20" s="160">
        <f t="shared" si="7"/>
        <v>0</v>
      </c>
      <c r="AI20" s="160">
        <f t="shared" si="7"/>
        <v>0</v>
      </c>
      <c r="AJ20" s="160">
        <f t="shared" si="7"/>
        <v>0</v>
      </c>
      <c r="AK20" s="160">
        <f t="shared" si="9"/>
        <v>0</v>
      </c>
      <c r="AL20" s="160">
        <f t="shared" si="9"/>
        <v>0</v>
      </c>
      <c r="AM20" s="160">
        <f t="shared" si="9"/>
        <v>0</v>
      </c>
      <c r="AN20" s="162">
        <f t="shared" si="10"/>
        <v>1140</v>
      </c>
      <c r="AO20" s="162">
        <f t="shared" si="3"/>
        <v>1140</v>
      </c>
      <c r="AP20" s="162">
        <f t="shared" si="3"/>
        <v>0</v>
      </c>
      <c r="AQ20" s="162">
        <f t="shared" si="3"/>
        <v>0</v>
      </c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</row>
    <row r="21" spans="1:77" s="8" customFormat="1" ht="61.5" customHeight="1">
      <c r="A21" s="16" t="s">
        <v>8</v>
      </c>
      <c r="B21" s="44" t="s">
        <v>166</v>
      </c>
      <c r="C21" s="153" t="s">
        <v>12</v>
      </c>
      <c r="D21" s="153" t="s">
        <v>9</v>
      </c>
      <c r="E21" s="154">
        <f t="shared" si="5"/>
        <v>1510.4</v>
      </c>
      <c r="F21" s="155">
        <v>1510.4</v>
      </c>
      <c r="G21" s="156"/>
      <c r="H21" s="157"/>
      <c r="I21" s="157"/>
      <c r="J21" s="188">
        <f>K21+L21+M21+N21</f>
        <v>0</v>
      </c>
      <c r="K21" s="188"/>
      <c r="L21" s="188"/>
      <c r="M21" s="188"/>
      <c r="N21" s="188"/>
      <c r="O21" s="157">
        <f>P21+Q21+R21+S21</f>
        <v>1510.4</v>
      </c>
      <c r="P21" s="157">
        <f>F21+K21</f>
        <v>1510.4</v>
      </c>
      <c r="Q21" s="157">
        <f>G21+L21</f>
        <v>0</v>
      </c>
      <c r="R21" s="157">
        <f>H21+M21</f>
        <v>0</v>
      </c>
      <c r="S21" s="157">
        <f>I21+N21</f>
        <v>0</v>
      </c>
      <c r="T21" s="154">
        <f t="shared" si="11"/>
        <v>1140</v>
      </c>
      <c r="U21" s="155">
        <v>1140</v>
      </c>
      <c r="V21" s="156"/>
      <c r="W21" s="156"/>
      <c r="X21" s="156"/>
      <c r="Y21" s="156"/>
      <c r="Z21" s="156"/>
      <c r="AA21" s="156"/>
      <c r="AB21" s="154">
        <f t="shared" si="8"/>
        <v>1140</v>
      </c>
      <c r="AC21" s="154">
        <f t="shared" si="1"/>
        <v>1140</v>
      </c>
      <c r="AD21" s="154">
        <f t="shared" si="1"/>
        <v>0</v>
      </c>
      <c r="AE21" s="154">
        <f t="shared" si="1"/>
        <v>0</v>
      </c>
      <c r="AF21" s="159">
        <f>AG21+AH21</f>
        <v>1140</v>
      </c>
      <c r="AG21" s="160">
        <v>1140</v>
      </c>
      <c r="AH21" s="160"/>
      <c r="AI21" s="160"/>
      <c r="AJ21" s="161"/>
      <c r="AK21" s="161"/>
      <c r="AL21" s="161"/>
      <c r="AM21" s="161"/>
      <c r="AN21" s="162">
        <f t="shared" si="10"/>
        <v>1140</v>
      </c>
      <c r="AO21" s="162">
        <f t="shared" si="3"/>
        <v>1140</v>
      </c>
      <c r="AP21" s="162">
        <f t="shared" si="3"/>
        <v>0</v>
      </c>
      <c r="AQ21" s="162">
        <f t="shared" si="3"/>
        <v>0</v>
      </c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</row>
    <row r="22" spans="1:77" s="7" customFormat="1" ht="17.25" customHeight="1">
      <c r="A22" s="43" t="s">
        <v>102</v>
      </c>
      <c r="B22" s="42" t="s">
        <v>167</v>
      </c>
      <c r="C22" s="19"/>
      <c r="D22" s="19"/>
      <c r="E22" s="154">
        <f>F22+G22+H22</f>
        <v>18906.5</v>
      </c>
      <c r="F22" s="45">
        <f>F24+F26+F35+F39+F41+F37</f>
        <v>18906.5</v>
      </c>
      <c r="G22" s="45">
        <f>G24+G26+G35+G39+G41+G37</f>
        <v>0</v>
      </c>
      <c r="H22" s="45">
        <f>H24+H26+H35+H39+H41+H37</f>
        <v>0</v>
      </c>
      <c r="I22" s="45">
        <f>I24+I26+I35+I39+I41+I37</f>
        <v>0</v>
      </c>
      <c r="J22" s="189">
        <f t="shared" ref="J22:AM22" si="12">J24+J26+J35+J39+J41+J37</f>
        <v>1122.0999999999999</v>
      </c>
      <c r="K22" s="189">
        <f t="shared" si="12"/>
        <v>1122.0999999999999</v>
      </c>
      <c r="L22" s="189">
        <f t="shared" si="12"/>
        <v>0</v>
      </c>
      <c r="M22" s="189">
        <f t="shared" si="12"/>
        <v>0</v>
      </c>
      <c r="N22" s="189">
        <f t="shared" si="12"/>
        <v>0</v>
      </c>
      <c r="O22" s="45">
        <f t="shared" si="12"/>
        <v>20028.600000000002</v>
      </c>
      <c r="P22" s="157">
        <f t="shared" ref="P22:P90" si="13">F22+K22</f>
        <v>20028.599999999999</v>
      </c>
      <c r="Q22" s="45">
        <f t="shared" si="12"/>
        <v>0</v>
      </c>
      <c r="R22" s="45">
        <f t="shared" si="12"/>
        <v>0</v>
      </c>
      <c r="S22" s="45">
        <f t="shared" si="12"/>
        <v>0</v>
      </c>
      <c r="T22" s="45">
        <f t="shared" si="12"/>
        <v>15328.6</v>
      </c>
      <c r="U22" s="45">
        <f t="shared" si="12"/>
        <v>15328.6</v>
      </c>
      <c r="V22" s="45">
        <f t="shared" si="12"/>
        <v>0</v>
      </c>
      <c r="W22" s="45">
        <f t="shared" si="12"/>
        <v>0</v>
      </c>
      <c r="X22" s="45">
        <f t="shared" si="12"/>
        <v>0</v>
      </c>
      <c r="Y22" s="45">
        <f t="shared" si="12"/>
        <v>0</v>
      </c>
      <c r="Z22" s="45">
        <f t="shared" si="12"/>
        <v>0</v>
      </c>
      <c r="AA22" s="45">
        <f t="shared" si="12"/>
        <v>0</v>
      </c>
      <c r="AB22" s="154">
        <f t="shared" si="8"/>
        <v>15328.6</v>
      </c>
      <c r="AC22" s="154">
        <f t="shared" si="1"/>
        <v>15328.6</v>
      </c>
      <c r="AD22" s="154">
        <f t="shared" si="1"/>
        <v>0</v>
      </c>
      <c r="AE22" s="154">
        <f t="shared" si="1"/>
        <v>0</v>
      </c>
      <c r="AF22" s="45">
        <f t="shared" si="12"/>
        <v>14369.6</v>
      </c>
      <c r="AG22" s="45">
        <f t="shared" si="12"/>
        <v>14369.6</v>
      </c>
      <c r="AH22" s="45">
        <f t="shared" si="12"/>
        <v>0</v>
      </c>
      <c r="AI22" s="45">
        <f t="shared" si="12"/>
        <v>0</v>
      </c>
      <c r="AJ22" s="45">
        <f t="shared" si="12"/>
        <v>0</v>
      </c>
      <c r="AK22" s="45">
        <f t="shared" si="12"/>
        <v>0</v>
      </c>
      <c r="AL22" s="45">
        <f t="shared" si="12"/>
        <v>0</v>
      </c>
      <c r="AM22" s="45">
        <f t="shared" si="12"/>
        <v>0</v>
      </c>
      <c r="AN22" s="162">
        <f t="shared" si="10"/>
        <v>14369.6</v>
      </c>
      <c r="AO22" s="162">
        <f t="shared" si="3"/>
        <v>14369.6</v>
      </c>
      <c r="AP22" s="162">
        <f t="shared" si="3"/>
        <v>0</v>
      </c>
      <c r="AQ22" s="162">
        <f t="shared" si="3"/>
        <v>0</v>
      </c>
    </row>
    <row r="23" spans="1:77" s="8" customFormat="1" ht="120">
      <c r="A23" s="16" t="s">
        <v>319</v>
      </c>
      <c r="B23" s="44" t="s">
        <v>167</v>
      </c>
      <c r="C23" s="153" t="s">
        <v>12</v>
      </c>
      <c r="D23" s="153"/>
      <c r="E23" s="154">
        <f t="shared" si="5"/>
        <v>250</v>
      </c>
      <c r="F23" s="155">
        <f t="shared" ref="F23:S23" si="14">F24</f>
        <v>250</v>
      </c>
      <c r="G23" s="155">
        <f t="shared" si="14"/>
        <v>0</v>
      </c>
      <c r="H23" s="155">
        <f t="shared" si="14"/>
        <v>0</v>
      </c>
      <c r="I23" s="155">
        <f t="shared" si="14"/>
        <v>0</v>
      </c>
      <c r="J23" s="190">
        <f t="shared" si="14"/>
        <v>0</v>
      </c>
      <c r="K23" s="190">
        <f t="shared" si="14"/>
        <v>0</v>
      </c>
      <c r="L23" s="190">
        <f t="shared" si="14"/>
        <v>0</v>
      </c>
      <c r="M23" s="190">
        <f t="shared" si="14"/>
        <v>0</v>
      </c>
      <c r="N23" s="190">
        <f t="shared" si="14"/>
        <v>0</v>
      </c>
      <c r="O23" s="155">
        <f t="shared" si="14"/>
        <v>250</v>
      </c>
      <c r="P23" s="157">
        <f t="shared" si="13"/>
        <v>250</v>
      </c>
      <c r="Q23" s="155">
        <f t="shared" si="14"/>
        <v>0</v>
      </c>
      <c r="R23" s="155">
        <f t="shared" si="14"/>
        <v>0</v>
      </c>
      <c r="S23" s="155">
        <f t="shared" si="14"/>
        <v>0</v>
      </c>
      <c r="T23" s="154">
        <f t="shared" si="11"/>
        <v>200</v>
      </c>
      <c r="U23" s="155">
        <f t="shared" ref="U23:AA23" si="15">U24</f>
        <v>200</v>
      </c>
      <c r="V23" s="156">
        <f t="shared" si="15"/>
        <v>0</v>
      </c>
      <c r="W23" s="156">
        <f t="shared" si="15"/>
        <v>0</v>
      </c>
      <c r="X23" s="156">
        <f t="shared" si="15"/>
        <v>0</v>
      </c>
      <c r="Y23" s="156">
        <f t="shared" si="15"/>
        <v>0</v>
      </c>
      <c r="Z23" s="156">
        <f t="shared" si="15"/>
        <v>0</v>
      </c>
      <c r="AA23" s="156">
        <f t="shared" si="15"/>
        <v>0</v>
      </c>
      <c r="AB23" s="154">
        <f t="shared" si="8"/>
        <v>200</v>
      </c>
      <c r="AC23" s="154">
        <f t="shared" si="1"/>
        <v>200</v>
      </c>
      <c r="AD23" s="154">
        <f t="shared" si="1"/>
        <v>0</v>
      </c>
      <c r="AE23" s="154">
        <f t="shared" si="1"/>
        <v>0</v>
      </c>
      <c r="AF23" s="159">
        <f t="shared" ref="AF23:AF41" si="16">AG23+AH23</f>
        <v>250</v>
      </c>
      <c r="AG23" s="160">
        <f>AG24</f>
        <v>250</v>
      </c>
      <c r="AH23" s="160">
        <f t="shared" ref="AH23:AM23" si="17">AH24</f>
        <v>0</v>
      </c>
      <c r="AI23" s="160">
        <f t="shared" si="17"/>
        <v>0</v>
      </c>
      <c r="AJ23" s="160">
        <f t="shared" si="17"/>
        <v>0</v>
      </c>
      <c r="AK23" s="160">
        <f t="shared" si="17"/>
        <v>0</v>
      </c>
      <c r="AL23" s="160">
        <f t="shared" si="17"/>
        <v>0</v>
      </c>
      <c r="AM23" s="160">
        <f t="shared" si="17"/>
        <v>0</v>
      </c>
      <c r="AN23" s="162">
        <f t="shared" si="10"/>
        <v>250</v>
      </c>
      <c r="AO23" s="162">
        <f t="shared" si="3"/>
        <v>250</v>
      </c>
      <c r="AP23" s="162">
        <f t="shared" si="3"/>
        <v>0</v>
      </c>
      <c r="AQ23" s="162">
        <f t="shared" si="3"/>
        <v>0</v>
      </c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</row>
    <row r="24" spans="1:77" s="8" customFormat="1" ht="81" customHeight="1">
      <c r="A24" s="16" t="s">
        <v>13</v>
      </c>
      <c r="B24" s="44" t="s">
        <v>167</v>
      </c>
      <c r="C24" s="153" t="s">
        <v>12</v>
      </c>
      <c r="D24" s="153" t="s">
        <v>14</v>
      </c>
      <c r="E24" s="154">
        <f t="shared" si="5"/>
        <v>250</v>
      </c>
      <c r="F24" s="155">
        <v>250</v>
      </c>
      <c r="G24" s="156"/>
      <c r="H24" s="157"/>
      <c r="I24" s="157"/>
      <c r="J24" s="188">
        <f>K24+L24+M24+N24</f>
        <v>0</v>
      </c>
      <c r="K24" s="188"/>
      <c r="L24" s="188"/>
      <c r="M24" s="188"/>
      <c r="N24" s="188"/>
      <c r="O24" s="157">
        <f>P24+Q24+R24+S24</f>
        <v>250</v>
      </c>
      <c r="P24" s="157">
        <f t="shared" si="13"/>
        <v>250</v>
      </c>
      <c r="Q24" s="157"/>
      <c r="R24" s="157"/>
      <c r="S24" s="157"/>
      <c r="T24" s="154">
        <f t="shared" si="11"/>
        <v>200</v>
      </c>
      <c r="U24" s="155">
        <v>200</v>
      </c>
      <c r="V24" s="156"/>
      <c r="W24" s="156"/>
      <c r="X24" s="156"/>
      <c r="Y24" s="156"/>
      <c r="Z24" s="156"/>
      <c r="AA24" s="156"/>
      <c r="AB24" s="154">
        <f t="shared" si="8"/>
        <v>200</v>
      </c>
      <c r="AC24" s="154">
        <f t="shared" si="1"/>
        <v>200</v>
      </c>
      <c r="AD24" s="154">
        <f t="shared" si="1"/>
        <v>0</v>
      </c>
      <c r="AE24" s="154">
        <f t="shared" si="1"/>
        <v>0</v>
      </c>
      <c r="AF24" s="159">
        <f t="shared" si="16"/>
        <v>250</v>
      </c>
      <c r="AG24" s="160">
        <v>250</v>
      </c>
      <c r="AH24" s="160"/>
      <c r="AI24" s="160"/>
      <c r="AJ24" s="161"/>
      <c r="AK24" s="161"/>
      <c r="AL24" s="161"/>
      <c r="AM24" s="161"/>
      <c r="AN24" s="162">
        <f t="shared" si="10"/>
        <v>250</v>
      </c>
      <c r="AO24" s="162">
        <f t="shared" si="3"/>
        <v>250</v>
      </c>
      <c r="AP24" s="162">
        <f t="shared" si="3"/>
        <v>0</v>
      </c>
      <c r="AQ24" s="162">
        <f t="shared" si="3"/>
        <v>0</v>
      </c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</row>
    <row r="25" spans="1:77" s="8" customFormat="1" ht="109.5" customHeight="1">
      <c r="A25" s="16" t="s">
        <v>11</v>
      </c>
      <c r="B25" s="44" t="s">
        <v>167</v>
      </c>
      <c r="C25" s="153" t="s">
        <v>12</v>
      </c>
      <c r="D25" s="153"/>
      <c r="E25" s="154">
        <f t="shared" si="5"/>
        <v>10486.9</v>
      </c>
      <c r="F25" s="155">
        <f>F26</f>
        <v>10486.9</v>
      </c>
      <c r="G25" s="155">
        <f t="shared" ref="G25:S25" si="18">G26</f>
        <v>0</v>
      </c>
      <c r="H25" s="155">
        <f t="shared" si="18"/>
        <v>0</v>
      </c>
      <c r="I25" s="155">
        <f t="shared" si="18"/>
        <v>0</v>
      </c>
      <c r="J25" s="190">
        <f t="shared" si="18"/>
        <v>1047</v>
      </c>
      <c r="K25" s="190">
        <f t="shared" si="18"/>
        <v>1047</v>
      </c>
      <c r="L25" s="190">
        <f t="shared" si="18"/>
        <v>0</v>
      </c>
      <c r="M25" s="190">
        <f t="shared" si="18"/>
        <v>0</v>
      </c>
      <c r="N25" s="190">
        <f t="shared" si="18"/>
        <v>0</v>
      </c>
      <c r="O25" s="155">
        <f t="shared" si="18"/>
        <v>11533.9</v>
      </c>
      <c r="P25" s="157">
        <f t="shared" si="13"/>
        <v>11533.9</v>
      </c>
      <c r="Q25" s="155">
        <f t="shared" si="18"/>
        <v>0</v>
      </c>
      <c r="R25" s="155">
        <f t="shared" si="18"/>
        <v>0</v>
      </c>
      <c r="S25" s="155">
        <f t="shared" si="18"/>
        <v>0</v>
      </c>
      <c r="T25" s="154">
        <f t="shared" si="11"/>
        <v>8632</v>
      </c>
      <c r="U25" s="155">
        <f t="shared" ref="U25:AA25" si="19">U26</f>
        <v>8632</v>
      </c>
      <c r="V25" s="155">
        <f t="shared" si="19"/>
        <v>0</v>
      </c>
      <c r="W25" s="155">
        <f t="shared" si="19"/>
        <v>0</v>
      </c>
      <c r="X25" s="155">
        <f t="shared" si="19"/>
        <v>0</v>
      </c>
      <c r="Y25" s="155">
        <f t="shared" si="19"/>
        <v>0</v>
      </c>
      <c r="Z25" s="155">
        <f t="shared" si="19"/>
        <v>0</v>
      </c>
      <c r="AA25" s="155">
        <f t="shared" si="19"/>
        <v>0</v>
      </c>
      <c r="AB25" s="154">
        <f t="shared" si="8"/>
        <v>8632</v>
      </c>
      <c r="AC25" s="154">
        <f t="shared" si="1"/>
        <v>8632</v>
      </c>
      <c r="AD25" s="154">
        <f t="shared" si="1"/>
        <v>0</v>
      </c>
      <c r="AE25" s="154">
        <f t="shared" si="1"/>
        <v>0</v>
      </c>
      <c r="AF25" s="159">
        <f t="shared" si="16"/>
        <v>8700</v>
      </c>
      <c r="AG25" s="160">
        <f>AG26</f>
        <v>8700</v>
      </c>
      <c r="AH25" s="160">
        <f t="shared" ref="AH25:AM25" si="20">AH26</f>
        <v>0</v>
      </c>
      <c r="AI25" s="160">
        <f t="shared" si="20"/>
        <v>0</v>
      </c>
      <c r="AJ25" s="160">
        <f t="shared" si="20"/>
        <v>0</v>
      </c>
      <c r="AK25" s="160">
        <f t="shared" si="20"/>
        <v>0</v>
      </c>
      <c r="AL25" s="160">
        <f t="shared" si="20"/>
        <v>0</v>
      </c>
      <c r="AM25" s="160">
        <f t="shared" si="20"/>
        <v>0</v>
      </c>
      <c r="AN25" s="162">
        <f t="shared" si="10"/>
        <v>8700</v>
      </c>
      <c r="AO25" s="162">
        <f t="shared" si="3"/>
        <v>8700</v>
      </c>
      <c r="AP25" s="162">
        <f t="shared" si="3"/>
        <v>0</v>
      </c>
      <c r="AQ25" s="162">
        <f t="shared" si="3"/>
        <v>0</v>
      </c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</row>
    <row r="26" spans="1:77" s="8" customFormat="1" ht="96" customHeight="1">
      <c r="A26" s="16" t="s">
        <v>20</v>
      </c>
      <c r="B26" s="44" t="s">
        <v>167</v>
      </c>
      <c r="C26" s="153" t="s">
        <v>12</v>
      </c>
      <c r="D26" s="153" t="s">
        <v>21</v>
      </c>
      <c r="E26" s="154">
        <f t="shared" si="5"/>
        <v>10486.9</v>
      </c>
      <c r="F26" s="155">
        <v>10486.9</v>
      </c>
      <c r="G26" s="156"/>
      <c r="H26" s="157"/>
      <c r="I26" s="157"/>
      <c r="J26" s="188">
        <f>K26+L26+M26+N26</f>
        <v>1047</v>
      </c>
      <c r="K26" s="191">
        <v>1047</v>
      </c>
      <c r="L26" s="188"/>
      <c r="M26" s="188">
        <v>0</v>
      </c>
      <c r="N26" s="188"/>
      <c r="O26" s="157">
        <f>P26+Q26+R26+S26</f>
        <v>11533.9</v>
      </c>
      <c r="P26" s="157">
        <f t="shared" si="13"/>
        <v>11533.9</v>
      </c>
      <c r="Q26" s="157"/>
      <c r="R26" s="157"/>
      <c r="S26" s="157"/>
      <c r="T26" s="154">
        <f t="shared" si="11"/>
        <v>8632</v>
      </c>
      <c r="U26" s="155">
        <v>8632</v>
      </c>
      <c r="V26" s="156"/>
      <c r="W26" s="156"/>
      <c r="X26" s="156"/>
      <c r="Y26" s="156"/>
      <c r="Z26" s="156"/>
      <c r="AA26" s="156"/>
      <c r="AB26" s="154">
        <f t="shared" si="8"/>
        <v>8632</v>
      </c>
      <c r="AC26" s="154">
        <f t="shared" si="1"/>
        <v>8632</v>
      </c>
      <c r="AD26" s="154">
        <f t="shared" si="1"/>
        <v>0</v>
      </c>
      <c r="AE26" s="154">
        <f t="shared" si="1"/>
        <v>0</v>
      </c>
      <c r="AF26" s="159">
        <f t="shared" si="16"/>
        <v>8700</v>
      </c>
      <c r="AG26" s="160">
        <v>8700</v>
      </c>
      <c r="AH26" s="160"/>
      <c r="AI26" s="160"/>
      <c r="AJ26" s="161"/>
      <c r="AK26" s="161"/>
      <c r="AL26" s="161"/>
      <c r="AM26" s="161"/>
      <c r="AN26" s="162">
        <f t="shared" si="10"/>
        <v>8700</v>
      </c>
      <c r="AO26" s="162">
        <f t="shared" si="3"/>
        <v>8700</v>
      </c>
      <c r="AP26" s="162">
        <f t="shared" si="3"/>
        <v>0</v>
      </c>
      <c r="AQ26" s="162">
        <f t="shared" si="3"/>
        <v>0</v>
      </c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</row>
    <row r="27" spans="1:77" s="8" customFormat="1" ht="96" customHeight="1">
      <c r="A27" s="16" t="s">
        <v>319</v>
      </c>
      <c r="B27" s="44" t="s">
        <v>424</v>
      </c>
      <c r="C27" s="153" t="s">
        <v>12</v>
      </c>
      <c r="D27" s="153"/>
      <c r="E27" s="154"/>
      <c r="F27" s="155"/>
      <c r="G27" s="156"/>
      <c r="H27" s="157">
        <f>H28</f>
        <v>0</v>
      </c>
      <c r="I27" s="157"/>
      <c r="J27" s="188">
        <f>K27+L27+M27+N27</f>
        <v>803</v>
      </c>
      <c r="K27" s="191"/>
      <c r="L27" s="188"/>
      <c r="M27" s="188">
        <f>M28</f>
        <v>803</v>
      </c>
      <c r="N27" s="188"/>
      <c r="O27" s="157">
        <f>P27+Q27+R27+S27</f>
        <v>803</v>
      </c>
      <c r="P27" s="157">
        <f t="shared" si="13"/>
        <v>0</v>
      </c>
      <c r="Q27" s="157"/>
      <c r="R27" s="157">
        <f>M27</f>
        <v>803</v>
      </c>
      <c r="S27" s="157"/>
      <c r="T27" s="154"/>
      <c r="U27" s="155"/>
      <c r="V27" s="156"/>
      <c r="W27" s="156"/>
      <c r="X27" s="156"/>
      <c r="Y27" s="156"/>
      <c r="Z27" s="156"/>
      <c r="AA27" s="156"/>
      <c r="AB27" s="154"/>
      <c r="AC27" s="154"/>
      <c r="AD27" s="154"/>
      <c r="AE27" s="154"/>
      <c r="AF27" s="159"/>
      <c r="AG27" s="160"/>
      <c r="AH27" s="160"/>
      <c r="AI27" s="160"/>
      <c r="AJ27" s="161"/>
      <c r="AK27" s="161"/>
      <c r="AL27" s="161"/>
      <c r="AM27" s="161"/>
      <c r="AN27" s="162"/>
      <c r="AO27" s="162"/>
      <c r="AP27" s="162"/>
      <c r="AQ27" s="162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</row>
    <row r="28" spans="1:77" s="8" customFormat="1" ht="96" customHeight="1">
      <c r="A28" s="16" t="s">
        <v>423</v>
      </c>
      <c r="B28" s="44" t="s">
        <v>424</v>
      </c>
      <c r="C28" s="153" t="s">
        <v>12</v>
      </c>
      <c r="D28" s="153" t="s">
        <v>21</v>
      </c>
      <c r="E28" s="154"/>
      <c r="F28" s="155"/>
      <c r="G28" s="156"/>
      <c r="H28" s="157">
        <v>0</v>
      </c>
      <c r="I28" s="157"/>
      <c r="J28" s="188">
        <f>K28+L28+M28+N28</f>
        <v>803</v>
      </c>
      <c r="K28" s="191"/>
      <c r="L28" s="188"/>
      <c r="M28" s="188">
        <v>803</v>
      </c>
      <c r="N28" s="188"/>
      <c r="O28" s="157">
        <f>P28+Q28+R28+S28</f>
        <v>803</v>
      </c>
      <c r="P28" s="157">
        <f t="shared" si="13"/>
        <v>0</v>
      </c>
      <c r="Q28" s="157"/>
      <c r="R28" s="157">
        <f>M28</f>
        <v>803</v>
      </c>
      <c r="S28" s="157"/>
      <c r="T28" s="154"/>
      <c r="U28" s="155"/>
      <c r="V28" s="156"/>
      <c r="W28" s="156"/>
      <c r="X28" s="156"/>
      <c r="Y28" s="156"/>
      <c r="Z28" s="156"/>
      <c r="AA28" s="156"/>
      <c r="AB28" s="154"/>
      <c r="AC28" s="154"/>
      <c r="AD28" s="154"/>
      <c r="AE28" s="154"/>
      <c r="AF28" s="159"/>
      <c r="AG28" s="160"/>
      <c r="AH28" s="160"/>
      <c r="AI28" s="160"/>
      <c r="AJ28" s="161"/>
      <c r="AK28" s="161"/>
      <c r="AL28" s="161"/>
      <c r="AM28" s="161"/>
      <c r="AN28" s="162"/>
      <c r="AO28" s="162"/>
      <c r="AP28" s="162"/>
      <c r="AQ28" s="162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</row>
    <row r="29" spans="1:77" s="8" customFormat="1" ht="96" customHeight="1">
      <c r="A29" s="16" t="s">
        <v>25</v>
      </c>
      <c r="B29" s="44" t="s">
        <v>167</v>
      </c>
      <c r="C29" s="153" t="s">
        <v>12</v>
      </c>
      <c r="D29" s="153" t="s">
        <v>26</v>
      </c>
      <c r="E29" s="154"/>
      <c r="F29" s="155"/>
      <c r="G29" s="156"/>
      <c r="H29" s="157"/>
      <c r="I29" s="157"/>
      <c r="J29" s="188"/>
      <c r="K29" s="191"/>
      <c r="L29" s="188"/>
      <c r="M29" s="188"/>
      <c r="N29" s="188"/>
      <c r="O29" s="157"/>
      <c r="P29" s="157"/>
      <c r="Q29" s="157"/>
      <c r="R29" s="157"/>
      <c r="S29" s="157"/>
      <c r="T29" s="154"/>
      <c r="U29" s="155"/>
      <c r="V29" s="156"/>
      <c r="W29" s="156"/>
      <c r="X29" s="156"/>
      <c r="Y29" s="156"/>
      <c r="Z29" s="156"/>
      <c r="AA29" s="156"/>
      <c r="AB29" s="154"/>
      <c r="AC29" s="154"/>
      <c r="AD29" s="154"/>
      <c r="AE29" s="154"/>
      <c r="AF29" s="159"/>
      <c r="AG29" s="160"/>
      <c r="AH29" s="160"/>
      <c r="AI29" s="160"/>
      <c r="AJ29" s="161"/>
      <c r="AK29" s="161"/>
      <c r="AL29" s="161"/>
      <c r="AM29" s="161"/>
      <c r="AN29" s="162"/>
      <c r="AO29" s="162"/>
      <c r="AP29" s="162"/>
      <c r="AQ29" s="162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</row>
    <row r="30" spans="1:77" s="8" customFormat="1" ht="96" customHeight="1">
      <c r="A30" s="16" t="s">
        <v>65</v>
      </c>
      <c r="B30" s="44" t="s">
        <v>167</v>
      </c>
      <c r="C30" s="153" t="s">
        <v>12</v>
      </c>
      <c r="D30" s="153" t="s">
        <v>66</v>
      </c>
      <c r="E30" s="154"/>
      <c r="F30" s="155"/>
      <c r="G30" s="156"/>
      <c r="H30" s="157"/>
      <c r="I30" s="157"/>
      <c r="J30" s="188"/>
      <c r="K30" s="191"/>
      <c r="L30" s="188"/>
      <c r="M30" s="188"/>
      <c r="N30" s="188"/>
      <c r="O30" s="157"/>
      <c r="P30" s="157"/>
      <c r="Q30" s="157"/>
      <c r="R30" s="157"/>
      <c r="S30" s="157"/>
      <c r="T30" s="154"/>
      <c r="U30" s="155"/>
      <c r="V30" s="156"/>
      <c r="W30" s="156"/>
      <c r="X30" s="156"/>
      <c r="Y30" s="156"/>
      <c r="Z30" s="156"/>
      <c r="AA30" s="156"/>
      <c r="AB30" s="154"/>
      <c r="AC30" s="154"/>
      <c r="AD30" s="154"/>
      <c r="AE30" s="154"/>
      <c r="AF30" s="159"/>
      <c r="AG30" s="160"/>
      <c r="AH30" s="160"/>
      <c r="AI30" s="160"/>
      <c r="AJ30" s="161"/>
      <c r="AK30" s="161"/>
      <c r="AL30" s="161"/>
      <c r="AM30" s="161"/>
      <c r="AN30" s="162"/>
      <c r="AO30" s="162"/>
      <c r="AP30" s="162"/>
      <c r="AQ30" s="162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</row>
    <row r="31" spans="1:77" s="8" customFormat="1" ht="96" customHeight="1">
      <c r="A31" s="16" t="s">
        <v>133</v>
      </c>
      <c r="B31" s="44" t="s">
        <v>167</v>
      </c>
      <c r="C31" s="153" t="s">
        <v>12</v>
      </c>
      <c r="D31" s="153" t="s">
        <v>69</v>
      </c>
      <c r="E31" s="154"/>
      <c r="F31" s="155"/>
      <c r="G31" s="156"/>
      <c r="H31" s="157"/>
      <c r="I31" s="157"/>
      <c r="J31" s="188"/>
      <c r="K31" s="191"/>
      <c r="L31" s="188"/>
      <c r="M31" s="188"/>
      <c r="N31" s="188"/>
      <c r="O31" s="157"/>
      <c r="P31" s="157"/>
      <c r="Q31" s="157"/>
      <c r="R31" s="157"/>
      <c r="S31" s="157"/>
      <c r="T31" s="154"/>
      <c r="U31" s="155"/>
      <c r="V31" s="156"/>
      <c r="W31" s="156"/>
      <c r="X31" s="156"/>
      <c r="Y31" s="156"/>
      <c r="Z31" s="156"/>
      <c r="AA31" s="156"/>
      <c r="AB31" s="154"/>
      <c r="AC31" s="154"/>
      <c r="AD31" s="154"/>
      <c r="AE31" s="154"/>
      <c r="AF31" s="159"/>
      <c r="AG31" s="160"/>
      <c r="AH31" s="160"/>
      <c r="AI31" s="160"/>
      <c r="AJ31" s="161"/>
      <c r="AK31" s="161"/>
      <c r="AL31" s="161"/>
      <c r="AM31" s="161"/>
      <c r="AN31" s="162"/>
      <c r="AO31" s="162"/>
      <c r="AP31" s="162"/>
      <c r="AQ31" s="162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</row>
    <row r="32" spans="1:77" s="8" customFormat="1" ht="96" customHeight="1">
      <c r="A32" s="16" t="s">
        <v>29</v>
      </c>
      <c r="B32" s="17" t="s">
        <v>170</v>
      </c>
      <c r="C32" s="153" t="s">
        <v>12</v>
      </c>
      <c r="D32" s="153" t="s">
        <v>30</v>
      </c>
      <c r="E32" s="154"/>
      <c r="F32" s="155"/>
      <c r="G32" s="156"/>
      <c r="H32" s="157"/>
      <c r="I32" s="157"/>
      <c r="J32" s="188"/>
      <c r="K32" s="191"/>
      <c r="L32" s="188"/>
      <c r="M32" s="188"/>
      <c r="N32" s="188"/>
      <c r="O32" s="157"/>
      <c r="P32" s="157"/>
      <c r="Q32" s="157"/>
      <c r="R32" s="157"/>
      <c r="S32" s="157"/>
      <c r="T32" s="154"/>
      <c r="U32" s="155"/>
      <c r="V32" s="156"/>
      <c r="W32" s="156"/>
      <c r="X32" s="156"/>
      <c r="Y32" s="156"/>
      <c r="Z32" s="156"/>
      <c r="AA32" s="156"/>
      <c r="AB32" s="154"/>
      <c r="AC32" s="154"/>
      <c r="AD32" s="154"/>
      <c r="AE32" s="154"/>
      <c r="AF32" s="159"/>
      <c r="AG32" s="160"/>
      <c r="AH32" s="160"/>
      <c r="AI32" s="160"/>
      <c r="AJ32" s="161"/>
      <c r="AK32" s="161"/>
      <c r="AL32" s="161"/>
      <c r="AM32" s="161"/>
      <c r="AN32" s="162"/>
      <c r="AO32" s="162"/>
      <c r="AP32" s="162"/>
      <c r="AQ32" s="162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</row>
    <row r="33" spans="1:77" s="8" customFormat="1" ht="96" customHeight="1">
      <c r="A33" s="125" t="s">
        <v>78</v>
      </c>
      <c r="B33" s="22" t="s">
        <v>198</v>
      </c>
      <c r="C33" s="153" t="s">
        <v>12</v>
      </c>
      <c r="D33" s="153" t="s">
        <v>79</v>
      </c>
      <c r="E33" s="154"/>
      <c r="F33" s="155"/>
      <c r="G33" s="156"/>
      <c r="H33" s="157"/>
      <c r="I33" s="157"/>
      <c r="J33" s="188"/>
      <c r="K33" s="191"/>
      <c r="L33" s="188"/>
      <c r="M33" s="188"/>
      <c r="N33" s="188"/>
      <c r="O33" s="157"/>
      <c r="P33" s="157"/>
      <c r="Q33" s="157"/>
      <c r="R33" s="157"/>
      <c r="S33" s="157"/>
      <c r="T33" s="154"/>
      <c r="U33" s="155"/>
      <c r="V33" s="156"/>
      <c r="W33" s="156"/>
      <c r="X33" s="156"/>
      <c r="Y33" s="156"/>
      <c r="Z33" s="156"/>
      <c r="AA33" s="156"/>
      <c r="AB33" s="154"/>
      <c r="AC33" s="154"/>
      <c r="AD33" s="154"/>
      <c r="AE33" s="154"/>
      <c r="AF33" s="159"/>
      <c r="AG33" s="160"/>
      <c r="AH33" s="160"/>
      <c r="AI33" s="160"/>
      <c r="AJ33" s="161"/>
      <c r="AK33" s="161"/>
      <c r="AL33" s="161"/>
      <c r="AM33" s="161"/>
      <c r="AN33" s="162"/>
      <c r="AO33" s="162"/>
      <c r="AP33" s="162"/>
      <c r="AQ33" s="162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</row>
    <row r="34" spans="1:77" s="8" customFormat="1" ht="109.5" customHeight="1">
      <c r="A34" s="16" t="s">
        <v>11</v>
      </c>
      <c r="B34" s="44" t="s">
        <v>167</v>
      </c>
      <c r="C34" s="153" t="s">
        <v>12</v>
      </c>
      <c r="D34" s="153"/>
      <c r="E34" s="154">
        <f t="shared" si="5"/>
        <v>4042</v>
      </c>
      <c r="F34" s="155">
        <v>4042</v>
      </c>
      <c r="G34" s="156">
        <f>G35</f>
        <v>0</v>
      </c>
      <c r="H34" s="156">
        <f t="shared" ref="H34:AM34" si="21">H35</f>
        <v>0</v>
      </c>
      <c r="I34" s="156">
        <f t="shared" si="21"/>
        <v>0</v>
      </c>
      <c r="J34" s="190">
        <f t="shared" si="21"/>
        <v>0</v>
      </c>
      <c r="K34" s="190"/>
      <c r="L34" s="192">
        <f t="shared" si="21"/>
        <v>0</v>
      </c>
      <c r="M34" s="192">
        <f t="shared" si="21"/>
        <v>0</v>
      </c>
      <c r="N34" s="192">
        <f t="shared" si="21"/>
        <v>0</v>
      </c>
      <c r="O34" s="156">
        <f t="shared" si="21"/>
        <v>4042</v>
      </c>
      <c r="P34" s="157">
        <f t="shared" si="13"/>
        <v>4042</v>
      </c>
      <c r="Q34" s="156">
        <f t="shared" si="21"/>
        <v>0</v>
      </c>
      <c r="R34" s="156">
        <f t="shared" si="21"/>
        <v>0</v>
      </c>
      <c r="S34" s="156">
        <f t="shared" si="21"/>
        <v>0</v>
      </c>
      <c r="T34" s="156">
        <f t="shared" si="21"/>
        <v>3517</v>
      </c>
      <c r="U34" s="156">
        <f t="shared" si="21"/>
        <v>3517</v>
      </c>
      <c r="V34" s="156">
        <f t="shared" si="21"/>
        <v>0</v>
      </c>
      <c r="W34" s="156">
        <f t="shared" si="21"/>
        <v>0</v>
      </c>
      <c r="X34" s="156">
        <f t="shared" si="21"/>
        <v>0</v>
      </c>
      <c r="Y34" s="156">
        <f t="shared" si="21"/>
        <v>0</v>
      </c>
      <c r="Z34" s="156">
        <f t="shared" si="21"/>
        <v>0</v>
      </c>
      <c r="AA34" s="156">
        <f t="shared" si="21"/>
        <v>0</v>
      </c>
      <c r="AB34" s="154">
        <f t="shared" si="8"/>
        <v>3517</v>
      </c>
      <c r="AC34" s="154">
        <f t="shared" si="1"/>
        <v>3517</v>
      </c>
      <c r="AD34" s="154">
        <f t="shared" si="1"/>
        <v>0</v>
      </c>
      <c r="AE34" s="154">
        <f t="shared" si="1"/>
        <v>0</v>
      </c>
      <c r="AF34" s="156">
        <f t="shared" si="21"/>
        <v>2560</v>
      </c>
      <c r="AG34" s="156">
        <f t="shared" si="21"/>
        <v>2560</v>
      </c>
      <c r="AH34" s="156">
        <f t="shared" si="21"/>
        <v>0</v>
      </c>
      <c r="AI34" s="156">
        <f t="shared" si="21"/>
        <v>0</v>
      </c>
      <c r="AJ34" s="156">
        <f t="shared" si="21"/>
        <v>0</v>
      </c>
      <c r="AK34" s="156">
        <f t="shared" si="21"/>
        <v>0</v>
      </c>
      <c r="AL34" s="156">
        <f t="shared" si="21"/>
        <v>0</v>
      </c>
      <c r="AM34" s="156">
        <f t="shared" si="21"/>
        <v>0</v>
      </c>
      <c r="AN34" s="162">
        <f t="shared" si="10"/>
        <v>2560</v>
      </c>
      <c r="AO34" s="162">
        <f t="shared" si="3"/>
        <v>2560</v>
      </c>
      <c r="AP34" s="162">
        <f t="shared" si="3"/>
        <v>0</v>
      </c>
      <c r="AQ34" s="162">
        <f t="shared" si="3"/>
        <v>0</v>
      </c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</row>
    <row r="35" spans="1:77" s="8" customFormat="1" ht="64.5" customHeight="1">
      <c r="A35" s="16" t="s">
        <v>25</v>
      </c>
      <c r="B35" s="44" t="s">
        <v>167</v>
      </c>
      <c r="C35" s="153" t="s">
        <v>12</v>
      </c>
      <c r="D35" s="153" t="s">
        <v>26</v>
      </c>
      <c r="E35" s="154">
        <f t="shared" si="5"/>
        <v>4042</v>
      </c>
      <c r="F35" s="155">
        <v>4042</v>
      </c>
      <c r="G35" s="156"/>
      <c r="H35" s="155"/>
      <c r="I35" s="157"/>
      <c r="J35" s="188">
        <f>K35+L35+M35+N35</f>
        <v>0</v>
      </c>
      <c r="K35" s="188"/>
      <c r="L35" s="188"/>
      <c r="M35" s="188"/>
      <c r="N35" s="188"/>
      <c r="O35" s="157">
        <f>P35+Q35+R35+S35</f>
        <v>4042</v>
      </c>
      <c r="P35" s="157">
        <f t="shared" si="13"/>
        <v>4042</v>
      </c>
      <c r="Q35" s="157">
        <f>G35+L35</f>
        <v>0</v>
      </c>
      <c r="R35" s="157">
        <f>H35+M35</f>
        <v>0</v>
      </c>
      <c r="S35" s="157">
        <f>I35+N35</f>
        <v>0</v>
      </c>
      <c r="T35" s="154">
        <f t="shared" si="11"/>
        <v>3517</v>
      </c>
      <c r="U35" s="155">
        <v>3517</v>
      </c>
      <c r="V35" s="156"/>
      <c r="W35" s="156"/>
      <c r="X35" s="156"/>
      <c r="Y35" s="156"/>
      <c r="Z35" s="156"/>
      <c r="AA35" s="156"/>
      <c r="AB35" s="154">
        <f t="shared" si="8"/>
        <v>3517</v>
      </c>
      <c r="AC35" s="154">
        <f t="shared" si="1"/>
        <v>3517</v>
      </c>
      <c r="AD35" s="154">
        <f t="shared" si="1"/>
        <v>0</v>
      </c>
      <c r="AE35" s="154">
        <f t="shared" si="1"/>
        <v>0</v>
      </c>
      <c r="AF35" s="159">
        <f t="shared" si="16"/>
        <v>2560</v>
      </c>
      <c r="AG35" s="160">
        <v>2560</v>
      </c>
      <c r="AH35" s="160"/>
      <c r="AI35" s="160"/>
      <c r="AJ35" s="161"/>
      <c r="AK35" s="161"/>
      <c r="AL35" s="161"/>
      <c r="AM35" s="161"/>
      <c r="AN35" s="162">
        <f t="shared" si="10"/>
        <v>2560</v>
      </c>
      <c r="AO35" s="162">
        <f t="shared" si="3"/>
        <v>2560</v>
      </c>
      <c r="AP35" s="162">
        <f t="shared" si="3"/>
        <v>0</v>
      </c>
      <c r="AQ35" s="162">
        <f t="shared" si="3"/>
        <v>0</v>
      </c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</row>
    <row r="36" spans="1:77" s="8" customFormat="1" ht="29.25" customHeight="1">
      <c r="A36" s="16" t="s">
        <v>22</v>
      </c>
      <c r="B36" s="44" t="s">
        <v>167</v>
      </c>
      <c r="C36" s="153"/>
      <c r="D36" s="153"/>
      <c r="E36" s="154">
        <f t="shared" si="5"/>
        <v>40</v>
      </c>
      <c r="F36" s="155">
        <f>F37</f>
        <v>40</v>
      </c>
      <c r="G36" s="155">
        <f t="shared" ref="G36:AM36" si="22">G37</f>
        <v>0</v>
      </c>
      <c r="H36" s="155">
        <f t="shared" si="22"/>
        <v>0</v>
      </c>
      <c r="I36" s="155">
        <f t="shared" si="22"/>
        <v>0</v>
      </c>
      <c r="J36" s="190">
        <f t="shared" si="22"/>
        <v>0</v>
      </c>
      <c r="K36" s="190">
        <f t="shared" si="22"/>
        <v>0</v>
      </c>
      <c r="L36" s="190">
        <f t="shared" si="22"/>
        <v>0</v>
      </c>
      <c r="M36" s="190">
        <f t="shared" si="22"/>
        <v>0</v>
      </c>
      <c r="N36" s="190">
        <f t="shared" si="22"/>
        <v>0</v>
      </c>
      <c r="O36" s="155">
        <f t="shared" si="22"/>
        <v>40</v>
      </c>
      <c r="P36" s="157">
        <f t="shared" si="13"/>
        <v>40</v>
      </c>
      <c r="Q36" s="155">
        <f t="shared" si="22"/>
        <v>0</v>
      </c>
      <c r="R36" s="155">
        <f t="shared" si="22"/>
        <v>0</v>
      </c>
      <c r="S36" s="155">
        <f t="shared" si="22"/>
        <v>0</v>
      </c>
      <c r="T36" s="155">
        <f t="shared" si="22"/>
        <v>40</v>
      </c>
      <c r="U36" s="155">
        <f t="shared" si="22"/>
        <v>40</v>
      </c>
      <c r="V36" s="155">
        <f t="shared" si="22"/>
        <v>0</v>
      </c>
      <c r="W36" s="155">
        <f t="shared" si="22"/>
        <v>0</v>
      </c>
      <c r="X36" s="155">
        <f t="shared" si="22"/>
        <v>0</v>
      </c>
      <c r="Y36" s="155">
        <f t="shared" si="22"/>
        <v>0</v>
      </c>
      <c r="Z36" s="155">
        <f t="shared" si="22"/>
        <v>0</v>
      </c>
      <c r="AA36" s="155">
        <f t="shared" si="22"/>
        <v>0</v>
      </c>
      <c r="AB36" s="154">
        <f t="shared" si="8"/>
        <v>40</v>
      </c>
      <c r="AC36" s="154">
        <f t="shared" si="1"/>
        <v>40</v>
      </c>
      <c r="AD36" s="154">
        <f t="shared" si="1"/>
        <v>0</v>
      </c>
      <c r="AE36" s="154">
        <f t="shared" si="1"/>
        <v>0</v>
      </c>
      <c r="AF36" s="155">
        <f t="shared" si="22"/>
        <v>40</v>
      </c>
      <c r="AG36" s="155">
        <f t="shared" si="22"/>
        <v>40</v>
      </c>
      <c r="AH36" s="155">
        <f t="shared" si="22"/>
        <v>0</v>
      </c>
      <c r="AI36" s="155">
        <f t="shared" si="22"/>
        <v>0</v>
      </c>
      <c r="AJ36" s="155">
        <f t="shared" si="22"/>
        <v>0</v>
      </c>
      <c r="AK36" s="155">
        <f t="shared" si="22"/>
        <v>0</v>
      </c>
      <c r="AL36" s="155">
        <f t="shared" si="22"/>
        <v>0</v>
      </c>
      <c r="AM36" s="155">
        <f t="shared" si="22"/>
        <v>0</v>
      </c>
      <c r="AN36" s="162">
        <f t="shared" si="10"/>
        <v>40</v>
      </c>
      <c r="AO36" s="162">
        <f t="shared" si="3"/>
        <v>40</v>
      </c>
      <c r="AP36" s="162">
        <f t="shared" si="3"/>
        <v>0</v>
      </c>
      <c r="AQ36" s="162">
        <f t="shared" si="3"/>
        <v>0</v>
      </c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</row>
    <row r="37" spans="1:77" s="8" customFormat="1" ht="75">
      <c r="A37" s="16" t="s">
        <v>25</v>
      </c>
      <c r="B37" s="44" t="s">
        <v>167</v>
      </c>
      <c r="C37" s="153" t="s">
        <v>12</v>
      </c>
      <c r="D37" s="153" t="s">
        <v>26</v>
      </c>
      <c r="E37" s="154">
        <f t="shared" si="5"/>
        <v>40</v>
      </c>
      <c r="F37" s="155">
        <v>40</v>
      </c>
      <c r="G37" s="156"/>
      <c r="H37" s="155"/>
      <c r="I37" s="157"/>
      <c r="J37" s="188">
        <f>K37+L37+M37+N37</f>
        <v>0</v>
      </c>
      <c r="K37" s="188"/>
      <c r="L37" s="188"/>
      <c r="M37" s="188"/>
      <c r="N37" s="188"/>
      <c r="O37" s="157">
        <f>P37+Q37+R37+S37</f>
        <v>40</v>
      </c>
      <c r="P37" s="157">
        <f t="shared" si="13"/>
        <v>40</v>
      </c>
      <c r="Q37" s="157"/>
      <c r="R37" s="157"/>
      <c r="S37" s="157"/>
      <c r="T37" s="154">
        <f>U37+V37+W37</f>
        <v>40</v>
      </c>
      <c r="U37" s="155">
        <v>40</v>
      </c>
      <c r="V37" s="156"/>
      <c r="W37" s="156"/>
      <c r="X37" s="156"/>
      <c r="Y37" s="156"/>
      <c r="Z37" s="156"/>
      <c r="AA37" s="156"/>
      <c r="AB37" s="154">
        <f t="shared" si="8"/>
        <v>40</v>
      </c>
      <c r="AC37" s="154">
        <f t="shared" si="1"/>
        <v>40</v>
      </c>
      <c r="AD37" s="154">
        <f t="shared" si="1"/>
        <v>0</v>
      </c>
      <c r="AE37" s="154">
        <f t="shared" si="1"/>
        <v>0</v>
      </c>
      <c r="AF37" s="159">
        <f>AG37+AH37+AI37</f>
        <v>40</v>
      </c>
      <c r="AG37" s="160">
        <v>40</v>
      </c>
      <c r="AH37" s="160"/>
      <c r="AI37" s="160"/>
      <c r="AJ37" s="161"/>
      <c r="AK37" s="161"/>
      <c r="AL37" s="161"/>
      <c r="AM37" s="161"/>
      <c r="AN37" s="162">
        <f t="shared" si="10"/>
        <v>40</v>
      </c>
      <c r="AO37" s="162">
        <f t="shared" si="3"/>
        <v>40</v>
      </c>
      <c r="AP37" s="162">
        <f t="shared" si="3"/>
        <v>0</v>
      </c>
      <c r="AQ37" s="162">
        <f t="shared" si="3"/>
        <v>0</v>
      </c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</row>
    <row r="38" spans="1:77" s="8" customFormat="1" ht="109.5" customHeight="1">
      <c r="A38" s="16" t="s">
        <v>11</v>
      </c>
      <c r="B38" s="44" t="s">
        <v>167</v>
      </c>
      <c r="C38" s="153" t="s">
        <v>12</v>
      </c>
      <c r="D38" s="153"/>
      <c r="E38" s="154">
        <f t="shared" si="5"/>
        <v>3039</v>
      </c>
      <c r="F38" s="155">
        <f>F39</f>
        <v>3039</v>
      </c>
      <c r="G38" s="155">
        <f t="shared" ref="G38:S38" si="23">G39</f>
        <v>0</v>
      </c>
      <c r="H38" s="155">
        <f t="shared" si="23"/>
        <v>0</v>
      </c>
      <c r="I38" s="155">
        <f t="shared" si="23"/>
        <v>0</v>
      </c>
      <c r="J38" s="190">
        <f t="shared" si="23"/>
        <v>0</v>
      </c>
      <c r="K38" s="190">
        <f t="shared" si="23"/>
        <v>0</v>
      </c>
      <c r="L38" s="190">
        <f t="shared" si="23"/>
        <v>0</v>
      </c>
      <c r="M38" s="190">
        <f t="shared" si="23"/>
        <v>0</v>
      </c>
      <c r="N38" s="190">
        <f t="shared" si="23"/>
        <v>0</v>
      </c>
      <c r="O38" s="155">
        <f t="shared" si="23"/>
        <v>3039</v>
      </c>
      <c r="P38" s="157">
        <f t="shared" si="13"/>
        <v>3039</v>
      </c>
      <c r="Q38" s="155">
        <f t="shared" si="23"/>
        <v>0</v>
      </c>
      <c r="R38" s="155">
        <f t="shared" si="23"/>
        <v>0</v>
      </c>
      <c r="S38" s="155">
        <f t="shared" si="23"/>
        <v>0</v>
      </c>
      <c r="T38" s="154">
        <f t="shared" si="11"/>
        <v>2219.6</v>
      </c>
      <c r="U38" s="155">
        <f>U39</f>
        <v>2219.6</v>
      </c>
      <c r="V38" s="155">
        <f t="shared" ref="V38:AA38" si="24">V39</f>
        <v>0</v>
      </c>
      <c r="W38" s="155">
        <f t="shared" si="24"/>
        <v>0</v>
      </c>
      <c r="X38" s="155">
        <f t="shared" si="24"/>
        <v>0</v>
      </c>
      <c r="Y38" s="155">
        <f t="shared" si="24"/>
        <v>0</v>
      </c>
      <c r="Z38" s="155">
        <f t="shared" si="24"/>
        <v>0</v>
      </c>
      <c r="AA38" s="155">
        <f t="shared" si="24"/>
        <v>0</v>
      </c>
      <c r="AB38" s="154">
        <f t="shared" si="8"/>
        <v>2219.6</v>
      </c>
      <c r="AC38" s="154">
        <f t="shared" si="1"/>
        <v>2219.6</v>
      </c>
      <c r="AD38" s="154">
        <f t="shared" si="1"/>
        <v>0</v>
      </c>
      <c r="AE38" s="154">
        <f t="shared" si="1"/>
        <v>0</v>
      </c>
      <c r="AF38" s="159">
        <f t="shared" si="16"/>
        <v>2219.6</v>
      </c>
      <c r="AG38" s="160">
        <f>AG39</f>
        <v>2219.6</v>
      </c>
      <c r="AH38" s="160">
        <f t="shared" ref="AH38:AM38" si="25">AH39</f>
        <v>0</v>
      </c>
      <c r="AI38" s="160">
        <f t="shared" si="25"/>
        <v>0</v>
      </c>
      <c r="AJ38" s="160">
        <f t="shared" si="25"/>
        <v>0</v>
      </c>
      <c r="AK38" s="160">
        <f t="shared" si="25"/>
        <v>0</v>
      </c>
      <c r="AL38" s="160">
        <f t="shared" si="25"/>
        <v>0</v>
      </c>
      <c r="AM38" s="160">
        <f t="shared" si="25"/>
        <v>0</v>
      </c>
      <c r="AN38" s="162">
        <f t="shared" si="10"/>
        <v>2219.6</v>
      </c>
      <c r="AO38" s="162">
        <f t="shared" si="3"/>
        <v>2219.6</v>
      </c>
      <c r="AP38" s="162">
        <f t="shared" si="3"/>
        <v>0</v>
      </c>
      <c r="AQ38" s="162">
        <f t="shared" si="3"/>
        <v>0</v>
      </c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</row>
    <row r="39" spans="1:77" s="8" customFormat="1" ht="15.75" customHeight="1">
      <c r="A39" s="16" t="s">
        <v>65</v>
      </c>
      <c r="B39" s="44" t="s">
        <v>167</v>
      </c>
      <c r="C39" s="153" t="s">
        <v>12</v>
      </c>
      <c r="D39" s="153" t="s">
        <v>66</v>
      </c>
      <c r="E39" s="154">
        <f t="shared" si="5"/>
        <v>3039</v>
      </c>
      <c r="F39" s="155">
        <v>3039</v>
      </c>
      <c r="G39" s="156"/>
      <c r="H39" s="155"/>
      <c r="I39" s="157"/>
      <c r="J39" s="188">
        <f>K39+L39+M39+N39</f>
        <v>0</v>
      </c>
      <c r="K39" s="188"/>
      <c r="L39" s="188"/>
      <c r="M39" s="188"/>
      <c r="N39" s="188"/>
      <c r="O39" s="157">
        <f>P39+Q39+R39+S39</f>
        <v>3039</v>
      </c>
      <c r="P39" s="157">
        <f t="shared" si="13"/>
        <v>3039</v>
      </c>
      <c r="Q39" s="157"/>
      <c r="R39" s="157"/>
      <c r="S39" s="157"/>
      <c r="T39" s="154">
        <f t="shared" si="11"/>
        <v>2219.6</v>
      </c>
      <c r="U39" s="155">
        <v>2219.6</v>
      </c>
      <c r="V39" s="156"/>
      <c r="W39" s="156"/>
      <c r="X39" s="156"/>
      <c r="Y39" s="156"/>
      <c r="Z39" s="156"/>
      <c r="AA39" s="156"/>
      <c r="AB39" s="154">
        <f t="shared" si="8"/>
        <v>2219.6</v>
      </c>
      <c r="AC39" s="154">
        <f t="shared" si="1"/>
        <v>2219.6</v>
      </c>
      <c r="AD39" s="154">
        <f t="shared" si="1"/>
        <v>0</v>
      </c>
      <c r="AE39" s="154">
        <f t="shared" si="1"/>
        <v>0</v>
      </c>
      <c r="AF39" s="159">
        <f t="shared" si="16"/>
        <v>2219.6</v>
      </c>
      <c r="AG39" s="160">
        <v>2219.6</v>
      </c>
      <c r="AH39" s="160"/>
      <c r="AI39" s="160"/>
      <c r="AJ39" s="161"/>
      <c r="AK39" s="161"/>
      <c r="AL39" s="161"/>
      <c r="AM39" s="161"/>
      <c r="AN39" s="162">
        <f t="shared" si="10"/>
        <v>2219.6</v>
      </c>
      <c r="AO39" s="162">
        <f t="shared" si="3"/>
        <v>2219.6</v>
      </c>
      <c r="AP39" s="162">
        <f t="shared" si="3"/>
        <v>0</v>
      </c>
      <c r="AQ39" s="162">
        <f t="shared" si="3"/>
        <v>0</v>
      </c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</row>
    <row r="40" spans="1:77" s="8" customFormat="1" ht="109.5" customHeight="1">
      <c r="A40" s="16" t="s">
        <v>11</v>
      </c>
      <c r="B40" s="44" t="s">
        <v>167</v>
      </c>
      <c r="C40" s="153" t="s">
        <v>12</v>
      </c>
      <c r="D40" s="153"/>
      <c r="E40" s="154">
        <f t="shared" si="5"/>
        <v>1048.5999999999999</v>
      </c>
      <c r="F40" s="155">
        <f>F41</f>
        <v>1048.5999999999999</v>
      </c>
      <c r="G40" s="155">
        <f t="shared" ref="G40:AM40" si="26">G41</f>
        <v>0</v>
      </c>
      <c r="H40" s="155">
        <f t="shared" si="26"/>
        <v>0</v>
      </c>
      <c r="I40" s="155">
        <f t="shared" si="26"/>
        <v>0</v>
      </c>
      <c r="J40" s="190">
        <f t="shared" si="26"/>
        <v>75.099999999999994</v>
      </c>
      <c r="K40" s="190">
        <f t="shared" si="26"/>
        <v>75.099999999999994</v>
      </c>
      <c r="L40" s="190">
        <f t="shared" si="26"/>
        <v>0</v>
      </c>
      <c r="M40" s="190">
        <f t="shared" si="26"/>
        <v>0</v>
      </c>
      <c r="N40" s="190">
        <f t="shared" si="26"/>
        <v>0</v>
      </c>
      <c r="O40" s="155">
        <f t="shared" si="26"/>
        <v>1123.6999999999998</v>
      </c>
      <c r="P40" s="157">
        <f t="shared" si="13"/>
        <v>1123.6999999999998</v>
      </c>
      <c r="Q40" s="155">
        <f t="shared" si="26"/>
        <v>0</v>
      </c>
      <c r="R40" s="155">
        <f t="shared" si="26"/>
        <v>0</v>
      </c>
      <c r="S40" s="155">
        <f t="shared" si="26"/>
        <v>0</v>
      </c>
      <c r="T40" s="155">
        <f t="shared" si="26"/>
        <v>720</v>
      </c>
      <c r="U40" s="155">
        <f t="shared" si="26"/>
        <v>720</v>
      </c>
      <c r="V40" s="155">
        <f t="shared" si="26"/>
        <v>0</v>
      </c>
      <c r="W40" s="155">
        <f t="shared" si="26"/>
        <v>0</v>
      </c>
      <c r="X40" s="155">
        <f t="shared" si="26"/>
        <v>0</v>
      </c>
      <c r="Y40" s="155">
        <f t="shared" si="26"/>
        <v>0</v>
      </c>
      <c r="Z40" s="155">
        <f t="shared" si="26"/>
        <v>0</v>
      </c>
      <c r="AA40" s="155">
        <f t="shared" si="26"/>
        <v>0</v>
      </c>
      <c r="AB40" s="154">
        <f t="shared" si="8"/>
        <v>720</v>
      </c>
      <c r="AC40" s="154">
        <f t="shared" si="8"/>
        <v>720</v>
      </c>
      <c r="AD40" s="154">
        <f t="shared" si="8"/>
        <v>0</v>
      </c>
      <c r="AE40" s="154">
        <f t="shared" si="8"/>
        <v>0</v>
      </c>
      <c r="AF40" s="155">
        <f t="shared" si="26"/>
        <v>600</v>
      </c>
      <c r="AG40" s="155">
        <f t="shared" si="26"/>
        <v>600</v>
      </c>
      <c r="AH40" s="155">
        <f t="shared" si="26"/>
        <v>0</v>
      </c>
      <c r="AI40" s="155">
        <f t="shared" si="26"/>
        <v>0</v>
      </c>
      <c r="AJ40" s="155">
        <f t="shared" si="26"/>
        <v>0</v>
      </c>
      <c r="AK40" s="155">
        <f t="shared" si="26"/>
        <v>0</v>
      </c>
      <c r="AL40" s="155">
        <f t="shared" si="26"/>
        <v>0</v>
      </c>
      <c r="AM40" s="155">
        <f t="shared" si="26"/>
        <v>0</v>
      </c>
      <c r="AN40" s="162">
        <f t="shared" si="10"/>
        <v>600</v>
      </c>
      <c r="AO40" s="162">
        <f t="shared" si="10"/>
        <v>600</v>
      </c>
      <c r="AP40" s="162">
        <f t="shared" si="10"/>
        <v>0</v>
      </c>
      <c r="AQ40" s="162">
        <f t="shared" si="10"/>
        <v>0</v>
      </c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</row>
    <row r="41" spans="1:77" s="8" customFormat="1" ht="32.25" customHeight="1">
      <c r="A41" s="16" t="s">
        <v>133</v>
      </c>
      <c r="B41" s="44" t="s">
        <v>167</v>
      </c>
      <c r="C41" s="153" t="s">
        <v>12</v>
      </c>
      <c r="D41" s="153" t="s">
        <v>69</v>
      </c>
      <c r="E41" s="154">
        <f t="shared" si="5"/>
        <v>1048.5999999999999</v>
      </c>
      <c r="F41" s="155">
        <v>1048.5999999999999</v>
      </c>
      <c r="G41" s="156"/>
      <c r="H41" s="155"/>
      <c r="I41" s="157"/>
      <c r="J41" s="188">
        <f>K41+L41+M41+N41</f>
        <v>75.099999999999994</v>
      </c>
      <c r="K41" s="188">
        <v>75.099999999999994</v>
      </c>
      <c r="L41" s="188"/>
      <c r="M41" s="188"/>
      <c r="N41" s="188"/>
      <c r="O41" s="157">
        <f>P41+Q41+R41+S41</f>
        <v>1123.6999999999998</v>
      </c>
      <c r="P41" s="157">
        <f t="shared" si="13"/>
        <v>1123.6999999999998</v>
      </c>
      <c r="Q41" s="157"/>
      <c r="R41" s="157"/>
      <c r="S41" s="157"/>
      <c r="T41" s="154">
        <f t="shared" si="11"/>
        <v>720</v>
      </c>
      <c r="U41" s="155">
        <v>720</v>
      </c>
      <c r="V41" s="156"/>
      <c r="W41" s="156"/>
      <c r="X41" s="156"/>
      <c r="Y41" s="156"/>
      <c r="Z41" s="156"/>
      <c r="AA41" s="156"/>
      <c r="AB41" s="154">
        <f t="shared" si="8"/>
        <v>720</v>
      </c>
      <c r="AC41" s="154">
        <f t="shared" si="8"/>
        <v>720</v>
      </c>
      <c r="AD41" s="154">
        <f t="shared" si="8"/>
        <v>0</v>
      </c>
      <c r="AE41" s="154">
        <f t="shared" si="8"/>
        <v>0</v>
      </c>
      <c r="AF41" s="159">
        <f t="shared" si="16"/>
        <v>600</v>
      </c>
      <c r="AG41" s="160">
        <v>600</v>
      </c>
      <c r="AH41" s="160"/>
      <c r="AI41" s="160"/>
      <c r="AJ41" s="161"/>
      <c r="AK41" s="161"/>
      <c r="AL41" s="161"/>
      <c r="AM41" s="161"/>
      <c r="AN41" s="162">
        <f t="shared" si="10"/>
        <v>600</v>
      </c>
      <c r="AO41" s="162">
        <f t="shared" si="10"/>
        <v>600</v>
      </c>
      <c r="AP41" s="162">
        <f t="shared" si="10"/>
        <v>0</v>
      </c>
      <c r="AQ41" s="162">
        <f t="shared" si="10"/>
        <v>0</v>
      </c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</row>
    <row r="42" spans="1:77" s="7" customFormat="1" ht="78" customHeight="1">
      <c r="A42" s="48" t="s">
        <v>139</v>
      </c>
      <c r="B42" s="153" t="s">
        <v>168</v>
      </c>
      <c r="C42" s="153"/>
      <c r="D42" s="153"/>
      <c r="E42" s="154">
        <f t="shared" si="5"/>
        <v>39.1</v>
      </c>
      <c r="F42" s="156">
        <f t="shared" ref="F42:S43" si="27">F43</f>
        <v>0</v>
      </c>
      <c r="G42" s="155">
        <f t="shared" si="27"/>
        <v>0</v>
      </c>
      <c r="H42" s="157">
        <f t="shared" si="27"/>
        <v>39.1</v>
      </c>
      <c r="I42" s="157">
        <f t="shared" si="27"/>
        <v>0</v>
      </c>
      <c r="J42" s="188">
        <f t="shared" si="27"/>
        <v>0</v>
      </c>
      <c r="K42" s="188">
        <f t="shared" si="27"/>
        <v>0</v>
      </c>
      <c r="L42" s="188">
        <f t="shared" si="27"/>
        <v>0</v>
      </c>
      <c r="M42" s="188">
        <f t="shared" si="27"/>
        <v>0</v>
      </c>
      <c r="N42" s="188">
        <f t="shared" si="27"/>
        <v>0</v>
      </c>
      <c r="O42" s="157">
        <f t="shared" si="27"/>
        <v>39.1</v>
      </c>
      <c r="P42" s="157">
        <f t="shared" si="13"/>
        <v>0</v>
      </c>
      <c r="Q42" s="157">
        <f t="shared" si="27"/>
        <v>0</v>
      </c>
      <c r="R42" s="157">
        <f t="shared" si="27"/>
        <v>39.1</v>
      </c>
      <c r="S42" s="157">
        <f t="shared" si="27"/>
        <v>0</v>
      </c>
      <c r="T42" s="154">
        <f t="shared" si="11"/>
        <v>0.7</v>
      </c>
      <c r="U42" s="156">
        <f t="shared" ref="U42:AA43" si="28">U43</f>
        <v>0</v>
      </c>
      <c r="V42" s="156">
        <f t="shared" si="28"/>
        <v>0</v>
      </c>
      <c r="W42" s="156">
        <f t="shared" si="28"/>
        <v>0.7</v>
      </c>
      <c r="X42" s="156">
        <f t="shared" si="28"/>
        <v>0</v>
      </c>
      <c r="Y42" s="156">
        <f t="shared" si="28"/>
        <v>0</v>
      </c>
      <c r="Z42" s="156">
        <f t="shared" si="28"/>
        <v>0</v>
      </c>
      <c r="AA42" s="156">
        <f t="shared" si="28"/>
        <v>0</v>
      </c>
      <c r="AB42" s="154">
        <f t="shared" si="8"/>
        <v>0.7</v>
      </c>
      <c r="AC42" s="154">
        <f t="shared" si="8"/>
        <v>0</v>
      </c>
      <c r="AD42" s="154">
        <f t="shared" si="8"/>
        <v>0</v>
      </c>
      <c r="AE42" s="154">
        <f t="shared" si="8"/>
        <v>0.7</v>
      </c>
      <c r="AF42" s="159">
        <f>AG42+AH42+AI42</f>
        <v>0.6</v>
      </c>
      <c r="AG42" s="160">
        <f t="shared" ref="AG42:AM43" si="29">AG43</f>
        <v>0</v>
      </c>
      <c r="AH42" s="160">
        <f t="shared" si="29"/>
        <v>0</v>
      </c>
      <c r="AI42" s="160">
        <f t="shared" si="29"/>
        <v>0.6</v>
      </c>
      <c r="AJ42" s="160">
        <f t="shared" si="29"/>
        <v>0</v>
      </c>
      <c r="AK42" s="160">
        <f t="shared" si="29"/>
        <v>0</v>
      </c>
      <c r="AL42" s="160">
        <f t="shared" si="29"/>
        <v>0</v>
      </c>
      <c r="AM42" s="160">
        <f t="shared" si="29"/>
        <v>0</v>
      </c>
      <c r="AN42" s="162">
        <f t="shared" si="10"/>
        <v>0.6</v>
      </c>
      <c r="AO42" s="162">
        <f t="shared" si="10"/>
        <v>0</v>
      </c>
      <c r="AP42" s="162">
        <f t="shared" si="10"/>
        <v>0</v>
      </c>
      <c r="AQ42" s="162">
        <f t="shared" si="10"/>
        <v>0.6</v>
      </c>
    </row>
    <row r="43" spans="1:77" s="8" customFormat="1" ht="45" customHeight="1">
      <c r="A43" s="48" t="s">
        <v>22</v>
      </c>
      <c r="B43" s="153" t="s">
        <v>168</v>
      </c>
      <c r="C43" s="153" t="s">
        <v>16</v>
      </c>
      <c r="D43" s="153"/>
      <c r="E43" s="154">
        <f t="shared" si="5"/>
        <v>39.1</v>
      </c>
      <c r="F43" s="156">
        <f t="shared" si="27"/>
        <v>0</v>
      </c>
      <c r="G43" s="155">
        <f t="shared" si="27"/>
        <v>0</v>
      </c>
      <c r="H43" s="157">
        <f t="shared" si="27"/>
        <v>39.1</v>
      </c>
      <c r="I43" s="157">
        <f t="shared" si="27"/>
        <v>0</v>
      </c>
      <c r="J43" s="188">
        <f t="shared" si="27"/>
        <v>0</v>
      </c>
      <c r="K43" s="188">
        <f t="shared" si="27"/>
        <v>0</v>
      </c>
      <c r="L43" s="188">
        <f t="shared" si="27"/>
        <v>0</v>
      </c>
      <c r="M43" s="188">
        <f t="shared" si="27"/>
        <v>0</v>
      </c>
      <c r="N43" s="188">
        <f t="shared" si="27"/>
        <v>0</v>
      </c>
      <c r="O43" s="157">
        <f t="shared" si="27"/>
        <v>39.1</v>
      </c>
      <c r="P43" s="157">
        <f t="shared" si="13"/>
        <v>0</v>
      </c>
      <c r="Q43" s="157">
        <f t="shared" si="27"/>
        <v>0</v>
      </c>
      <c r="R43" s="157">
        <f t="shared" si="27"/>
        <v>39.1</v>
      </c>
      <c r="S43" s="157">
        <f t="shared" si="27"/>
        <v>0</v>
      </c>
      <c r="T43" s="154">
        <f t="shared" si="11"/>
        <v>0.7</v>
      </c>
      <c r="U43" s="156">
        <f t="shared" si="28"/>
        <v>0</v>
      </c>
      <c r="V43" s="156">
        <f t="shared" si="28"/>
        <v>0</v>
      </c>
      <c r="W43" s="156">
        <f t="shared" si="28"/>
        <v>0.7</v>
      </c>
      <c r="X43" s="156">
        <f t="shared" si="28"/>
        <v>0</v>
      </c>
      <c r="Y43" s="156">
        <f t="shared" si="28"/>
        <v>0</v>
      </c>
      <c r="Z43" s="156">
        <f t="shared" si="28"/>
        <v>0</v>
      </c>
      <c r="AA43" s="156">
        <f t="shared" si="28"/>
        <v>0</v>
      </c>
      <c r="AB43" s="154">
        <f t="shared" si="8"/>
        <v>0.7</v>
      </c>
      <c r="AC43" s="154">
        <f t="shared" si="8"/>
        <v>0</v>
      </c>
      <c r="AD43" s="154">
        <f t="shared" si="8"/>
        <v>0</v>
      </c>
      <c r="AE43" s="154">
        <f t="shared" si="8"/>
        <v>0.7</v>
      </c>
      <c r="AF43" s="159">
        <f>AG43+AH43+AI43</f>
        <v>0.6</v>
      </c>
      <c r="AG43" s="160">
        <f t="shared" si="29"/>
        <v>0</v>
      </c>
      <c r="AH43" s="160">
        <f t="shared" si="29"/>
        <v>0</v>
      </c>
      <c r="AI43" s="160">
        <f t="shared" si="29"/>
        <v>0.6</v>
      </c>
      <c r="AJ43" s="160">
        <f t="shared" si="29"/>
        <v>0</v>
      </c>
      <c r="AK43" s="160">
        <f t="shared" si="29"/>
        <v>0</v>
      </c>
      <c r="AL43" s="160">
        <f t="shared" si="29"/>
        <v>0</v>
      </c>
      <c r="AM43" s="160">
        <f t="shared" si="29"/>
        <v>0</v>
      </c>
      <c r="AN43" s="162">
        <f t="shared" si="10"/>
        <v>0.6</v>
      </c>
      <c r="AO43" s="162">
        <f t="shared" si="10"/>
        <v>0</v>
      </c>
      <c r="AP43" s="162">
        <f t="shared" si="10"/>
        <v>0</v>
      </c>
      <c r="AQ43" s="162">
        <f t="shared" si="10"/>
        <v>0.6</v>
      </c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</row>
    <row r="44" spans="1:77" s="8" customFormat="1" ht="16.5" customHeight="1">
      <c r="A44" s="48" t="s">
        <v>23</v>
      </c>
      <c r="B44" s="153" t="s">
        <v>168</v>
      </c>
      <c r="C44" s="153" t="s">
        <v>16</v>
      </c>
      <c r="D44" s="153" t="s">
        <v>145</v>
      </c>
      <c r="E44" s="154">
        <f t="shared" si="5"/>
        <v>39.1</v>
      </c>
      <c r="F44" s="156"/>
      <c r="G44" s="155"/>
      <c r="H44" s="155">
        <v>39.1</v>
      </c>
      <c r="I44" s="155"/>
      <c r="J44" s="190">
        <f>K44+L44+M44+N44</f>
        <v>0</v>
      </c>
      <c r="K44" s="190"/>
      <c r="L44" s="190"/>
      <c r="M44" s="190"/>
      <c r="N44" s="190"/>
      <c r="O44" s="155">
        <f>P44+Q44+R44+S44</f>
        <v>39.1</v>
      </c>
      <c r="P44" s="157">
        <f t="shared" si="13"/>
        <v>0</v>
      </c>
      <c r="Q44" s="155">
        <f>G44+L44</f>
        <v>0</v>
      </c>
      <c r="R44" s="155">
        <f>H44+M44</f>
        <v>39.1</v>
      </c>
      <c r="S44" s="155">
        <f>I44+N44</f>
        <v>0</v>
      </c>
      <c r="T44" s="154">
        <f t="shared" si="11"/>
        <v>0.7</v>
      </c>
      <c r="U44" s="156"/>
      <c r="V44" s="156"/>
      <c r="W44" s="156">
        <v>0.7</v>
      </c>
      <c r="X44" s="156"/>
      <c r="Y44" s="156"/>
      <c r="Z44" s="156"/>
      <c r="AA44" s="156"/>
      <c r="AB44" s="154">
        <f t="shared" si="8"/>
        <v>0.7</v>
      </c>
      <c r="AC44" s="154">
        <f t="shared" si="8"/>
        <v>0</v>
      </c>
      <c r="AD44" s="154">
        <f t="shared" si="8"/>
        <v>0</v>
      </c>
      <c r="AE44" s="154">
        <f t="shared" si="8"/>
        <v>0.7</v>
      </c>
      <c r="AF44" s="159">
        <f>AG44+AH44+AI44</f>
        <v>0.6</v>
      </c>
      <c r="AG44" s="160"/>
      <c r="AH44" s="160"/>
      <c r="AI44" s="160">
        <v>0.6</v>
      </c>
      <c r="AJ44" s="161"/>
      <c r="AK44" s="161"/>
      <c r="AL44" s="161"/>
      <c r="AM44" s="161"/>
      <c r="AN44" s="162">
        <f t="shared" si="10"/>
        <v>0.6</v>
      </c>
      <c r="AO44" s="162">
        <f t="shared" si="10"/>
        <v>0</v>
      </c>
      <c r="AP44" s="162">
        <f t="shared" si="10"/>
        <v>0</v>
      </c>
      <c r="AQ44" s="162">
        <f t="shared" si="10"/>
        <v>0.6</v>
      </c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</row>
    <row r="45" spans="1:77" s="8" customFormat="1" ht="36" hidden="1">
      <c r="A45" s="46" t="s">
        <v>310</v>
      </c>
      <c r="B45" s="47" t="s">
        <v>311</v>
      </c>
      <c r="C45" s="153"/>
      <c r="D45" s="153"/>
      <c r="E45" s="158">
        <f t="shared" si="5"/>
        <v>0</v>
      </c>
      <c r="F45" s="158">
        <f>F46+F48</f>
        <v>0</v>
      </c>
      <c r="G45" s="158">
        <f>G46+G48</f>
        <v>0</v>
      </c>
      <c r="H45" s="158">
        <f>H46+H48</f>
        <v>0</v>
      </c>
      <c r="I45" s="158"/>
      <c r="J45" s="193"/>
      <c r="K45" s="193"/>
      <c r="L45" s="193"/>
      <c r="M45" s="193"/>
      <c r="N45" s="193"/>
      <c r="O45" s="158"/>
      <c r="P45" s="157">
        <f t="shared" si="13"/>
        <v>0</v>
      </c>
      <c r="Q45" s="158"/>
      <c r="R45" s="158"/>
      <c r="S45" s="158"/>
      <c r="T45" s="158">
        <f>T46+T48</f>
        <v>0</v>
      </c>
      <c r="U45" s="158">
        <f>U46+U48</f>
        <v>0</v>
      </c>
      <c r="V45" s="158">
        <f>V46+V48</f>
        <v>0</v>
      </c>
      <c r="W45" s="158">
        <f>W46+W48</f>
        <v>0</v>
      </c>
      <c r="X45" s="158"/>
      <c r="Y45" s="158"/>
      <c r="Z45" s="158"/>
      <c r="AA45" s="158"/>
      <c r="AB45" s="154">
        <f t="shared" si="8"/>
        <v>0</v>
      </c>
      <c r="AC45" s="154">
        <f t="shared" si="8"/>
        <v>0</v>
      </c>
      <c r="AD45" s="154">
        <f t="shared" si="8"/>
        <v>0</v>
      </c>
      <c r="AE45" s="154">
        <f t="shared" si="8"/>
        <v>0</v>
      </c>
      <c r="AF45" s="158">
        <f>AF46+AF48</f>
        <v>0</v>
      </c>
      <c r="AG45" s="158">
        <f>AG46+AG48</f>
        <v>0</v>
      </c>
      <c r="AH45" s="158">
        <f>AH46+AH48</f>
        <v>0</v>
      </c>
      <c r="AI45" s="158">
        <f>AI46+AI48</f>
        <v>0</v>
      </c>
      <c r="AJ45" s="161"/>
      <c r="AK45" s="161"/>
      <c r="AL45" s="161"/>
      <c r="AM45" s="161"/>
      <c r="AN45" s="162">
        <f t="shared" si="10"/>
        <v>0</v>
      </c>
      <c r="AO45" s="162">
        <f t="shared" si="10"/>
        <v>0</v>
      </c>
      <c r="AP45" s="162">
        <f t="shared" si="10"/>
        <v>0</v>
      </c>
      <c r="AQ45" s="162">
        <f t="shared" si="10"/>
        <v>0</v>
      </c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</row>
    <row r="46" spans="1:77" s="8" customFormat="1" ht="72" hidden="1">
      <c r="A46" s="46" t="s">
        <v>11</v>
      </c>
      <c r="B46" s="47" t="s">
        <v>311</v>
      </c>
      <c r="C46" s="153" t="s">
        <v>12</v>
      </c>
      <c r="D46" s="153"/>
      <c r="E46" s="158">
        <f t="shared" si="5"/>
        <v>0</v>
      </c>
      <c r="F46" s="158">
        <f>F47</f>
        <v>0</v>
      </c>
      <c r="G46" s="158">
        <f>G47</f>
        <v>0</v>
      </c>
      <c r="H46" s="158">
        <f>H47</f>
        <v>0</v>
      </c>
      <c r="I46" s="158"/>
      <c r="J46" s="193"/>
      <c r="K46" s="193"/>
      <c r="L46" s="193"/>
      <c r="M46" s="193"/>
      <c r="N46" s="193"/>
      <c r="O46" s="158"/>
      <c r="P46" s="157">
        <f t="shared" si="13"/>
        <v>0</v>
      </c>
      <c r="Q46" s="158"/>
      <c r="R46" s="158"/>
      <c r="S46" s="158"/>
      <c r="T46" s="158">
        <f>T47</f>
        <v>0</v>
      </c>
      <c r="U46" s="158">
        <f>U47</f>
        <v>0</v>
      </c>
      <c r="V46" s="158">
        <f>V47</f>
        <v>0</v>
      </c>
      <c r="W46" s="158">
        <f>W47</f>
        <v>0</v>
      </c>
      <c r="X46" s="158"/>
      <c r="Y46" s="158"/>
      <c r="Z46" s="158"/>
      <c r="AA46" s="158"/>
      <c r="AB46" s="154">
        <f t="shared" si="8"/>
        <v>0</v>
      </c>
      <c r="AC46" s="154">
        <f t="shared" si="8"/>
        <v>0</v>
      </c>
      <c r="AD46" s="154">
        <f t="shared" si="8"/>
        <v>0</v>
      </c>
      <c r="AE46" s="154">
        <f t="shared" si="8"/>
        <v>0</v>
      </c>
      <c r="AF46" s="158">
        <f>AF47</f>
        <v>0</v>
      </c>
      <c r="AG46" s="158">
        <f>AG47</f>
        <v>0</v>
      </c>
      <c r="AH46" s="158">
        <f>AH47</f>
        <v>0</v>
      </c>
      <c r="AI46" s="158">
        <f>AI47</f>
        <v>0</v>
      </c>
      <c r="AJ46" s="161"/>
      <c r="AK46" s="161"/>
      <c r="AL46" s="161"/>
      <c r="AM46" s="161"/>
      <c r="AN46" s="162">
        <f t="shared" si="10"/>
        <v>0</v>
      </c>
      <c r="AO46" s="162">
        <f t="shared" si="10"/>
        <v>0</v>
      </c>
      <c r="AP46" s="162">
        <f t="shared" si="10"/>
        <v>0</v>
      </c>
      <c r="AQ46" s="162">
        <f t="shared" si="10"/>
        <v>0</v>
      </c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</row>
    <row r="47" spans="1:77" s="8" customFormat="1" ht="63.75" hidden="1" customHeight="1">
      <c r="A47" s="16" t="s">
        <v>25</v>
      </c>
      <c r="B47" s="47" t="s">
        <v>311</v>
      </c>
      <c r="C47" s="153" t="s">
        <v>12</v>
      </c>
      <c r="D47" s="153" t="s">
        <v>26</v>
      </c>
      <c r="E47" s="158">
        <f t="shared" si="5"/>
        <v>0</v>
      </c>
      <c r="F47" s="156"/>
      <c r="G47" s="155"/>
      <c r="H47" s="155"/>
      <c r="I47" s="155"/>
      <c r="J47" s="190"/>
      <c r="K47" s="190"/>
      <c r="L47" s="190"/>
      <c r="M47" s="190"/>
      <c r="N47" s="190"/>
      <c r="O47" s="155"/>
      <c r="P47" s="157">
        <f t="shared" si="13"/>
        <v>0</v>
      </c>
      <c r="Q47" s="155"/>
      <c r="R47" s="155"/>
      <c r="S47" s="155"/>
      <c r="T47" s="158"/>
      <c r="U47" s="156"/>
      <c r="V47" s="156"/>
      <c r="W47" s="156"/>
      <c r="X47" s="156"/>
      <c r="Y47" s="156"/>
      <c r="Z47" s="156"/>
      <c r="AA47" s="156"/>
      <c r="AB47" s="154">
        <f t="shared" si="8"/>
        <v>0</v>
      </c>
      <c r="AC47" s="154">
        <f t="shared" si="8"/>
        <v>0</v>
      </c>
      <c r="AD47" s="154">
        <f t="shared" si="8"/>
        <v>0</v>
      </c>
      <c r="AE47" s="154">
        <f t="shared" si="8"/>
        <v>0</v>
      </c>
      <c r="AF47" s="160"/>
      <c r="AG47" s="160"/>
      <c r="AH47" s="160"/>
      <c r="AI47" s="160"/>
      <c r="AJ47" s="161"/>
      <c r="AK47" s="161"/>
      <c r="AL47" s="161"/>
      <c r="AM47" s="161"/>
      <c r="AN47" s="162">
        <f t="shared" si="10"/>
        <v>0</v>
      </c>
      <c r="AO47" s="162">
        <f t="shared" si="10"/>
        <v>0</v>
      </c>
      <c r="AP47" s="162">
        <f t="shared" si="10"/>
        <v>0</v>
      </c>
      <c r="AQ47" s="162">
        <f t="shared" si="10"/>
        <v>0</v>
      </c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</row>
    <row r="48" spans="1:77" s="8" customFormat="1" ht="24" hidden="1">
      <c r="A48" s="46" t="s">
        <v>22</v>
      </c>
      <c r="B48" s="47" t="s">
        <v>311</v>
      </c>
      <c r="C48" s="153" t="s">
        <v>16</v>
      </c>
      <c r="D48" s="153"/>
      <c r="E48" s="158">
        <f>E49</f>
        <v>0</v>
      </c>
      <c r="F48" s="158">
        <f>F49</f>
        <v>0</v>
      </c>
      <c r="G48" s="158">
        <f>G49</f>
        <v>0</v>
      </c>
      <c r="H48" s="158">
        <f>H49</f>
        <v>0</v>
      </c>
      <c r="I48" s="158"/>
      <c r="J48" s="193"/>
      <c r="K48" s="193"/>
      <c r="L48" s="193"/>
      <c r="M48" s="193"/>
      <c r="N48" s="193"/>
      <c r="O48" s="158"/>
      <c r="P48" s="157">
        <f t="shared" si="13"/>
        <v>0</v>
      </c>
      <c r="Q48" s="158"/>
      <c r="R48" s="158"/>
      <c r="S48" s="158"/>
      <c r="T48" s="158">
        <f>T49</f>
        <v>0</v>
      </c>
      <c r="U48" s="158">
        <f>U49</f>
        <v>0</v>
      </c>
      <c r="V48" s="158">
        <f>V49</f>
        <v>0</v>
      </c>
      <c r="W48" s="158">
        <f>W49</f>
        <v>0</v>
      </c>
      <c r="X48" s="158"/>
      <c r="Y48" s="158"/>
      <c r="Z48" s="158"/>
      <c r="AA48" s="158"/>
      <c r="AB48" s="154">
        <f t="shared" si="8"/>
        <v>0</v>
      </c>
      <c r="AC48" s="154">
        <f t="shared" si="8"/>
        <v>0</v>
      </c>
      <c r="AD48" s="154">
        <f t="shared" si="8"/>
        <v>0</v>
      </c>
      <c r="AE48" s="154">
        <f t="shared" si="8"/>
        <v>0</v>
      </c>
      <c r="AF48" s="158">
        <f>AF49</f>
        <v>0</v>
      </c>
      <c r="AG48" s="158">
        <f>AG49</f>
        <v>0</v>
      </c>
      <c r="AH48" s="158">
        <f>AH49</f>
        <v>0</v>
      </c>
      <c r="AI48" s="158">
        <f>AI49</f>
        <v>0</v>
      </c>
      <c r="AJ48" s="161"/>
      <c r="AK48" s="161"/>
      <c r="AL48" s="161"/>
      <c r="AM48" s="161"/>
      <c r="AN48" s="162">
        <f t="shared" si="10"/>
        <v>0</v>
      </c>
      <c r="AO48" s="162">
        <f t="shared" si="10"/>
        <v>0</v>
      </c>
      <c r="AP48" s="162">
        <f t="shared" si="10"/>
        <v>0</v>
      </c>
      <c r="AQ48" s="162">
        <f t="shared" si="10"/>
        <v>0</v>
      </c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</row>
    <row r="49" spans="1:77" s="8" customFormat="1" ht="75" hidden="1">
      <c r="A49" s="16" t="s">
        <v>25</v>
      </c>
      <c r="B49" s="47" t="s">
        <v>311</v>
      </c>
      <c r="C49" s="153" t="s">
        <v>16</v>
      </c>
      <c r="D49" s="153" t="s">
        <v>26</v>
      </c>
      <c r="E49" s="158"/>
      <c r="F49" s="156"/>
      <c r="G49" s="155"/>
      <c r="H49" s="155"/>
      <c r="I49" s="155"/>
      <c r="J49" s="190"/>
      <c r="K49" s="190"/>
      <c r="L49" s="190"/>
      <c r="M49" s="190"/>
      <c r="N49" s="190"/>
      <c r="O49" s="155"/>
      <c r="P49" s="157">
        <f t="shared" si="13"/>
        <v>0</v>
      </c>
      <c r="Q49" s="155"/>
      <c r="R49" s="155"/>
      <c r="S49" s="155"/>
      <c r="T49" s="158"/>
      <c r="U49" s="156"/>
      <c r="V49" s="156"/>
      <c r="W49" s="156"/>
      <c r="X49" s="156"/>
      <c r="Y49" s="156"/>
      <c r="Z49" s="156"/>
      <c r="AA49" s="156"/>
      <c r="AB49" s="154">
        <f t="shared" si="8"/>
        <v>0</v>
      </c>
      <c r="AC49" s="154">
        <f t="shared" si="8"/>
        <v>0</v>
      </c>
      <c r="AD49" s="154">
        <f t="shared" si="8"/>
        <v>0</v>
      </c>
      <c r="AE49" s="154">
        <f t="shared" si="8"/>
        <v>0</v>
      </c>
      <c r="AF49" s="160"/>
      <c r="AG49" s="160"/>
      <c r="AH49" s="160"/>
      <c r="AI49" s="160"/>
      <c r="AJ49" s="161"/>
      <c r="AK49" s="161"/>
      <c r="AL49" s="161"/>
      <c r="AM49" s="161"/>
      <c r="AN49" s="162">
        <f t="shared" si="10"/>
        <v>0</v>
      </c>
      <c r="AO49" s="162">
        <f t="shared" si="10"/>
        <v>0</v>
      </c>
      <c r="AP49" s="162">
        <f t="shared" si="10"/>
        <v>0</v>
      </c>
      <c r="AQ49" s="162">
        <f t="shared" si="10"/>
        <v>0</v>
      </c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</row>
    <row r="50" spans="1:77" s="10" customFormat="1" ht="25.5" hidden="1">
      <c r="A50" s="83" t="s">
        <v>344</v>
      </c>
      <c r="B50" s="70"/>
      <c r="C50" s="19"/>
      <c r="D50" s="19"/>
      <c r="E50" s="154">
        <f>F50+G50+H50+I50</f>
        <v>0</v>
      </c>
      <c r="F50" s="157">
        <f>F51+F53</f>
        <v>0</v>
      </c>
      <c r="G50" s="18">
        <f>G51+G53</f>
        <v>0</v>
      </c>
      <c r="H50" s="18">
        <f>H51+H53</f>
        <v>0</v>
      </c>
      <c r="I50" s="18">
        <f>I51+I53</f>
        <v>0</v>
      </c>
      <c r="J50" s="194"/>
      <c r="K50" s="194"/>
      <c r="L50" s="194"/>
      <c r="M50" s="194"/>
      <c r="N50" s="194"/>
      <c r="O50" s="18"/>
      <c r="P50" s="157">
        <f t="shared" si="13"/>
        <v>0</v>
      </c>
      <c r="Q50" s="18"/>
      <c r="R50" s="18"/>
      <c r="S50" s="18"/>
      <c r="T50" s="18">
        <f>T51+T53</f>
        <v>0</v>
      </c>
      <c r="U50" s="18">
        <f>U51+U53</f>
        <v>0</v>
      </c>
      <c r="V50" s="18">
        <f>V51+V53</f>
        <v>0</v>
      </c>
      <c r="W50" s="18">
        <f>W51+W53</f>
        <v>0</v>
      </c>
      <c r="X50" s="18"/>
      <c r="Y50" s="18"/>
      <c r="Z50" s="18"/>
      <c r="AA50" s="18"/>
      <c r="AB50" s="154">
        <f t="shared" si="8"/>
        <v>0</v>
      </c>
      <c r="AC50" s="154">
        <f t="shared" si="8"/>
        <v>0</v>
      </c>
      <c r="AD50" s="154">
        <f t="shared" si="8"/>
        <v>0</v>
      </c>
      <c r="AE50" s="154">
        <f t="shared" si="8"/>
        <v>0</v>
      </c>
      <c r="AF50" s="18">
        <f>AF51+AF53</f>
        <v>0</v>
      </c>
      <c r="AG50" s="18">
        <f>AG51+AG53</f>
        <v>0</v>
      </c>
      <c r="AH50" s="18">
        <f>AH51+AH53</f>
        <v>0</v>
      </c>
      <c r="AI50" s="18">
        <f>AI51+AI53</f>
        <v>0</v>
      </c>
      <c r="AJ50" s="148"/>
      <c r="AK50" s="148"/>
      <c r="AL50" s="148"/>
      <c r="AM50" s="148"/>
      <c r="AN50" s="162">
        <f t="shared" si="10"/>
        <v>0</v>
      </c>
      <c r="AO50" s="162">
        <f t="shared" si="10"/>
        <v>0</v>
      </c>
      <c r="AP50" s="162">
        <f t="shared" si="10"/>
        <v>0</v>
      </c>
      <c r="AQ50" s="162">
        <f t="shared" si="10"/>
        <v>0</v>
      </c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</row>
    <row r="51" spans="1:77" s="8" customFormat="1" ht="38.25" hidden="1">
      <c r="A51" s="58" t="s">
        <v>345</v>
      </c>
      <c r="B51" s="47"/>
      <c r="C51" s="153" t="s">
        <v>346</v>
      </c>
      <c r="D51" s="153"/>
      <c r="E51" s="154">
        <f>F51+G51+H51+I51</f>
        <v>0</v>
      </c>
      <c r="F51" s="156">
        <f>F52</f>
        <v>0</v>
      </c>
      <c r="G51" s="156">
        <f>G52</f>
        <v>0</v>
      </c>
      <c r="H51" s="156">
        <f>H52</f>
        <v>0</v>
      </c>
      <c r="I51" s="156">
        <f>I52</f>
        <v>0</v>
      </c>
      <c r="J51" s="192"/>
      <c r="K51" s="192"/>
      <c r="L51" s="192"/>
      <c r="M51" s="192"/>
      <c r="N51" s="192"/>
      <c r="O51" s="156"/>
      <c r="P51" s="157">
        <f t="shared" si="13"/>
        <v>0</v>
      </c>
      <c r="Q51" s="156"/>
      <c r="R51" s="156"/>
      <c r="S51" s="156"/>
      <c r="T51" s="156">
        <f>T52</f>
        <v>0</v>
      </c>
      <c r="U51" s="156">
        <f>U52</f>
        <v>0</v>
      </c>
      <c r="V51" s="156">
        <f>V52</f>
        <v>0</v>
      </c>
      <c r="W51" s="156">
        <f>W52</f>
        <v>0</v>
      </c>
      <c r="X51" s="156"/>
      <c r="Y51" s="156"/>
      <c r="Z51" s="156"/>
      <c r="AA51" s="156"/>
      <c r="AB51" s="154">
        <f t="shared" si="8"/>
        <v>0</v>
      </c>
      <c r="AC51" s="154">
        <f t="shared" si="8"/>
        <v>0</v>
      </c>
      <c r="AD51" s="154">
        <f t="shared" si="8"/>
        <v>0</v>
      </c>
      <c r="AE51" s="154">
        <f t="shared" si="8"/>
        <v>0</v>
      </c>
      <c r="AF51" s="156">
        <f>AF52</f>
        <v>0</v>
      </c>
      <c r="AG51" s="156">
        <f>AG52</f>
        <v>0</v>
      </c>
      <c r="AH51" s="156">
        <f>AH52</f>
        <v>0</v>
      </c>
      <c r="AI51" s="156">
        <f>AI52</f>
        <v>0</v>
      </c>
      <c r="AJ51" s="161"/>
      <c r="AK51" s="161"/>
      <c r="AL51" s="161"/>
      <c r="AM51" s="161"/>
      <c r="AN51" s="162">
        <f t="shared" si="10"/>
        <v>0</v>
      </c>
      <c r="AO51" s="162">
        <f t="shared" si="10"/>
        <v>0</v>
      </c>
      <c r="AP51" s="162">
        <f t="shared" si="10"/>
        <v>0</v>
      </c>
      <c r="AQ51" s="162">
        <f t="shared" si="10"/>
        <v>0</v>
      </c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</row>
    <row r="52" spans="1:77" s="8" customFormat="1" ht="25.5" hidden="1">
      <c r="A52" s="58" t="s">
        <v>344</v>
      </c>
      <c r="B52" s="47"/>
      <c r="C52" s="153" t="s">
        <v>346</v>
      </c>
      <c r="D52" s="153" t="s">
        <v>347</v>
      </c>
      <c r="E52" s="154">
        <f>F52+G52+H52+I52</f>
        <v>0</v>
      </c>
      <c r="F52" s="156"/>
      <c r="G52" s="155"/>
      <c r="H52" s="155"/>
      <c r="I52" s="155"/>
      <c r="J52" s="190"/>
      <c r="K52" s="190"/>
      <c r="L52" s="190"/>
      <c r="M52" s="190"/>
      <c r="N52" s="190"/>
      <c r="O52" s="155"/>
      <c r="P52" s="157">
        <f t="shared" si="13"/>
        <v>0</v>
      </c>
      <c r="Q52" s="155"/>
      <c r="R52" s="155"/>
      <c r="S52" s="155"/>
      <c r="T52" s="158"/>
      <c r="U52" s="156"/>
      <c r="V52" s="156"/>
      <c r="W52" s="156"/>
      <c r="X52" s="156"/>
      <c r="Y52" s="156"/>
      <c r="Z52" s="156"/>
      <c r="AA52" s="156"/>
      <c r="AB52" s="154">
        <f t="shared" si="8"/>
        <v>0</v>
      </c>
      <c r="AC52" s="154">
        <f t="shared" si="8"/>
        <v>0</v>
      </c>
      <c r="AD52" s="154">
        <f t="shared" si="8"/>
        <v>0</v>
      </c>
      <c r="AE52" s="154">
        <f t="shared" si="8"/>
        <v>0</v>
      </c>
      <c r="AF52" s="160"/>
      <c r="AG52" s="160"/>
      <c r="AH52" s="160"/>
      <c r="AI52" s="160"/>
      <c r="AJ52" s="161"/>
      <c r="AK52" s="161"/>
      <c r="AL52" s="161"/>
      <c r="AM52" s="161"/>
      <c r="AN52" s="162">
        <f t="shared" si="10"/>
        <v>0</v>
      </c>
      <c r="AO52" s="162">
        <f t="shared" si="10"/>
        <v>0</v>
      </c>
      <c r="AP52" s="162">
        <f t="shared" si="10"/>
        <v>0</v>
      </c>
      <c r="AQ52" s="162">
        <f t="shared" si="10"/>
        <v>0</v>
      </c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</row>
    <row r="53" spans="1:77" s="8" customFormat="1" ht="38.25" hidden="1">
      <c r="A53" s="58" t="s">
        <v>22</v>
      </c>
      <c r="B53" s="47"/>
      <c r="C53" s="153" t="s">
        <v>16</v>
      </c>
      <c r="D53" s="153"/>
      <c r="E53" s="154">
        <f>F53+G53+H53+I53</f>
        <v>0</v>
      </c>
      <c r="F53" s="156">
        <f>F54</f>
        <v>0</v>
      </c>
      <c r="G53" s="156">
        <f>G54</f>
        <v>0</v>
      </c>
      <c r="H53" s="156">
        <f>H54</f>
        <v>0</v>
      </c>
      <c r="I53" s="156">
        <f>I54</f>
        <v>0</v>
      </c>
      <c r="J53" s="192"/>
      <c r="K53" s="192"/>
      <c r="L53" s="192"/>
      <c r="M53" s="192"/>
      <c r="N53" s="192"/>
      <c r="O53" s="156"/>
      <c r="P53" s="157">
        <f t="shared" si="13"/>
        <v>0</v>
      </c>
      <c r="Q53" s="156"/>
      <c r="R53" s="156"/>
      <c r="S53" s="156"/>
      <c r="T53" s="156">
        <f>T54</f>
        <v>0</v>
      </c>
      <c r="U53" s="156">
        <f>U54</f>
        <v>0</v>
      </c>
      <c r="V53" s="156">
        <f>V54</f>
        <v>0</v>
      </c>
      <c r="W53" s="156">
        <f>W54</f>
        <v>0</v>
      </c>
      <c r="X53" s="156"/>
      <c r="Y53" s="156"/>
      <c r="Z53" s="156"/>
      <c r="AA53" s="156"/>
      <c r="AB53" s="154">
        <f t="shared" si="8"/>
        <v>0</v>
      </c>
      <c r="AC53" s="154">
        <f t="shared" si="8"/>
        <v>0</v>
      </c>
      <c r="AD53" s="154">
        <f t="shared" si="8"/>
        <v>0</v>
      </c>
      <c r="AE53" s="154">
        <f t="shared" si="8"/>
        <v>0</v>
      </c>
      <c r="AF53" s="156">
        <f>AF54</f>
        <v>0</v>
      </c>
      <c r="AG53" s="156">
        <f>AG54</f>
        <v>0</v>
      </c>
      <c r="AH53" s="156">
        <f>AH54</f>
        <v>0</v>
      </c>
      <c r="AI53" s="156">
        <f>AI54</f>
        <v>0</v>
      </c>
      <c r="AJ53" s="161"/>
      <c r="AK53" s="161"/>
      <c r="AL53" s="161"/>
      <c r="AM53" s="161"/>
      <c r="AN53" s="162">
        <f t="shared" si="10"/>
        <v>0</v>
      </c>
      <c r="AO53" s="162">
        <f t="shared" si="10"/>
        <v>0</v>
      </c>
      <c r="AP53" s="162">
        <f t="shared" si="10"/>
        <v>0</v>
      </c>
      <c r="AQ53" s="162">
        <f t="shared" si="10"/>
        <v>0</v>
      </c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</row>
    <row r="54" spans="1:77" s="8" customFormat="1" ht="25.5" hidden="1">
      <c r="A54" s="58" t="s">
        <v>344</v>
      </c>
      <c r="B54" s="47"/>
      <c r="C54" s="153" t="s">
        <v>16</v>
      </c>
      <c r="D54" s="153" t="s">
        <v>347</v>
      </c>
      <c r="E54" s="154">
        <f>F54+G54+H54+I54</f>
        <v>0</v>
      </c>
      <c r="F54" s="156"/>
      <c r="G54" s="155"/>
      <c r="H54" s="155"/>
      <c r="I54" s="155"/>
      <c r="J54" s="190"/>
      <c r="K54" s="190"/>
      <c r="L54" s="190"/>
      <c r="M54" s="190"/>
      <c r="N54" s="190"/>
      <c r="O54" s="155"/>
      <c r="P54" s="157">
        <f t="shared" si="13"/>
        <v>0</v>
      </c>
      <c r="Q54" s="155"/>
      <c r="R54" s="155"/>
      <c r="S54" s="155"/>
      <c r="T54" s="158"/>
      <c r="U54" s="156"/>
      <c r="V54" s="156"/>
      <c r="W54" s="156"/>
      <c r="X54" s="156"/>
      <c r="Y54" s="156"/>
      <c r="Z54" s="156"/>
      <c r="AA54" s="156"/>
      <c r="AB54" s="154">
        <f t="shared" si="8"/>
        <v>0</v>
      </c>
      <c r="AC54" s="154">
        <f t="shared" si="8"/>
        <v>0</v>
      </c>
      <c r="AD54" s="154">
        <f t="shared" si="8"/>
        <v>0</v>
      </c>
      <c r="AE54" s="154">
        <f t="shared" si="8"/>
        <v>0</v>
      </c>
      <c r="AF54" s="160"/>
      <c r="AG54" s="160"/>
      <c r="AH54" s="160"/>
      <c r="AI54" s="160"/>
      <c r="AJ54" s="161"/>
      <c r="AK54" s="161"/>
      <c r="AL54" s="161"/>
      <c r="AM54" s="161"/>
      <c r="AN54" s="162">
        <f t="shared" si="10"/>
        <v>0</v>
      </c>
      <c r="AO54" s="162">
        <f t="shared" si="10"/>
        <v>0</v>
      </c>
      <c r="AP54" s="162">
        <f t="shared" si="10"/>
        <v>0</v>
      </c>
      <c r="AQ54" s="162">
        <f t="shared" si="10"/>
        <v>0</v>
      </c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</row>
    <row r="55" spans="1:77" s="7" customFormat="1" ht="27.75" customHeight="1">
      <c r="A55" s="59" t="s">
        <v>103</v>
      </c>
      <c r="B55" s="42" t="s">
        <v>169</v>
      </c>
      <c r="C55" s="19"/>
      <c r="D55" s="19"/>
      <c r="E55" s="154">
        <f t="shared" si="5"/>
        <v>87.1</v>
      </c>
      <c r="F55" s="157">
        <f>F56</f>
        <v>87.1</v>
      </c>
      <c r="G55" s="157">
        <f t="shared" ref="G55:S56" si="30">G56</f>
        <v>0</v>
      </c>
      <c r="H55" s="157">
        <f t="shared" si="30"/>
        <v>0</v>
      </c>
      <c r="I55" s="157">
        <f t="shared" si="30"/>
        <v>0</v>
      </c>
      <c r="J55" s="188">
        <f t="shared" si="30"/>
        <v>0</v>
      </c>
      <c r="K55" s="188">
        <f t="shared" si="30"/>
        <v>0</v>
      </c>
      <c r="L55" s="188">
        <f t="shared" si="30"/>
        <v>0</v>
      </c>
      <c r="M55" s="188">
        <f t="shared" si="30"/>
        <v>0</v>
      </c>
      <c r="N55" s="188">
        <f t="shared" si="30"/>
        <v>0</v>
      </c>
      <c r="O55" s="157">
        <f t="shared" si="30"/>
        <v>87.1</v>
      </c>
      <c r="P55" s="157">
        <f t="shared" si="13"/>
        <v>87.1</v>
      </c>
      <c r="Q55" s="157">
        <f t="shared" si="30"/>
        <v>0</v>
      </c>
      <c r="R55" s="157">
        <f t="shared" si="30"/>
        <v>0</v>
      </c>
      <c r="S55" s="157">
        <f t="shared" si="30"/>
        <v>0</v>
      </c>
      <c r="T55" s="154">
        <f t="shared" si="11"/>
        <v>100</v>
      </c>
      <c r="U55" s="157">
        <f t="shared" ref="U55:AA56" si="31">U56</f>
        <v>100</v>
      </c>
      <c r="V55" s="157">
        <f t="shared" si="31"/>
        <v>0</v>
      </c>
      <c r="W55" s="157">
        <f t="shared" si="31"/>
        <v>0</v>
      </c>
      <c r="X55" s="157">
        <f t="shared" si="31"/>
        <v>0</v>
      </c>
      <c r="Y55" s="157">
        <f t="shared" si="31"/>
        <v>0</v>
      </c>
      <c r="Z55" s="157">
        <f t="shared" si="31"/>
        <v>0</v>
      </c>
      <c r="AA55" s="157">
        <f t="shared" si="31"/>
        <v>0</v>
      </c>
      <c r="AB55" s="154">
        <f t="shared" si="8"/>
        <v>100</v>
      </c>
      <c r="AC55" s="154">
        <f t="shared" si="8"/>
        <v>100</v>
      </c>
      <c r="AD55" s="154">
        <f t="shared" si="8"/>
        <v>0</v>
      </c>
      <c r="AE55" s="154">
        <f t="shared" si="8"/>
        <v>0</v>
      </c>
      <c r="AF55" s="159">
        <f t="shared" ref="AF55:AF63" si="32">AG55+AH55</f>
        <v>100</v>
      </c>
      <c r="AG55" s="159">
        <f>AG56</f>
        <v>100</v>
      </c>
      <c r="AH55" s="159">
        <f t="shared" ref="AH55:AM56" si="33">AH56</f>
        <v>0</v>
      </c>
      <c r="AI55" s="159">
        <f t="shared" si="33"/>
        <v>0</v>
      </c>
      <c r="AJ55" s="159">
        <f t="shared" si="33"/>
        <v>0</v>
      </c>
      <c r="AK55" s="159">
        <f t="shared" si="33"/>
        <v>0</v>
      </c>
      <c r="AL55" s="159">
        <f t="shared" si="33"/>
        <v>0</v>
      </c>
      <c r="AM55" s="159">
        <f t="shared" si="33"/>
        <v>0</v>
      </c>
      <c r="AN55" s="162">
        <f t="shared" si="10"/>
        <v>100</v>
      </c>
      <c r="AO55" s="162">
        <f t="shared" si="10"/>
        <v>100</v>
      </c>
      <c r="AP55" s="162">
        <f t="shared" si="10"/>
        <v>0</v>
      </c>
      <c r="AQ55" s="162">
        <f t="shared" si="10"/>
        <v>0</v>
      </c>
    </row>
    <row r="56" spans="1:77" s="8" customFormat="1" ht="15" customHeight="1">
      <c r="A56" s="32" t="s">
        <v>18</v>
      </c>
      <c r="B56" s="44" t="s">
        <v>169</v>
      </c>
      <c r="C56" s="153" t="s">
        <v>19</v>
      </c>
      <c r="D56" s="153"/>
      <c r="E56" s="154">
        <f t="shared" si="5"/>
        <v>87.1</v>
      </c>
      <c r="F56" s="155">
        <f>F57</f>
        <v>87.1</v>
      </c>
      <c r="G56" s="155">
        <f t="shared" si="30"/>
        <v>0</v>
      </c>
      <c r="H56" s="155">
        <f t="shared" si="30"/>
        <v>0</v>
      </c>
      <c r="I56" s="155">
        <f t="shared" si="30"/>
        <v>0</v>
      </c>
      <c r="J56" s="190">
        <f t="shared" si="30"/>
        <v>0</v>
      </c>
      <c r="K56" s="190">
        <f t="shared" si="30"/>
        <v>0</v>
      </c>
      <c r="L56" s="190">
        <f t="shared" si="30"/>
        <v>0</v>
      </c>
      <c r="M56" s="190">
        <f t="shared" si="30"/>
        <v>0</v>
      </c>
      <c r="N56" s="190">
        <f t="shared" si="30"/>
        <v>0</v>
      </c>
      <c r="O56" s="155">
        <f t="shared" si="30"/>
        <v>87.1</v>
      </c>
      <c r="P56" s="157">
        <f t="shared" si="13"/>
        <v>87.1</v>
      </c>
      <c r="Q56" s="155">
        <f t="shared" si="30"/>
        <v>0</v>
      </c>
      <c r="R56" s="155">
        <f t="shared" si="30"/>
        <v>0</v>
      </c>
      <c r="S56" s="155">
        <f t="shared" si="30"/>
        <v>0</v>
      </c>
      <c r="T56" s="155">
        <f>T57</f>
        <v>100</v>
      </c>
      <c r="U56" s="155">
        <f t="shared" si="31"/>
        <v>100</v>
      </c>
      <c r="V56" s="155">
        <f t="shared" si="31"/>
        <v>0</v>
      </c>
      <c r="W56" s="155">
        <f t="shared" si="31"/>
        <v>0</v>
      </c>
      <c r="X56" s="155">
        <f t="shared" si="31"/>
        <v>0</v>
      </c>
      <c r="Y56" s="155">
        <f t="shared" si="31"/>
        <v>0</v>
      </c>
      <c r="Z56" s="155">
        <f t="shared" si="31"/>
        <v>0</v>
      </c>
      <c r="AA56" s="155">
        <f t="shared" si="31"/>
        <v>0</v>
      </c>
      <c r="AB56" s="154">
        <f t="shared" si="8"/>
        <v>100</v>
      </c>
      <c r="AC56" s="154">
        <f t="shared" si="8"/>
        <v>100</v>
      </c>
      <c r="AD56" s="154">
        <f t="shared" si="8"/>
        <v>0</v>
      </c>
      <c r="AE56" s="154">
        <f t="shared" si="8"/>
        <v>0</v>
      </c>
      <c r="AF56" s="155">
        <f>AF57</f>
        <v>100</v>
      </c>
      <c r="AG56" s="155">
        <f>AG57</f>
        <v>100</v>
      </c>
      <c r="AH56" s="155">
        <f>AH57</f>
        <v>0</v>
      </c>
      <c r="AI56" s="155">
        <f>AI57</f>
        <v>0</v>
      </c>
      <c r="AJ56" s="155">
        <f t="shared" si="33"/>
        <v>0</v>
      </c>
      <c r="AK56" s="155">
        <f t="shared" si="33"/>
        <v>0</v>
      </c>
      <c r="AL56" s="155">
        <f t="shared" si="33"/>
        <v>0</v>
      </c>
      <c r="AM56" s="155">
        <f t="shared" si="33"/>
        <v>0</v>
      </c>
      <c r="AN56" s="162">
        <f t="shared" si="10"/>
        <v>100</v>
      </c>
      <c r="AO56" s="162">
        <f t="shared" si="10"/>
        <v>100</v>
      </c>
      <c r="AP56" s="162">
        <f t="shared" si="10"/>
        <v>0</v>
      </c>
      <c r="AQ56" s="162">
        <f t="shared" si="10"/>
        <v>0</v>
      </c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</row>
    <row r="57" spans="1:77" s="8" customFormat="1" ht="15.75" customHeight="1">
      <c r="A57" s="16" t="s">
        <v>27</v>
      </c>
      <c r="B57" s="44" t="s">
        <v>169</v>
      </c>
      <c r="C57" s="153" t="s">
        <v>19</v>
      </c>
      <c r="D57" s="153" t="s">
        <v>28</v>
      </c>
      <c r="E57" s="154">
        <f t="shared" si="5"/>
        <v>87.1</v>
      </c>
      <c r="F57" s="155">
        <v>87.1</v>
      </c>
      <c r="G57" s="156"/>
      <c r="H57" s="157"/>
      <c r="I57" s="157"/>
      <c r="J57" s="188">
        <f>K57+L57+M57+N57</f>
        <v>0</v>
      </c>
      <c r="K57" s="188">
        <v>0</v>
      </c>
      <c r="L57" s="188"/>
      <c r="M57" s="188"/>
      <c r="N57" s="188"/>
      <c r="O57" s="157">
        <f>P57+Q57+R57+S57</f>
        <v>87.1</v>
      </c>
      <c r="P57" s="157">
        <f t="shared" si="13"/>
        <v>87.1</v>
      </c>
      <c r="Q57" s="157"/>
      <c r="R57" s="157"/>
      <c r="S57" s="157"/>
      <c r="T57" s="154">
        <f t="shared" si="11"/>
        <v>100</v>
      </c>
      <c r="U57" s="155">
        <v>100</v>
      </c>
      <c r="V57" s="156"/>
      <c r="W57" s="156"/>
      <c r="X57" s="156"/>
      <c r="Y57" s="156"/>
      <c r="Z57" s="156"/>
      <c r="AA57" s="156"/>
      <c r="AB57" s="154">
        <f t="shared" si="8"/>
        <v>100</v>
      </c>
      <c r="AC57" s="154">
        <f t="shared" si="8"/>
        <v>100</v>
      </c>
      <c r="AD57" s="154">
        <f t="shared" si="8"/>
        <v>0</v>
      </c>
      <c r="AE57" s="154">
        <f t="shared" si="8"/>
        <v>0</v>
      </c>
      <c r="AF57" s="159">
        <f t="shared" si="32"/>
        <v>100</v>
      </c>
      <c r="AG57" s="160">
        <v>100</v>
      </c>
      <c r="AH57" s="160"/>
      <c r="AI57" s="160"/>
      <c r="AJ57" s="161"/>
      <c r="AK57" s="161"/>
      <c r="AL57" s="161"/>
      <c r="AM57" s="161"/>
      <c r="AN57" s="162">
        <f t="shared" si="10"/>
        <v>100</v>
      </c>
      <c r="AO57" s="162">
        <f t="shared" si="10"/>
        <v>100</v>
      </c>
      <c r="AP57" s="162">
        <f t="shared" si="10"/>
        <v>0</v>
      </c>
      <c r="AQ57" s="162">
        <f t="shared" si="10"/>
        <v>0</v>
      </c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  <c r="BP57" s="7"/>
      <c r="BQ57" s="7"/>
      <c r="BR57" s="7"/>
      <c r="BS57" s="7"/>
      <c r="BT57" s="7"/>
      <c r="BU57" s="7"/>
      <c r="BV57" s="7"/>
      <c r="BW57" s="7"/>
      <c r="BX57" s="7"/>
      <c r="BY57" s="7"/>
    </row>
    <row r="58" spans="1:77" s="7" customFormat="1" ht="45" customHeight="1">
      <c r="A58" s="43" t="s">
        <v>105</v>
      </c>
      <c r="B58" s="39" t="s">
        <v>170</v>
      </c>
      <c r="C58" s="19"/>
      <c r="D58" s="19"/>
      <c r="E58" s="154">
        <f t="shared" si="5"/>
        <v>465</v>
      </c>
      <c r="F58" s="157">
        <f>F59</f>
        <v>465</v>
      </c>
      <c r="G58" s="157">
        <f t="shared" ref="G58:AJ59" si="34">G59</f>
        <v>0</v>
      </c>
      <c r="H58" s="157">
        <f t="shared" si="34"/>
        <v>0</v>
      </c>
      <c r="I58" s="157">
        <f t="shared" si="34"/>
        <v>0</v>
      </c>
      <c r="J58" s="188">
        <f t="shared" si="34"/>
        <v>-109.2</v>
      </c>
      <c r="K58" s="188">
        <f t="shared" si="34"/>
        <v>-109.2</v>
      </c>
      <c r="L58" s="188">
        <f t="shared" si="34"/>
        <v>0</v>
      </c>
      <c r="M58" s="188">
        <f t="shared" si="34"/>
        <v>0</v>
      </c>
      <c r="N58" s="188">
        <f t="shared" si="34"/>
        <v>0</v>
      </c>
      <c r="O58" s="157">
        <f t="shared" si="34"/>
        <v>355.8</v>
      </c>
      <c r="P58" s="157">
        <f t="shared" si="13"/>
        <v>355.8</v>
      </c>
      <c r="Q58" s="157">
        <f t="shared" si="34"/>
        <v>0</v>
      </c>
      <c r="R58" s="157">
        <f t="shared" si="34"/>
        <v>0</v>
      </c>
      <c r="S58" s="157">
        <f t="shared" si="34"/>
        <v>0</v>
      </c>
      <c r="T58" s="157">
        <f t="shared" si="34"/>
        <v>100</v>
      </c>
      <c r="U58" s="157">
        <f t="shared" si="34"/>
        <v>100</v>
      </c>
      <c r="V58" s="157">
        <f t="shared" si="34"/>
        <v>0</v>
      </c>
      <c r="W58" s="157">
        <f t="shared" si="34"/>
        <v>0</v>
      </c>
      <c r="X58" s="157">
        <f t="shared" si="34"/>
        <v>0</v>
      </c>
      <c r="Y58" s="157">
        <f t="shared" si="34"/>
        <v>0</v>
      </c>
      <c r="Z58" s="157">
        <f t="shared" si="34"/>
        <v>0</v>
      </c>
      <c r="AA58" s="157">
        <f t="shared" si="34"/>
        <v>0</v>
      </c>
      <c r="AB58" s="154">
        <f t="shared" si="8"/>
        <v>100</v>
      </c>
      <c r="AC58" s="154">
        <f t="shared" si="8"/>
        <v>100</v>
      </c>
      <c r="AD58" s="154">
        <f t="shared" si="8"/>
        <v>0</v>
      </c>
      <c r="AE58" s="154">
        <f t="shared" si="8"/>
        <v>0</v>
      </c>
      <c r="AF58" s="157">
        <f t="shared" si="34"/>
        <v>100</v>
      </c>
      <c r="AG58" s="157">
        <f t="shared" si="34"/>
        <v>100</v>
      </c>
      <c r="AH58" s="157">
        <f t="shared" si="34"/>
        <v>0</v>
      </c>
      <c r="AI58" s="157">
        <f t="shared" si="34"/>
        <v>0</v>
      </c>
      <c r="AJ58" s="157">
        <f t="shared" si="34"/>
        <v>0</v>
      </c>
      <c r="AK58" s="157">
        <f t="shared" ref="AK58:AM59" si="35">AK59</f>
        <v>0</v>
      </c>
      <c r="AL58" s="157">
        <f t="shared" si="35"/>
        <v>0</v>
      </c>
      <c r="AM58" s="157">
        <f t="shared" si="35"/>
        <v>0</v>
      </c>
      <c r="AN58" s="162">
        <f t="shared" si="10"/>
        <v>100</v>
      </c>
      <c r="AO58" s="162">
        <f t="shared" si="10"/>
        <v>100</v>
      </c>
      <c r="AP58" s="162">
        <f t="shared" si="10"/>
        <v>0</v>
      </c>
      <c r="AQ58" s="162">
        <f t="shared" si="10"/>
        <v>0</v>
      </c>
    </row>
    <row r="59" spans="1:77" s="8" customFormat="1" ht="45" customHeight="1">
      <c r="A59" s="16" t="s">
        <v>22</v>
      </c>
      <c r="B59" s="17" t="s">
        <v>170</v>
      </c>
      <c r="C59" s="153" t="s">
        <v>16</v>
      </c>
      <c r="D59" s="153"/>
      <c r="E59" s="154">
        <f t="shared" si="5"/>
        <v>465</v>
      </c>
      <c r="F59" s="155">
        <f>F60</f>
        <v>465</v>
      </c>
      <c r="G59" s="155">
        <f t="shared" si="34"/>
        <v>0</v>
      </c>
      <c r="H59" s="155">
        <f t="shared" si="34"/>
        <v>0</v>
      </c>
      <c r="I59" s="155">
        <f t="shared" si="34"/>
        <v>0</v>
      </c>
      <c r="J59" s="190">
        <f t="shared" si="34"/>
        <v>-109.2</v>
      </c>
      <c r="K59" s="190">
        <f t="shared" si="34"/>
        <v>-109.2</v>
      </c>
      <c r="L59" s="190">
        <f t="shared" si="34"/>
        <v>0</v>
      </c>
      <c r="M59" s="190">
        <f t="shared" si="34"/>
        <v>0</v>
      </c>
      <c r="N59" s="190">
        <f t="shared" si="34"/>
        <v>0</v>
      </c>
      <c r="O59" s="155">
        <f t="shared" si="34"/>
        <v>355.8</v>
      </c>
      <c r="P59" s="157">
        <f t="shared" si="13"/>
        <v>355.8</v>
      </c>
      <c r="Q59" s="155">
        <f t="shared" si="34"/>
        <v>0</v>
      </c>
      <c r="R59" s="155">
        <f t="shared" si="34"/>
        <v>0</v>
      </c>
      <c r="S59" s="155">
        <f t="shared" si="34"/>
        <v>0</v>
      </c>
      <c r="T59" s="154">
        <f t="shared" si="11"/>
        <v>100</v>
      </c>
      <c r="U59" s="155">
        <f>U60</f>
        <v>100</v>
      </c>
      <c r="V59" s="155">
        <f>V60</f>
        <v>0</v>
      </c>
      <c r="W59" s="155">
        <f>W60</f>
        <v>0</v>
      </c>
      <c r="X59" s="155">
        <f t="shared" si="34"/>
        <v>0</v>
      </c>
      <c r="Y59" s="155">
        <f t="shared" si="34"/>
        <v>0</v>
      </c>
      <c r="Z59" s="155">
        <f t="shared" si="34"/>
        <v>0</v>
      </c>
      <c r="AA59" s="155">
        <f t="shared" si="34"/>
        <v>0</v>
      </c>
      <c r="AB59" s="154">
        <f t="shared" si="8"/>
        <v>100</v>
      </c>
      <c r="AC59" s="154">
        <f t="shared" si="8"/>
        <v>100</v>
      </c>
      <c r="AD59" s="154">
        <f t="shared" si="8"/>
        <v>0</v>
      </c>
      <c r="AE59" s="154">
        <f t="shared" si="8"/>
        <v>0</v>
      </c>
      <c r="AF59" s="159">
        <f t="shared" si="32"/>
        <v>100</v>
      </c>
      <c r="AG59" s="160">
        <f>AG60</f>
        <v>100</v>
      </c>
      <c r="AH59" s="160">
        <f t="shared" si="34"/>
        <v>0</v>
      </c>
      <c r="AI59" s="160">
        <f t="shared" si="34"/>
        <v>0</v>
      </c>
      <c r="AJ59" s="160">
        <f t="shared" si="34"/>
        <v>0</v>
      </c>
      <c r="AK59" s="160">
        <f t="shared" si="35"/>
        <v>0</v>
      </c>
      <c r="AL59" s="160">
        <f t="shared" si="35"/>
        <v>0</v>
      </c>
      <c r="AM59" s="160">
        <f t="shared" si="35"/>
        <v>0</v>
      </c>
      <c r="AN59" s="162">
        <f t="shared" si="10"/>
        <v>100</v>
      </c>
      <c r="AO59" s="162">
        <f t="shared" si="10"/>
        <v>100</v>
      </c>
      <c r="AP59" s="162">
        <f t="shared" si="10"/>
        <v>0</v>
      </c>
      <c r="AQ59" s="162">
        <f t="shared" si="10"/>
        <v>0</v>
      </c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  <c r="BK59" s="7"/>
      <c r="BL59" s="7"/>
      <c r="BM59" s="7"/>
      <c r="BN59" s="7"/>
      <c r="BO59" s="7"/>
      <c r="BP59" s="7"/>
      <c r="BQ59" s="7"/>
      <c r="BR59" s="7"/>
      <c r="BS59" s="7"/>
      <c r="BT59" s="7"/>
      <c r="BU59" s="7"/>
      <c r="BV59" s="7"/>
      <c r="BW59" s="7"/>
      <c r="BX59" s="7"/>
      <c r="BY59" s="7"/>
    </row>
    <row r="60" spans="1:77" s="8" customFormat="1" ht="30">
      <c r="A60" s="16" t="s">
        <v>29</v>
      </c>
      <c r="B60" s="17" t="s">
        <v>170</v>
      </c>
      <c r="C60" s="153" t="s">
        <v>16</v>
      </c>
      <c r="D60" s="153" t="s">
        <v>30</v>
      </c>
      <c r="E60" s="154">
        <f t="shared" si="5"/>
        <v>465</v>
      </c>
      <c r="F60" s="155">
        <v>465</v>
      </c>
      <c r="G60" s="156"/>
      <c r="H60" s="157"/>
      <c r="I60" s="157"/>
      <c r="J60" s="188">
        <f>K60+L60+M60+N60</f>
        <v>-109.2</v>
      </c>
      <c r="K60" s="188">
        <v>-109.2</v>
      </c>
      <c r="L60" s="188"/>
      <c r="M60" s="188"/>
      <c r="N60" s="188"/>
      <c r="O60" s="157">
        <f>P60+Q60+R60+S60</f>
        <v>355.8</v>
      </c>
      <c r="P60" s="157">
        <f t="shared" si="13"/>
        <v>355.8</v>
      </c>
      <c r="Q60" s="157"/>
      <c r="R60" s="157"/>
      <c r="S60" s="157"/>
      <c r="T60" s="154">
        <f t="shared" si="11"/>
        <v>100</v>
      </c>
      <c r="U60" s="155">
        <v>100</v>
      </c>
      <c r="V60" s="156"/>
      <c r="W60" s="156"/>
      <c r="X60" s="156"/>
      <c r="Y60" s="156"/>
      <c r="Z60" s="156"/>
      <c r="AA60" s="156"/>
      <c r="AB60" s="154">
        <f t="shared" si="8"/>
        <v>100</v>
      </c>
      <c r="AC60" s="154">
        <f t="shared" si="8"/>
        <v>100</v>
      </c>
      <c r="AD60" s="154">
        <f t="shared" si="8"/>
        <v>0</v>
      </c>
      <c r="AE60" s="154">
        <f t="shared" si="8"/>
        <v>0</v>
      </c>
      <c r="AF60" s="159">
        <f t="shared" si="32"/>
        <v>100</v>
      </c>
      <c r="AG60" s="160">
        <v>100</v>
      </c>
      <c r="AH60" s="160"/>
      <c r="AI60" s="160"/>
      <c r="AJ60" s="161"/>
      <c r="AK60" s="161"/>
      <c r="AL60" s="161"/>
      <c r="AM60" s="161"/>
      <c r="AN60" s="162">
        <f t="shared" si="10"/>
        <v>100</v>
      </c>
      <c r="AO60" s="162">
        <f t="shared" si="10"/>
        <v>100</v>
      </c>
      <c r="AP60" s="162">
        <f t="shared" si="10"/>
        <v>0</v>
      </c>
      <c r="AQ60" s="162">
        <f t="shared" si="10"/>
        <v>0</v>
      </c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/>
      <c r="BJ60" s="7"/>
      <c r="BK60" s="7"/>
      <c r="BL60" s="7"/>
      <c r="BM60" s="7"/>
      <c r="BN60" s="7"/>
      <c r="BO60" s="7"/>
      <c r="BP60" s="7"/>
      <c r="BQ60" s="7"/>
      <c r="BR60" s="7"/>
      <c r="BS60" s="7"/>
      <c r="BT60" s="7"/>
      <c r="BU60" s="7"/>
      <c r="BV60" s="7"/>
      <c r="BW60" s="7"/>
      <c r="BX60" s="7"/>
      <c r="BY60" s="7"/>
    </row>
    <row r="61" spans="1:77" s="7" customFormat="1" ht="43.5" customHeight="1">
      <c r="A61" s="49" t="s">
        <v>32</v>
      </c>
      <c r="B61" s="39" t="s">
        <v>171</v>
      </c>
      <c r="C61" s="19"/>
      <c r="D61" s="153"/>
      <c r="E61" s="154">
        <f t="shared" si="5"/>
        <v>160</v>
      </c>
      <c r="F61" s="157">
        <f>F62</f>
        <v>160</v>
      </c>
      <c r="G61" s="157">
        <f t="shared" ref="G61:S62" si="36">G62</f>
        <v>0</v>
      </c>
      <c r="H61" s="157">
        <f t="shared" si="36"/>
        <v>0</v>
      </c>
      <c r="I61" s="157">
        <f t="shared" si="36"/>
        <v>0</v>
      </c>
      <c r="J61" s="188">
        <f t="shared" si="36"/>
        <v>0</v>
      </c>
      <c r="K61" s="188">
        <f t="shared" si="36"/>
        <v>0</v>
      </c>
      <c r="L61" s="188">
        <f t="shared" si="36"/>
        <v>0</v>
      </c>
      <c r="M61" s="188">
        <f t="shared" si="36"/>
        <v>0</v>
      </c>
      <c r="N61" s="188">
        <f t="shared" si="36"/>
        <v>0</v>
      </c>
      <c r="O61" s="157">
        <f t="shared" si="36"/>
        <v>160</v>
      </c>
      <c r="P61" s="157">
        <f t="shared" si="13"/>
        <v>160</v>
      </c>
      <c r="Q61" s="157">
        <f t="shared" si="36"/>
        <v>0</v>
      </c>
      <c r="R61" s="157">
        <f t="shared" si="36"/>
        <v>0</v>
      </c>
      <c r="S61" s="157">
        <f t="shared" si="36"/>
        <v>0</v>
      </c>
      <c r="T61" s="154">
        <f t="shared" si="11"/>
        <v>160</v>
      </c>
      <c r="U61" s="157">
        <f t="shared" ref="U61:AA62" si="37">U62</f>
        <v>160</v>
      </c>
      <c r="V61" s="157">
        <f t="shared" si="37"/>
        <v>0</v>
      </c>
      <c r="W61" s="157">
        <f t="shared" si="37"/>
        <v>0</v>
      </c>
      <c r="X61" s="157">
        <f t="shared" si="37"/>
        <v>0</v>
      </c>
      <c r="Y61" s="157">
        <f t="shared" si="37"/>
        <v>0</v>
      </c>
      <c r="Z61" s="157">
        <f t="shared" si="37"/>
        <v>0</v>
      </c>
      <c r="AA61" s="157">
        <f t="shared" si="37"/>
        <v>0</v>
      </c>
      <c r="AB61" s="154">
        <f t="shared" si="8"/>
        <v>160</v>
      </c>
      <c r="AC61" s="154">
        <f t="shared" si="8"/>
        <v>160</v>
      </c>
      <c r="AD61" s="154">
        <f t="shared" si="8"/>
        <v>0</v>
      </c>
      <c r="AE61" s="154">
        <f t="shared" si="8"/>
        <v>0</v>
      </c>
      <c r="AF61" s="159">
        <f t="shared" si="32"/>
        <v>160</v>
      </c>
      <c r="AG61" s="159">
        <f>AG62</f>
        <v>160</v>
      </c>
      <c r="AH61" s="159">
        <f t="shared" ref="AH61:AM62" si="38">AH62</f>
        <v>0</v>
      </c>
      <c r="AI61" s="159">
        <f t="shared" si="38"/>
        <v>0</v>
      </c>
      <c r="AJ61" s="159">
        <f t="shared" si="38"/>
        <v>0</v>
      </c>
      <c r="AK61" s="159">
        <f t="shared" si="38"/>
        <v>0</v>
      </c>
      <c r="AL61" s="159">
        <f t="shared" si="38"/>
        <v>0</v>
      </c>
      <c r="AM61" s="159">
        <f t="shared" si="38"/>
        <v>0</v>
      </c>
      <c r="AN61" s="162">
        <f t="shared" si="10"/>
        <v>160</v>
      </c>
      <c r="AO61" s="162">
        <f t="shared" si="10"/>
        <v>160</v>
      </c>
      <c r="AP61" s="162">
        <f t="shared" si="10"/>
        <v>0</v>
      </c>
      <c r="AQ61" s="162">
        <f t="shared" si="10"/>
        <v>0</v>
      </c>
    </row>
    <row r="62" spans="1:77" s="8" customFormat="1" ht="45.75" customHeight="1">
      <c r="A62" s="16" t="s">
        <v>22</v>
      </c>
      <c r="B62" s="17" t="s">
        <v>171</v>
      </c>
      <c r="C62" s="153" t="s">
        <v>16</v>
      </c>
      <c r="D62" s="153"/>
      <c r="E62" s="154">
        <f t="shared" si="5"/>
        <v>160</v>
      </c>
      <c r="F62" s="155">
        <f>F63</f>
        <v>160</v>
      </c>
      <c r="G62" s="155">
        <f t="shared" si="36"/>
        <v>0</v>
      </c>
      <c r="H62" s="155">
        <f t="shared" si="36"/>
        <v>0</v>
      </c>
      <c r="I62" s="155">
        <f t="shared" si="36"/>
        <v>0</v>
      </c>
      <c r="J62" s="190">
        <f t="shared" si="36"/>
        <v>0</v>
      </c>
      <c r="K62" s="190">
        <f t="shared" si="36"/>
        <v>0</v>
      </c>
      <c r="L62" s="190">
        <f t="shared" si="36"/>
        <v>0</v>
      </c>
      <c r="M62" s="190">
        <f t="shared" si="36"/>
        <v>0</v>
      </c>
      <c r="N62" s="190">
        <f t="shared" si="36"/>
        <v>0</v>
      </c>
      <c r="O62" s="155">
        <f t="shared" si="36"/>
        <v>160</v>
      </c>
      <c r="P62" s="157">
        <f t="shared" si="13"/>
        <v>160</v>
      </c>
      <c r="Q62" s="155">
        <f t="shared" si="36"/>
        <v>0</v>
      </c>
      <c r="R62" s="155">
        <f t="shared" si="36"/>
        <v>0</v>
      </c>
      <c r="S62" s="155">
        <f t="shared" si="36"/>
        <v>0</v>
      </c>
      <c r="T62" s="154">
        <f t="shared" si="11"/>
        <v>160</v>
      </c>
      <c r="U62" s="155">
        <f t="shared" si="37"/>
        <v>160</v>
      </c>
      <c r="V62" s="155">
        <f t="shared" si="37"/>
        <v>0</v>
      </c>
      <c r="W62" s="155">
        <f t="shared" si="37"/>
        <v>0</v>
      </c>
      <c r="X62" s="155">
        <f t="shared" si="37"/>
        <v>0</v>
      </c>
      <c r="Y62" s="155">
        <f t="shared" si="37"/>
        <v>0</v>
      </c>
      <c r="Z62" s="155">
        <f t="shared" si="37"/>
        <v>0</v>
      </c>
      <c r="AA62" s="155">
        <f t="shared" si="37"/>
        <v>0</v>
      </c>
      <c r="AB62" s="154">
        <f t="shared" si="8"/>
        <v>160</v>
      </c>
      <c r="AC62" s="154">
        <f t="shared" si="8"/>
        <v>160</v>
      </c>
      <c r="AD62" s="154">
        <f t="shared" si="8"/>
        <v>0</v>
      </c>
      <c r="AE62" s="154">
        <f t="shared" si="8"/>
        <v>0</v>
      </c>
      <c r="AF62" s="159">
        <f t="shared" si="32"/>
        <v>160</v>
      </c>
      <c r="AG62" s="160">
        <f>AG63</f>
        <v>160</v>
      </c>
      <c r="AH62" s="160">
        <f t="shared" si="38"/>
        <v>0</v>
      </c>
      <c r="AI62" s="160">
        <f t="shared" si="38"/>
        <v>0</v>
      </c>
      <c r="AJ62" s="160">
        <f t="shared" si="38"/>
        <v>0</v>
      </c>
      <c r="AK62" s="160">
        <f t="shared" si="38"/>
        <v>0</v>
      </c>
      <c r="AL62" s="160">
        <f t="shared" si="38"/>
        <v>0</v>
      </c>
      <c r="AM62" s="160">
        <f t="shared" si="38"/>
        <v>0</v>
      </c>
      <c r="AN62" s="162">
        <f t="shared" si="10"/>
        <v>160</v>
      </c>
      <c r="AO62" s="162">
        <f t="shared" si="10"/>
        <v>160</v>
      </c>
      <c r="AP62" s="162">
        <f t="shared" si="10"/>
        <v>0</v>
      </c>
      <c r="AQ62" s="162">
        <f t="shared" si="10"/>
        <v>0</v>
      </c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7"/>
      <c r="BJ62" s="7"/>
      <c r="BK62" s="7"/>
      <c r="BL62" s="7"/>
      <c r="BM62" s="7"/>
      <c r="BN62" s="7"/>
      <c r="BO62" s="7"/>
      <c r="BP62" s="7"/>
      <c r="BQ62" s="7"/>
      <c r="BR62" s="7"/>
      <c r="BS62" s="7"/>
      <c r="BT62" s="7"/>
      <c r="BU62" s="7"/>
      <c r="BV62" s="7"/>
      <c r="BW62" s="7"/>
      <c r="BX62" s="7"/>
      <c r="BY62" s="7"/>
    </row>
    <row r="63" spans="1:77" s="8" customFormat="1" ht="18.75" customHeight="1">
      <c r="A63" s="16" t="s">
        <v>29</v>
      </c>
      <c r="B63" s="17" t="s">
        <v>171</v>
      </c>
      <c r="C63" s="153" t="s">
        <v>16</v>
      </c>
      <c r="D63" s="153" t="s">
        <v>30</v>
      </c>
      <c r="E63" s="154">
        <f t="shared" si="5"/>
        <v>160</v>
      </c>
      <c r="F63" s="155">
        <v>160</v>
      </c>
      <c r="G63" s="156"/>
      <c r="H63" s="157"/>
      <c r="I63" s="157"/>
      <c r="J63" s="188">
        <f>K63+L63+M63+N63</f>
        <v>0</v>
      </c>
      <c r="K63" s="188"/>
      <c r="L63" s="188"/>
      <c r="M63" s="188"/>
      <c r="N63" s="188"/>
      <c r="O63" s="157">
        <f>P63+Q63+R63+S63</f>
        <v>160</v>
      </c>
      <c r="P63" s="157">
        <f t="shared" si="13"/>
        <v>160</v>
      </c>
      <c r="Q63" s="157"/>
      <c r="R63" s="157"/>
      <c r="S63" s="157"/>
      <c r="T63" s="154">
        <f t="shared" si="11"/>
        <v>160</v>
      </c>
      <c r="U63" s="155">
        <v>160</v>
      </c>
      <c r="V63" s="156"/>
      <c r="W63" s="156"/>
      <c r="X63" s="155">
        <f>Y63+Z63+AA63</f>
        <v>0</v>
      </c>
      <c r="Y63" s="155">
        <v>0</v>
      </c>
      <c r="Z63" s="156"/>
      <c r="AA63" s="156"/>
      <c r="AB63" s="154">
        <f t="shared" si="8"/>
        <v>160</v>
      </c>
      <c r="AC63" s="154">
        <f t="shared" si="8"/>
        <v>160</v>
      </c>
      <c r="AD63" s="154">
        <f t="shared" si="8"/>
        <v>0</v>
      </c>
      <c r="AE63" s="154">
        <f t="shared" si="8"/>
        <v>0</v>
      </c>
      <c r="AF63" s="159">
        <f t="shared" si="32"/>
        <v>160</v>
      </c>
      <c r="AG63" s="160">
        <v>160</v>
      </c>
      <c r="AH63" s="160"/>
      <c r="AI63" s="160"/>
      <c r="AJ63" s="162">
        <f>AK63+AL63+AM63</f>
        <v>0</v>
      </c>
      <c r="AK63" s="162">
        <v>0</v>
      </c>
      <c r="AL63" s="161"/>
      <c r="AM63" s="161"/>
      <c r="AN63" s="162">
        <f t="shared" si="10"/>
        <v>160</v>
      </c>
      <c r="AO63" s="162">
        <f t="shared" si="10"/>
        <v>160</v>
      </c>
      <c r="AP63" s="162">
        <f t="shared" si="10"/>
        <v>0</v>
      </c>
      <c r="AQ63" s="162">
        <f t="shared" si="10"/>
        <v>0</v>
      </c>
      <c r="AR63" s="7"/>
      <c r="AS63" s="7"/>
      <c r="AT63" s="7"/>
      <c r="AU63" s="7"/>
      <c r="AV63" s="7"/>
      <c r="AW63" s="7"/>
      <c r="AX63" s="7"/>
      <c r="AY63" s="7"/>
      <c r="AZ63" s="7"/>
      <c r="BA63" s="7"/>
      <c r="BB63" s="7"/>
      <c r="BC63" s="7"/>
      <c r="BD63" s="7"/>
      <c r="BE63" s="7"/>
      <c r="BF63" s="7"/>
      <c r="BG63" s="7"/>
      <c r="BH63" s="7"/>
      <c r="BI63" s="7"/>
      <c r="BJ63" s="7"/>
      <c r="BK63" s="7"/>
      <c r="BL63" s="7"/>
      <c r="BM63" s="7"/>
      <c r="BN63" s="7"/>
      <c r="BO63" s="7"/>
      <c r="BP63" s="7"/>
      <c r="BQ63" s="7"/>
      <c r="BR63" s="7"/>
      <c r="BS63" s="7"/>
      <c r="BT63" s="7"/>
      <c r="BU63" s="7"/>
      <c r="BV63" s="7"/>
      <c r="BW63" s="7"/>
      <c r="BX63" s="7"/>
      <c r="BY63" s="7"/>
    </row>
    <row r="64" spans="1:77" s="7" customFormat="1" ht="70.5" customHeight="1">
      <c r="A64" s="59" t="s">
        <v>31</v>
      </c>
      <c r="B64" s="39" t="s">
        <v>172</v>
      </c>
      <c r="C64" s="19"/>
      <c r="D64" s="19"/>
      <c r="E64" s="154">
        <f t="shared" si="5"/>
        <v>583.9</v>
      </c>
      <c r="F64" s="157">
        <f>F65+F67+F69</f>
        <v>583.9</v>
      </c>
      <c r="G64" s="157">
        <f t="shared" ref="G64:AM64" si="39">G65+G67+G69</f>
        <v>0</v>
      </c>
      <c r="H64" s="157">
        <f t="shared" si="39"/>
        <v>0</v>
      </c>
      <c r="I64" s="157">
        <f t="shared" si="39"/>
        <v>0</v>
      </c>
      <c r="J64" s="188">
        <f t="shared" si="39"/>
        <v>0</v>
      </c>
      <c r="K64" s="188">
        <f t="shared" si="39"/>
        <v>0</v>
      </c>
      <c r="L64" s="188">
        <f t="shared" si="39"/>
        <v>0</v>
      </c>
      <c r="M64" s="188">
        <f t="shared" si="39"/>
        <v>0</v>
      </c>
      <c r="N64" s="188">
        <f t="shared" si="39"/>
        <v>0</v>
      </c>
      <c r="O64" s="157">
        <f t="shared" si="39"/>
        <v>583.9</v>
      </c>
      <c r="P64" s="157">
        <f t="shared" si="13"/>
        <v>583.9</v>
      </c>
      <c r="Q64" s="157">
        <f t="shared" si="39"/>
        <v>0</v>
      </c>
      <c r="R64" s="157">
        <f t="shared" si="39"/>
        <v>0</v>
      </c>
      <c r="S64" s="157">
        <f t="shared" si="39"/>
        <v>0</v>
      </c>
      <c r="T64" s="157">
        <f t="shared" si="39"/>
        <v>150</v>
      </c>
      <c r="U64" s="157">
        <f t="shared" si="39"/>
        <v>150</v>
      </c>
      <c r="V64" s="157">
        <f t="shared" si="39"/>
        <v>0</v>
      </c>
      <c r="W64" s="157">
        <f t="shared" si="39"/>
        <v>0</v>
      </c>
      <c r="X64" s="157">
        <f t="shared" si="39"/>
        <v>0</v>
      </c>
      <c r="Y64" s="157">
        <f t="shared" si="39"/>
        <v>0</v>
      </c>
      <c r="Z64" s="157">
        <f t="shared" si="39"/>
        <v>0</v>
      </c>
      <c r="AA64" s="157">
        <f t="shared" si="39"/>
        <v>0</v>
      </c>
      <c r="AB64" s="154">
        <f t="shared" si="8"/>
        <v>150</v>
      </c>
      <c r="AC64" s="154">
        <f t="shared" si="8"/>
        <v>150</v>
      </c>
      <c r="AD64" s="154">
        <f t="shared" si="8"/>
        <v>0</v>
      </c>
      <c r="AE64" s="154">
        <f t="shared" si="8"/>
        <v>0</v>
      </c>
      <c r="AF64" s="157">
        <f t="shared" si="39"/>
        <v>150</v>
      </c>
      <c r="AG64" s="157">
        <f t="shared" si="39"/>
        <v>150</v>
      </c>
      <c r="AH64" s="157">
        <f t="shared" si="39"/>
        <v>0</v>
      </c>
      <c r="AI64" s="157">
        <f t="shared" si="39"/>
        <v>0</v>
      </c>
      <c r="AJ64" s="157">
        <f t="shared" si="39"/>
        <v>0</v>
      </c>
      <c r="AK64" s="157">
        <f t="shared" si="39"/>
        <v>0</v>
      </c>
      <c r="AL64" s="157">
        <f t="shared" si="39"/>
        <v>0</v>
      </c>
      <c r="AM64" s="157">
        <f t="shared" si="39"/>
        <v>0</v>
      </c>
      <c r="AN64" s="162">
        <f t="shared" si="10"/>
        <v>150</v>
      </c>
      <c r="AO64" s="162">
        <f t="shared" si="10"/>
        <v>150</v>
      </c>
      <c r="AP64" s="162">
        <f t="shared" si="10"/>
        <v>0</v>
      </c>
      <c r="AQ64" s="162">
        <f t="shared" si="10"/>
        <v>0</v>
      </c>
    </row>
    <row r="65" spans="1:77" s="8" customFormat="1" ht="45.75" customHeight="1">
      <c r="A65" s="16" t="s">
        <v>22</v>
      </c>
      <c r="B65" s="17" t="s">
        <v>172</v>
      </c>
      <c r="C65" s="153" t="s">
        <v>16</v>
      </c>
      <c r="D65" s="153"/>
      <c r="E65" s="154">
        <f t="shared" si="5"/>
        <v>548.9</v>
      </c>
      <c r="F65" s="155">
        <f>F66</f>
        <v>548.9</v>
      </c>
      <c r="G65" s="155">
        <f t="shared" ref="G65:S65" si="40">G66</f>
        <v>0</v>
      </c>
      <c r="H65" s="155">
        <f t="shared" si="40"/>
        <v>0</v>
      </c>
      <c r="I65" s="155">
        <f t="shared" si="40"/>
        <v>0</v>
      </c>
      <c r="J65" s="190">
        <f t="shared" si="40"/>
        <v>0</v>
      </c>
      <c r="K65" s="190">
        <f t="shared" si="40"/>
        <v>0</v>
      </c>
      <c r="L65" s="190">
        <f t="shared" si="40"/>
        <v>0</v>
      </c>
      <c r="M65" s="190">
        <f t="shared" si="40"/>
        <v>0</v>
      </c>
      <c r="N65" s="190">
        <f t="shared" si="40"/>
        <v>0</v>
      </c>
      <c r="O65" s="155">
        <f t="shared" si="40"/>
        <v>548.9</v>
      </c>
      <c r="P65" s="157">
        <f t="shared" si="13"/>
        <v>548.9</v>
      </c>
      <c r="Q65" s="155">
        <f t="shared" si="40"/>
        <v>0</v>
      </c>
      <c r="R65" s="155">
        <f t="shared" si="40"/>
        <v>0</v>
      </c>
      <c r="S65" s="155">
        <f t="shared" si="40"/>
        <v>0</v>
      </c>
      <c r="T65" s="154">
        <f t="shared" si="11"/>
        <v>115</v>
      </c>
      <c r="U65" s="155">
        <f t="shared" ref="U65:AA65" si="41">U66</f>
        <v>115</v>
      </c>
      <c r="V65" s="155">
        <f t="shared" si="41"/>
        <v>0</v>
      </c>
      <c r="W65" s="155">
        <f t="shared" si="41"/>
        <v>0</v>
      </c>
      <c r="X65" s="155">
        <f t="shared" si="41"/>
        <v>0</v>
      </c>
      <c r="Y65" s="155">
        <f t="shared" si="41"/>
        <v>0</v>
      </c>
      <c r="Z65" s="155">
        <f t="shared" si="41"/>
        <v>0</v>
      </c>
      <c r="AA65" s="155">
        <f t="shared" si="41"/>
        <v>0</v>
      </c>
      <c r="AB65" s="154">
        <f t="shared" si="8"/>
        <v>115</v>
      </c>
      <c r="AC65" s="154">
        <f t="shared" si="8"/>
        <v>115</v>
      </c>
      <c r="AD65" s="154">
        <f t="shared" si="8"/>
        <v>0</v>
      </c>
      <c r="AE65" s="154">
        <f t="shared" si="8"/>
        <v>0</v>
      </c>
      <c r="AF65" s="159">
        <f t="shared" ref="AF65:AF70" si="42">AG65+AH65+AI65</f>
        <v>115</v>
      </c>
      <c r="AG65" s="160">
        <f>AG66</f>
        <v>115</v>
      </c>
      <c r="AH65" s="160">
        <f t="shared" ref="AH65:AM65" si="43">AH66</f>
        <v>0</v>
      </c>
      <c r="AI65" s="160">
        <f t="shared" si="43"/>
        <v>0</v>
      </c>
      <c r="AJ65" s="160">
        <f t="shared" si="43"/>
        <v>0</v>
      </c>
      <c r="AK65" s="160">
        <f t="shared" si="43"/>
        <v>0</v>
      </c>
      <c r="AL65" s="160">
        <f t="shared" si="43"/>
        <v>0</v>
      </c>
      <c r="AM65" s="160">
        <f t="shared" si="43"/>
        <v>0</v>
      </c>
      <c r="AN65" s="162">
        <f t="shared" si="10"/>
        <v>115</v>
      </c>
      <c r="AO65" s="162">
        <f t="shared" si="10"/>
        <v>115</v>
      </c>
      <c r="AP65" s="162">
        <f t="shared" si="10"/>
        <v>0</v>
      </c>
      <c r="AQ65" s="162">
        <f t="shared" si="10"/>
        <v>0</v>
      </c>
      <c r="AR65" s="7"/>
      <c r="AS65" s="7"/>
      <c r="AT65" s="7"/>
      <c r="AU65" s="7"/>
      <c r="AV65" s="7"/>
      <c r="AW65" s="7"/>
      <c r="AX65" s="7"/>
      <c r="AY65" s="7"/>
      <c r="AZ65" s="7"/>
      <c r="BA65" s="7"/>
      <c r="BB65" s="7"/>
      <c r="BC65" s="7"/>
      <c r="BD65" s="7"/>
      <c r="BE65" s="7"/>
      <c r="BF65" s="7"/>
      <c r="BG65" s="7"/>
      <c r="BH65" s="7"/>
      <c r="BI65" s="7"/>
      <c r="BJ65" s="7"/>
      <c r="BK65" s="7"/>
      <c r="BL65" s="7"/>
      <c r="BM65" s="7"/>
      <c r="BN65" s="7"/>
      <c r="BO65" s="7"/>
      <c r="BP65" s="7"/>
      <c r="BQ65" s="7"/>
      <c r="BR65" s="7"/>
      <c r="BS65" s="7"/>
      <c r="BT65" s="7"/>
      <c r="BU65" s="7"/>
      <c r="BV65" s="7"/>
      <c r="BW65" s="7"/>
      <c r="BX65" s="7"/>
      <c r="BY65" s="7"/>
    </row>
    <row r="66" spans="1:77" s="8" customFormat="1" ht="19.5" customHeight="1">
      <c r="A66" s="16" t="s">
        <v>29</v>
      </c>
      <c r="B66" s="17" t="s">
        <v>172</v>
      </c>
      <c r="C66" s="153" t="s">
        <v>16</v>
      </c>
      <c r="D66" s="153" t="s">
        <v>30</v>
      </c>
      <c r="E66" s="154">
        <f t="shared" si="5"/>
        <v>548.9</v>
      </c>
      <c r="F66" s="155">
        <v>548.9</v>
      </c>
      <c r="G66" s="156"/>
      <c r="H66" s="157"/>
      <c r="I66" s="157"/>
      <c r="J66" s="188">
        <f>K66+L66+M66+N66</f>
        <v>0</v>
      </c>
      <c r="K66" s="195">
        <v>0</v>
      </c>
      <c r="L66" s="188"/>
      <c r="M66" s="188"/>
      <c r="N66" s="188"/>
      <c r="O66" s="157">
        <f>P66+Q66+R66+S66</f>
        <v>548.9</v>
      </c>
      <c r="P66" s="157">
        <f t="shared" si="13"/>
        <v>548.9</v>
      </c>
      <c r="Q66" s="157"/>
      <c r="R66" s="157"/>
      <c r="S66" s="157"/>
      <c r="T66" s="154">
        <f t="shared" si="11"/>
        <v>115</v>
      </c>
      <c r="U66" s="155">
        <v>115</v>
      </c>
      <c r="V66" s="156"/>
      <c r="W66" s="156"/>
      <c r="X66" s="156"/>
      <c r="Y66" s="156"/>
      <c r="Z66" s="156"/>
      <c r="AA66" s="156"/>
      <c r="AB66" s="154">
        <f t="shared" si="8"/>
        <v>115</v>
      </c>
      <c r="AC66" s="154">
        <f t="shared" si="8"/>
        <v>115</v>
      </c>
      <c r="AD66" s="154">
        <f t="shared" si="8"/>
        <v>0</v>
      </c>
      <c r="AE66" s="154">
        <f t="shared" si="8"/>
        <v>0</v>
      </c>
      <c r="AF66" s="159">
        <f t="shared" si="42"/>
        <v>115</v>
      </c>
      <c r="AG66" s="160">
        <v>115</v>
      </c>
      <c r="AH66" s="160"/>
      <c r="AI66" s="160"/>
      <c r="AJ66" s="161"/>
      <c r="AK66" s="161"/>
      <c r="AL66" s="161"/>
      <c r="AM66" s="161"/>
      <c r="AN66" s="162">
        <f t="shared" si="10"/>
        <v>115</v>
      </c>
      <c r="AO66" s="162">
        <f t="shared" si="10"/>
        <v>115</v>
      </c>
      <c r="AP66" s="162">
        <f t="shared" si="10"/>
        <v>0</v>
      </c>
      <c r="AQ66" s="162">
        <f t="shared" si="10"/>
        <v>0</v>
      </c>
      <c r="AR66" s="7"/>
      <c r="AS66" s="7"/>
      <c r="AT66" s="7"/>
      <c r="AU66" s="7"/>
      <c r="AV66" s="7"/>
      <c r="AW66" s="7"/>
      <c r="AX66" s="7"/>
      <c r="AY66" s="7"/>
      <c r="AZ66" s="7"/>
      <c r="BA66" s="7"/>
      <c r="BB66" s="7"/>
      <c r="BC66" s="7"/>
      <c r="BD66" s="7"/>
      <c r="BE66" s="7"/>
      <c r="BF66" s="7"/>
      <c r="BG66" s="7"/>
      <c r="BH66" s="7"/>
      <c r="BI66" s="7"/>
      <c r="BJ66" s="7"/>
      <c r="BK66" s="7"/>
      <c r="BL66" s="7"/>
      <c r="BM66" s="7"/>
      <c r="BN66" s="7"/>
      <c r="BO66" s="7"/>
      <c r="BP66" s="7"/>
      <c r="BQ66" s="7"/>
      <c r="BR66" s="7"/>
      <c r="BS66" s="7"/>
      <c r="BT66" s="7"/>
      <c r="BU66" s="7"/>
      <c r="BV66" s="7"/>
      <c r="BW66" s="7"/>
      <c r="BX66" s="7"/>
      <c r="BY66" s="7"/>
    </row>
    <row r="67" spans="1:77" s="8" customFormat="1" ht="30.75" customHeight="1">
      <c r="A67" s="16" t="s">
        <v>63</v>
      </c>
      <c r="B67" s="17" t="s">
        <v>172</v>
      </c>
      <c r="C67" s="153" t="s">
        <v>64</v>
      </c>
      <c r="D67" s="153"/>
      <c r="E67" s="154">
        <f t="shared" si="5"/>
        <v>29</v>
      </c>
      <c r="F67" s="158">
        <f>F68</f>
        <v>29</v>
      </c>
      <c r="G67" s="158">
        <f t="shared" ref="G67:S67" si="44">G68</f>
        <v>0</v>
      </c>
      <c r="H67" s="158">
        <f t="shared" si="44"/>
        <v>0</v>
      </c>
      <c r="I67" s="158">
        <f t="shared" si="44"/>
        <v>0</v>
      </c>
      <c r="J67" s="193">
        <f t="shared" si="44"/>
        <v>0</v>
      </c>
      <c r="K67" s="193">
        <f t="shared" si="44"/>
        <v>0</v>
      </c>
      <c r="L67" s="193">
        <f t="shared" si="44"/>
        <v>0</v>
      </c>
      <c r="M67" s="193">
        <f t="shared" si="44"/>
        <v>0</v>
      </c>
      <c r="N67" s="193">
        <f t="shared" si="44"/>
        <v>0</v>
      </c>
      <c r="O67" s="158">
        <f t="shared" si="44"/>
        <v>29</v>
      </c>
      <c r="P67" s="157">
        <f t="shared" si="13"/>
        <v>29</v>
      </c>
      <c r="Q67" s="158">
        <f t="shared" si="44"/>
        <v>0</v>
      </c>
      <c r="R67" s="158">
        <f t="shared" si="44"/>
        <v>0</v>
      </c>
      <c r="S67" s="158">
        <f t="shared" si="44"/>
        <v>0</v>
      </c>
      <c r="T67" s="154">
        <f t="shared" si="11"/>
        <v>30</v>
      </c>
      <c r="U67" s="155">
        <f t="shared" ref="U67:AA67" si="45">U68</f>
        <v>30</v>
      </c>
      <c r="V67" s="155">
        <f t="shared" si="45"/>
        <v>0</v>
      </c>
      <c r="W67" s="155">
        <f t="shared" si="45"/>
        <v>0</v>
      </c>
      <c r="X67" s="155">
        <f t="shared" si="45"/>
        <v>0</v>
      </c>
      <c r="Y67" s="155">
        <f t="shared" si="45"/>
        <v>0</v>
      </c>
      <c r="Z67" s="155">
        <f t="shared" si="45"/>
        <v>0</v>
      </c>
      <c r="AA67" s="155">
        <f t="shared" si="45"/>
        <v>0</v>
      </c>
      <c r="AB67" s="154">
        <f t="shared" si="8"/>
        <v>30</v>
      </c>
      <c r="AC67" s="154">
        <f t="shared" si="8"/>
        <v>30</v>
      </c>
      <c r="AD67" s="154">
        <f t="shared" si="8"/>
        <v>0</v>
      </c>
      <c r="AE67" s="154">
        <f t="shared" si="8"/>
        <v>0</v>
      </c>
      <c r="AF67" s="159">
        <f t="shared" si="42"/>
        <v>30</v>
      </c>
      <c r="AG67" s="160">
        <f>AG68</f>
        <v>30</v>
      </c>
      <c r="AH67" s="160">
        <f t="shared" ref="AH67:AM67" si="46">AH68</f>
        <v>0</v>
      </c>
      <c r="AI67" s="160">
        <f t="shared" si="46"/>
        <v>0</v>
      </c>
      <c r="AJ67" s="160">
        <f t="shared" si="46"/>
        <v>0</v>
      </c>
      <c r="AK67" s="160">
        <f t="shared" si="46"/>
        <v>0</v>
      </c>
      <c r="AL67" s="160">
        <f t="shared" si="46"/>
        <v>0</v>
      </c>
      <c r="AM67" s="160">
        <f t="shared" si="46"/>
        <v>0</v>
      </c>
      <c r="AN67" s="162">
        <f t="shared" si="10"/>
        <v>30</v>
      </c>
      <c r="AO67" s="162">
        <f t="shared" si="10"/>
        <v>30</v>
      </c>
      <c r="AP67" s="162">
        <f t="shared" si="10"/>
        <v>0</v>
      </c>
      <c r="AQ67" s="162">
        <f t="shared" si="10"/>
        <v>0</v>
      </c>
      <c r="AR67" s="7"/>
      <c r="AS67" s="7"/>
      <c r="AT67" s="7"/>
      <c r="AU67" s="7"/>
      <c r="AV67" s="7"/>
      <c r="AW67" s="7"/>
      <c r="AX67" s="7"/>
      <c r="AY67" s="7"/>
      <c r="AZ67" s="7"/>
      <c r="BA67" s="7"/>
      <c r="BB67" s="7"/>
      <c r="BC67" s="7"/>
      <c r="BD67" s="7"/>
      <c r="BE67" s="7"/>
      <c r="BF67" s="7"/>
      <c r="BG67" s="7"/>
      <c r="BH67" s="7"/>
      <c r="BI67" s="7"/>
      <c r="BJ67" s="7"/>
      <c r="BK67" s="7"/>
      <c r="BL67" s="7"/>
      <c r="BM67" s="7"/>
      <c r="BN67" s="7"/>
      <c r="BO67" s="7"/>
      <c r="BP67" s="7"/>
      <c r="BQ67" s="7"/>
      <c r="BR67" s="7"/>
      <c r="BS67" s="7"/>
      <c r="BT67" s="7"/>
      <c r="BU67" s="7"/>
      <c r="BV67" s="7"/>
      <c r="BW67" s="7"/>
      <c r="BX67" s="7"/>
      <c r="BY67" s="7"/>
    </row>
    <row r="68" spans="1:77" s="8" customFormat="1" ht="17.25" customHeight="1">
      <c r="A68" s="16" t="s">
        <v>29</v>
      </c>
      <c r="B68" s="17" t="s">
        <v>172</v>
      </c>
      <c r="C68" s="153" t="s">
        <v>64</v>
      </c>
      <c r="D68" s="153" t="s">
        <v>30</v>
      </c>
      <c r="E68" s="154">
        <f t="shared" si="5"/>
        <v>29</v>
      </c>
      <c r="F68" s="155">
        <v>29</v>
      </c>
      <c r="G68" s="156"/>
      <c r="H68" s="157"/>
      <c r="I68" s="157"/>
      <c r="J68" s="188">
        <f>K68+L68+M68+N68</f>
        <v>0</v>
      </c>
      <c r="K68" s="188"/>
      <c r="L68" s="188"/>
      <c r="M68" s="188"/>
      <c r="N68" s="188"/>
      <c r="O68" s="157">
        <f>P68+Q68+R68+S68</f>
        <v>29</v>
      </c>
      <c r="P68" s="157">
        <f t="shared" si="13"/>
        <v>29</v>
      </c>
      <c r="Q68" s="157">
        <f>G68+L68</f>
        <v>0</v>
      </c>
      <c r="R68" s="157">
        <f>H68+M68</f>
        <v>0</v>
      </c>
      <c r="S68" s="157">
        <f>I68+N68</f>
        <v>0</v>
      </c>
      <c r="T68" s="154">
        <f t="shared" si="11"/>
        <v>30</v>
      </c>
      <c r="U68" s="155">
        <v>30</v>
      </c>
      <c r="V68" s="156"/>
      <c r="W68" s="156"/>
      <c r="X68" s="156"/>
      <c r="Y68" s="156"/>
      <c r="Z68" s="156"/>
      <c r="AA68" s="156"/>
      <c r="AB68" s="154">
        <f t="shared" si="8"/>
        <v>30</v>
      </c>
      <c r="AC68" s="154">
        <f t="shared" si="8"/>
        <v>30</v>
      </c>
      <c r="AD68" s="154">
        <f t="shared" si="8"/>
        <v>0</v>
      </c>
      <c r="AE68" s="154">
        <f t="shared" si="8"/>
        <v>0</v>
      </c>
      <c r="AF68" s="159">
        <f t="shared" si="42"/>
        <v>30</v>
      </c>
      <c r="AG68" s="160">
        <v>30</v>
      </c>
      <c r="AH68" s="160"/>
      <c r="AI68" s="160"/>
      <c r="AJ68" s="161"/>
      <c r="AK68" s="161"/>
      <c r="AL68" s="161"/>
      <c r="AM68" s="161"/>
      <c r="AN68" s="162">
        <f t="shared" si="10"/>
        <v>30</v>
      </c>
      <c r="AO68" s="162">
        <f t="shared" si="10"/>
        <v>30</v>
      </c>
      <c r="AP68" s="162">
        <f t="shared" si="10"/>
        <v>0</v>
      </c>
      <c r="AQ68" s="162">
        <f t="shared" si="10"/>
        <v>0</v>
      </c>
      <c r="AR68" s="7"/>
      <c r="AS68" s="7"/>
      <c r="AT68" s="7"/>
      <c r="AU68" s="7"/>
      <c r="AV68" s="7"/>
      <c r="AW68" s="7"/>
      <c r="AX68" s="7"/>
      <c r="AY68" s="7"/>
      <c r="AZ68" s="7"/>
      <c r="BA68" s="7"/>
      <c r="BB68" s="7"/>
      <c r="BC68" s="7"/>
      <c r="BD68" s="7"/>
      <c r="BE68" s="7"/>
      <c r="BF68" s="7"/>
      <c r="BG68" s="7"/>
      <c r="BH68" s="7"/>
      <c r="BI68" s="7"/>
      <c r="BJ68" s="7"/>
      <c r="BK68" s="7"/>
      <c r="BL68" s="7"/>
      <c r="BM68" s="7"/>
      <c r="BN68" s="7"/>
      <c r="BO68" s="7"/>
      <c r="BP68" s="7"/>
      <c r="BQ68" s="7"/>
      <c r="BR68" s="7"/>
      <c r="BS68" s="7"/>
      <c r="BT68" s="7"/>
      <c r="BU68" s="7"/>
      <c r="BV68" s="7"/>
      <c r="BW68" s="7"/>
      <c r="BX68" s="7"/>
      <c r="BY68" s="7"/>
    </row>
    <row r="69" spans="1:77" s="8" customFormat="1" ht="15" customHeight="1">
      <c r="A69" s="16" t="s">
        <v>18</v>
      </c>
      <c r="B69" s="17" t="s">
        <v>172</v>
      </c>
      <c r="C69" s="153" t="s">
        <v>19</v>
      </c>
      <c r="D69" s="153"/>
      <c r="E69" s="154">
        <f t="shared" si="5"/>
        <v>6</v>
      </c>
      <c r="F69" s="155">
        <f>F70</f>
        <v>6</v>
      </c>
      <c r="G69" s="155">
        <f t="shared" ref="G69:S69" si="47">G70</f>
        <v>0</v>
      </c>
      <c r="H69" s="155">
        <f t="shared" si="47"/>
        <v>0</v>
      </c>
      <c r="I69" s="155">
        <f t="shared" si="47"/>
        <v>0</v>
      </c>
      <c r="J69" s="190">
        <f t="shared" si="47"/>
        <v>0</v>
      </c>
      <c r="K69" s="190">
        <f t="shared" si="47"/>
        <v>0</v>
      </c>
      <c r="L69" s="190">
        <f t="shared" si="47"/>
        <v>0</v>
      </c>
      <c r="M69" s="190">
        <f t="shared" si="47"/>
        <v>0</v>
      </c>
      <c r="N69" s="190">
        <f t="shared" si="47"/>
        <v>0</v>
      </c>
      <c r="O69" s="155">
        <f t="shared" si="47"/>
        <v>6</v>
      </c>
      <c r="P69" s="157">
        <f t="shared" si="13"/>
        <v>6</v>
      </c>
      <c r="Q69" s="155">
        <f t="shared" si="47"/>
        <v>0</v>
      </c>
      <c r="R69" s="155">
        <f t="shared" si="47"/>
        <v>0</v>
      </c>
      <c r="S69" s="155">
        <f t="shared" si="47"/>
        <v>0</v>
      </c>
      <c r="T69" s="154">
        <f t="shared" si="11"/>
        <v>5</v>
      </c>
      <c r="U69" s="155">
        <f>U70</f>
        <v>5</v>
      </c>
      <c r="V69" s="155">
        <f t="shared" ref="V69:AA69" si="48">V70</f>
        <v>0</v>
      </c>
      <c r="W69" s="155">
        <f t="shared" si="48"/>
        <v>0</v>
      </c>
      <c r="X69" s="155">
        <f t="shared" si="48"/>
        <v>0</v>
      </c>
      <c r="Y69" s="155">
        <f t="shared" si="48"/>
        <v>0</v>
      </c>
      <c r="Z69" s="155">
        <f t="shared" si="48"/>
        <v>0</v>
      </c>
      <c r="AA69" s="155">
        <f t="shared" si="48"/>
        <v>0</v>
      </c>
      <c r="AB69" s="154">
        <f t="shared" si="8"/>
        <v>5</v>
      </c>
      <c r="AC69" s="154">
        <f t="shared" si="8"/>
        <v>5</v>
      </c>
      <c r="AD69" s="154">
        <f t="shared" si="8"/>
        <v>0</v>
      </c>
      <c r="AE69" s="154">
        <f t="shared" si="8"/>
        <v>0</v>
      </c>
      <c r="AF69" s="159">
        <f t="shared" si="42"/>
        <v>5</v>
      </c>
      <c r="AG69" s="160">
        <f>AG70</f>
        <v>5</v>
      </c>
      <c r="AH69" s="160">
        <f t="shared" ref="AH69:AM69" si="49">AH70</f>
        <v>0</v>
      </c>
      <c r="AI69" s="160">
        <f t="shared" si="49"/>
        <v>0</v>
      </c>
      <c r="AJ69" s="160">
        <f t="shared" si="49"/>
        <v>0</v>
      </c>
      <c r="AK69" s="160">
        <f t="shared" si="49"/>
        <v>0</v>
      </c>
      <c r="AL69" s="160">
        <f t="shared" si="49"/>
        <v>0</v>
      </c>
      <c r="AM69" s="160">
        <f t="shared" si="49"/>
        <v>0</v>
      </c>
      <c r="AN69" s="162">
        <f t="shared" si="10"/>
        <v>5</v>
      </c>
      <c r="AO69" s="162">
        <f t="shared" si="10"/>
        <v>5</v>
      </c>
      <c r="AP69" s="162">
        <f t="shared" si="10"/>
        <v>0</v>
      </c>
      <c r="AQ69" s="162">
        <f t="shared" si="10"/>
        <v>0</v>
      </c>
      <c r="AR69" s="7"/>
      <c r="AS69" s="7"/>
      <c r="AT69" s="7"/>
      <c r="AU69" s="7"/>
      <c r="AV69" s="7"/>
      <c r="AW69" s="7"/>
      <c r="AX69" s="7"/>
      <c r="AY69" s="7"/>
      <c r="AZ69" s="7"/>
      <c r="BA69" s="7"/>
      <c r="BB69" s="7"/>
      <c r="BC69" s="7"/>
      <c r="BD69" s="7"/>
      <c r="BE69" s="7"/>
      <c r="BF69" s="7"/>
      <c r="BG69" s="7"/>
      <c r="BH69" s="7"/>
      <c r="BI69" s="7"/>
      <c r="BJ69" s="7"/>
      <c r="BK69" s="7"/>
      <c r="BL69" s="7"/>
      <c r="BM69" s="7"/>
      <c r="BN69" s="7"/>
      <c r="BO69" s="7"/>
      <c r="BP69" s="7"/>
      <c r="BQ69" s="7"/>
      <c r="BR69" s="7"/>
      <c r="BS69" s="7"/>
      <c r="BT69" s="7"/>
      <c r="BU69" s="7"/>
      <c r="BV69" s="7"/>
      <c r="BW69" s="7"/>
      <c r="BX69" s="7"/>
      <c r="BY69" s="7"/>
    </row>
    <row r="70" spans="1:77" s="8" customFormat="1" ht="15" customHeight="1">
      <c r="A70" s="16" t="s">
        <v>29</v>
      </c>
      <c r="B70" s="17" t="s">
        <v>172</v>
      </c>
      <c r="C70" s="153" t="s">
        <v>19</v>
      </c>
      <c r="D70" s="153" t="s">
        <v>30</v>
      </c>
      <c r="E70" s="154">
        <f t="shared" si="5"/>
        <v>6</v>
      </c>
      <c r="F70" s="155">
        <v>6</v>
      </c>
      <c r="G70" s="156"/>
      <c r="H70" s="157"/>
      <c r="I70" s="157"/>
      <c r="J70" s="188">
        <f>K70+L70+M70+N70</f>
        <v>0</v>
      </c>
      <c r="K70" s="188"/>
      <c r="L70" s="188"/>
      <c r="M70" s="188"/>
      <c r="N70" s="188"/>
      <c r="O70" s="157">
        <f>P70+Q70+R70+S70</f>
        <v>6</v>
      </c>
      <c r="P70" s="157">
        <f t="shared" si="13"/>
        <v>6</v>
      </c>
      <c r="Q70" s="157">
        <f>G70+L70</f>
        <v>0</v>
      </c>
      <c r="R70" s="157">
        <f>H70+M70</f>
        <v>0</v>
      </c>
      <c r="S70" s="157">
        <f>I70+N70</f>
        <v>0</v>
      </c>
      <c r="T70" s="154">
        <f t="shared" si="11"/>
        <v>5</v>
      </c>
      <c r="U70" s="155">
        <v>5</v>
      </c>
      <c r="V70" s="156"/>
      <c r="W70" s="156"/>
      <c r="X70" s="156"/>
      <c r="Y70" s="156"/>
      <c r="Z70" s="156"/>
      <c r="AA70" s="156"/>
      <c r="AB70" s="154">
        <f t="shared" si="8"/>
        <v>5</v>
      </c>
      <c r="AC70" s="154">
        <f t="shared" si="8"/>
        <v>5</v>
      </c>
      <c r="AD70" s="154">
        <f t="shared" si="8"/>
        <v>0</v>
      </c>
      <c r="AE70" s="154">
        <f t="shared" si="8"/>
        <v>0</v>
      </c>
      <c r="AF70" s="159">
        <f t="shared" si="42"/>
        <v>5</v>
      </c>
      <c r="AG70" s="160">
        <v>5</v>
      </c>
      <c r="AH70" s="160"/>
      <c r="AI70" s="160"/>
      <c r="AJ70" s="161"/>
      <c r="AK70" s="161"/>
      <c r="AL70" s="161"/>
      <c r="AM70" s="161"/>
      <c r="AN70" s="162">
        <f t="shared" si="10"/>
        <v>5</v>
      </c>
      <c r="AO70" s="162">
        <f t="shared" si="10"/>
        <v>5</v>
      </c>
      <c r="AP70" s="162">
        <f t="shared" si="10"/>
        <v>0</v>
      </c>
      <c r="AQ70" s="162">
        <f t="shared" si="10"/>
        <v>0</v>
      </c>
      <c r="AR70" s="7"/>
      <c r="AS70" s="7"/>
      <c r="AT70" s="7"/>
      <c r="AU70" s="7"/>
      <c r="AV70" s="7"/>
      <c r="AW70" s="7"/>
      <c r="AX70" s="7"/>
      <c r="AY70" s="7"/>
      <c r="AZ70" s="7"/>
      <c r="BA70" s="7"/>
      <c r="BB70" s="7"/>
      <c r="BC70" s="7"/>
      <c r="BD70" s="7"/>
      <c r="BE70" s="7"/>
      <c r="BF70" s="7"/>
      <c r="BG70" s="7"/>
      <c r="BH70" s="7"/>
      <c r="BI70" s="7"/>
      <c r="BJ70" s="7"/>
      <c r="BK70" s="7"/>
      <c r="BL70" s="7"/>
      <c r="BM70" s="7"/>
      <c r="BN70" s="7"/>
      <c r="BO70" s="7"/>
      <c r="BP70" s="7"/>
      <c r="BQ70" s="7"/>
      <c r="BR70" s="7"/>
      <c r="BS70" s="7"/>
      <c r="BT70" s="7"/>
      <c r="BU70" s="7"/>
      <c r="BV70" s="7"/>
      <c r="BW70" s="7"/>
      <c r="BX70" s="7"/>
      <c r="BY70" s="7"/>
    </row>
    <row r="71" spans="1:77" s="7" customFormat="1" ht="58.5" customHeight="1">
      <c r="A71" s="43" t="s">
        <v>106</v>
      </c>
      <c r="B71" s="39" t="s">
        <v>173</v>
      </c>
      <c r="C71" s="19"/>
      <c r="D71" s="19"/>
      <c r="E71" s="154">
        <f t="shared" si="5"/>
        <v>6011.6</v>
      </c>
      <c r="F71" s="45">
        <f>F72+F74+F76</f>
        <v>6011.6</v>
      </c>
      <c r="G71" s="45">
        <f t="shared" ref="G71:S71" si="50">G72+G74+G76</f>
        <v>0</v>
      </c>
      <c r="H71" s="45">
        <f t="shared" si="50"/>
        <v>0</v>
      </c>
      <c r="I71" s="45">
        <f t="shared" si="50"/>
        <v>0</v>
      </c>
      <c r="J71" s="189">
        <f t="shared" si="50"/>
        <v>289.39999999999998</v>
      </c>
      <c r="K71" s="189">
        <f t="shared" si="50"/>
        <v>289.39999999999998</v>
      </c>
      <c r="L71" s="189">
        <f t="shared" si="50"/>
        <v>0</v>
      </c>
      <c r="M71" s="189">
        <f t="shared" si="50"/>
        <v>0</v>
      </c>
      <c r="N71" s="189">
        <f t="shared" si="50"/>
        <v>0</v>
      </c>
      <c r="O71" s="45">
        <f t="shared" si="50"/>
        <v>6301</v>
      </c>
      <c r="P71" s="157">
        <f t="shared" si="13"/>
        <v>6301</v>
      </c>
      <c r="Q71" s="45">
        <f t="shared" si="50"/>
        <v>0</v>
      </c>
      <c r="R71" s="45">
        <f t="shared" si="50"/>
        <v>0</v>
      </c>
      <c r="S71" s="45">
        <f t="shared" si="50"/>
        <v>0</v>
      </c>
      <c r="T71" s="154">
        <f t="shared" si="11"/>
        <v>3527</v>
      </c>
      <c r="U71" s="157">
        <f t="shared" ref="U71:AA71" si="51">U73+U75+U77</f>
        <v>3527</v>
      </c>
      <c r="V71" s="157">
        <f t="shared" si="51"/>
        <v>0</v>
      </c>
      <c r="W71" s="157">
        <f t="shared" si="51"/>
        <v>0</v>
      </c>
      <c r="X71" s="157">
        <f t="shared" si="51"/>
        <v>0</v>
      </c>
      <c r="Y71" s="157">
        <f t="shared" si="51"/>
        <v>0</v>
      </c>
      <c r="Z71" s="157">
        <f t="shared" si="51"/>
        <v>0</v>
      </c>
      <c r="AA71" s="157">
        <f t="shared" si="51"/>
        <v>0</v>
      </c>
      <c r="AB71" s="154">
        <f t="shared" si="8"/>
        <v>3527</v>
      </c>
      <c r="AC71" s="154">
        <f t="shared" si="8"/>
        <v>3527</v>
      </c>
      <c r="AD71" s="154">
        <f t="shared" si="8"/>
        <v>0</v>
      </c>
      <c r="AE71" s="154">
        <f t="shared" si="8"/>
        <v>0</v>
      </c>
      <c r="AF71" s="159">
        <f>AG71+AH71</f>
        <v>2027</v>
      </c>
      <c r="AG71" s="159">
        <f t="shared" ref="AG71:AM71" si="52">AG73+AG75+AG77</f>
        <v>2027</v>
      </c>
      <c r="AH71" s="159">
        <f t="shared" si="52"/>
        <v>0</v>
      </c>
      <c r="AI71" s="159">
        <f t="shared" si="52"/>
        <v>0</v>
      </c>
      <c r="AJ71" s="159">
        <f t="shared" si="52"/>
        <v>0</v>
      </c>
      <c r="AK71" s="159">
        <f t="shared" si="52"/>
        <v>0</v>
      </c>
      <c r="AL71" s="159">
        <f t="shared" si="52"/>
        <v>0</v>
      </c>
      <c r="AM71" s="159">
        <f t="shared" si="52"/>
        <v>0</v>
      </c>
      <c r="AN71" s="162">
        <f t="shared" si="10"/>
        <v>2027</v>
      </c>
      <c r="AO71" s="162">
        <f t="shared" si="10"/>
        <v>2027</v>
      </c>
      <c r="AP71" s="162">
        <f t="shared" si="10"/>
        <v>0</v>
      </c>
      <c r="AQ71" s="162">
        <f t="shared" si="10"/>
        <v>0</v>
      </c>
    </row>
    <row r="72" spans="1:77" s="8" customFormat="1" ht="108.75" customHeight="1">
      <c r="A72" s="16" t="s">
        <v>315</v>
      </c>
      <c r="B72" s="17" t="s">
        <v>173</v>
      </c>
      <c r="C72" s="153" t="s">
        <v>12</v>
      </c>
      <c r="D72" s="153"/>
      <c r="E72" s="154">
        <f t="shared" si="5"/>
        <v>2112.1999999999998</v>
      </c>
      <c r="F72" s="155">
        <f>F73</f>
        <v>2112.1999999999998</v>
      </c>
      <c r="G72" s="155">
        <f t="shared" ref="G72:S72" si="53">G73</f>
        <v>0</v>
      </c>
      <c r="H72" s="155">
        <f t="shared" si="53"/>
        <v>0</v>
      </c>
      <c r="I72" s="155">
        <f t="shared" si="53"/>
        <v>0</v>
      </c>
      <c r="J72" s="190">
        <f t="shared" si="53"/>
        <v>289.39999999999998</v>
      </c>
      <c r="K72" s="190">
        <f t="shared" si="53"/>
        <v>289.39999999999998</v>
      </c>
      <c r="L72" s="190">
        <f t="shared" si="53"/>
        <v>0</v>
      </c>
      <c r="M72" s="190">
        <f t="shared" si="53"/>
        <v>0</v>
      </c>
      <c r="N72" s="190">
        <f t="shared" si="53"/>
        <v>0</v>
      </c>
      <c r="O72" s="155">
        <f t="shared" si="53"/>
        <v>2401.6</v>
      </c>
      <c r="P72" s="157">
        <f t="shared" si="13"/>
        <v>2401.6</v>
      </c>
      <c r="Q72" s="155">
        <f t="shared" si="53"/>
        <v>0</v>
      </c>
      <c r="R72" s="155">
        <f t="shared" si="53"/>
        <v>0</v>
      </c>
      <c r="S72" s="155">
        <f t="shared" si="53"/>
        <v>0</v>
      </c>
      <c r="T72" s="154">
        <f t="shared" si="11"/>
        <v>1500</v>
      </c>
      <c r="U72" s="155">
        <f t="shared" ref="U72:AA72" si="54">U73</f>
        <v>1500</v>
      </c>
      <c r="V72" s="155">
        <f t="shared" si="54"/>
        <v>0</v>
      </c>
      <c r="W72" s="155">
        <f t="shared" si="54"/>
        <v>0</v>
      </c>
      <c r="X72" s="155">
        <f t="shared" si="54"/>
        <v>0</v>
      </c>
      <c r="Y72" s="155">
        <f t="shared" si="54"/>
        <v>0</v>
      </c>
      <c r="Z72" s="155">
        <f t="shared" si="54"/>
        <v>0</v>
      </c>
      <c r="AA72" s="155">
        <f t="shared" si="54"/>
        <v>0</v>
      </c>
      <c r="AB72" s="154">
        <f t="shared" si="8"/>
        <v>1500</v>
      </c>
      <c r="AC72" s="154">
        <f t="shared" si="8"/>
        <v>1500</v>
      </c>
      <c r="AD72" s="154">
        <f t="shared" si="8"/>
        <v>0</v>
      </c>
      <c r="AE72" s="154">
        <f t="shared" si="8"/>
        <v>0</v>
      </c>
      <c r="AF72" s="159">
        <f>AG72+AH72</f>
        <v>1000</v>
      </c>
      <c r="AG72" s="160">
        <f>AG73</f>
        <v>1000</v>
      </c>
      <c r="AH72" s="160">
        <f t="shared" ref="AH72:AM72" si="55">AH73</f>
        <v>0</v>
      </c>
      <c r="AI72" s="160">
        <f t="shared" si="55"/>
        <v>0</v>
      </c>
      <c r="AJ72" s="160">
        <f t="shared" si="55"/>
        <v>0</v>
      </c>
      <c r="AK72" s="160">
        <f t="shared" si="55"/>
        <v>0</v>
      </c>
      <c r="AL72" s="160">
        <f t="shared" si="55"/>
        <v>0</v>
      </c>
      <c r="AM72" s="160">
        <f t="shared" si="55"/>
        <v>0</v>
      </c>
      <c r="AN72" s="162">
        <f t="shared" si="10"/>
        <v>1000</v>
      </c>
      <c r="AO72" s="162">
        <f t="shared" si="10"/>
        <v>1000</v>
      </c>
      <c r="AP72" s="162">
        <f t="shared" si="10"/>
        <v>0</v>
      </c>
      <c r="AQ72" s="162">
        <f t="shared" si="10"/>
        <v>0</v>
      </c>
      <c r="AR72" s="7"/>
      <c r="AS72" s="7"/>
      <c r="AT72" s="7"/>
      <c r="AU72" s="7"/>
      <c r="AV72" s="7"/>
      <c r="AW72" s="7"/>
      <c r="AX72" s="7"/>
      <c r="AY72" s="7"/>
      <c r="AZ72" s="7"/>
      <c r="BA72" s="7"/>
      <c r="BB72" s="7"/>
      <c r="BC72" s="7"/>
      <c r="BD72" s="7"/>
      <c r="BE72" s="7"/>
      <c r="BF72" s="7"/>
      <c r="BG72" s="7"/>
      <c r="BH72" s="7"/>
      <c r="BI72" s="7"/>
      <c r="BJ72" s="7"/>
      <c r="BK72" s="7"/>
      <c r="BL72" s="7"/>
      <c r="BM72" s="7"/>
      <c r="BN72" s="7"/>
      <c r="BO72" s="7"/>
      <c r="BP72" s="7"/>
      <c r="BQ72" s="7"/>
      <c r="BR72" s="7"/>
      <c r="BS72" s="7"/>
      <c r="BT72" s="7"/>
      <c r="BU72" s="7"/>
      <c r="BV72" s="7"/>
      <c r="BW72" s="7"/>
      <c r="BX72" s="7"/>
      <c r="BY72" s="7"/>
    </row>
    <row r="73" spans="1:77" s="8" customFormat="1" ht="18.75" customHeight="1">
      <c r="A73" s="16" t="s">
        <v>29</v>
      </c>
      <c r="B73" s="17" t="s">
        <v>173</v>
      </c>
      <c r="C73" s="153" t="s">
        <v>12</v>
      </c>
      <c r="D73" s="153" t="s">
        <v>30</v>
      </c>
      <c r="E73" s="154">
        <f t="shared" si="5"/>
        <v>2112.1999999999998</v>
      </c>
      <c r="F73" s="155">
        <v>2112.1999999999998</v>
      </c>
      <c r="G73" s="156"/>
      <c r="H73" s="157"/>
      <c r="I73" s="157"/>
      <c r="J73" s="188">
        <f>K73+L73+M73+N73</f>
        <v>289.39999999999998</v>
      </c>
      <c r="K73" s="188">
        <v>289.39999999999998</v>
      </c>
      <c r="L73" s="188"/>
      <c r="M73" s="188"/>
      <c r="N73" s="188"/>
      <c r="O73" s="157">
        <f>P73+Q73+R73+S73</f>
        <v>2401.6</v>
      </c>
      <c r="P73" s="157">
        <f t="shared" si="13"/>
        <v>2401.6</v>
      </c>
      <c r="Q73" s="157"/>
      <c r="R73" s="157"/>
      <c r="S73" s="157"/>
      <c r="T73" s="154">
        <f t="shared" si="11"/>
        <v>1500</v>
      </c>
      <c r="U73" s="155">
        <v>1500</v>
      </c>
      <c r="V73" s="156"/>
      <c r="W73" s="156"/>
      <c r="X73" s="156"/>
      <c r="Y73" s="156"/>
      <c r="Z73" s="156"/>
      <c r="AA73" s="156"/>
      <c r="AB73" s="154">
        <f t="shared" si="8"/>
        <v>1500</v>
      </c>
      <c r="AC73" s="154">
        <f t="shared" si="8"/>
        <v>1500</v>
      </c>
      <c r="AD73" s="154">
        <f t="shared" si="8"/>
        <v>0</v>
      </c>
      <c r="AE73" s="154">
        <f t="shared" si="8"/>
        <v>0</v>
      </c>
      <c r="AF73" s="159">
        <f>AG73+AH73</f>
        <v>1000</v>
      </c>
      <c r="AG73" s="160">
        <v>1000</v>
      </c>
      <c r="AH73" s="160"/>
      <c r="AI73" s="160"/>
      <c r="AJ73" s="161"/>
      <c r="AK73" s="161"/>
      <c r="AL73" s="161"/>
      <c r="AM73" s="161"/>
      <c r="AN73" s="162">
        <f t="shared" si="10"/>
        <v>1000</v>
      </c>
      <c r="AO73" s="162">
        <f t="shared" si="10"/>
        <v>1000</v>
      </c>
      <c r="AP73" s="162">
        <f t="shared" si="10"/>
        <v>0</v>
      </c>
      <c r="AQ73" s="162">
        <f t="shared" si="10"/>
        <v>0</v>
      </c>
      <c r="AR73" s="7"/>
      <c r="AS73" s="7"/>
      <c r="AT73" s="7"/>
      <c r="AU73" s="7"/>
      <c r="AV73" s="7"/>
      <c r="AW73" s="7"/>
      <c r="AX73" s="7"/>
      <c r="AY73" s="7"/>
      <c r="AZ73" s="7"/>
      <c r="BA73" s="7"/>
      <c r="BB73" s="7"/>
      <c r="BC73" s="7"/>
      <c r="BD73" s="7"/>
      <c r="BE73" s="7"/>
      <c r="BF73" s="7"/>
      <c r="BG73" s="7"/>
      <c r="BH73" s="7"/>
      <c r="BI73" s="7"/>
      <c r="BJ73" s="7"/>
      <c r="BK73" s="7"/>
      <c r="BL73" s="7"/>
      <c r="BM73" s="7"/>
      <c r="BN73" s="7"/>
      <c r="BO73" s="7"/>
      <c r="BP73" s="7"/>
      <c r="BQ73" s="7"/>
      <c r="BR73" s="7"/>
      <c r="BS73" s="7"/>
      <c r="BT73" s="7"/>
      <c r="BU73" s="7"/>
      <c r="BV73" s="7"/>
      <c r="BW73" s="7"/>
      <c r="BX73" s="7"/>
      <c r="BY73" s="7"/>
    </row>
    <row r="74" spans="1:77" s="8" customFormat="1" ht="45.75" customHeight="1">
      <c r="A74" s="16" t="s">
        <v>22</v>
      </c>
      <c r="B74" s="17" t="s">
        <v>173</v>
      </c>
      <c r="C74" s="153" t="s">
        <v>16</v>
      </c>
      <c r="D74" s="153"/>
      <c r="E74" s="154">
        <f t="shared" si="5"/>
        <v>3834.4</v>
      </c>
      <c r="F74" s="156">
        <f>F75</f>
        <v>3834.4</v>
      </c>
      <c r="G74" s="156">
        <f t="shared" ref="G74:S74" si="56">G75</f>
        <v>0</v>
      </c>
      <c r="H74" s="156">
        <f t="shared" si="56"/>
        <v>0</v>
      </c>
      <c r="I74" s="156">
        <f t="shared" si="56"/>
        <v>0</v>
      </c>
      <c r="J74" s="190">
        <f t="shared" si="56"/>
        <v>0</v>
      </c>
      <c r="K74" s="190">
        <f t="shared" si="56"/>
        <v>0</v>
      </c>
      <c r="L74" s="192">
        <f t="shared" si="56"/>
        <v>0</v>
      </c>
      <c r="M74" s="192">
        <f t="shared" si="56"/>
        <v>0</v>
      </c>
      <c r="N74" s="192">
        <f t="shared" si="56"/>
        <v>0</v>
      </c>
      <c r="O74" s="156">
        <f t="shared" si="56"/>
        <v>3834.4</v>
      </c>
      <c r="P74" s="157">
        <f t="shared" si="13"/>
        <v>3834.4</v>
      </c>
      <c r="Q74" s="156">
        <f t="shared" si="56"/>
        <v>0</v>
      </c>
      <c r="R74" s="156">
        <f t="shared" si="56"/>
        <v>0</v>
      </c>
      <c r="S74" s="156">
        <f t="shared" si="56"/>
        <v>0</v>
      </c>
      <c r="T74" s="154">
        <f t="shared" si="11"/>
        <v>2000</v>
      </c>
      <c r="U74" s="155">
        <f t="shared" ref="U74:AA74" si="57">U75</f>
        <v>2000</v>
      </c>
      <c r="V74" s="155">
        <f t="shared" si="57"/>
        <v>0</v>
      </c>
      <c r="W74" s="155">
        <f t="shared" si="57"/>
        <v>0</v>
      </c>
      <c r="X74" s="155">
        <f t="shared" si="57"/>
        <v>0</v>
      </c>
      <c r="Y74" s="155">
        <f t="shared" si="57"/>
        <v>0</v>
      </c>
      <c r="Z74" s="155">
        <f t="shared" si="57"/>
        <v>0</v>
      </c>
      <c r="AA74" s="155">
        <f t="shared" si="57"/>
        <v>0</v>
      </c>
      <c r="AB74" s="154">
        <f t="shared" si="8"/>
        <v>2000</v>
      </c>
      <c r="AC74" s="154">
        <f t="shared" si="8"/>
        <v>2000</v>
      </c>
      <c r="AD74" s="154">
        <f t="shared" si="8"/>
        <v>0</v>
      </c>
      <c r="AE74" s="154">
        <f t="shared" si="8"/>
        <v>0</v>
      </c>
      <c r="AF74" s="159">
        <f t="shared" ref="AF74:AF87" si="58">AG74+AH74</f>
        <v>1000</v>
      </c>
      <c r="AG74" s="160">
        <f>AG75</f>
        <v>1000</v>
      </c>
      <c r="AH74" s="160">
        <f t="shared" ref="AH74:AM74" si="59">AH75</f>
        <v>0</v>
      </c>
      <c r="AI74" s="160">
        <f t="shared" si="59"/>
        <v>0</v>
      </c>
      <c r="AJ74" s="160">
        <f t="shared" si="59"/>
        <v>0</v>
      </c>
      <c r="AK74" s="160">
        <f t="shared" si="59"/>
        <v>0</v>
      </c>
      <c r="AL74" s="160">
        <f t="shared" si="59"/>
        <v>0</v>
      </c>
      <c r="AM74" s="160">
        <f t="shared" si="59"/>
        <v>0</v>
      </c>
      <c r="AN74" s="162">
        <f t="shared" si="10"/>
        <v>1000</v>
      </c>
      <c r="AO74" s="162">
        <f t="shared" si="10"/>
        <v>1000</v>
      </c>
      <c r="AP74" s="162">
        <f t="shared" si="10"/>
        <v>0</v>
      </c>
      <c r="AQ74" s="162">
        <f t="shared" si="10"/>
        <v>0</v>
      </c>
      <c r="AR74" s="7"/>
      <c r="AS74" s="7"/>
      <c r="AT74" s="7"/>
      <c r="AU74" s="7"/>
      <c r="AV74" s="7"/>
      <c r="AW74" s="7"/>
      <c r="AX74" s="7"/>
      <c r="AY74" s="7"/>
      <c r="AZ74" s="7"/>
      <c r="BA74" s="7"/>
      <c r="BB74" s="7"/>
      <c r="BC74" s="7"/>
      <c r="BD74" s="7"/>
      <c r="BE74" s="7"/>
      <c r="BF74" s="7"/>
      <c r="BG74" s="7"/>
      <c r="BH74" s="7"/>
      <c r="BI74" s="7"/>
      <c r="BJ74" s="7"/>
      <c r="BK74" s="7"/>
      <c r="BL74" s="7"/>
      <c r="BM74" s="7"/>
      <c r="BN74" s="7"/>
      <c r="BO74" s="7"/>
      <c r="BP74" s="7"/>
      <c r="BQ74" s="7"/>
      <c r="BR74" s="7"/>
      <c r="BS74" s="7"/>
      <c r="BT74" s="7"/>
      <c r="BU74" s="7"/>
      <c r="BV74" s="7"/>
      <c r="BW74" s="7"/>
      <c r="BX74" s="7"/>
      <c r="BY74" s="7"/>
    </row>
    <row r="75" spans="1:77" s="8" customFormat="1" ht="18.75" customHeight="1">
      <c r="A75" s="16" t="s">
        <v>29</v>
      </c>
      <c r="B75" s="17" t="s">
        <v>173</v>
      </c>
      <c r="C75" s="153" t="s">
        <v>16</v>
      </c>
      <c r="D75" s="153" t="s">
        <v>30</v>
      </c>
      <c r="E75" s="154">
        <f t="shared" si="5"/>
        <v>3834.4</v>
      </c>
      <c r="F75" s="156">
        <v>3834.4</v>
      </c>
      <c r="G75" s="156"/>
      <c r="H75" s="157"/>
      <c r="I75" s="157"/>
      <c r="J75" s="188">
        <f>K75+L75+M75+N75</f>
        <v>0</v>
      </c>
      <c r="K75" s="196"/>
      <c r="L75" s="188"/>
      <c r="M75" s="188"/>
      <c r="N75" s="188"/>
      <c r="O75" s="157">
        <f>P75+Q75+R75+S75</f>
        <v>3834.4</v>
      </c>
      <c r="P75" s="157">
        <f t="shared" si="13"/>
        <v>3834.4</v>
      </c>
      <c r="Q75" s="157">
        <f>G75+L75</f>
        <v>0</v>
      </c>
      <c r="R75" s="157">
        <f>H75+M75</f>
        <v>0</v>
      </c>
      <c r="S75" s="157">
        <f>I75+N75</f>
        <v>0</v>
      </c>
      <c r="T75" s="154">
        <f t="shared" si="11"/>
        <v>2000</v>
      </c>
      <c r="U75" s="155">
        <v>2000</v>
      </c>
      <c r="V75" s="156"/>
      <c r="W75" s="156"/>
      <c r="X75" s="156"/>
      <c r="Y75" s="156"/>
      <c r="Z75" s="156"/>
      <c r="AA75" s="156"/>
      <c r="AB75" s="154">
        <f t="shared" si="8"/>
        <v>2000</v>
      </c>
      <c r="AC75" s="154">
        <f t="shared" si="8"/>
        <v>2000</v>
      </c>
      <c r="AD75" s="154">
        <f t="shared" si="8"/>
        <v>0</v>
      </c>
      <c r="AE75" s="154">
        <f t="shared" si="8"/>
        <v>0</v>
      </c>
      <c r="AF75" s="159">
        <f t="shared" si="58"/>
        <v>1000</v>
      </c>
      <c r="AG75" s="160">
        <v>1000</v>
      </c>
      <c r="AH75" s="160"/>
      <c r="AI75" s="160"/>
      <c r="AJ75" s="161"/>
      <c r="AK75" s="161"/>
      <c r="AL75" s="161"/>
      <c r="AM75" s="161"/>
      <c r="AN75" s="162">
        <f t="shared" si="10"/>
        <v>1000</v>
      </c>
      <c r="AO75" s="162">
        <f t="shared" si="10"/>
        <v>1000</v>
      </c>
      <c r="AP75" s="162">
        <f t="shared" si="10"/>
        <v>0</v>
      </c>
      <c r="AQ75" s="162">
        <f t="shared" si="10"/>
        <v>0</v>
      </c>
      <c r="AR75" s="7"/>
      <c r="AS75" s="7"/>
      <c r="AT75" s="7"/>
      <c r="AU75" s="7"/>
      <c r="AV75" s="7"/>
      <c r="AW75" s="7"/>
      <c r="AX75" s="7"/>
      <c r="AY75" s="7"/>
      <c r="AZ75" s="7"/>
      <c r="BA75" s="7"/>
      <c r="BB75" s="7"/>
      <c r="BC75" s="7"/>
      <c r="BD75" s="7"/>
      <c r="BE75" s="7"/>
      <c r="BF75" s="7"/>
      <c r="BG75" s="7"/>
      <c r="BH75" s="7"/>
      <c r="BI75" s="7"/>
      <c r="BJ75" s="7"/>
      <c r="BK75" s="7"/>
      <c r="BL75" s="7"/>
      <c r="BM75" s="7"/>
      <c r="BN75" s="7"/>
      <c r="BO75" s="7"/>
      <c r="BP75" s="7"/>
      <c r="BQ75" s="7"/>
      <c r="BR75" s="7"/>
      <c r="BS75" s="7"/>
      <c r="BT75" s="7"/>
      <c r="BU75" s="7"/>
      <c r="BV75" s="7"/>
      <c r="BW75" s="7"/>
      <c r="BX75" s="7"/>
      <c r="BY75" s="7"/>
    </row>
    <row r="76" spans="1:77" s="8" customFormat="1" ht="17.25" customHeight="1">
      <c r="A76" s="16" t="s">
        <v>18</v>
      </c>
      <c r="B76" s="17" t="s">
        <v>173</v>
      </c>
      <c r="C76" s="153" t="s">
        <v>19</v>
      </c>
      <c r="D76" s="153"/>
      <c r="E76" s="154">
        <f t="shared" si="5"/>
        <v>65</v>
      </c>
      <c r="F76" s="155">
        <f t="shared" ref="F76:S76" si="60">F77</f>
        <v>65</v>
      </c>
      <c r="G76" s="155">
        <f t="shared" si="60"/>
        <v>0</v>
      </c>
      <c r="H76" s="155">
        <f t="shared" si="60"/>
        <v>0</v>
      </c>
      <c r="I76" s="155">
        <f t="shared" si="60"/>
        <v>0</v>
      </c>
      <c r="J76" s="190">
        <f t="shared" si="60"/>
        <v>0</v>
      </c>
      <c r="K76" s="190">
        <f t="shared" si="60"/>
        <v>0</v>
      </c>
      <c r="L76" s="190">
        <f t="shared" si="60"/>
        <v>0</v>
      </c>
      <c r="M76" s="190">
        <f t="shared" si="60"/>
        <v>0</v>
      </c>
      <c r="N76" s="190">
        <f t="shared" si="60"/>
        <v>0</v>
      </c>
      <c r="O76" s="155">
        <f t="shared" si="60"/>
        <v>65</v>
      </c>
      <c r="P76" s="157">
        <f t="shared" si="13"/>
        <v>65</v>
      </c>
      <c r="Q76" s="155">
        <f t="shared" si="60"/>
        <v>0</v>
      </c>
      <c r="R76" s="155">
        <f t="shared" si="60"/>
        <v>0</v>
      </c>
      <c r="S76" s="155">
        <f t="shared" si="60"/>
        <v>0</v>
      </c>
      <c r="T76" s="154">
        <f t="shared" si="11"/>
        <v>27</v>
      </c>
      <c r="U76" s="155">
        <f t="shared" ref="U76:AA76" si="61">U77</f>
        <v>27</v>
      </c>
      <c r="V76" s="155">
        <f t="shared" si="61"/>
        <v>0</v>
      </c>
      <c r="W76" s="155">
        <f t="shared" si="61"/>
        <v>0</v>
      </c>
      <c r="X76" s="155">
        <f t="shared" si="61"/>
        <v>0</v>
      </c>
      <c r="Y76" s="155">
        <f t="shared" si="61"/>
        <v>0</v>
      </c>
      <c r="Z76" s="155">
        <f t="shared" si="61"/>
        <v>0</v>
      </c>
      <c r="AA76" s="155">
        <f t="shared" si="61"/>
        <v>0</v>
      </c>
      <c r="AB76" s="154">
        <f t="shared" si="8"/>
        <v>27</v>
      </c>
      <c r="AC76" s="154">
        <f t="shared" si="8"/>
        <v>27</v>
      </c>
      <c r="AD76" s="154">
        <f t="shared" si="8"/>
        <v>0</v>
      </c>
      <c r="AE76" s="154">
        <f t="shared" si="8"/>
        <v>0</v>
      </c>
      <c r="AF76" s="159">
        <f t="shared" si="58"/>
        <v>27</v>
      </c>
      <c r="AG76" s="160">
        <f>AG77</f>
        <v>27</v>
      </c>
      <c r="AH76" s="160">
        <f t="shared" ref="AH76:AM76" si="62">AH77</f>
        <v>0</v>
      </c>
      <c r="AI76" s="160">
        <f t="shared" si="62"/>
        <v>0</v>
      </c>
      <c r="AJ76" s="160">
        <f t="shared" si="62"/>
        <v>0</v>
      </c>
      <c r="AK76" s="160">
        <f t="shared" si="62"/>
        <v>0</v>
      </c>
      <c r="AL76" s="160">
        <f t="shared" si="62"/>
        <v>0</v>
      </c>
      <c r="AM76" s="160">
        <f t="shared" si="62"/>
        <v>0</v>
      </c>
      <c r="AN76" s="162">
        <f t="shared" si="10"/>
        <v>27</v>
      </c>
      <c r="AO76" s="162">
        <f t="shared" si="10"/>
        <v>27</v>
      </c>
      <c r="AP76" s="162">
        <f t="shared" si="10"/>
        <v>0</v>
      </c>
      <c r="AQ76" s="162">
        <f t="shared" si="10"/>
        <v>0</v>
      </c>
      <c r="AR76" s="7"/>
      <c r="AS76" s="7"/>
      <c r="AT76" s="7"/>
      <c r="AU76" s="7"/>
      <c r="AV76" s="7"/>
      <c r="AW76" s="7"/>
      <c r="AX76" s="7"/>
      <c r="AY76" s="7"/>
      <c r="AZ76" s="7"/>
      <c r="BA76" s="7"/>
      <c r="BB76" s="7"/>
      <c r="BC76" s="7"/>
      <c r="BD76" s="7"/>
      <c r="BE76" s="7"/>
      <c r="BF76" s="7"/>
      <c r="BG76" s="7"/>
      <c r="BH76" s="7"/>
      <c r="BI76" s="7"/>
      <c r="BJ76" s="7"/>
      <c r="BK76" s="7"/>
      <c r="BL76" s="7"/>
      <c r="BM76" s="7"/>
      <c r="BN76" s="7"/>
      <c r="BO76" s="7"/>
      <c r="BP76" s="7"/>
      <c r="BQ76" s="7"/>
      <c r="BR76" s="7"/>
      <c r="BS76" s="7"/>
      <c r="BT76" s="7"/>
      <c r="BU76" s="7"/>
      <c r="BV76" s="7"/>
      <c r="BW76" s="7"/>
      <c r="BX76" s="7"/>
      <c r="BY76" s="7"/>
    </row>
    <row r="77" spans="1:77" s="8" customFormat="1" ht="18.75" customHeight="1">
      <c r="A77" s="16" t="s">
        <v>29</v>
      </c>
      <c r="B77" s="17" t="s">
        <v>173</v>
      </c>
      <c r="C77" s="153" t="s">
        <v>19</v>
      </c>
      <c r="D77" s="153" t="s">
        <v>30</v>
      </c>
      <c r="E77" s="154">
        <f t="shared" si="5"/>
        <v>65</v>
      </c>
      <c r="F77" s="155">
        <v>65</v>
      </c>
      <c r="G77" s="156"/>
      <c r="H77" s="157"/>
      <c r="I77" s="157"/>
      <c r="J77" s="188">
        <f>K77+L77+M77+N77</f>
        <v>0</v>
      </c>
      <c r="K77" s="188"/>
      <c r="L77" s="188"/>
      <c r="M77" s="188"/>
      <c r="N77" s="188"/>
      <c r="O77" s="157">
        <f>P77+Q77+R77+S77</f>
        <v>65</v>
      </c>
      <c r="P77" s="157">
        <f t="shared" si="13"/>
        <v>65</v>
      </c>
      <c r="Q77" s="157">
        <f>G77+L77</f>
        <v>0</v>
      </c>
      <c r="R77" s="157">
        <f>H77+M77</f>
        <v>0</v>
      </c>
      <c r="S77" s="157">
        <f>I77+N77</f>
        <v>0</v>
      </c>
      <c r="T77" s="154">
        <f t="shared" si="11"/>
        <v>27</v>
      </c>
      <c r="U77" s="155">
        <v>27</v>
      </c>
      <c r="V77" s="156"/>
      <c r="W77" s="156"/>
      <c r="X77" s="156"/>
      <c r="Y77" s="156"/>
      <c r="Z77" s="156"/>
      <c r="AA77" s="156"/>
      <c r="AB77" s="154">
        <f t="shared" si="8"/>
        <v>27</v>
      </c>
      <c r="AC77" s="154">
        <f t="shared" si="8"/>
        <v>27</v>
      </c>
      <c r="AD77" s="154">
        <f t="shared" si="8"/>
        <v>0</v>
      </c>
      <c r="AE77" s="154">
        <f t="shared" si="8"/>
        <v>0</v>
      </c>
      <c r="AF77" s="159">
        <f t="shared" si="58"/>
        <v>27</v>
      </c>
      <c r="AG77" s="160">
        <v>27</v>
      </c>
      <c r="AH77" s="160"/>
      <c r="AI77" s="160"/>
      <c r="AJ77" s="161"/>
      <c r="AK77" s="161"/>
      <c r="AL77" s="161"/>
      <c r="AM77" s="161"/>
      <c r="AN77" s="162">
        <f t="shared" si="10"/>
        <v>27</v>
      </c>
      <c r="AO77" s="162">
        <f t="shared" si="10"/>
        <v>27</v>
      </c>
      <c r="AP77" s="162">
        <f t="shared" si="10"/>
        <v>0</v>
      </c>
      <c r="AQ77" s="162">
        <f t="shared" si="10"/>
        <v>0</v>
      </c>
      <c r="AR77" s="7"/>
      <c r="AS77" s="7"/>
      <c r="AT77" s="7"/>
      <c r="AU77" s="7"/>
      <c r="AV77" s="7"/>
      <c r="AW77" s="7"/>
      <c r="AX77" s="7"/>
      <c r="AY77" s="7"/>
      <c r="AZ77" s="7"/>
      <c r="BA77" s="7"/>
      <c r="BB77" s="7"/>
      <c r="BC77" s="7"/>
      <c r="BD77" s="7"/>
      <c r="BE77" s="7"/>
      <c r="BF77" s="7"/>
      <c r="BG77" s="7"/>
      <c r="BH77" s="7"/>
      <c r="BI77" s="7"/>
      <c r="BJ77" s="7"/>
      <c r="BK77" s="7"/>
      <c r="BL77" s="7"/>
      <c r="BM77" s="7"/>
      <c r="BN77" s="7"/>
      <c r="BO77" s="7"/>
      <c r="BP77" s="7"/>
      <c r="BQ77" s="7"/>
      <c r="BR77" s="7"/>
      <c r="BS77" s="7"/>
      <c r="BT77" s="7"/>
      <c r="BU77" s="7"/>
      <c r="BV77" s="7"/>
      <c r="BW77" s="7"/>
      <c r="BX77" s="7"/>
      <c r="BY77" s="7"/>
    </row>
    <row r="78" spans="1:77" s="7" customFormat="1" ht="87.75" customHeight="1">
      <c r="A78" s="43" t="s">
        <v>107</v>
      </c>
      <c r="B78" s="39" t="s">
        <v>174</v>
      </c>
      <c r="C78" s="19"/>
      <c r="D78" s="19"/>
      <c r="E78" s="154">
        <f t="shared" si="5"/>
        <v>672.3</v>
      </c>
      <c r="F78" s="157">
        <f>F79+F82</f>
        <v>672.3</v>
      </c>
      <c r="G78" s="157">
        <f t="shared" ref="G78:S78" si="63">G79+G82</f>
        <v>0</v>
      </c>
      <c r="H78" s="157">
        <f t="shared" si="63"/>
        <v>0</v>
      </c>
      <c r="I78" s="157">
        <f t="shared" si="63"/>
        <v>0</v>
      </c>
      <c r="J78" s="188">
        <f t="shared" si="63"/>
        <v>0</v>
      </c>
      <c r="K78" s="188">
        <f t="shared" si="63"/>
        <v>0</v>
      </c>
      <c r="L78" s="188">
        <f t="shared" si="63"/>
        <v>0</v>
      </c>
      <c r="M78" s="188">
        <f t="shared" si="63"/>
        <v>0</v>
      </c>
      <c r="N78" s="188">
        <f t="shared" si="63"/>
        <v>0</v>
      </c>
      <c r="O78" s="157">
        <f t="shared" si="63"/>
        <v>672.3</v>
      </c>
      <c r="P78" s="157">
        <f t="shared" si="13"/>
        <v>672.3</v>
      </c>
      <c r="Q78" s="157">
        <f t="shared" si="63"/>
        <v>0</v>
      </c>
      <c r="R78" s="157">
        <f t="shared" si="63"/>
        <v>0</v>
      </c>
      <c r="S78" s="157">
        <f t="shared" si="63"/>
        <v>0</v>
      </c>
      <c r="T78" s="154">
        <f t="shared" si="11"/>
        <v>510</v>
      </c>
      <c r="U78" s="157">
        <f t="shared" ref="U78:AA78" si="64">U79+U82</f>
        <v>510</v>
      </c>
      <c r="V78" s="157">
        <f t="shared" si="64"/>
        <v>0</v>
      </c>
      <c r="W78" s="157">
        <f t="shared" si="64"/>
        <v>0</v>
      </c>
      <c r="X78" s="157">
        <f t="shared" si="64"/>
        <v>0</v>
      </c>
      <c r="Y78" s="157">
        <f t="shared" si="64"/>
        <v>0</v>
      </c>
      <c r="Z78" s="157">
        <f t="shared" si="64"/>
        <v>0</v>
      </c>
      <c r="AA78" s="157">
        <f t="shared" si="64"/>
        <v>0</v>
      </c>
      <c r="AB78" s="154">
        <f t="shared" si="8"/>
        <v>510</v>
      </c>
      <c r="AC78" s="154">
        <f t="shared" si="8"/>
        <v>510</v>
      </c>
      <c r="AD78" s="154">
        <f t="shared" si="8"/>
        <v>0</v>
      </c>
      <c r="AE78" s="154">
        <f t="shared" si="8"/>
        <v>0</v>
      </c>
      <c r="AF78" s="159">
        <f t="shared" si="58"/>
        <v>510</v>
      </c>
      <c r="AG78" s="159">
        <f>AG80+AG82</f>
        <v>510</v>
      </c>
      <c r="AH78" s="159">
        <f t="shared" ref="AH78:AM78" si="65">AH80+AH82</f>
        <v>0</v>
      </c>
      <c r="AI78" s="159">
        <f t="shared" si="65"/>
        <v>0</v>
      </c>
      <c r="AJ78" s="159">
        <f t="shared" si="65"/>
        <v>0</v>
      </c>
      <c r="AK78" s="159">
        <f t="shared" si="65"/>
        <v>0</v>
      </c>
      <c r="AL78" s="159">
        <f t="shared" si="65"/>
        <v>0</v>
      </c>
      <c r="AM78" s="159">
        <f t="shared" si="65"/>
        <v>0</v>
      </c>
      <c r="AN78" s="162">
        <f t="shared" si="10"/>
        <v>510</v>
      </c>
      <c r="AO78" s="162">
        <f t="shared" si="10"/>
        <v>510</v>
      </c>
      <c r="AP78" s="162">
        <f t="shared" si="10"/>
        <v>0</v>
      </c>
      <c r="AQ78" s="162">
        <f t="shared" si="10"/>
        <v>0</v>
      </c>
    </row>
    <row r="79" spans="1:77" s="8" customFormat="1" ht="47.25" customHeight="1">
      <c r="A79" s="16" t="s">
        <v>22</v>
      </c>
      <c r="B79" s="17" t="s">
        <v>174</v>
      </c>
      <c r="C79" s="153" t="s">
        <v>17</v>
      </c>
      <c r="D79" s="153"/>
      <c r="E79" s="154">
        <f t="shared" si="5"/>
        <v>662.3</v>
      </c>
      <c r="F79" s="155">
        <f>F80</f>
        <v>662.3</v>
      </c>
      <c r="G79" s="155">
        <f t="shared" ref="G79:S79" si="66">G80</f>
        <v>0</v>
      </c>
      <c r="H79" s="155">
        <f t="shared" si="66"/>
        <v>0</v>
      </c>
      <c r="I79" s="155">
        <f t="shared" si="66"/>
        <v>0</v>
      </c>
      <c r="J79" s="190">
        <f t="shared" si="66"/>
        <v>0</v>
      </c>
      <c r="K79" s="190">
        <f t="shared" si="66"/>
        <v>0</v>
      </c>
      <c r="L79" s="190">
        <f t="shared" si="66"/>
        <v>0</v>
      </c>
      <c r="M79" s="190">
        <f t="shared" si="66"/>
        <v>0</v>
      </c>
      <c r="N79" s="190">
        <f t="shared" si="66"/>
        <v>0</v>
      </c>
      <c r="O79" s="155">
        <f t="shared" si="66"/>
        <v>662.3</v>
      </c>
      <c r="P79" s="157">
        <f t="shared" si="13"/>
        <v>662.3</v>
      </c>
      <c r="Q79" s="155">
        <f t="shared" si="66"/>
        <v>0</v>
      </c>
      <c r="R79" s="155">
        <f t="shared" si="66"/>
        <v>0</v>
      </c>
      <c r="S79" s="155">
        <f t="shared" si="66"/>
        <v>0</v>
      </c>
      <c r="T79" s="154">
        <f t="shared" si="11"/>
        <v>500</v>
      </c>
      <c r="U79" s="155">
        <f t="shared" ref="U79:AA79" si="67">U80</f>
        <v>500</v>
      </c>
      <c r="V79" s="155">
        <f t="shared" si="67"/>
        <v>0</v>
      </c>
      <c r="W79" s="155">
        <f t="shared" si="67"/>
        <v>0</v>
      </c>
      <c r="X79" s="155">
        <f t="shared" si="67"/>
        <v>0</v>
      </c>
      <c r="Y79" s="155">
        <f t="shared" si="67"/>
        <v>0</v>
      </c>
      <c r="Z79" s="155">
        <f t="shared" si="67"/>
        <v>0</v>
      </c>
      <c r="AA79" s="155">
        <f t="shared" si="67"/>
        <v>0</v>
      </c>
      <c r="AB79" s="154">
        <f t="shared" si="8"/>
        <v>500</v>
      </c>
      <c r="AC79" s="154">
        <f t="shared" si="8"/>
        <v>500</v>
      </c>
      <c r="AD79" s="154">
        <f t="shared" si="8"/>
        <v>0</v>
      </c>
      <c r="AE79" s="154">
        <f t="shared" si="8"/>
        <v>0</v>
      </c>
      <c r="AF79" s="159">
        <f t="shared" si="58"/>
        <v>500</v>
      </c>
      <c r="AG79" s="160">
        <f t="shared" ref="AG79:AM79" si="68">AG80</f>
        <v>500</v>
      </c>
      <c r="AH79" s="160">
        <f t="shared" si="68"/>
        <v>0</v>
      </c>
      <c r="AI79" s="160">
        <f t="shared" si="68"/>
        <v>0</v>
      </c>
      <c r="AJ79" s="160">
        <f t="shared" si="68"/>
        <v>0</v>
      </c>
      <c r="AK79" s="160">
        <f t="shared" si="68"/>
        <v>0</v>
      </c>
      <c r="AL79" s="160">
        <f t="shared" si="68"/>
        <v>0</v>
      </c>
      <c r="AM79" s="160">
        <f t="shared" si="68"/>
        <v>0</v>
      </c>
      <c r="AN79" s="162">
        <f t="shared" si="10"/>
        <v>500</v>
      </c>
      <c r="AO79" s="162">
        <f t="shared" si="10"/>
        <v>500</v>
      </c>
      <c r="AP79" s="162">
        <f t="shared" si="10"/>
        <v>0</v>
      </c>
      <c r="AQ79" s="162">
        <f t="shared" si="10"/>
        <v>0</v>
      </c>
      <c r="AR79" s="7"/>
      <c r="AS79" s="7"/>
      <c r="AT79" s="7"/>
      <c r="AU79" s="7"/>
      <c r="AV79" s="7"/>
      <c r="AW79" s="7"/>
      <c r="AX79" s="7"/>
      <c r="AY79" s="7"/>
      <c r="AZ79" s="7"/>
      <c r="BA79" s="7"/>
      <c r="BB79" s="7"/>
      <c r="BC79" s="7"/>
      <c r="BD79" s="7"/>
      <c r="BE79" s="7"/>
      <c r="BF79" s="7"/>
      <c r="BG79" s="7"/>
      <c r="BH79" s="7"/>
      <c r="BI79" s="7"/>
      <c r="BJ79" s="7"/>
      <c r="BK79" s="7"/>
      <c r="BL79" s="7"/>
      <c r="BM79" s="7"/>
      <c r="BN79" s="7"/>
      <c r="BO79" s="7"/>
      <c r="BP79" s="7"/>
      <c r="BQ79" s="7"/>
      <c r="BR79" s="7"/>
      <c r="BS79" s="7"/>
      <c r="BT79" s="7"/>
      <c r="BU79" s="7"/>
      <c r="BV79" s="7"/>
      <c r="BW79" s="7"/>
      <c r="BX79" s="7"/>
      <c r="BY79" s="7"/>
    </row>
    <row r="80" spans="1:77" s="8" customFormat="1" ht="20.25" customHeight="1">
      <c r="A80" s="16" t="s">
        <v>29</v>
      </c>
      <c r="B80" s="17" t="s">
        <v>174</v>
      </c>
      <c r="C80" s="153" t="s">
        <v>17</v>
      </c>
      <c r="D80" s="153" t="s">
        <v>30</v>
      </c>
      <c r="E80" s="154">
        <f t="shared" si="5"/>
        <v>662.3</v>
      </c>
      <c r="F80" s="155">
        <v>662.3</v>
      </c>
      <c r="G80" s="156"/>
      <c r="H80" s="157"/>
      <c r="I80" s="157"/>
      <c r="J80" s="188">
        <f>K80+L80+M80+N80</f>
        <v>0</v>
      </c>
      <c r="K80" s="188"/>
      <c r="L80" s="188"/>
      <c r="M80" s="188"/>
      <c r="N80" s="188"/>
      <c r="O80" s="157">
        <f>P80+Q80+R80+S80</f>
        <v>662.3</v>
      </c>
      <c r="P80" s="157">
        <f t="shared" si="13"/>
        <v>662.3</v>
      </c>
      <c r="Q80" s="157">
        <f>G80+L80</f>
        <v>0</v>
      </c>
      <c r="R80" s="157">
        <f>H80+M80</f>
        <v>0</v>
      </c>
      <c r="S80" s="157">
        <f>I80+N80</f>
        <v>0</v>
      </c>
      <c r="T80" s="154">
        <f t="shared" si="11"/>
        <v>500</v>
      </c>
      <c r="U80" s="155">
        <v>500</v>
      </c>
      <c r="V80" s="155"/>
      <c r="W80" s="156"/>
      <c r="X80" s="156"/>
      <c r="Y80" s="156"/>
      <c r="Z80" s="156"/>
      <c r="AA80" s="156"/>
      <c r="AB80" s="154">
        <f t="shared" si="8"/>
        <v>500</v>
      </c>
      <c r="AC80" s="154">
        <f t="shared" si="8"/>
        <v>500</v>
      </c>
      <c r="AD80" s="154">
        <f t="shared" si="8"/>
        <v>0</v>
      </c>
      <c r="AE80" s="154">
        <f t="shared" si="8"/>
        <v>0</v>
      </c>
      <c r="AF80" s="159">
        <f t="shared" si="58"/>
        <v>500</v>
      </c>
      <c r="AG80" s="160">
        <v>500</v>
      </c>
      <c r="AH80" s="160"/>
      <c r="AI80" s="160"/>
      <c r="AJ80" s="161"/>
      <c r="AK80" s="161"/>
      <c r="AL80" s="161"/>
      <c r="AM80" s="161"/>
      <c r="AN80" s="162">
        <f t="shared" si="10"/>
        <v>500</v>
      </c>
      <c r="AO80" s="162">
        <f t="shared" si="10"/>
        <v>500</v>
      </c>
      <c r="AP80" s="162">
        <f t="shared" si="10"/>
        <v>0</v>
      </c>
      <c r="AQ80" s="162">
        <f t="shared" si="10"/>
        <v>0</v>
      </c>
      <c r="AR80" s="7"/>
      <c r="AS80" s="7"/>
      <c r="AT80" s="7"/>
      <c r="AU80" s="7"/>
      <c r="AV80" s="7"/>
      <c r="AW80" s="7"/>
      <c r="AX80" s="7"/>
      <c r="AY80" s="7"/>
      <c r="AZ80" s="7"/>
      <c r="BA80" s="7"/>
      <c r="BB80" s="7"/>
      <c r="BC80" s="7"/>
      <c r="BD80" s="7"/>
      <c r="BE80" s="7"/>
      <c r="BF80" s="7"/>
      <c r="BG80" s="7"/>
      <c r="BH80" s="7"/>
      <c r="BI80" s="7"/>
      <c r="BJ80" s="7"/>
      <c r="BK80" s="7"/>
      <c r="BL80" s="7"/>
      <c r="BM80" s="7"/>
      <c r="BN80" s="7"/>
      <c r="BO80" s="7"/>
      <c r="BP80" s="7"/>
      <c r="BQ80" s="7"/>
      <c r="BR80" s="7"/>
      <c r="BS80" s="7"/>
      <c r="BT80" s="7"/>
      <c r="BU80" s="7"/>
      <c r="BV80" s="7"/>
      <c r="BW80" s="7"/>
      <c r="BX80" s="7"/>
      <c r="BY80" s="7"/>
    </row>
    <row r="81" spans="1:77" s="8" customFormat="1" ht="17.25" customHeight="1">
      <c r="A81" s="16" t="s">
        <v>18</v>
      </c>
      <c r="B81" s="17" t="s">
        <v>174</v>
      </c>
      <c r="C81" s="153" t="s">
        <v>19</v>
      </c>
      <c r="D81" s="153"/>
      <c r="E81" s="154">
        <f t="shared" si="5"/>
        <v>10</v>
      </c>
      <c r="F81" s="155">
        <f>F82</f>
        <v>10</v>
      </c>
      <c r="G81" s="155">
        <f t="shared" ref="G81:S81" si="69">G82</f>
        <v>0</v>
      </c>
      <c r="H81" s="155">
        <f t="shared" si="69"/>
        <v>0</v>
      </c>
      <c r="I81" s="155">
        <f t="shared" si="69"/>
        <v>0</v>
      </c>
      <c r="J81" s="190">
        <f t="shared" si="69"/>
        <v>0</v>
      </c>
      <c r="K81" s="190">
        <f t="shared" si="69"/>
        <v>0</v>
      </c>
      <c r="L81" s="190">
        <f t="shared" si="69"/>
        <v>0</v>
      </c>
      <c r="M81" s="190">
        <f t="shared" si="69"/>
        <v>0</v>
      </c>
      <c r="N81" s="190">
        <f t="shared" si="69"/>
        <v>0</v>
      </c>
      <c r="O81" s="155">
        <f t="shared" si="69"/>
        <v>10</v>
      </c>
      <c r="P81" s="157">
        <f t="shared" si="13"/>
        <v>10</v>
      </c>
      <c r="Q81" s="155">
        <f t="shared" si="69"/>
        <v>0</v>
      </c>
      <c r="R81" s="155">
        <f t="shared" si="69"/>
        <v>0</v>
      </c>
      <c r="S81" s="155">
        <f t="shared" si="69"/>
        <v>0</v>
      </c>
      <c r="T81" s="154">
        <f t="shared" si="11"/>
        <v>10</v>
      </c>
      <c r="U81" s="155">
        <f t="shared" ref="U81:AA81" si="70">U82</f>
        <v>10</v>
      </c>
      <c r="V81" s="155">
        <f t="shared" si="70"/>
        <v>0</v>
      </c>
      <c r="W81" s="155">
        <f t="shared" si="70"/>
        <v>0</v>
      </c>
      <c r="X81" s="155">
        <f t="shared" si="70"/>
        <v>0</v>
      </c>
      <c r="Y81" s="155">
        <f t="shared" si="70"/>
        <v>0</v>
      </c>
      <c r="Z81" s="155">
        <f t="shared" si="70"/>
        <v>0</v>
      </c>
      <c r="AA81" s="155">
        <f t="shared" si="70"/>
        <v>0</v>
      </c>
      <c r="AB81" s="154">
        <f t="shared" si="8"/>
        <v>10</v>
      </c>
      <c r="AC81" s="154">
        <f t="shared" si="8"/>
        <v>10</v>
      </c>
      <c r="AD81" s="154">
        <f t="shared" si="8"/>
        <v>0</v>
      </c>
      <c r="AE81" s="154">
        <f t="shared" si="8"/>
        <v>0</v>
      </c>
      <c r="AF81" s="159">
        <f t="shared" si="58"/>
        <v>10</v>
      </c>
      <c r="AG81" s="160">
        <f>AG82</f>
        <v>10</v>
      </c>
      <c r="AH81" s="160">
        <f t="shared" ref="AH81:AM81" si="71">AH82</f>
        <v>0</v>
      </c>
      <c r="AI81" s="160">
        <f t="shared" si="71"/>
        <v>0</v>
      </c>
      <c r="AJ81" s="160">
        <f t="shared" si="71"/>
        <v>0</v>
      </c>
      <c r="AK81" s="160">
        <f t="shared" si="71"/>
        <v>0</v>
      </c>
      <c r="AL81" s="160">
        <f t="shared" si="71"/>
        <v>0</v>
      </c>
      <c r="AM81" s="160">
        <f t="shared" si="71"/>
        <v>0</v>
      </c>
      <c r="AN81" s="162">
        <f t="shared" si="10"/>
        <v>10</v>
      </c>
      <c r="AO81" s="162">
        <f t="shared" si="10"/>
        <v>10</v>
      </c>
      <c r="AP81" s="162">
        <f t="shared" si="10"/>
        <v>0</v>
      </c>
      <c r="AQ81" s="162">
        <f t="shared" si="10"/>
        <v>0</v>
      </c>
      <c r="AR81" s="7"/>
      <c r="AS81" s="7"/>
      <c r="AT81" s="7"/>
      <c r="AU81" s="7"/>
      <c r="AV81" s="7"/>
      <c r="AW81" s="7"/>
      <c r="AX81" s="7"/>
      <c r="AY81" s="7"/>
      <c r="AZ81" s="7"/>
      <c r="BA81" s="7"/>
      <c r="BB81" s="7"/>
      <c r="BC81" s="7"/>
      <c r="BD81" s="7"/>
      <c r="BE81" s="7"/>
      <c r="BF81" s="7"/>
      <c r="BG81" s="7"/>
      <c r="BH81" s="7"/>
      <c r="BI81" s="7"/>
      <c r="BJ81" s="7"/>
      <c r="BK81" s="7"/>
      <c r="BL81" s="7"/>
      <c r="BM81" s="7"/>
      <c r="BN81" s="7"/>
      <c r="BO81" s="7"/>
      <c r="BP81" s="7"/>
      <c r="BQ81" s="7"/>
      <c r="BR81" s="7"/>
      <c r="BS81" s="7"/>
      <c r="BT81" s="7"/>
      <c r="BU81" s="7"/>
      <c r="BV81" s="7"/>
      <c r="BW81" s="7"/>
      <c r="BX81" s="7"/>
      <c r="BY81" s="7"/>
    </row>
    <row r="82" spans="1:77" s="8" customFormat="1" ht="30">
      <c r="A82" s="16" t="s">
        <v>29</v>
      </c>
      <c r="B82" s="17" t="s">
        <v>174</v>
      </c>
      <c r="C82" s="153" t="s">
        <v>19</v>
      </c>
      <c r="D82" s="153" t="s">
        <v>30</v>
      </c>
      <c r="E82" s="154">
        <f t="shared" si="5"/>
        <v>10</v>
      </c>
      <c r="F82" s="155">
        <v>10</v>
      </c>
      <c r="G82" s="156"/>
      <c r="H82" s="157"/>
      <c r="I82" s="157"/>
      <c r="J82" s="188">
        <f>K82+L82+M82+N82</f>
        <v>0</v>
      </c>
      <c r="K82" s="188"/>
      <c r="L82" s="188"/>
      <c r="M82" s="188"/>
      <c r="N82" s="188"/>
      <c r="O82" s="157">
        <f>P82+Q82+R82+S82</f>
        <v>10</v>
      </c>
      <c r="P82" s="157">
        <f t="shared" si="13"/>
        <v>10</v>
      </c>
      <c r="Q82" s="157">
        <f>G82+L82</f>
        <v>0</v>
      </c>
      <c r="R82" s="157">
        <f>H82+M82</f>
        <v>0</v>
      </c>
      <c r="S82" s="157">
        <f>I82+N82</f>
        <v>0</v>
      </c>
      <c r="T82" s="154">
        <f t="shared" si="11"/>
        <v>10</v>
      </c>
      <c r="U82" s="155">
        <v>10</v>
      </c>
      <c r="V82" s="155"/>
      <c r="W82" s="156"/>
      <c r="X82" s="156"/>
      <c r="Y82" s="156"/>
      <c r="Z82" s="156"/>
      <c r="AA82" s="156"/>
      <c r="AB82" s="154">
        <f t="shared" si="8"/>
        <v>10</v>
      </c>
      <c r="AC82" s="154">
        <f t="shared" si="8"/>
        <v>10</v>
      </c>
      <c r="AD82" s="154">
        <f t="shared" si="8"/>
        <v>0</v>
      </c>
      <c r="AE82" s="154">
        <f t="shared" si="8"/>
        <v>0</v>
      </c>
      <c r="AF82" s="159">
        <f t="shared" si="58"/>
        <v>10</v>
      </c>
      <c r="AG82" s="160">
        <v>10</v>
      </c>
      <c r="AH82" s="160"/>
      <c r="AI82" s="160"/>
      <c r="AJ82" s="161"/>
      <c r="AK82" s="161"/>
      <c r="AL82" s="161"/>
      <c r="AM82" s="161"/>
      <c r="AN82" s="162">
        <f t="shared" si="10"/>
        <v>10</v>
      </c>
      <c r="AO82" s="162">
        <f t="shared" si="10"/>
        <v>10</v>
      </c>
      <c r="AP82" s="162">
        <f t="shared" si="10"/>
        <v>0</v>
      </c>
      <c r="AQ82" s="162">
        <f t="shared" si="10"/>
        <v>0</v>
      </c>
      <c r="AR82" s="7"/>
      <c r="AS82" s="7"/>
      <c r="AT82" s="7"/>
      <c r="AU82" s="7"/>
      <c r="AV82" s="7"/>
      <c r="AW82" s="7"/>
      <c r="AX82" s="7"/>
      <c r="AY82" s="7"/>
      <c r="AZ82" s="7"/>
      <c r="BA82" s="7"/>
      <c r="BB82" s="7"/>
      <c r="BC82" s="7"/>
      <c r="BD82" s="7"/>
      <c r="BE82" s="7"/>
      <c r="BF82" s="7"/>
      <c r="BG82" s="7"/>
      <c r="BH82" s="7"/>
      <c r="BI82" s="7"/>
      <c r="BJ82" s="7"/>
      <c r="BK82" s="7"/>
      <c r="BL82" s="7"/>
      <c r="BM82" s="7"/>
      <c r="BN82" s="7"/>
      <c r="BO82" s="7"/>
      <c r="BP82" s="7"/>
      <c r="BQ82" s="7"/>
      <c r="BR82" s="7"/>
      <c r="BS82" s="7"/>
      <c r="BT82" s="7"/>
      <c r="BU82" s="7"/>
      <c r="BV82" s="7"/>
      <c r="BW82" s="7"/>
      <c r="BX82" s="7"/>
      <c r="BY82" s="7"/>
    </row>
    <row r="83" spans="1:77" s="7" customFormat="1" ht="85.5" customHeight="1">
      <c r="A83" s="43" t="s">
        <v>112</v>
      </c>
      <c r="B83" s="39" t="s">
        <v>175</v>
      </c>
      <c r="C83" s="19" t="s">
        <v>12</v>
      </c>
      <c r="D83" s="19"/>
      <c r="E83" s="154">
        <f>F83+G83+H83</f>
        <v>956</v>
      </c>
      <c r="F83" s="157">
        <f>F84+F86+F88</f>
        <v>956</v>
      </c>
      <c r="G83" s="157">
        <f t="shared" ref="G83:S83" si="72">G84+G86+G88</f>
        <v>0</v>
      </c>
      <c r="H83" s="157">
        <f t="shared" si="72"/>
        <v>0</v>
      </c>
      <c r="I83" s="157">
        <f t="shared" si="72"/>
        <v>0</v>
      </c>
      <c r="J83" s="188">
        <f t="shared" si="72"/>
        <v>0</v>
      </c>
      <c r="K83" s="188">
        <f t="shared" si="72"/>
        <v>0</v>
      </c>
      <c r="L83" s="188">
        <f t="shared" si="72"/>
        <v>0</v>
      </c>
      <c r="M83" s="188">
        <f t="shared" si="72"/>
        <v>0</v>
      </c>
      <c r="N83" s="188">
        <f t="shared" si="72"/>
        <v>0</v>
      </c>
      <c r="O83" s="157">
        <f t="shared" si="72"/>
        <v>956</v>
      </c>
      <c r="P83" s="157">
        <f t="shared" si="13"/>
        <v>956</v>
      </c>
      <c r="Q83" s="157">
        <f t="shared" si="72"/>
        <v>0</v>
      </c>
      <c r="R83" s="157">
        <f t="shared" si="72"/>
        <v>0</v>
      </c>
      <c r="S83" s="157">
        <f t="shared" si="72"/>
        <v>0</v>
      </c>
      <c r="T83" s="154">
        <f t="shared" si="11"/>
        <v>770</v>
      </c>
      <c r="U83" s="157">
        <f t="shared" ref="U83:AA83" si="73">U84+U86+U88</f>
        <v>770</v>
      </c>
      <c r="V83" s="157">
        <f t="shared" si="73"/>
        <v>0</v>
      </c>
      <c r="W83" s="157">
        <f t="shared" si="73"/>
        <v>0</v>
      </c>
      <c r="X83" s="157">
        <f t="shared" si="73"/>
        <v>0</v>
      </c>
      <c r="Y83" s="157">
        <f t="shared" si="73"/>
        <v>0</v>
      </c>
      <c r="Z83" s="157">
        <f t="shared" si="73"/>
        <v>0</v>
      </c>
      <c r="AA83" s="157">
        <f t="shared" si="73"/>
        <v>0</v>
      </c>
      <c r="AB83" s="154">
        <f t="shared" si="8"/>
        <v>770</v>
      </c>
      <c r="AC83" s="154">
        <f t="shared" si="8"/>
        <v>770</v>
      </c>
      <c r="AD83" s="154">
        <f t="shared" si="8"/>
        <v>0</v>
      </c>
      <c r="AE83" s="154">
        <f t="shared" si="8"/>
        <v>0</v>
      </c>
      <c r="AF83" s="159">
        <f t="shared" si="58"/>
        <v>790</v>
      </c>
      <c r="AG83" s="159">
        <f t="shared" ref="AG83:AM83" si="74">AG85+AG87+AG88</f>
        <v>790</v>
      </c>
      <c r="AH83" s="159">
        <f t="shared" si="74"/>
        <v>0</v>
      </c>
      <c r="AI83" s="159">
        <f t="shared" si="74"/>
        <v>0</v>
      </c>
      <c r="AJ83" s="159">
        <f t="shared" si="74"/>
        <v>0</v>
      </c>
      <c r="AK83" s="159">
        <f t="shared" si="74"/>
        <v>0</v>
      </c>
      <c r="AL83" s="159">
        <f t="shared" si="74"/>
        <v>0</v>
      </c>
      <c r="AM83" s="159">
        <f t="shared" si="74"/>
        <v>0</v>
      </c>
      <c r="AN83" s="162">
        <f t="shared" si="10"/>
        <v>790</v>
      </c>
      <c r="AO83" s="162">
        <f t="shared" si="10"/>
        <v>790</v>
      </c>
      <c r="AP83" s="162">
        <f t="shared" si="10"/>
        <v>0</v>
      </c>
      <c r="AQ83" s="162">
        <f t="shared" si="10"/>
        <v>0</v>
      </c>
    </row>
    <row r="84" spans="1:77" s="8" customFormat="1" ht="105.75" customHeight="1">
      <c r="A84" s="16" t="s">
        <v>11</v>
      </c>
      <c r="B84" s="17" t="s">
        <v>175</v>
      </c>
      <c r="C84" s="153" t="s">
        <v>12</v>
      </c>
      <c r="D84" s="153"/>
      <c r="E84" s="154">
        <f t="shared" si="5"/>
        <v>884.2</v>
      </c>
      <c r="F84" s="155">
        <f>F85</f>
        <v>884.2</v>
      </c>
      <c r="G84" s="155">
        <f t="shared" ref="G84:S84" si="75">G85</f>
        <v>0</v>
      </c>
      <c r="H84" s="155">
        <f t="shared" si="75"/>
        <v>0</v>
      </c>
      <c r="I84" s="155">
        <f t="shared" si="75"/>
        <v>0</v>
      </c>
      <c r="J84" s="190">
        <f t="shared" si="75"/>
        <v>0</v>
      </c>
      <c r="K84" s="190">
        <f t="shared" si="75"/>
        <v>0</v>
      </c>
      <c r="L84" s="190">
        <f t="shared" si="75"/>
        <v>0</v>
      </c>
      <c r="M84" s="190">
        <f t="shared" si="75"/>
        <v>0</v>
      </c>
      <c r="N84" s="190">
        <f t="shared" si="75"/>
        <v>0</v>
      </c>
      <c r="O84" s="155">
        <f t="shared" si="75"/>
        <v>884.2</v>
      </c>
      <c r="P84" s="157">
        <f t="shared" si="13"/>
        <v>884.2</v>
      </c>
      <c r="Q84" s="155">
        <f t="shared" si="75"/>
        <v>0</v>
      </c>
      <c r="R84" s="155">
        <f t="shared" si="75"/>
        <v>0</v>
      </c>
      <c r="S84" s="155">
        <f t="shared" si="75"/>
        <v>0</v>
      </c>
      <c r="T84" s="154">
        <f t="shared" si="11"/>
        <v>720</v>
      </c>
      <c r="U84" s="155">
        <f t="shared" ref="U84:AA84" si="76">U85</f>
        <v>720</v>
      </c>
      <c r="V84" s="155">
        <f t="shared" si="76"/>
        <v>0</v>
      </c>
      <c r="W84" s="155">
        <f t="shared" si="76"/>
        <v>0</v>
      </c>
      <c r="X84" s="155">
        <f t="shared" si="76"/>
        <v>0</v>
      </c>
      <c r="Y84" s="155">
        <f t="shared" si="76"/>
        <v>0</v>
      </c>
      <c r="Z84" s="155">
        <f t="shared" si="76"/>
        <v>0</v>
      </c>
      <c r="AA84" s="155">
        <f t="shared" si="76"/>
        <v>0</v>
      </c>
      <c r="AB84" s="154">
        <f t="shared" si="8"/>
        <v>720</v>
      </c>
      <c r="AC84" s="154">
        <f t="shared" si="8"/>
        <v>720</v>
      </c>
      <c r="AD84" s="154">
        <f t="shared" si="8"/>
        <v>0</v>
      </c>
      <c r="AE84" s="154">
        <f t="shared" si="8"/>
        <v>0</v>
      </c>
      <c r="AF84" s="159">
        <f t="shared" si="58"/>
        <v>720</v>
      </c>
      <c r="AG84" s="160">
        <f t="shared" ref="AG84:AM84" si="77">AG85</f>
        <v>720</v>
      </c>
      <c r="AH84" s="160">
        <f t="shared" si="77"/>
        <v>0</v>
      </c>
      <c r="AI84" s="160">
        <f t="shared" si="77"/>
        <v>0</v>
      </c>
      <c r="AJ84" s="160">
        <f t="shared" si="77"/>
        <v>0</v>
      </c>
      <c r="AK84" s="160">
        <f t="shared" si="77"/>
        <v>0</v>
      </c>
      <c r="AL84" s="160">
        <f t="shared" si="77"/>
        <v>0</v>
      </c>
      <c r="AM84" s="160">
        <f t="shared" si="77"/>
        <v>0</v>
      </c>
      <c r="AN84" s="162">
        <f t="shared" si="10"/>
        <v>720</v>
      </c>
      <c r="AO84" s="162">
        <f t="shared" si="10"/>
        <v>720</v>
      </c>
      <c r="AP84" s="162">
        <f t="shared" si="10"/>
        <v>0</v>
      </c>
      <c r="AQ84" s="162">
        <f t="shared" si="10"/>
        <v>0</v>
      </c>
      <c r="AR84" s="7"/>
      <c r="AS84" s="7"/>
      <c r="AT84" s="7"/>
      <c r="AU84" s="7"/>
      <c r="AV84" s="7"/>
      <c r="AW84" s="7"/>
      <c r="AX84" s="7"/>
      <c r="AY84" s="7"/>
      <c r="AZ84" s="7"/>
      <c r="BA84" s="7"/>
      <c r="BB84" s="7"/>
      <c r="BC84" s="7"/>
      <c r="BD84" s="7"/>
      <c r="BE84" s="7"/>
      <c r="BF84" s="7"/>
      <c r="BG84" s="7"/>
      <c r="BH84" s="7"/>
      <c r="BI84" s="7"/>
      <c r="BJ84" s="7"/>
      <c r="BK84" s="7"/>
      <c r="BL84" s="7"/>
      <c r="BM84" s="7"/>
      <c r="BN84" s="7"/>
      <c r="BO84" s="7"/>
      <c r="BP84" s="7"/>
      <c r="BQ84" s="7"/>
      <c r="BR84" s="7"/>
      <c r="BS84" s="7"/>
      <c r="BT84" s="7"/>
      <c r="BU84" s="7"/>
      <c r="BV84" s="7"/>
      <c r="BW84" s="7"/>
      <c r="BX84" s="7"/>
      <c r="BY84" s="7"/>
    </row>
    <row r="85" spans="1:77" s="8" customFormat="1" ht="17.25" customHeight="1">
      <c r="A85" s="16" t="s">
        <v>29</v>
      </c>
      <c r="B85" s="17" t="s">
        <v>175</v>
      </c>
      <c r="C85" s="153" t="s">
        <v>12</v>
      </c>
      <c r="D85" s="153" t="s">
        <v>30</v>
      </c>
      <c r="E85" s="154">
        <f t="shared" si="5"/>
        <v>884.2</v>
      </c>
      <c r="F85" s="155">
        <v>884.2</v>
      </c>
      <c r="G85" s="156"/>
      <c r="H85" s="157"/>
      <c r="I85" s="157"/>
      <c r="J85" s="188">
        <f>K85+L85+M85+N85</f>
        <v>0</v>
      </c>
      <c r="K85" s="196"/>
      <c r="L85" s="188"/>
      <c r="M85" s="188"/>
      <c r="N85" s="188"/>
      <c r="O85" s="157">
        <f>P85+Q85+R85+S85</f>
        <v>884.2</v>
      </c>
      <c r="P85" s="157">
        <f t="shared" si="13"/>
        <v>884.2</v>
      </c>
      <c r="Q85" s="157"/>
      <c r="R85" s="157"/>
      <c r="S85" s="157"/>
      <c r="T85" s="154">
        <f t="shared" si="11"/>
        <v>720</v>
      </c>
      <c r="U85" s="155">
        <v>720</v>
      </c>
      <c r="V85" s="156"/>
      <c r="W85" s="156"/>
      <c r="X85" s="156"/>
      <c r="Y85" s="156"/>
      <c r="Z85" s="156"/>
      <c r="AA85" s="156"/>
      <c r="AB85" s="154">
        <f t="shared" si="8"/>
        <v>720</v>
      </c>
      <c r="AC85" s="154">
        <f t="shared" si="8"/>
        <v>720</v>
      </c>
      <c r="AD85" s="154">
        <f t="shared" si="8"/>
        <v>0</v>
      </c>
      <c r="AE85" s="154">
        <f t="shared" si="8"/>
        <v>0</v>
      </c>
      <c r="AF85" s="159">
        <f t="shared" si="58"/>
        <v>720</v>
      </c>
      <c r="AG85" s="160">
        <v>720</v>
      </c>
      <c r="AH85" s="160"/>
      <c r="AI85" s="160"/>
      <c r="AJ85" s="161"/>
      <c r="AK85" s="161"/>
      <c r="AL85" s="161"/>
      <c r="AM85" s="161"/>
      <c r="AN85" s="162">
        <f t="shared" si="10"/>
        <v>720</v>
      </c>
      <c r="AO85" s="162">
        <f t="shared" si="10"/>
        <v>720</v>
      </c>
      <c r="AP85" s="162">
        <f t="shared" si="10"/>
        <v>0</v>
      </c>
      <c r="AQ85" s="162">
        <f t="shared" si="10"/>
        <v>0</v>
      </c>
      <c r="AR85" s="7"/>
      <c r="AS85" s="7"/>
      <c r="AT85" s="7"/>
      <c r="AU85" s="7"/>
      <c r="AV85" s="7"/>
      <c r="AW85" s="7"/>
      <c r="AX85" s="7"/>
      <c r="AY85" s="7"/>
      <c r="AZ85" s="7"/>
      <c r="BA85" s="7"/>
      <c r="BB85" s="7"/>
      <c r="BC85" s="7"/>
      <c r="BD85" s="7"/>
      <c r="BE85" s="7"/>
      <c r="BF85" s="7"/>
      <c r="BG85" s="7"/>
      <c r="BH85" s="7"/>
      <c r="BI85" s="7"/>
      <c r="BJ85" s="7"/>
      <c r="BK85" s="7"/>
      <c r="BL85" s="7"/>
      <c r="BM85" s="7"/>
      <c r="BN85" s="7"/>
      <c r="BO85" s="7"/>
      <c r="BP85" s="7"/>
      <c r="BQ85" s="7"/>
      <c r="BR85" s="7"/>
      <c r="BS85" s="7"/>
      <c r="BT85" s="7"/>
      <c r="BU85" s="7"/>
      <c r="BV85" s="7"/>
      <c r="BW85" s="7"/>
      <c r="BX85" s="7"/>
      <c r="BY85" s="7"/>
    </row>
    <row r="86" spans="1:77" s="8" customFormat="1" ht="44.25" customHeight="1">
      <c r="A86" s="16" t="s">
        <v>22</v>
      </c>
      <c r="B86" s="17" t="s">
        <v>175</v>
      </c>
      <c r="C86" s="153" t="s">
        <v>16</v>
      </c>
      <c r="D86" s="153"/>
      <c r="E86" s="154">
        <f t="shared" si="5"/>
        <v>70</v>
      </c>
      <c r="F86" s="155">
        <f>F87</f>
        <v>70</v>
      </c>
      <c r="G86" s="155">
        <f t="shared" ref="G86:AM86" si="78">G87</f>
        <v>0</v>
      </c>
      <c r="H86" s="155">
        <f t="shared" si="78"/>
        <v>0</v>
      </c>
      <c r="I86" s="155">
        <f t="shared" si="78"/>
        <v>0</v>
      </c>
      <c r="J86" s="190">
        <f t="shared" si="78"/>
        <v>0</v>
      </c>
      <c r="K86" s="190">
        <f t="shared" si="78"/>
        <v>0</v>
      </c>
      <c r="L86" s="190">
        <f t="shared" si="78"/>
        <v>0</v>
      </c>
      <c r="M86" s="190">
        <f t="shared" si="78"/>
        <v>0</v>
      </c>
      <c r="N86" s="190">
        <f t="shared" si="78"/>
        <v>0</v>
      </c>
      <c r="O86" s="155">
        <f t="shared" si="78"/>
        <v>70</v>
      </c>
      <c r="P86" s="157">
        <f t="shared" si="13"/>
        <v>70</v>
      </c>
      <c r="Q86" s="155">
        <f t="shared" si="78"/>
        <v>0</v>
      </c>
      <c r="R86" s="155">
        <f t="shared" si="78"/>
        <v>0</v>
      </c>
      <c r="S86" s="155">
        <f t="shared" si="78"/>
        <v>0</v>
      </c>
      <c r="T86" s="155">
        <f t="shared" si="78"/>
        <v>50</v>
      </c>
      <c r="U86" s="155">
        <f t="shared" si="78"/>
        <v>50</v>
      </c>
      <c r="V86" s="155">
        <f t="shared" si="78"/>
        <v>0</v>
      </c>
      <c r="W86" s="155">
        <f t="shared" si="78"/>
        <v>0</v>
      </c>
      <c r="X86" s="155">
        <f t="shared" si="78"/>
        <v>0</v>
      </c>
      <c r="Y86" s="155">
        <f t="shared" si="78"/>
        <v>0</v>
      </c>
      <c r="Z86" s="155">
        <f t="shared" si="78"/>
        <v>0</v>
      </c>
      <c r="AA86" s="155">
        <f t="shared" si="78"/>
        <v>0</v>
      </c>
      <c r="AB86" s="154">
        <f t="shared" si="8"/>
        <v>50</v>
      </c>
      <c r="AC86" s="154">
        <f t="shared" si="8"/>
        <v>50</v>
      </c>
      <c r="AD86" s="154">
        <f t="shared" si="8"/>
        <v>0</v>
      </c>
      <c r="AE86" s="154">
        <f t="shared" si="8"/>
        <v>0</v>
      </c>
      <c r="AF86" s="155">
        <f t="shared" si="78"/>
        <v>70</v>
      </c>
      <c r="AG86" s="155">
        <f t="shared" si="78"/>
        <v>70</v>
      </c>
      <c r="AH86" s="155">
        <f t="shared" si="78"/>
        <v>0</v>
      </c>
      <c r="AI86" s="155">
        <f t="shared" si="78"/>
        <v>0</v>
      </c>
      <c r="AJ86" s="155">
        <f t="shared" si="78"/>
        <v>0</v>
      </c>
      <c r="AK86" s="155">
        <f t="shared" si="78"/>
        <v>0</v>
      </c>
      <c r="AL86" s="155">
        <f t="shared" si="78"/>
        <v>0</v>
      </c>
      <c r="AM86" s="155">
        <f t="shared" si="78"/>
        <v>0</v>
      </c>
      <c r="AN86" s="162">
        <f t="shared" si="10"/>
        <v>70</v>
      </c>
      <c r="AO86" s="162">
        <f t="shared" si="10"/>
        <v>70</v>
      </c>
      <c r="AP86" s="162">
        <f t="shared" si="10"/>
        <v>0</v>
      </c>
      <c r="AQ86" s="162">
        <f t="shared" si="10"/>
        <v>0</v>
      </c>
      <c r="AR86" s="7"/>
      <c r="AS86" s="7"/>
      <c r="AT86" s="7"/>
      <c r="AU86" s="7"/>
      <c r="AV86" s="7"/>
      <c r="AW86" s="7"/>
      <c r="AX86" s="7"/>
      <c r="AY86" s="7"/>
      <c r="AZ86" s="7"/>
      <c r="BA86" s="7"/>
      <c r="BB86" s="7"/>
      <c r="BC86" s="7"/>
      <c r="BD86" s="7"/>
      <c r="BE86" s="7"/>
      <c r="BF86" s="7"/>
      <c r="BG86" s="7"/>
      <c r="BH86" s="7"/>
      <c r="BI86" s="7"/>
      <c r="BJ86" s="7"/>
      <c r="BK86" s="7"/>
      <c r="BL86" s="7"/>
      <c r="BM86" s="7"/>
      <c r="BN86" s="7"/>
      <c r="BO86" s="7"/>
      <c r="BP86" s="7"/>
      <c r="BQ86" s="7"/>
      <c r="BR86" s="7"/>
      <c r="BS86" s="7"/>
      <c r="BT86" s="7"/>
      <c r="BU86" s="7"/>
      <c r="BV86" s="7"/>
      <c r="BW86" s="7"/>
      <c r="BX86" s="7"/>
      <c r="BY86" s="7"/>
    </row>
    <row r="87" spans="1:77" s="8" customFormat="1" ht="15" customHeight="1">
      <c r="A87" s="16" t="s">
        <v>29</v>
      </c>
      <c r="B87" s="17" t="s">
        <v>175</v>
      </c>
      <c r="C87" s="153" t="s">
        <v>16</v>
      </c>
      <c r="D87" s="153" t="s">
        <v>30</v>
      </c>
      <c r="E87" s="154">
        <f t="shared" si="5"/>
        <v>70</v>
      </c>
      <c r="F87" s="155">
        <v>70</v>
      </c>
      <c r="G87" s="156"/>
      <c r="H87" s="157"/>
      <c r="I87" s="157"/>
      <c r="J87" s="188">
        <f>K87+L87+M87+N87</f>
        <v>0</v>
      </c>
      <c r="K87" s="188"/>
      <c r="L87" s="188"/>
      <c r="M87" s="188"/>
      <c r="N87" s="188"/>
      <c r="O87" s="157">
        <f>P87+Q87+R87+S87</f>
        <v>70</v>
      </c>
      <c r="P87" s="157">
        <f t="shared" si="13"/>
        <v>70</v>
      </c>
      <c r="Q87" s="157">
        <f t="shared" ref="Q87:S88" si="79">G87+L87</f>
        <v>0</v>
      </c>
      <c r="R87" s="157">
        <f t="shared" si="79"/>
        <v>0</v>
      </c>
      <c r="S87" s="157">
        <f t="shared" si="79"/>
        <v>0</v>
      </c>
      <c r="T87" s="154">
        <f t="shared" si="11"/>
        <v>50</v>
      </c>
      <c r="U87" s="155">
        <v>50</v>
      </c>
      <c r="V87" s="156"/>
      <c r="W87" s="156"/>
      <c r="X87" s="156"/>
      <c r="Y87" s="156"/>
      <c r="Z87" s="156"/>
      <c r="AA87" s="156"/>
      <c r="AB87" s="154">
        <f t="shared" si="8"/>
        <v>50</v>
      </c>
      <c r="AC87" s="154">
        <f t="shared" si="8"/>
        <v>50</v>
      </c>
      <c r="AD87" s="154">
        <f t="shared" si="8"/>
        <v>0</v>
      </c>
      <c r="AE87" s="154">
        <f t="shared" si="8"/>
        <v>0</v>
      </c>
      <c r="AF87" s="159">
        <f t="shared" si="58"/>
        <v>70</v>
      </c>
      <c r="AG87" s="160">
        <v>70</v>
      </c>
      <c r="AH87" s="160"/>
      <c r="AI87" s="160"/>
      <c r="AJ87" s="161"/>
      <c r="AK87" s="161"/>
      <c r="AL87" s="161"/>
      <c r="AM87" s="161"/>
      <c r="AN87" s="162">
        <f t="shared" si="10"/>
        <v>70</v>
      </c>
      <c r="AO87" s="162">
        <f t="shared" si="10"/>
        <v>70</v>
      </c>
      <c r="AP87" s="162">
        <f t="shared" si="10"/>
        <v>0</v>
      </c>
      <c r="AQ87" s="162">
        <f t="shared" si="10"/>
        <v>0</v>
      </c>
      <c r="AR87" s="7"/>
      <c r="AS87" s="7"/>
      <c r="AT87" s="7"/>
      <c r="AU87" s="7"/>
      <c r="AV87" s="7"/>
      <c r="AW87" s="7"/>
      <c r="AX87" s="7"/>
      <c r="AY87" s="7"/>
      <c r="AZ87" s="7"/>
      <c r="BA87" s="7"/>
      <c r="BB87" s="7"/>
      <c r="BC87" s="7"/>
      <c r="BD87" s="7"/>
      <c r="BE87" s="7"/>
      <c r="BF87" s="7"/>
      <c r="BG87" s="7"/>
      <c r="BH87" s="7"/>
      <c r="BI87" s="7"/>
      <c r="BJ87" s="7"/>
      <c r="BK87" s="7"/>
      <c r="BL87" s="7"/>
      <c r="BM87" s="7"/>
      <c r="BN87" s="7"/>
      <c r="BO87" s="7"/>
      <c r="BP87" s="7"/>
      <c r="BQ87" s="7"/>
      <c r="BR87" s="7"/>
      <c r="BS87" s="7"/>
      <c r="BT87" s="7"/>
      <c r="BU87" s="7"/>
      <c r="BV87" s="7"/>
      <c r="BW87" s="7"/>
      <c r="BX87" s="7"/>
      <c r="BY87" s="7"/>
    </row>
    <row r="88" spans="1:77" s="8" customFormat="1" ht="18.75" customHeight="1">
      <c r="A88" s="16" t="s">
        <v>18</v>
      </c>
      <c r="B88" s="17" t="s">
        <v>174</v>
      </c>
      <c r="C88" s="153" t="s">
        <v>19</v>
      </c>
      <c r="D88" s="153"/>
      <c r="E88" s="154">
        <f>E89</f>
        <v>1.8</v>
      </c>
      <c r="F88" s="155">
        <f>F89</f>
        <v>1.8</v>
      </c>
      <c r="G88" s="155">
        <f>G89</f>
        <v>0</v>
      </c>
      <c r="H88" s="155">
        <f>H89</f>
        <v>0</v>
      </c>
      <c r="I88" s="155"/>
      <c r="J88" s="190">
        <f>J89</f>
        <v>0</v>
      </c>
      <c r="K88" s="190">
        <f>K89</f>
        <v>0</v>
      </c>
      <c r="L88" s="190">
        <f>L89</f>
        <v>0</v>
      </c>
      <c r="M88" s="190">
        <f>M89</f>
        <v>0</v>
      </c>
      <c r="N88" s="190">
        <f>N89</f>
        <v>0</v>
      </c>
      <c r="O88" s="155">
        <f>E88+J88</f>
        <v>1.8</v>
      </c>
      <c r="P88" s="157">
        <f t="shared" si="13"/>
        <v>1.8</v>
      </c>
      <c r="Q88" s="155">
        <f t="shared" si="79"/>
        <v>0</v>
      </c>
      <c r="R88" s="155">
        <f t="shared" si="79"/>
        <v>0</v>
      </c>
      <c r="S88" s="155">
        <f t="shared" si="79"/>
        <v>0</v>
      </c>
      <c r="T88" s="154">
        <f>U88+V88+W88</f>
        <v>0</v>
      </c>
      <c r="U88" s="155">
        <f>U89</f>
        <v>0</v>
      </c>
      <c r="V88" s="156"/>
      <c r="W88" s="156"/>
      <c r="X88" s="156"/>
      <c r="Y88" s="156"/>
      <c r="Z88" s="156"/>
      <c r="AA88" s="156"/>
      <c r="AB88" s="154">
        <f t="shared" si="8"/>
        <v>0</v>
      </c>
      <c r="AC88" s="154">
        <f t="shared" si="8"/>
        <v>0</v>
      </c>
      <c r="AD88" s="154">
        <f t="shared" si="8"/>
        <v>0</v>
      </c>
      <c r="AE88" s="154">
        <f t="shared" si="8"/>
        <v>0</v>
      </c>
      <c r="AF88" s="159">
        <f>AF89</f>
        <v>0</v>
      </c>
      <c r="AG88" s="160">
        <f>AG89</f>
        <v>0</v>
      </c>
      <c r="AH88" s="160">
        <f>AH89</f>
        <v>0</v>
      </c>
      <c r="AI88" s="160">
        <f>AI89</f>
        <v>0</v>
      </c>
      <c r="AJ88" s="161"/>
      <c r="AK88" s="161"/>
      <c r="AL88" s="161"/>
      <c r="AM88" s="161"/>
      <c r="AN88" s="162">
        <f t="shared" si="10"/>
        <v>0</v>
      </c>
      <c r="AO88" s="162">
        <f t="shared" si="10"/>
        <v>0</v>
      </c>
      <c r="AP88" s="162">
        <f t="shared" si="10"/>
        <v>0</v>
      </c>
      <c r="AQ88" s="162">
        <f t="shared" si="10"/>
        <v>0</v>
      </c>
      <c r="AR88" s="7"/>
      <c r="AS88" s="7"/>
      <c r="AT88" s="7"/>
      <c r="AU88" s="7"/>
      <c r="AV88" s="7"/>
      <c r="AW88" s="7"/>
      <c r="AX88" s="7"/>
      <c r="AY88" s="7"/>
      <c r="AZ88" s="7"/>
      <c r="BA88" s="7"/>
      <c r="BB88" s="7"/>
      <c r="BC88" s="7"/>
      <c r="BD88" s="7"/>
      <c r="BE88" s="7"/>
      <c r="BF88" s="7"/>
      <c r="BG88" s="7"/>
      <c r="BH88" s="7"/>
      <c r="BI88" s="7"/>
      <c r="BJ88" s="7"/>
      <c r="BK88" s="7"/>
      <c r="BL88" s="7"/>
      <c r="BM88" s="7"/>
      <c r="BN88" s="7"/>
      <c r="BO88" s="7"/>
      <c r="BP88" s="7"/>
      <c r="BQ88" s="7"/>
      <c r="BR88" s="7"/>
      <c r="BS88" s="7"/>
      <c r="BT88" s="7"/>
      <c r="BU88" s="7"/>
      <c r="BV88" s="7"/>
      <c r="BW88" s="7"/>
      <c r="BX88" s="7"/>
      <c r="BY88" s="7"/>
    </row>
    <row r="89" spans="1:77" s="8" customFormat="1" ht="18" customHeight="1">
      <c r="A89" s="16" t="s">
        <v>29</v>
      </c>
      <c r="B89" s="17" t="s">
        <v>174</v>
      </c>
      <c r="C89" s="153" t="s">
        <v>19</v>
      </c>
      <c r="D89" s="153" t="s">
        <v>30</v>
      </c>
      <c r="E89" s="154">
        <f>F89+G89+H89</f>
        <v>1.8</v>
      </c>
      <c r="F89" s="155">
        <v>1.8</v>
      </c>
      <c r="G89" s="156"/>
      <c r="H89" s="157"/>
      <c r="I89" s="157"/>
      <c r="J89" s="188">
        <f>K89+L89+M89+N89</f>
        <v>0</v>
      </c>
      <c r="K89" s="196"/>
      <c r="L89" s="188"/>
      <c r="M89" s="188"/>
      <c r="N89" s="188"/>
      <c r="O89" s="155">
        <f>E89+J89</f>
        <v>1.8</v>
      </c>
      <c r="P89" s="157">
        <f t="shared" si="13"/>
        <v>1.8</v>
      </c>
      <c r="Q89" s="157"/>
      <c r="R89" s="157"/>
      <c r="S89" s="157"/>
      <c r="T89" s="154">
        <f>U89+V89+W89</f>
        <v>0</v>
      </c>
      <c r="U89" s="155"/>
      <c r="V89" s="156"/>
      <c r="W89" s="156"/>
      <c r="X89" s="156"/>
      <c r="Y89" s="156"/>
      <c r="Z89" s="156"/>
      <c r="AA89" s="156"/>
      <c r="AB89" s="154">
        <f t="shared" ref="AB89:AE156" si="80">T89+X89</f>
        <v>0</v>
      </c>
      <c r="AC89" s="154">
        <f t="shared" si="80"/>
        <v>0</v>
      </c>
      <c r="AD89" s="154">
        <f t="shared" si="80"/>
        <v>0</v>
      </c>
      <c r="AE89" s="154">
        <f t="shared" si="80"/>
        <v>0</v>
      </c>
      <c r="AF89" s="159">
        <f>AG89+AH89+AI89</f>
        <v>0</v>
      </c>
      <c r="AG89" s="160"/>
      <c r="AH89" s="160"/>
      <c r="AI89" s="160"/>
      <c r="AJ89" s="161"/>
      <c r="AK89" s="161"/>
      <c r="AL89" s="161"/>
      <c r="AM89" s="161"/>
      <c r="AN89" s="162">
        <f t="shared" ref="AN89:AQ156" si="81">AF89+AJ89</f>
        <v>0</v>
      </c>
      <c r="AO89" s="162">
        <f t="shared" si="81"/>
        <v>0</v>
      </c>
      <c r="AP89" s="162">
        <f t="shared" si="81"/>
        <v>0</v>
      </c>
      <c r="AQ89" s="162">
        <f t="shared" si="81"/>
        <v>0</v>
      </c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  <c r="BK89" s="7"/>
      <c r="BL89" s="7"/>
      <c r="BM89" s="7"/>
      <c r="BN89" s="7"/>
      <c r="BO89" s="7"/>
      <c r="BP89" s="7"/>
      <c r="BQ89" s="7"/>
      <c r="BR89" s="7"/>
      <c r="BS89" s="7"/>
      <c r="BT89" s="7"/>
      <c r="BU89" s="7"/>
      <c r="BV89" s="7"/>
      <c r="BW89" s="7"/>
      <c r="BX89" s="7"/>
      <c r="BY89" s="7"/>
    </row>
    <row r="90" spans="1:77" s="7" customFormat="1" ht="90.75" customHeight="1">
      <c r="A90" s="43" t="s">
        <v>111</v>
      </c>
      <c r="B90" s="39" t="s">
        <v>176</v>
      </c>
      <c r="C90" s="19"/>
      <c r="D90" s="19"/>
      <c r="E90" s="154">
        <f t="shared" si="5"/>
        <v>1076.0999999999999</v>
      </c>
      <c r="F90" s="157">
        <f>F91+F93+F95</f>
        <v>1076.0999999999999</v>
      </c>
      <c r="G90" s="157">
        <f t="shared" ref="G90:S90" si="82">G91+G93+G95</f>
        <v>0</v>
      </c>
      <c r="H90" s="157">
        <f t="shared" si="82"/>
        <v>0</v>
      </c>
      <c r="I90" s="157">
        <f t="shared" si="82"/>
        <v>0</v>
      </c>
      <c r="J90" s="188">
        <f t="shared" si="82"/>
        <v>101.3</v>
      </c>
      <c r="K90" s="188">
        <f t="shared" si="82"/>
        <v>101.3</v>
      </c>
      <c r="L90" s="188">
        <f t="shared" si="82"/>
        <v>0</v>
      </c>
      <c r="M90" s="188">
        <f t="shared" si="82"/>
        <v>0</v>
      </c>
      <c r="N90" s="188">
        <f t="shared" si="82"/>
        <v>0</v>
      </c>
      <c r="O90" s="157">
        <f t="shared" si="82"/>
        <v>1177.4000000000001</v>
      </c>
      <c r="P90" s="157">
        <f t="shared" si="13"/>
        <v>1177.3999999999999</v>
      </c>
      <c r="Q90" s="157">
        <f t="shared" si="82"/>
        <v>0</v>
      </c>
      <c r="R90" s="157">
        <f t="shared" si="82"/>
        <v>0</v>
      </c>
      <c r="S90" s="157">
        <f t="shared" si="82"/>
        <v>0</v>
      </c>
      <c r="T90" s="154">
        <f t="shared" si="11"/>
        <v>672</v>
      </c>
      <c r="U90" s="159">
        <f>U91+U93+U95</f>
        <v>672</v>
      </c>
      <c r="V90" s="159">
        <f t="shared" ref="V90:AA90" si="83">V91+V93</f>
        <v>0</v>
      </c>
      <c r="W90" s="159">
        <f t="shared" si="83"/>
        <v>0</v>
      </c>
      <c r="X90" s="159">
        <f t="shared" si="83"/>
        <v>0</v>
      </c>
      <c r="Y90" s="159">
        <f t="shared" si="83"/>
        <v>0</v>
      </c>
      <c r="Z90" s="159">
        <f t="shared" si="83"/>
        <v>0</v>
      </c>
      <c r="AA90" s="159">
        <f t="shared" si="83"/>
        <v>0</v>
      </c>
      <c r="AB90" s="154">
        <f t="shared" si="80"/>
        <v>672</v>
      </c>
      <c r="AC90" s="154">
        <f t="shared" si="80"/>
        <v>672</v>
      </c>
      <c r="AD90" s="154">
        <f t="shared" si="80"/>
        <v>0</v>
      </c>
      <c r="AE90" s="154">
        <f t="shared" si="80"/>
        <v>0</v>
      </c>
      <c r="AF90" s="159">
        <f t="shared" ref="AF90:AF122" si="84">AG90+AH90</f>
        <v>672</v>
      </c>
      <c r="AG90" s="159">
        <f t="shared" ref="AG90:AM90" si="85">AG92+AG94+AG96</f>
        <v>672</v>
      </c>
      <c r="AH90" s="159">
        <f t="shared" si="85"/>
        <v>0</v>
      </c>
      <c r="AI90" s="159">
        <f t="shared" si="85"/>
        <v>0</v>
      </c>
      <c r="AJ90" s="159">
        <f t="shared" si="85"/>
        <v>0</v>
      </c>
      <c r="AK90" s="159">
        <f t="shared" si="85"/>
        <v>0</v>
      </c>
      <c r="AL90" s="159">
        <f t="shared" si="85"/>
        <v>0</v>
      </c>
      <c r="AM90" s="159">
        <f t="shared" si="85"/>
        <v>0</v>
      </c>
      <c r="AN90" s="162">
        <f t="shared" si="81"/>
        <v>672</v>
      </c>
      <c r="AO90" s="162">
        <f t="shared" si="81"/>
        <v>672</v>
      </c>
      <c r="AP90" s="162">
        <f t="shared" si="81"/>
        <v>0</v>
      </c>
      <c r="AQ90" s="162">
        <f t="shared" si="81"/>
        <v>0</v>
      </c>
    </row>
    <row r="91" spans="1:77" s="8" customFormat="1" ht="108" customHeight="1">
      <c r="A91" s="16" t="s">
        <v>315</v>
      </c>
      <c r="B91" s="30" t="s">
        <v>176</v>
      </c>
      <c r="C91" s="153" t="s">
        <v>12</v>
      </c>
      <c r="D91" s="153"/>
      <c r="E91" s="154">
        <f t="shared" si="5"/>
        <v>713</v>
      </c>
      <c r="F91" s="155">
        <f>F92</f>
        <v>713</v>
      </c>
      <c r="G91" s="155">
        <f t="shared" ref="G91:S91" si="86">G92</f>
        <v>0</v>
      </c>
      <c r="H91" s="155">
        <f t="shared" si="86"/>
        <v>0</v>
      </c>
      <c r="I91" s="155">
        <f t="shared" si="86"/>
        <v>0</v>
      </c>
      <c r="J91" s="190">
        <f t="shared" si="86"/>
        <v>97.2</v>
      </c>
      <c r="K91" s="190">
        <f t="shared" si="86"/>
        <v>97.2</v>
      </c>
      <c r="L91" s="190">
        <f t="shared" si="86"/>
        <v>0</v>
      </c>
      <c r="M91" s="190">
        <f t="shared" si="86"/>
        <v>0</v>
      </c>
      <c r="N91" s="190">
        <f t="shared" si="86"/>
        <v>0</v>
      </c>
      <c r="O91" s="155">
        <f t="shared" si="86"/>
        <v>810.2</v>
      </c>
      <c r="P91" s="157">
        <f t="shared" ref="P91:P154" si="87">F91+K91</f>
        <v>810.2</v>
      </c>
      <c r="Q91" s="155">
        <f t="shared" si="86"/>
        <v>0</v>
      </c>
      <c r="R91" s="155">
        <f t="shared" si="86"/>
        <v>0</v>
      </c>
      <c r="S91" s="155">
        <f t="shared" si="86"/>
        <v>0</v>
      </c>
      <c r="T91" s="154">
        <f t="shared" si="11"/>
        <v>313</v>
      </c>
      <c r="U91" s="155">
        <f t="shared" ref="U91:AA91" si="88">U92</f>
        <v>313</v>
      </c>
      <c r="V91" s="155">
        <f t="shared" si="88"/>
        <v>0</v>
      </c>
      <c r="W91" s="155">
        <f t="shared" si="88"/>
        <v>0</v>
      </c>
      <c r="X91" s="155">
        <f t="shared" si="88"/>
        <v>0</v>
      </c>
      <c r="Y91" s="155">
        <f t="shared" si="88"/>
        <v>0</v>
      </c>
      <c r="Z91" s="155">
        <f t="shared" si="88"/>
        <v>0</v>
      </c>
      <c r="AA91" s="155">
        <f t="shared" si="88"/>
        <v>0</v>
      </c>
      <c r="AB91" s="154">
        <f t="shared" si="80"/>
        <v>313</v>
      </c>
      <c r="AC91" s="154">
        <f t="shared" si="80"/>
        <v>313</v>
      </c>
      <c r="AD91" s="154">
        <f t="shared" si="80"/>
        <v>0</v>
      </c>
      <c r="AE91" s="154">
        <f t="shared" si="80"/>
        <v>0</v>
      </c>
      <c r="AF91" s="159">
        <f t="shared" si="84"/>
        <v>313</v>
      </c>
      <c r="AG91" s="160">
        <f t="shared" ref="AG91:AM91" si="89">AG92</f>
        <v>313</v>
      </c>
      <c r="AH91" s="160">
        <f t="shared" si="89"/>
        <v>0</v>
      </c>
      <c r="AI91" s="160">
        <f t="shared" si="89"/>
        <v>0</v>
      </c>
      <c r="AJ91" s="160">
        <f t="shared" si="89"/>
        <v>0</v>
      </c>
      <c r="AK91" s="160">
        <f t="shared" si="89"/>
        <v>0</v>
      </c>
      <c r="AL91" s="160">
        <f t="shared" si="89"/>
        <v>0</v>
      </c>
      <c r="AM91" s="160">
        <f t="shared" si="89"/>
        <v>0</v>
      </c>
      <c r="AN91" s="162">
        <f t="shared" si="81"/>
        <v>313</v>
      </c>
      <c r="AO91" s="162">
        <f t="shared" si="81"/>
        <v>313</v>
      </c>
      <c r="AP91" s="162">
        <f t="shared" si="81"/>
        <v>0</v>
      </c>
      <c r="AQ91" s="162">
        <f t="shared" si="81"/>
        <v>0</v>
      </c>
      <c r="AR91" s="7"/>
      <c r="AS91" s="7"/>
      <c r="AT91" s="7"/>
      <c r="AU91" s="7"/>
      <c r="AV91" s="7"/>
      <c r="AW91" s="7"/>
      <c r="AX91" s="7"/>
      <c r="AY91" s="7"/>
      <c r="AZ91" s="7"/>
      <c r="BA91" s="7"/>
      <c r="BB91" s="7"/>
      <c r="BC91" s="7"/>
      <c r="BD91" s="7"/>
      <c r="BE91" s="7"/>
      <c r="BF91" s="7"/>
      <c r="BG91" s="7"/>
      <c r="BH91" s="7"/>
      <c r="BI91" s="7"/>
      <c r="BJ91" s="7"/>
      <c r="BK91" s="7"/>
      <c r="BL91" s="7"/>
      <c r="BM91" s="7"/>
      <c r="BN91" s="7"/>
      <c r="BO91" s="7"/>
      <c r="BP91" s="7"/>
      <c r="BQ91" s="7"/>
      <c r="BR91" s="7"/>
      <c r="BS91" s="7"/>
      <c r="BT91" s="7"/>
      <c r="BU91" s="7"/>
      <c r="BV91" s="7"/>
      <c r="BW91" s="7"/>
      <c r="BX91" s="7"/>
      <c r="BY91" s="7"/>
    </row>
    <row r="92" spans="1:77" s="8" customFormat="1" ht="18.75" customHeight="1">
      <c r="A92" s="16" t="s">
        <v>29</v>
      </c>
      <c r="B92" s="30" t="s">
        <v>176</v>
      </c>
      <c r="C92" s="153" t="s">
        <v>12</v>
      </c>
      <c r="D92" s="153" t="s">
        <v>30</v>
      </c>
      <c r="E92" s="154">
        <f t="shared" si="5"/>
        <v>713</v>
      </c>
      <c r="F92" s="155">
        <v>713</v>
      </c>
      <c r="G92" s="156"/>
      <c r="H92" s="157"/>
      <c r="I92" s="157"/>
      <c r="J92" s="188">
        <f>K92+L92+M92+N92</f>
        <v>97.2</v>
      </c>
      <c r="K92" s="188">
        <v>97.2</v>
      </c>
      <c r="L92" s="188"/>
      <c r="M92" s="188"/>
      <c r="N92" s="188"/>
      <c r="O92" s="157">
        <f>P92+Q92+R92+S92</f>
        <v>810.2</v>
      </c>
      <c r="P92" s="157">
        <f t="shared" si="87"/>
        <v>810.2</v>
      </c>
      <c r="Q92" s="157">
        <f>G92+L92</f>
        <v>0</v>
      </c>
      <c r="R92" s="157">
        <f>H92+M92</f>
        <v>0</v>
      </c>
      <c r="S92" s="157">
        <f>I92+N92</f>
        <v>0</v>
      </c>
      <c r="T92" s="154">
        <f t="shared" si="11"/>
        <v>313</v>
      </c>
      <c r="U92" s="155">
        <v>313</v>
      </c>
      <c r="V92" s="156"/>
      <c r="W92" s="156"/>
      <c r="X92" s="156"/>
      <c r="Y92" s="156"/>
      <c r="Z92" s="156"/>
      <c r="AA92" s="156"/>
      <c r="AB92" s="154">
        <f t="shared" si="80"/>
        <v>313</v>
      </c>
      <c r="AC92" s="154">
        <f t="shared" si="80"/>
        <v>313</v>
      </c>
      <c r="AD92" s="154">
        <f t="shared" si="80"/>
        <v>0</v>
      </c>
      <c r="AE92" s="154">
        <f t="shared" si="80"/>
        <v>0</v>
      </c>
      <c r="AF92" s="159">
        <f t="shared" si="84"/>
        <v>313</v>
      </c>
      <c r="AG92" s="160">
        <v>313</v>
      </c>
      <c r="AH92" s="160"/>
      <c r="AI92" s="160"/>
      <c r="AJ92" s="161"/>
      <c r="AK92" s="161"/>
      <c r="AL92" s="161"/>
      <c r="AM92" s="161"/>
      <c r="AN92" s="162">
        <f t="shared" si="81"/>
        <v>313</v>
      </c>
      <c r="AO92" s="162">
        <f t="shared" si="81"/>
        <v>313</v>
      </c>
      <c r="AP92" s="162">
        <f t="shared" si="81"/>
        <v>0</v>
      </c>
      <c r="AQ92" s="162">
        <f t="shared" si="81"/>
        <v>0</v>
      </c>
      <c r="AR92" s="7"/>
      <c r="AS92" s="7"/>
      <c r="AT92" s="7"/>
      <c r="AU92" s="7"/>
      <c r="AV92" s="7"/>
      <c r="AW92" s="7"/>
      <c r="AX92" s="7"/>
      <c r="AY92" s="7"/>
      <c r="AZ92" s="7"/>
      <c r="BA92" s="7"/>
      <c r="BB92" s="7"/>
      <c r="BC92" s="7"/>
      <c r="BD92" s="7"/>
      <c r="BE92" s="7"/>
      <c r="BF92" s="7"/>
      <c r="BG92" s="7"/>
      <c r="BH92" s="7"/>
      <c r="BI92" s="7"/>
      <c r="BJ92" s="7"/>
      <c r="BK92" s="7"/>
      <c r="BL92" s="7"/>
      <c r="BM92" s="7"/>
      <c r="BN92" s="7"/>
      <c r="BO92" s="7"/>
      <c r="BP92" s="7"/>
      <c r="BQ92" s="7"/>
      <c r="BR92" s="7"/>
      <c r="BS92" s="7"/>
      <c r="BT92" s="7"/>
      <c r="BU92" s="7"/>
      <c r="BV92" s="7"/>
      <c r="BW92" s="7"/>
      <c r="BX92" s="7"/>
      <c r="BY92" s="7"/>
    </row>
    <row r="93" spans="1:77" s="8" customFormat="1" ht="48" customHeight="1">
      <c r="A93" s="16" t="s">
        <v>22</v>
      </c>
      <c r="B93" s="30" t="s">
        <v>176</v>
      </c>
      <c r="C93" s="153" t="s">
        <v>16</v>
      </c>
      <c r="D93" s="153"/>
      <c r="E93" s="154">
        <f t="shared" si="5"/>
        <v>353.1</v>
      </c>
      <c r="F93" s="155">
        <f>F94</f>
        <v>353.1</v>
      </c>
      <c r="G93" s="155">
        <f t="shared" ref="G93:AM93" si="90">G94</f>
        <v>0</v>
      </c>
      <c r="H93" s="155">
        <f t="shared" si="90"/>
        <v>0</v>
      </c>
      <c r="I93" s="155">
        <f t="shared" si="90"/>
        <v>0</v>
      </c>
      <c r="J93" s="190">
        <f t="shared" si="90"/>
        <v>4.0999999999999996</v>
      </c>
      <c r="K93" s="190">
        <f t="shared" si="90"/>
        <v>4.0999999999999996</v>
      </c>
      <c r="L93" s="190">
        <f t="shared" si="90"/>
        <v>0</v>
      </c>
      <c r="M93" s="190">
        <f t="shared" si="90"/>
        <v>0</v>
      </c>
      <c r="N93" s="190">
        <f t="shared" si="90"/>
        <v>0</v>
      </c>
      <c r="O93" s="155">
        <f t="shared" si="90"/>
        <v>357.20000000000005</v>
      </c>
      <c r="P93" s="157">
        <f t="shared" si="87"/>
        <v>357.20000000000005</v>
      </c>
      <c r="Q93" s="155">
        <f t="shared" si="90"/>
        <v>0</v>
      </c>
      <c r="R93" s="155">
        <f t="shared" si="90"/>
        <v>0</v>
      </c>
      <c r="S93" s="155">
        <f t="shared" si="90"/>
        <v>0</v>
      </c>
      <c r="T93" s="155">
        <f t="shared" si="90"/>
        <v>349</v>
      </c>
      <c r="U93" s="155">
        <f t="shared" si="90"/>
        <v>349</v>
      </c>
      <c r="V93" s="155">
        <f t="shared" si="90"/>
        <v>0</v>
      </c>
      <c r="W93" s="155">
        <f t="shared" si="90"/>
        <v>0</v>
      </c>
      <c r="X93" s="155">
        <f t="shared" si="90"/>
        <v>0</v>
      </c>
      <c r="Y93" s="155">
        <f t="shared" si="90"/>
        <v>0</v>
      </c>
      <c r="Z93" s="155">
        <f t="shared" si="90"/>
        <v>0</v>
      </c>
      <c r="AA93" s="155">
        <f t="shared" si="90"/>
        <v>0</v>
      </c>
      <c r="AB93" s="154">
        <f t="shared" si="80"/>
        <v>349</v>
      </c>
      <c r="AC93" s="154">
        <f t="shared" si="80"/>
        <v>349</v>
      </c>
      <c r="AD93" s="154">
        <f t="shared" si="80"/>
        <v>0</v>
      </c>
      <c r="AE93" s="154">
        <f t="shared" si="80"/>
        <v>0</v>
      </c>
      <c r="AF93" s="155">
        <f t="shared" si="90"/>
        <v>349</v>
      </c>
      <c r="AG93" s="155">
        <f t="shared" si="90"/>
        <v>349</v>
      </c>
      <c r="AH93" s="155">
        <f t="shared" si="90"/>
        <v>0</v>
      </c>
      <c r="AI93" s="155">
        <f t="shared" si="90"/>
        <v>0</v>
      </c>
      <c r="AJ93" s="155">
        <f t="shared" si="90"/>
        <v>0</v>
      </c>
      <c r="AK93" s="155">
        <f t="shared" si="90"/>
        <v>0</v>
      </c>
      <c r="AL93" s="155">
        <f t="shared" si="90"/>
        <v>0</v>
      </c>
      <c r="AM93" s="155">
        <f t="shared" si="90"/>
        <v>0</v>
      </c>
      <c r="AN93" s="162">
        <f t="shared" si="81"/>
        <v>349</v>
      </c>
      <c r="AO93" s="162">
        <f t="shared" si="81"/>
        <v>349</v>
      </c>
      <c r="AP93" s="162">
        <f t="shared" si="81"/>
        <v>0</v>
      </c>
      <c r="AQ93" s="162">
        <f t="shared" si="81"/>
        <v>0</v>
      </c>
      <c r="AR93" s="7"/>
      <c r="AS93" s="7"/>
      <c r="AT93" s="7"/>
      <c r="AU93" s="7"/>
      <c r="AV93" s="7"/>
      <c r="AW93" s="7"/>
      <c r="AX93" s="7"/>
      <c r="AY93" s="7"/>
      <c r="AZ93" s="7"/>
      <c r="BA93" s="7"/>
      <c r="BB93" s="7"/>
      <c r="BC93" s="7"/>
      <c r="BD93" s="7"/>
      <c r="BE93" s="7"/>
      <c r="BF93" s="7"/>
      <c r="BG93" s="7"/>
      <c r="BH93" s="7"/>
      <c r="BI93" s="7"/>
      <c r="BJ93" s="7"/>
      <c r="BK93" s="7"/>
      <c r="BL93" s="7"/>
      <c r="BM93" s="7"/>
      <c r="BN93" s="7"/>
      <c r="BO93" s="7"/>
      <c r="BP93" s="7"/>
      <c r="BQ93" s="7"/>
      <c r="BR93" s="7"/>
      <c r="BS93" s="7"/>
      <c r="BT93" s="7"/>
      <c r="BU93" s="7"/>
      <c r="BV93" s="7"/>
      <c r="BW93" s="7"/>
      <c r="BX93" s="7"/>
      <c r="BY93" s="7"/>
    </row>
    <row r="94" spans="1:77" s="8" customFormat="1" ht="19.5" customHeight="1">
      <c r="A94" s="16" t="s">
        <v>29</v>
      </c>
      <c r="B94" s="30" t="s">
        <v>176</v>
      </c>
      <c r="C94" s="153" t="s">
        <v>16</v>
      </c>
      <c r="D94" s="153" t="s">
        <v>30</v>
      </c>
      <c r="E94" s="154">
        <f t="shared" si="5"/>
        <v>353.1</v>
      </c>
      <c r="F94" s="155">
        <v>353.1</v>
      </c>
      <c r="G94" s="156"/>
      <c r="H94" s="157"/>
      <c r="I94" s="157"/>
      <c r="J94" s="188">
        <f>K94+L94+M94+N94</f>
        <v>4.0999999999999996</v>
      </c>
      <c r="K94" s="197">
        <v>4.0999999999999996</v>
      </c>
      <c r="L94" s="188"/>
      <c r="M94" s="188"/>
      <c r="N94" s="188"/>
      <c r="O94" s="157">
        <f>P94+Q94+R94+S94</f>
        <v>357.20000000000005</v>
      </c>
      <c r="P94" s="157">
        <f t="shared" si="87"/>
        <v>357.20000000000005</v>
      </c>
      <c r="Q94" s="157">
        <f>G94+L94</f>
        <v>0</v>
      </c>
      <c r="R94" s="157">
        <f>H94+M94</f>
        <v>0</v>
      </c>
      <c r="S94" s="157">
        <f>I94+N94</f>
        <v>0</v>
      </c>
      <c r="T94" s="154">
        <f t="shared" si="11"/>
        <v>349</v>
      </c>
      <c r="U94" s="155">
        <v>349</v>
      </c>
      <c r="V94" s="156"/>
      <c r="W94" s="156"/>
      <c r="X94" s="156"/>
      <c r="Y94" s="156"/>
      <c r="Z94" s="156"/>
      <c r="AA94" s="156"/>
      <c r="AB94" s="154">
        <f t="shared" si="80"/>
        <v>349</v>
      </c>
      <c r="AC94" s="154">
        <f t="shared" si="80"/>
        <v>349</v>
      </c>
      <c r="AD94" s="154">
        <f t="shared" si="80"/>
        <v>0</v>
      </c>
      <c r="AE94" s="154">
        <f t="shared" si="80"/>
        <v>0</v>
      </c>
      <c r="AF94" s="159">
        <f t="shared" si="84"/>
        <v>349</v>
      </c>
      <c r="AG94" s="160">
        <v>349</v>
      </c>
      <c r="AH94" s="160"/>
      <c r="AI94" s="160"/>
      <c r="AJ94" s="161"/>
      <c r="AK94" s="161"/>
      <c r="AL94" s="161"/>
      <c r="AM94" s="161"/>
      <c r="AN94" s="162">
        <f t="shared" si="81"/>
        <v>349</v>
      </c>
      <c r="AO94" s="162">
        <f t="shared" si="81"/>
        <v>349</v>
      </c>
      <c r="AP94" s="162">
        <f t="shared" si="81"/>
        <v>0</v>
      </c>
      <c r="AQ94" s="162">
        <f t="shared" si="81"/>
        <v>0</v>
      </c>
      <c r="AR94" s="7"/>
      <c r="AS94" s="7"/>
      <c r="AT94" s="7"/>
      <c r="AU94" s="7"/>
      <c r="AV94" s="7"/>
      <c r="AW94" s="7"/>
      <c r="AX94" s="7"/>
      <c r="AY94" s="7"/>
      <c r="AZ94" s="7"/>
      <c r="BA94" s="7"/>
      <c r="BB94" s="7"/>
      <c r="BC94" s="7"/>
      <c r="BD94" s="7"/>
      <c r="BE94" s="7"/>
      <c r="BF94" s="7"/>
      <c r="BG94" s="7"/>
      <c r="BH94" s="7"/>
      <c r="BI94" s="7"/>
      <c r="BJ94" s="7"/>
      <c r="BK94" s="7"/>
      <c r="BL94" s="7"/>
      <c r="BM94" s="7"/>
      <c r="BN94" s="7"/>
      <c r="BO94" s="7"/>
      <c r="BP94" s="7"/>
      <c r="BQ94" s="7"/>
      <c r="BR94" s="7"/>
      <c r="BS94" s="7"/>
      <c r="BT94" s="7"/>
      <c r="BU94" s="7"/>
      <c r="BV94" s="7"/>
      <c r="BW94" s="7"/>
      <c r="BX94" s="7"/>
      <c r="BY94" s="7"/>
    </row>
    <row r="95" spans="1:77" s="8" customFormat="1" ht="14.25" customHeight="1">
      <c r="A95" s="16" t="s">
        <v>18</v>
      </c>
      <c r="B95" s="30" t="s">
        <v>176</v>
      </c>
      <c r="C95" s="153" t="s">
        <v>19</v>
      </c>
      <c r="D95" s="153"/>
      <c r="E95" s="154">
        <f t="shared" si="5"/>
        <v>10</v>
      </c>
      <c r="F95" s="155">
        <f>F96</f>
        <v>10</v>
      </c>
      <c r="G95" s="155">
        <f t="shared" ref="G95:AM95" si="91">G96</f>
        <v>0</v>
      </c>
      <c r="H95" s="155">
        <f t="shared" si="91"/>
        <v>0</v>
      </c>
      <c r="I95" s="155">
        <f t="shared" si="91"/>
        <v>0</v>
      </c>
      <c r="J95" s="190">
        <f t="shared" si="91"/>
        <v>0</v>
      </c>
      <c r="K95" s="190">
        <f t="shared" si="91"/>
        <v>0</v>
      </c>
      <c r="L95" s="190">
        <f t="shared" si="91"/>
        <v>0</v>
      </c>
      <c r="M95" s="190">
        <f t="shared" si="91"/>
        <v>0</v>
      </c>
      <c r="N95" s="190">
        <f t="shared" si="91"/>
        <v>0</v>
      </c>
      <c r="O95" s="155">
        <f t="shared" si="91"/>
        <v>10</v>
      </c>
      <c r="P95" s="157">
        <f t="shared" si="87"/>
        <v>10</v>
      </c>
      <c r="Q95" s="155">
        <f t="shared" si="91"/>
        <v>0</v>
      </c>
      <c r="R95" s="155">
        <f t="shared" si="91"/>
        <v>0</v>
      </c>
      <c r="S95" s="155">
        <f t="shared" si="91"/>
        <v>0</v>
      </c>
      <c r="T95" s="155">
        <f t="shared" si="91"/>
        <v>10</v>
      </c>
      <c r="U95" s="155">
        <f t="shared" si="91"/>
        <v>10</v>
      </c>
      <c r="V95" s="155">
        <f t="shared" si="91"/>
        <v>0</v>
      </c>
      <c r="W95" s="155">
        <f t="shared" si="91"/>
        <v>0</v>
      </c>
      <c r="X95" s="155">
        <f t="shared" si="91"/>
        <v>0</v>
      </c>
      <c r="Y95" s="155">
        <f t="shared" si="91"/>
        <v>0</v>
      </c>
      <c r="Z95" s="155">
        <f t="shared" si="91"/>
        <v>0</v>
      </c>
      <c r="AA95" s="155">
        <f t="shared" si="91"/>
        <v>0</v>
      </c>
      <c r="AB95" s="154">
        <f t="shared" si="80"/>
        <v>10</v>
      </c>
      <c r="AC95" s="154">
        <f t="shared" si="80"/>
        <v>10</v>
      </c>
      <c r="AD95" s="154">
        <f t="shared" si="80"/>
        <v>0</v>
      </c>
      <c r="AE95" s="154">
        <f t="shared" si="80"/>
        <v>0</v>
      </c>
      <c r="AF95" s="155">
        <f t="shared" si="91"/>
        <v>10</v>
      </c>
      <c r="AG95" s="155">
        <f t="shared" si="91"/>
        <v>10</v>
      </c>
      <c r="AH95" s="155">
        <f t="shared" si="91"/>
        <v>0</v>
      </c>
      <c r="AI95" s="155">
        <f t="shared" si="91"/>
        <v>0</v>
      </c>
      <c r="AJ95" s="155">
        <f t="shared" si="91"/>
        <v>0</v>
      </c>
      <c r="AK95" s="155">
        <f t="shared" si="91"/>
        <v>0</v>
      </c>
      <c r="AL95" s="155">
        <f t="shared" si="91"/>
        <v>0</v>
      </c>
      <c r="AM95" s="155">
        <f t="shared" si="91"/>
        <v>0</v>
      </c>
      <c r="AN95" s="162">
        <f t="shared" si="81"/>
        <v>10</v>
      </c>
      <c r="AO95" s="162">
        <f t="shared" si="81"/>
        <v>10</v>
      </c>
      <c r="AP95" s="162">
        <f t="shared" si="81"/>
        <v>0</v>
      </c>
      <c r="AQ95" s="162">
        <f t="shared" si="81"/>
        <v>0</v>
      </c>
      <c r="AR95" s="7"/>
      <c r="AS95" s="7"/>
      <c r="AT95" s="7"/>
      <c r="AU95" s="7"/>
      <c r="AV95" s="7"/>
      <c r="AW95" s="7"/>
      <c r="AX95" s="7"/>
      <c r="AY95" s="7"/>
      <c r="AZ95" s="7"/>
      <c r="BA95" s="7"/>
      <c r="BB95" s="7"/>
      <c r="BC95" s="7"/>
      <c r="BD95" s="7"/>
      <c r="BE95" s="7"/>
      <c r="BF95" s="7"/>
      <c r="BG95" s="7"/>
      <c r="BH95" s="7"/>
      <c r="BI95" s="7"/>
      <c r="BJ95" s="7"/>
      <c r="BK95" s="7"/>
      <c r="BL95" s="7"/>
      <c r="BM95" s="7"/>
      <c r="BN95" s="7"/>
      <c r="BO95" s="7"/>
      <c r="BP95" s="7"/>
      <c r="BQ95" s="7"/>
      <c r="BR95" s="7"/>
      <c r="BS95" s="7"/>
      <c r="BT95" s="7"/>
      <c r="BU95" s="7"/>
      <c r="BV95" s="7"/>
      <c r="BW95" s="7"/>
      <c r="BX95" s="7"/>
      <c r="BY95" s="7"/>
    </row>
    <row r="96" spans="1:77" s="8" customFormat="1" ht="20.25" customHeight="1">
      <c r="A96" s="16" t="s">
        <v>29</v>
      </c>
      <c r="B96" s="30" t="s">
        <v>176</v>
      </c>
      <c r="C96" s="153" t="s">
        <v>19</v>
      </c>
      <c r="D96" s="153" t="s">
        <v>30</v>
      </c>
      <c r="E96" s="154">
        <f t="shared" si="5"/>
        <v>10</v>
      </c>
      <c r="F96" s="155">
        <v>10</v>
      </c>
      <c r="G96" s="156"/>
      <c r="H96" s="157"/>
      <c r="I96" s="157"/>
      <c r="J96" s="188">
        <f>K96+L96+M96+N96</f>
        <v>0</v>
      </c>
      <c r="K96" s="188"/>
      <c r="L96" s="188"/>
      <c r="M96" s="188"/>
      <c r="N96" s="188"/>
      <c r="O96" s="157">
        <f>P96+Q96+R96+S96</f>
        <v>10</v>
      </c>
      <c r="P96" s="157">
        <f t="shared" si="87"/>
        <v>10</v>
      </c>
      <c r="Q96" s="157">
        <f>G96+L96</f>
        <v>0</v>
      </c>
      <c r="R96" s="157">
        <f>H96+M96</f>
        <v>0</v>
      </c>
      <c r="S96" s="157">
        <f>I96+N96</f>
        <v>0</v>
      </c>
      <c r="T96" s="154">
        <f t="shared" si="11"/>
        <v>10</v>
      </c>
      <c r="U96" s="155">
        <v>10</v>
      </c>
      <c r="V96" s="156"/>
      <c r="W96" s="156"/>
      <c r="X96" s="156"/>
      <c r="Y96" s="156"/>
      <c r="Z96" s="156"/>
      <c r="AA96" s="156"/>
      <c r="AB96" s="154">
        <f t="shared" si="80"/>
        <v>10</v>
      </c>
      <c r="AC96" s="154">
        <f t="shared" si="80"/>
        <v>10</v>
      </c>
      <c r="AD96" s="154">
        <f t="shared" si="80"/>
        <v>0</v>
      </c>
      <c r="AE96" s="154">
        <f t="shared" si="80"/>
        <v>0</v>
      </c>
      <c r="AF96" s="159">
        <f t="shared" si="84"/>
        <v>10</v>
      </c>
      <c r="AG96" s="160">
        <v>10</v>
      </c>
      <c r="AH96" s="160"/>
      <c r="AI96" s="160"/>
      <c r="AJ96" s="161"/>
      <c r="AK96" s="161"/>
      <c r="AL96" s="161"/>
      <c r="AM96" s="161"/>
      <c r="AN96" s="162">
        <f t="shared" si="81"/>
        <v>10</v>
      </c>
      <c r="AO96" s="162">
        <f t="shared" si="81"/>
        <v>10</v>
      </c>
      <c r="AP96" s="162">
        <f t="shared" si="81"/>
        <v>0</v>
      </c>
      <c r="AQ96" s="162">
        <f t="shared" si="81"/>
        <v>0</v>
      </c>
      <c r="AR96" s="7"/>
      <c r="AS96" s="7"/>
      <c r="AT96" s="7"/>
      <c r="AU96" s="7"/>
      <c r="AV96" s="7"/>
      <c r="AW96" s="7"/>
      <c r="AX96" s="7"/>
      <c r="AY96" s="7"/>
      <c r="AZ96" s="7"/>
      <c r="BA96" s="7"/>
      <c r="BB96" s="7"/>
      <c r="BC96" s="7"/>
      <c r="BD96" s="7"/>
      <c r="BE96" s="7"/>
      <c r="BF96" s="7"/>
      <c r="BG96" s="7"/>
      <c r="BH96" s="7"/>
      <c r="BI96" s="7"/>
      <c r="BJ96" s="7"/>
      <c r="BK96" s="7"/>
      <c r="BL96" s="7"/>
      <c r="BM96" s="7"/>
      <c r="BN96" s="7"/>
      <c r="BO96" s="7"/>
      <c r="BP96" s="7"/>
      <c r="BQ96" s="7"/>
      <c r="BR96" s="7"/>
      <c r="BS96" s="7"/>
      <c r="BT96" s="7"/>
      <c r="BU96" s="7"/>
      <c r="BV96" s="7"/>
      <c r="BW96" s="7"/>
      <c r="BX96" s="7"/>
      <c r="BY96" s="7"/>
    </row>
    <row r="97" spans="1:77" s="7" customFormat="1" ht="72" customHeight="1">
      <c r="A97" s="43" t="s">
        <v>110</v>
      </c>
      <c r="B97" s="39" t="s">
        <v>177</v>
      </c>
      <c r="C97" s="19"/>
      <c r="D97" s="19"/>
      <c r="E97" s="154">
        <f t="shared" ref="E97:E176" si="92">F97+G97+H97</f>
        <v>13.3</v>
      </c>
      <c r="F97" s="157">
        <f>F98</f>
        <v>13.3</v>
      </c>
      <c r="G97" s="157">
        <f t="shared" ref="G97:V98" si="93">G98</f>
        <v>0</v>
      </c>
      <c r="H97" s="157">
        <f t="shared" si="93"/>
        <v>0</v>
      </c>
      <c r="I97" s="157">
        <f t="shared" si="93"/>
        <v>0</v>
      </c>
      <c r="J97" s="188">
        <f t="shared" si="93"/>
        <v>0</v>
      </c>
      <c r="K97" s="188">
        <f t="shared" si="93"/>
        <v>0</v>
      </c>
      <c r="L97" s="188">
        <f t="shared" si="93"/>
        <v>0</v>
      </c>
      <c r="M97" s="188">
        <f t="shared" si="93"/>
        <v>0</v>
      </c>
      <c r="N97" s="188">
        <f t="shared" si="93"/>
        <v>0</v>
      </c>
      <c r="O97" s="157">
        <f t="shared" si="93"/>
        <v>13.3</v>
      </c>
      <c r="P97" s="157">
        <f t="shared" si="87"/>
        <v>13.3</v>
      </c>
      <c r="Q97" s="157">
        <f t="shared" si="93"/>
        <v>0</v>
      </c>
      <c r="R97" s="157">
        <f t="shared" si="93"/>
        <v>0</v>
      </c>
      <c r="S97" s="157">
        <f t="shared" si="93"/>
        <v>0</v>
      </c>
      <c r="T97" s="154">
        <f t="shared" si="11"/>
        <v>13.3</v>
      </c>
      <c r="U97" s="157">
        <f>U99</f>
        <v>13.3</v>
      </c>
      <c r="V97" s="157">
        <f t="shared" ref="V97:AA97" si="94">+V99</f>
        <v>0</v>
      </c>
      <c r="W97" s="157">
        <f t="shared" si="94"/>
        <v>0</v>
      </c>
      <c r="X97" s="157">
        <f t="shared" si="94"/>
        <v>0</v>
      </c>
      <c r="Y97" s="157">
        <f t="shared" si="94"/>
        <v>0</v>
      </c>
      <c r="Z97" s="157">
        <f t="shared" si="94"/>
        <v>0</v>
      </c>
      <c r="AA97" s="157">
        <f t="shared" si="94"/>
        <v>0</v>
      </c>
      <c r="AB97" s="154">
        <f t="shared" si="80"/>
        <v>13.3</v>
      </c>
      <c r="AC97" s="154">
        <f t="shared" si="80"/>
        <v>13.3</v>
      </c>
      <c r="AD97" s="154">
        <f t="shared" si="80"/>
        <v>0</v>
      </c>
      <c r="AE97" s="154">
        <f t="shared" si="80"/>
        <v>0</v>
      </c>
      <c r="AF97" s="159">
        <f t="shared" si="84"/>
        <v>13</v>
      </c>
      <c r="AG97" s="159">
        <f t="shared" ref="AG97:AM98" si="95">AG98</f>
        <v>13</v>
      </c>
      <c r="AH97" s="159">
        <f t="shared" si="95"/>
        <v>0</v>
      </c>
      <c r="AI97" s="159">
        <f t="shared" si="95"/>
        <v>0</v>
      </c>
      <c r="AJ97" s="159">
        <f t="shared" si="95"/>
        <v>0</v>
      </c>
      <c r="AK97" s="159">
        <f t="shared" si="95"/>
        <v>0</v>
      </c>
      <c r="AL97" s="159">
        <f t="shared" si="95"/>
        <v>0</v>
      </c>
      <c r="AM97" s="159">
        <f t="shared" si="95"/>
        <v>0</v>
      </c>
      <c r="AN97" s="162">
        <f t="shared" si="81"/>
        <v>13</v>
      </c>
      <c r="AO97" s="162">
        <f t="shared" si="81"/>
        <v>13</v>
      </c>
      <c r="AP97" s="162">
        <f t="shared" si="81"/>
        <v>0</v>
      </c>
      <c r="AQ97" s="162">
        <f t="shared" si="81"/>
        <v>0</v>
      </c>
    </row>
    <row r="98" spans="1:77" s="8" customFormat="1" ht="45" customHeight="1">
      <c r="A98" s="16" t="s">
        <v>22</v>
      </c>
      <c r="B98" s="17" t="s">
        <v>177</v>
      </c>
      <c r="C98" s="153" t="s">
        <v>16</v>
      </c>
      <c r="D98" s="153"/>
      <c r="E98" s="154">
        <f t="shared" si="92"/>
        <v>13.3</v>
      </c>
      <c r="F98" s="155">
        <f>F99</f>
        <v>13.3</v>
      </c>
      <c r="G98" s="155">
        <f t="shared" si="93"/>
        <v>0</v>
      </c>
      <c r="H98" s="155">
        <f t="shared" si="93"/>
        <v>0</v>
      </c>
      <c r="I98" s="155">
        <f t="shared" si="93"/>
        <v>0</v>
      </c>
      <c r="J98" s="190">
        <f t="shared" si="93"/>
        <v>0</v>
      </c>
      <c r="K98" s="190">
        <f t="shared" si="93"/>
        <v>0</v>
      </c>
      <c r="L98" s="190">
        <f t="shared" si="93"/>
        <v>0</v>
      </c>
      <c r="M98" s="190">
        <f t="shared" si="93"/>
        <v>0</v>
      </c>
      <c r="N98" s="190">
        <f t="shared" si="93"/>
        <v>0</v>
      </c>
      <c r="O98" s="155">
        <f t="shared" si="93"/>
        <v>13.3</v>
      </c>
      <c r="P98" s="157">
        <f t="shared" si="87"/>
        <v>13.3</v>
      </c>
      <c r="Q98" s="155">
        <f t="shared" si="93"/>
        <v>0</v>
      </c>
      <c r="R98" s="155">
        <f t="shared" si="93"/>
        <v>0</v>
      </c>
      <c r="S98" s="155">
        <f t="shared" si="93"/>
        <v>0</v>
      </c>
      <c r="T98" s="155">
        <f t="shared" si="93"/>
        <v>13.3</v>
      </c>
      <c r="U98" s="155">
        <f t="shared" si="93"/>
        <v>13.3</v>
      </c>
      <c r="V98" s="155">
        <f t="shared" si="93"/>
        <v>0</v>
      </c>
      <c r="W98" s="155">
        <f>W99</f>
        <v>0</v>
      </c>
      <c r="X98" s="155">
        <f>X99</f>
        <v>0</v>
      </c>
      <c r="Y98" s="155">
        <f>Y99</f>
        <v>0</v>
      </c>
      <c r="Z98" s="155">
        <f>Z99</f>
        <v>0</v>
      </c>
      <c r="AA98" s="155">
        <f>AA99</f>
        <v>0</v>
      </c>
      <c r="AB98" s="154">
        <f t="shared" si="80"/>
        <v>13.3</v>
      </c>
      <c r="AC98" s="154">
        <f t="shared" si="80"/>
        <v>13.3</v>
      </c>
      <c r="AD98" s="154">
        <f t="shared" si="80"/>
        <v>0</v>
      </c>
      <c r="AE98" s="154">
        <f t="shared" si="80"/>
        <v>0</v>
      </c>
      <c r="AF98" s="155">
        <f>AF99</f>
        <v>13</v>
      </c>
      <c r="AG98" s="155">
        <f t="shared" si="95"/>
        <v>13</v>
      </c>
      <c r="AH98" s="155">
        <f t="shared" si="95"/>
        <v>0</v>
      </c>
      <c r="AI98" s="155">
        <f t="shared" si="95"/>
        <v>0</v>
      </c>
      <c r="AJ98" s="155">
        <f t="shared" si="95"/>
        <v>0</v>
      </c>
      <c r="AK98" s="155">
        <f t="shared" si="95"/>
        <v>0</v>
      </c>
      <c r="AL98" s="155">
        <f t="shared" si="95"/>
        <v>0</v>
      </c>
      <c r="AM98" s="155">
        <f t="shared" si="95"/>
        <v>0</v>
      </c>
      <c r="AN98" s="162">
        <f t="shared" si="81"/>
        <v>13</v>
      </c>
      <c r="AO98" s="162">
        <f t="shared" si="81"/>
        <v>13</v>
      </c>
      <c r="AP98" s="162">
        <f t="shared" si="81"/>
        <v>0</v>
      </c>
      <c r="AQ98" s="162">
        <f t="shared" si="81"/>
        <v>0</v>
      </c>
      <c r="AR98" s="7"/>
      <c r="AS98" s="7"/>
      <c r="AT98" s="7"/>
      <c r="AU98" s="7"/>
      <c r="AV98" s="7"/>
      <c r="AW98" s="7"/>
      <c r="AX98" s="7"/>
      <c r="AY98" s="7"/>
      <c r="AZ98" s="7"/>
      <c r="BA98" s="7"/>
      <c r="BB98" s="7"/>
      <c r="BC98" s="7"/>
      <c r="BD98" s="7"/>
      <c r="BE98" s="7"/>
      <c r="BF98" s="7"/>
      <c r="BG98" s="7"/>
      <c r="BH98" s="7"/>
      <c r="BI98" s="7"/>
      <c r="BJ98" s="7"/>
      <c r="BK98" s="7"/>
      <c r="BL98" s="7"/>
      <c r="BM98" s="7"/>
      <c r="BN98" s="7"/>
      <c r="BO98" s="7"/>
      <c r="BP98" s="7"/>
      <c r="BQ98" s="7"/>
      <c r="BR98" s="7"/>
      <c r="BS98" s="7"/>
      <c r="BT98" s="7"/>
      <c r="BU98" s="7"/>
      <c r="BV98" s="7"/>
      <c r="BW98" s="7"/>
      <c r="BX98" s="7"/>
      <c r="BY98" s="7"/>
    </row>
    <row r="99" spans="1:77" s="8" customFormat="1" ht="30">
      <c r="A99" s="16" t="s">
        <v>29</v>
      </c>
      <c r="B99" s="17" t="s">
        <v>177</v>
      </c>
      <c r="C99" s="153" t="s">
        <v>16</v>
      </c>
      <c r="D99" s="153" t="s">
        <v>30</v>
      </c>
      <c r="E99" s="154">
        <f t="shared" si="92"/>
        <v>13.3</v>
      </c>
      <c r="F99" s="155">
        <v>13.3</v>
      </c>
      <c r="G99" s="156"/>
      <c r="H99" s="155"/>
      <c r="I99" s="157"/>
      <c r="J99" s="188">
        <f>K99+L99+M99+N99</f>
        <v>0</v>
      </c>
      <c r="K99" s="188"/>
      <c r="L99" s="188"/>
      <c r="M99" s="188"/>
      <c r="N99" s="188"/>
      <c r="O99" s="157">
        <f>P99+Q99+R99+S99</f>
        <v>13.3</v>
      </c>
      <c r="P99" s="157">
        <f t="shared" si="87"/>
        <v>13.3</v>
      </c>
      <c r="Q99" s="157">
        <f>G99+L99</f>
        <v>0</v>
      </c>
      <c r="R99" s="157">
        <f>H99+M99</f>
        <v>0</v>
      </c>
      <c r="S99" s="157">
        <f>I99+N99</f>
        <v>0</v>
      </c>
      <c r="T99" s="154">
        <f t="shared" ref="T99:T177" si="96">U99+V99+W99</f>
        <v>13.3</v>
      </c>
      <c r="U99" s="155">
        <v>13.3</v>
      </c>
      <c r="V99" s="156"/>
      <c r="W99" s="156"/>
      <c r="X99" s="156"/>
      <c r="Y99" s="156"/>
      <c r="Z99" s="156"/>
      <c r="AA99" s="156"/>
      <c r="AB99" s="154">
        <f t="shared" si="80"/>
        <v>13.3</v>
      </c>
      <c r="AC99" s="154">
        <f t="shared" si="80"/>
        <v>13.3</v>
      </c>
      <c r="AD99" s="154">
        <f t="shared" si="80"/>
        <v>0</v>
      </c>
      <c r="AE99" s="154">
        <f t="shared" si="80"/>
        <v>0</v>
      </c>
      <c r="AF99" s="159">
        <f t="shared" si="84"/>
        <v>13</v>
      </c>
      <c r="AG99" s="160">
        <v>13</v>
      </c>
      <c r="AH99" s="160"/>
      <c r="AI99" s="160"/>
      <c r="AJ99" s="161"/>
      <c r="AK99" s="161"/>
      <c r="AL99" s="161"/>
      <c r="AM99" s="161"/>
      <c r="AN99" s="162">
        <f t="shared" si="81"/>
        <v>13</v>
      </c>
      <c r="AO99" s="162">
        <f t="shared" si="81"/>
        <v>13</v>
      </c>
      <c r="AP99" s="162">
        <f t="shared" si="81"/>
        <v>0</v>
      </c>
      <c r="AQ99" s="162">
        <f t="shared" si="81"/>
        <v>0</v>
      </c>
      <c r="AR99" s="7"/>
      <c r="AS99" s="7"/>
      <c r="AT99" s="7"/>
      <c r="AU99" s="7"/>
      <c r="AV99" s="7"/>
      <c r="AW99" s="7"/>
      <c r="AX99" s="7"/>
      <c r="AY99" s="7"/>
      <c r="AZ99" s="7"/>
      <c r="BA99" s="7"/>
      <c r="BB99" s="7"/>
      <c r="BC99" s="7"/>
      <c r="BD99" s="7"/>
      <c r="BE99" s="7"/>
      <c r="BF99" s="7"/>
      <c r="BG99" s="7"/>
      <c r="BH99" s="7"/>
      <c r="BI99" s="7"/>
      <c r="BJ99" s="7"/>
      <c r="BK99" s="7"/>
      <c r="BL99" s="7"/>
      <c r="BM99" s="7"/>
      <c r="BN99" s="7"/>
      <c r="BO99" s="7"/>
      <c r="BP99" s="7"/>
      <c r="BQ99" s="7"/>
      <c r="BR99" s="7"/>
      <c r="BS99" s="7"/>
      <c r="BT99" s="7"/>
      <c r="BU99" s="7"/>
      <c r="BV99" s="7"/>
      <c r="BW99" s="7"/>
      <c r="BX99" s="7"/>
      <c r="BY99" s="7"/>
    </row>
    <row r="100" spans="1:77" s="7" customFormat="1" ht="75" hidden="1" customHeight="1">
      <c r="A100" s="50" t="s">
        <v>109</v>
      </c>
      <c r="B100" s="30" t="s">
        <v>178</v>
      </c>
      <c r="C100" s="51"/>
      <c r="D100" s="153"/>
      <c r="E100" s="154">
        <f t="shared" si="92"/>
        <v>0</v>
      </c>
      <c r="F100" s="157">
        <f t="shared" ref="F100:H101" si="97">F101</f>
        <v>0</v>
      </c>
      <c r="G100" s="157">
        <f t="shared" si="97"/>
        <v>0</v>
      </c>
      <c r="H100" s="157">
        <f t="shared" si="97"/>
        <v>0</v>
      </c>
      <c r="I100" s="157"/>
      <c r="J100" s="188"/>
      <c r="K100" s="188"/>
      <c r="L100" s="188"/>
      <c r="M100" s="188"/>
      <c r="N100" s="188"/>
      <c r="O100" s="157"/>
      <c r="P100" s="157">
        <f t="shared" si="87"/>
        <v>0</v>
      </c>
      <c r="Q100" s="157"/>
      <c r="R100" s="157"/>
      <c r="S100" s="157"/>
      <c r="T100" s="154">
        <f t="shared" si="96"/>
        <v>0</v>
      </c>
      <c r="U100" s="18">
        <f t="shared" ref="U100:W101" si="98">U101</f>
        <v>0</v>
      </c>
      <c r="V100" s="18">
        <f t="shared" si="98"/>
        <v>0</v>
      </c>
      <c r="W100" s="18">
        <f t="shared" si="98"/>
        <v>0</v>
      </c>
      <c r="X100" s="18"/>
      <c r="Y100" s="18"/>
      <c r="Z100" s="18"/>
      <c r="AA100" s="18"/>
      <c r="AB100" s="154">
        <f t="shared" si="80"/>
        <v>0</v>
      </c>
      <c r="AC100" s="154">
        <f t="shared" si="80"/>
        <v>0</v>
      </c>
      <c r="AD100" s="154">
        <f t="shared" si="80"/>
        <v>0</v>
      </c>
      <c r="AE100" s="154">
        <f t="shared" si="80"/>
        <v>0</v>
      </c>
      <c r="AF100" s="159">
        <f t="shared" si="84"/>
        <v>0</v>
      </c>
      <c r="AG100" s="159">
        <f t="shared" ref="AG100:AI101" si="99">AG101</f>
        <v>0</v>
      </c>
      <c r="AH100" s="159">
        <f t="shared" si="99"/>
        <v>0</v>
      </c>
      <c r="AI100" s="159">
        <f t="shared" si="99"/>
        <v>0</v>
      </c>
      <c r="AJ100" s="161"/>
      <c r="AK100" s="161"/>
      <c r="AL100" s="161"/>
      <c r="AM100" s="161"/>
      <c r="AN100" s="162">
        <f t="shared" si="81"/>
        <v>0</v>
      </c>
      <c r="AO100" s="162">
        <f t="shared" si="81"/>
        <v>0</v>
      </c>
      <c r="AP100" s="162">
        <f t="shared" si="81"/>
        <v>0</v>
      </c>
      <c r="AQ100" s="162">
        <f t="shared" si="81"/>
        <v>0</v>
      </c>
    </row>
    <row r="101" spans="1:77" s="8" customFormat="1" ht="45.75" hidden="1" customHeight="1">
      <c r="A101" s="16" t="s">
        <v>22</v>
      </c>
      <c r="B101" s="30" t="s">
        <v>178</v>
      </c>
      <c r="C101" s="153" t="s">
        <v>16</v>
      </c>
      <c r="D101" s="153"/>
      <c r="E101" s="154">
        <f t="shared" si="92"/>
        <v>0</v>
      </c>
      <c r="F101" s="155">
        <f t="shared" si="97"/>
        <v>0</v>
      </c>
      <c r="G101" s="155">
        <f t="shared" si="97"/>
        <v>0</v>
      </c>
      <c r="H101" s="157">
        <f t="shared" si="97"/>
        <v>0</v>
      </c>
      <c r="I101" s="157"/>
      <c r="J101" s="188"/>
      <c r="K101" s="188"/>
      <c r="L101" s="188"/>
      <c r="M101" s="188"/>
      <c r="N101" s="188"/>
      <c r="O101" s="157"/>
      <c r="P101" s="157">
        <f t="shared" si="87"/>
        <v>0</v>
      </c>
      <c r="Q101" s="157"/>
      <c r="R101" s="157"/>
      <c r="S101" s="157"/>
      <c r="T101" s="154">
        <f t="shared" si="96"/>
        <v>0</v>
      </c>
      <c r="U101" s="156">
        <f t="shared" si="98"/>
        <v>0</v>
      </c>
      <c r="V101" s="156">
        <f t="shared" si="98"/>
        <v>0</v>
      </c>
      <c r="W101" s="156">
        <f t="shared" si="98"/>
        <v>0</v>
      </c>
      <c r="X101" s="156"/>
      <c r="Y101" s="156"/>
      <c r="Z101" s="156"/>
      <c r="AA101" s="156"/>
      <c r="AB101" s="154">
        <f t="shared" si="80"/>
        <v>0</v>
      </c>
      <c r="AC101" s="154">
        <f t="shared" si="80"/>
        <v>0</v>
      </c>
      <c r="AD101" s="154">
        <f t="shared" si="80"/>
        <v>0</v>
      </c>
      <c r="AE101" s="154">
        <f t="shared" si="80"/>
        <v>0</v>
      </c>
      <c r="AF101" s="159">
        <f t="shared" si="84"/>
        <v>0</v>
      </c>
      <c r="AG101" s="160">
        <f t="shared" si="99"/>
        <v>0</v>
      </c>
      <c r="AH101" s="160">
        <f t="shared" si="99"/>
        <v>0</v>
      </c>
      <c r="AI101" s="160">
        <f t="shared" si="99"/>
        <v>0</v>
      </c>
      <c r="AJ101" s="161"/>
      <c r="AK101" s="161"/>
      <c r="AL101" s="161"/>
      <c r="AM101" s="161"/>
      <c r="AN101" s="162">
        <f t="shared" si="81"/>
        <v>0</v>
      </c>
      <c r="AO101" s="162">
        <f t="shared" si="81"/>
        <v>0</v>
      </c>
      <c r="AP101" s="162">
        <f t="shared" si="81"/>
        <v>0</v>
      </c>
      <c r="AQ101" s="162">
        <f t="shared" si="81"/>
        <v>0</v>
      </c>
      <c r="AR101" s="7"/>
      <c r="AS101" s="7"/>
      <c r="AT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  <c r="BE101" s="7"/>
      <c r="BF101" s="7"/>
      <c r="BG101" s="7"/>
      <c r="BH101" s="7"/>
      <c r="BI101" s="7"/>
      <c r="BJ101" s="7"/>
      <c r="BK101" s="7"/>
      <c r="BL101" s="7"/>
      <c r="BM101" s="7"/>
      <c r="BN101" s="7"/>
      <c r="BO101" s="7"/>
      <c r="BP101" s="7"/>
      <c r="BQ101" s="7"/>
      <c r="BR101" s="7"/>
      <c r="BS101" s="7"/>
      <c r="BT101" s="7"/>
      <c r="BU101" s="7"/>
      <c r="BV101" s="7"/>
      <c r="BW101" s="7"/>
      <c r="BX101" s="7"/>
      <c r="BY101" s="7"/>
    </row>
    <row r="102" spans="1:77" s="8" customFormat="1" ht="16.5" hidden="1" customHeight="1">
      <c r="A102" s="16" t="s">
        <v>29</v>
      </c>
      <c r="B102" s="30" t="s">
        <v>178</v>
      </c>
      <c r="C102" s="153" t="s">
        <v>16</v>
      </c>
      <c r="D102" s="153" t="s">
        <v>30</v>
      </c>
      <c r="E102" s="154">
        <f t="shared" si="92"/>
        <v>0</v>
      </c>
      <c r="F102" s="155"/>
      <c r="G102" s="156"/>
      <c r="H102" s="157"/>
      <c r="I102" s="157"/>
      <c r="J102" s="188"/>
      <c r="K102" s="188"/>
      <c r="L102" s="188"/>
      <c r="M102" s="188"/>
      <c r="N102" s="188"/>
      <c r="O102" s="157"/>
      <c r="P102" s="157">
        <f t="shared" si="87"/>
        <v>0</v>
      </c>
      <c r="Q102" s="157"/>
      <c r="R102" s="157"/>
      <c r="S102" s="157"/>
      <c r="T102" s="154">
        <f t="shared" si="96"/>
        <v>0</v>
      </c>
      <c r="U102" s="156"/>
      <c r="V102" s="156"/>
      <c r="W102" s="156"/>
      <c r="X102" s="156"/>
      <c r="Y102" s="156"/>
      <c r="Z102" s="156"/>
      <c r="AA102" s="156"/>
      <c r="AB102" s="154">
        <f t="shared" si="80"/>
        <v>0</v>
      </c>
      <c r="AC102" s="154">
        <f t="shared" si="80"/>
        <v>0</v>
      </c>
      <c r="AD102" s="154">
        <f t="shared" si="80"/>
        <v>0</v>
      </c>
      <c r="AE102" s="154">
        <f t="shared" si="80"/>
        <v>0</v>
      </c>
      <c r="AF102" s="159">
        <f t="shared" si="84"/>
        <v>0</v>
      </c>
      <c r="AG102" s="160"/>
      <c r="AH102" s="160"/>
      <c r="AI102" s="160"/>
      <c r="AJ102" s="161"/>
      <c r="AK102" s="161"/>
      <c r="AL102" s="161"/>
      <c r="AM102" s="161"/>
      <c r="AN102" s="162">
        <f t="shared" si="81"/>
        <v>0</v>
      </c>
      <c r="AO102" s="162">
        <f t="shared" si="81"/>
        <v>0</v>
      </c>
      <c r="AP102" s="162">
        <f t="shared" si="81"/>
        <v>0</v>
      </c>
      <c r="AQ102" s="162">
        <f t="shared" si="81"/>
        <v>0</v>
      </c>
      <c r="AR102" s="7"/>
      <c r="AS102" s="7"/>
      <c r="AT102" s="7"/>
      <c r="AU102" s="7"/>
      <c r="AV102" s="7"/>
      <c r="AW102" s="7"/>
      <c r="AX102" s="7"/>
      <c r="AY102" s="7"/>
      <c r="AZ102" s="7"/>
      <c r="BA102" s="7"/>
      <c r="BB102" s="7"/>
      <c r="BC102" s="7"/>
      <c r="BD102" s="7"/>
      <c r="BE102" s="7"/>
      <c r="BF102" s="7"/>
      <c r="BG102" s="7"/>
      <c r="BH102" s="7"/>
      <c r="BI102" s="7"/>
      <c r="BJ102" s="7"/>
      <c r="BK102" s="7"/>
      <c r="BL102" s="7"/>
      <c r="BM102" s="7"/>
      <c r="BN102" s="7"/>
      <c r="BO102" s="7"/>
      <c r="BP102" s="7"/>
      <c r="BQ102" s="7"/>
      <c r="BR102" s="7"/>
      <c r="BS102" s="7"/>
      <c r="BT102" s="7"/>
      <c r="BU102" s="7"/>
      <c r="BV102" s="7"/>
      <c r="BW102" s="7"/>
      <c r="BX102" s="7"/>
      <c r="BY102" s="7"/>
    </row>
    <row r="103" spans="1:77" s="120" customFormat="1" ht="94.5" customHeight="1">
      <c r="A103" s="50" t="s">
        <v>317</v>
      </c>
      <c r="B103" s="30" t="s">
        <v>179</v>
      </c>
      <c r="C103" s="51"/>
      <c r="D103" s="153"/>
      <c r="E103" s="154">
        <f t="shared" si="92"/>
        <v>400.5</v>
      </c>
      <c r="F103" s="155">
        <f>F104+F106</f>
        <v>400.5</v>
      </c>
      <c r="G103" s="155">
        <f t="shared" ref="G103:AQ103" si="100">G104+G106</f>
        <v>0</v>
      </c>
      <c r="H103" s="155">
        <f t="shared" si="100"/>
        <v>0</v>
      </c>
      <c r="I103" s="155">
        <f t="shared" si="100"/>
        <v>0</v>
      </c>
      <c r="J103" s="190">
        <f t="shared" si="100"/>
        <v>0</v>
      </c>
      <c r="K103" s="190">
        <f t="shared" si="100"/>
        <v>0</v>
      </c>
      <c r="L103" s="190">
        <f t="shared" si="100"/>
        <v>0</v>
      </c>
      <c r="M103" s="190">
        <f t="shared" si="100"/>
        <v>0</v>
      </c>
      <c r="N103" s="190">
        <f t="shared" si="100"/>
        <v>0</v>
      </c>
      <c r="O103" s="155">
        <f t="shared" si="100"/>
        <v>400.5</v>
      </c>
      <c r="P103" s="157">
        <f t="shared" si="87"/>
        <v>400.5</v>
      </c>
      <c r="Q103" s="155">
        <f t="shared" si="100"/>
        <v>0</v>
      </c>
      <c r="R103" s="155">
        <f t="shared" si="100"/>
        <v>0</v>
      </c>
      <c r="S103" s="155">
        <f t="shared" si="100"/>
        <v>0</v>
      </c>
      <c r="T103" s="155">
        <f t="shared" si="100"/>
        <v>100</v>
      </c>
      <c r="U103" s="155">
        <f t="shared" si="100"/>
        <v>100</v>
      </c>
      <c r="V103" s="155">
        <f t="shared" si="100"/>
        <v>0</v>
      </c>
      <c r="W103" s="155">
        <f t="shared" si="100"/>
        <v>0</v>
      </c>
      <c r="X103" s="155">
        <f t="shared" si="100"/>
        <v>0</v>
      </c>
      <c r="Y103" s="155">
        <f t="shared" si="100"/>
        <v>0</v>
      </c>
      <c r="Z103" s="155">
        <f t="shared" si="100"/>
        <v>0</v>
      </c>
      <c r="AA103" s="155">
        <f t="shared" si="100"/>
        <v>0</v>
      </c>
      <c r="AB103" s="155">
        <f t="shared" si="100"/>
        <v>100</v>
      </c>
      <c r="AC103" s="155">
        <f t="shared" si="100"/>
        <v>100</v>
      </c>
      <c r="AD103" s="155">
        <f t="shared" si="100"/>
        <v>0</v>
      </c>
      <c r="AE103" s="155">
        <f t="shared" si="100"/>
        <v>0</v>
      </c>
      <c r="AF103" s="155">
        <f t="shared" si="100"/>
        <v>100</v>
      </c>
      <c r="AG103" s="155">
        <f t="shared" si="100"/>
        <v>100</v>
      </c>
      <c r="AH103" s="155">
        <f t="shared" si="100"/>
        <v>0</v>
      </c>
      <c r="AI103" s="155">
        <f t="shared" si="100"/>
        <v>0</v>
      </c>
      <c r="AJ103" s="155">
        <f t="shared" si="100"/>
        <v>0</v>
      </c>
      <c r="AK103" s="155">
        <f t="shared" si="100"/>
        <v>0</v>
      </c>
      <c r="AL103" s="155">
        <f t="shared" si="100"/>
        <v>0</v>
      </c>
      <c r="AM103" s="155">
        <f t="shared" si="100"/>
        <v>0</v>
      </c>
      <c r="AN103" s="155">
        <f t="shared" si="100"/>
        <v>100</v>
      </c>
      <c r="AO103" s="155">
        <f t="shared" si="100"/>
        <v>100</v>
      </c>
      <c r="AP103" s="155">
        <f t="shared" si="100"/>
        <v>0</v>
      </c>
      <c r="AQ103" s="155">
        <f t="shared" si="100"/>
        <v>0</v>
      </c>
      <c r="AR103" s="7"/>
      <c r="AS103" s="7"/>
      <c r="AT103" s="7"/>
    </row>
    <row r="104" spans="1:77" s="8" customFormat="1" ht="48" customHeight="1">
      <c r="A104" s="16" t="s">
        <v>22</v>
      </c>
      <c r="B104" s="30" t="s">
        <v>179</v>
      </c>
      <c r="C104" s="153" t="s">
        <v>16</v>
      </c>
      <c r="D104" s="153"/>
      <c r="E104" s="154">
        <f t="shared" si="92"/>
        <v>399</v>
      </c>
      <c r="F104" s="155">
        <f t="shared" ref="F104:S104" si="101">F105</f>
        <v>399</v>
      </c>
      <c r="G104" s="155">
        <f t="shared" si="101"/>
        <v>0</v>
      </c>
      <c r="H104" s="155">
        <f t="shared" si="101"/>
        <v>0</v>
      </c>
      <c r="I104" s="155">
        <f t="shared" si="101"/>
        <v>0</v>
      </c>
      <c r="J104" s="190">
        <f t="shared" si="101"/>
        <v>0</v>
      </c>
      <c r="K104" s="190">
        <f t="shared" si="101"/>
        <v>0</v>
      </c>
      <c r="L104" s="190">
        <f t="shared" si="101"/>
        <v>0</v>
      </c>
      <c r="M104" s="190">
        <f t="shared" si="101"/>
        <v>0</v>
      </c>
      <c r="N104" s="190">
        <f t="shared" si="101"/>
        <v>0</v>
      </c>
      <c r="O104" s="155">
        <f t="shared" si="101"/>
        <v>399</v>
      </c>
      <c r="P104" s="157">
        <f t="shared" si="87"/>
        <v>399</v>
      </c>
      <c r="Q104" s="155">
        <f t="shared" si="101"/>
        <v>0</v>
      </c>
      <c r="R104" s="155">
        <f t="shared" si="101"/>
        <v>0</v>
      </c>
      <c r="S104" s="155">
        <f t="shared" si="101"/>
        <v>0</v>
      </c>
      <c r="T104" s="154">
        <f t="shared" si="96"/>
        <v>100</v>
      </c>
      <c r="U104" s="158">
        <f t="shared" ref="U104:AA104" si="102">U105</f>
        <v>100</v>
      </c>
      <c r="V104" s="158">
        <f t="shared" si="102"/>
        <v>0</v>
      </c>
      <c r="W104" s="158">
        <f t="shared" si="102"/>
        <v>0</v>
      </c>
      <c r="X104" s="158">
        <f t="shared" si="102"/>
        <v>0</v>
      </c>
      <c r="Y104" s="158">
        <f t="shared" si="102"/>
        <v>0</v>
      </c>
      <c r="Z104" s="158">
        <f t="shared" si="102"/>
        <v>0</v>
      </c>
      <c r="AA104" s="158">
        <f t="shared" si="102"/>
        <v>0</v>
      </c>
      <c r="AB104" s="154">
        <f t="shared" si="80"/>
        <v>100</v>
      </c>
      <c r="AC104" s="154">
        <f t="shared" si="80"/>
        <v>100</v>
      </c>
      <c r="AD104" s="154">
        <f t="shared" si="80"/>
        <v>0</v>
      </c>
      <c r="AE104" s="154">
        <f t="shared" si="80"/>
        <v>0</v>
      </c>
      <c r="AF104" s="159">
        <f t="shared" si="84"/>
        <v>100</v>
      </c>
      <c r="AG104" s="160">
        <f t="shared" ref="AG104:AM104" si="103">AG105</f>
        <v>100</v>
      </c>
      <c r="AH104" s="160">
        <f t="shared" si="103"/>
        <v>0</v>
      </c>
      <c r="AI104" s="160">
        <f t="shared" si="103"/>
        <v>0</v>
      </c>
      <c r="AJ104" s="160">
        <f t="shared" si="103"/>
        <v>0</v>
      </c>
      <c r="AK104" s="160">
        <f t="shared" si="103"/>
        <v>0</v>
      </c>
      <c r="AL104" s="160">
        <f t="shared" si="103"/>
        <v>0</v>
      </c>
      <c r="AM104" s="160">
        <f t="shared" si="103"/>
        <v>0</v>
      </c>
      <c r="AN104" s="162">
        <f t="shared" si="81"/>
        <v>100</v>
      </c>
      <c r="AO104" s="162">
        <f t="shared" si="81"/>
        <v>100</v>
      </c>
      <c r="AP104" s="162">
        <f t="shared" si="81"/>
        <v>0</v>
      </c>
      <c r="AQ104" s="162">
        <f t="shared" si="81"/>
        <v>0</v>
      </c>
      <c r="AR104" s="7"/>
      <c r="AS104" s="7"/>
      <c r="AT104" s="7"/>
      <c r="AU104" s="7"/>
      <c r="AV104" s="7"/>
      <c r="AW104" s="7"/>
      <c r="AX104" s="7"/>
      <c r="AY104" s="7"/>
      <c r="AZ104" s="7"/>
      <c r="BA104" s="7"/>
      <c r="BB104" s="7"/>
      <c r="BC104" s="7"/>
      <c r="BD104" s="7"/>
      <c r="BE104" s="7"/>
      <c r="BF104" s="7"/>
      <c r="BG104" s="7"/>
      <c r="BH104" s="7"/>
      <c r="BI104" s="7"/>
      <c r="BJ104" s="7"/>
      <c r="BK104" s="7"/>
      <c r="BL104" s="7"/>
      <c r="BM104" s="7"/>
      <c r="BN104" s="7"/>
      <c r="BO104" s="7"/>
      <c r="BP104" s="7"/>
      <c r="BQ104" s="7"/>
      <c r="BR104" s="7"/>
      <c r="BS104" s="7"/>
      <c r="BT104" s="7"/>
      <c r="BU104" s="7"/>
      <c r="BV104" s="7"/>
      <c r="BW104" s="7"/>
      <c r="BX104" s="7"/>
      <c r="BY104" s="7"/>
    </row>
    <row r="105" spans="1:77" s="8" customFormat="1" ht="30">
      <c r="A105" s="16" t="s">
        <v>29</v>
      </c>
      <c r="B105" s="30" t="s">
        <v>179</v>
      </c>
      <c r="C105" s="153" t="s">
        <v>16</v>
      </c>
      <c r="D105" s="153" t="s">
        <v>30</v>
      </c>
      <c r="E105" s="154">
        <f>F105+G105+H105</f>
        <v>399</v>
      </c>
      <c r="F105" s="155">
        <v>399</v>
      </c>
      <c r="G105" s="156"/>
      <c r="H105" s="157"/>
      <c r="I105" s="157"/>
      <c r="J105" s="188">
        <f>K105+L105+M105+N105</f>
        <v>0</v>
      </c>
      <c r="K105" s="197">
        <v>0</v>
      </c>
      <c r="L105" s="188"/>
      <c r="M105" s="188"/>
      <c r="N105" s="188"/>
      <c r="O105" s="157">
        <f>P105+Q105+R105+S105</f>
        <v>399</v>
      </c>
      <c r="P105" s="157">
        <f t="shared" si="87"/>
        <v>399</v>
      </c>
      <c r="Q105" s="157">
        <f>G105+L105</f>
        <v>0</v>
      </c>
      <c r="R105" s="157">
        <f>H105+M105</f>
        <v>0</v>
      </c>
      <c r="S105" s="157">
        <f>I105+N105</f>
        <v>0</v>
      </c>
      <c r="T105" s="154">
        <f>U105+V105+W105</f>
        <v>100</v>
      </c>
      <c r="U105" s="158">
        <v>100</v>
      </c>
      <c r="V105" s="154"/>
      <c r="W105" s="154"/>
      <c r="X105" s="154"/>
      <c r="Y105" s="154"/>
      <c r="Z105" s="154"/>
      <c r="AA105" s="154"/>
      <c r="AB105" s="154">
        <f t="shared" si="80"/>
        <v>100</v>
      </c>
      <c r="AC105" s="154">
        <f t="shared" si="80"/>
        <v>100</v>
      </c>
      <c r="AD105" s="154">
        <f t="shared" si="80"/>
        <v>0</v>
      </c>
      <c r="AE105" s="154">
        <f t="shared" si="80"/>
        <v>0</v>
      </c>
      <c r="AF105" s="159">
        <f t="shared" si="84"/>
        <v>100</v>
      </c>
      <c r="AG105" s="160">
        <v>100</v>
      </c>
      <c r="AH105" s="160"/>
      <c r="AI105" s="160"/>
      <c r="AJ105" s="161"/>
      <c r="AK105" s="161"/>
      <c r="AL105" s="161"/>
      <c r="AM105" s="161"/>
      <c r="AN105" s="162">
        <f t="shared" si="81"/>
        <v>100</v>
      </c>
      <c r="AO105" s="162">
        <f t="shared" si="81"/>
        <v>100</v>
      </c>
      <c r="AP105" s="162">
        <f t="shared" si="81"/>
        <v>0</v>
      </c>
      <c r="AQ105" s="162">
        <f t="shared" si="81"/>
        <v>0</v>
      </c>
      <c r="AR105" s="7"/>
      <c r="AS105" s="7"/>
      <c r="AT105" s="7"/>
      <c r="AU105" s="7"/>
      <c r="AV105" s="7"/>
      <c r="AW105" s="7"/>
      <c r="AX105" s="7"/>
      <c r="AY105" s="7"/>
      <c r="AZ105" s="7"/>
      <c r="BA105" s="7"/>
      <c r="BB105" s="7"/>
      <c r="BC105" s="7"/>
      <c r="BD105" s="7"/>
      <c r="BE105" s="7"/>
      <c r="BF105" s="7"/>
      <c r="BG105" s="7"/>
      <c r="BH105" s="7"/>
      <c r="BI105" s="7"/>
      <c r="BJ105" s="7"/>
      <c r="BK105" s="7"/>
      <c r="BL105" s="7"/>
      <c r="BM105" s="7"/>
      <c r="BN105" s="7"/>
      <c r="BO105" s="7"/>
      <c r="BP105" s="7"/>
      <c r="BQ105" s="7"/>
      <c r="BR105" s="7"/>
      <c r="BS105" s="7"/>
      <c r="BT105" s="7"/>
      <c r="BU105" s="7"/>
      <c r="BV105" s="7"/>
      <c r="BW105" s="7"/>
      <c r="BX105" s="7"/>
      <c r="BY105" s="7"/>
    </row>
    <row r="106" spans="1:77" s="8" customFormat="1" ht="15" customHeight="1">
      <c r="A106" s="58" t="s">
        <v>18</v>
      </c>
      <c r="B106" s="30" t="s">
        <v>179</v>
      </c>
      <c r="C106" s="153" t="s">
        <v>19</v>
      </c>
      <c r="D106" s="153"/>
      <c r="E106" s="154">
        <f>E107</f>
        <v>1.5</v>
      </c>
      <c r="F106" s="154">
        <f t="shared" ref="F106:AQ106" si="104">F107</f>
        <v>1.5</v>
      </c>
      <c r="G106" s="154">
        <f t="shared" si="104"/>
        <v>0</v>
      </c>
      <c r="H106" s="154">
        <f t="shared" si="104"/>
        <v>0</v>
      </c>
      <c r="I106" s="154">
        <f t="shared" si="104"/>
        <v>0</v>
      </c>
      <c r="J106" s="187">
        <f t="shared" si="104"/>
        <v>0</v>
      </c>
      <c r="K106" s="187">
        <f t="shared" si="104"/>
        <v>0</v>
      </c>
      <c r="L106" s="187">
        <f t="shared" si="104"/>
        <v>0</v>
      </c>
      <c r="M106" s="187">
        <f t="shared" si="104"/>
        <v>0</v>
      </c>
      <c r="N106" s="187">
        <f t="shared" si="104"/>
        <v>0</v>
      </c>
      <c r="O106" s="154">
        <f t="shared" si="104"/>
        <v>1.5</v>
      </c>
      <c r="P106" s="157">
        <f t="shared" si="87"/>
        <v>1.5</v>
      </c>
      <c r="Q106" s="154">
        <f t="shared" si="104"/>
        <v>0</v>
      </c>
      <c r="R106" s="154">
        <f t="shared" si="104"/>
        <v>0</v>
      </c>
      <c r="S106" s="154">
        <f t="shared" si="104"/>
        <v>0</v>
      </c>
      <c r="T106" s="154">
        <f t="shared" si="104"/>
        <v>0</v>
      </c>
      <c r="U106" s="154">
        <f t="shared" si="104"/>
        <v>0</v>
      </c>
      <c r="V106" s="154">
        <f t="shared" si="104"/>
        <v>0</v>
      </c>
      <c r="W106" s="154">
        <f t="shared" si="104"/>
        <v>0</v>
      </c>
      <c r="X106" s="154">
        <f t="shared" si="104"/>
        <v>0</v>
      </c>
      <c r="Y106" s="154">
        <f t="shared" si="104"/>
        <v>0</v>
      </c>
      <c r="Z106" s="154">
        <f t="shared" si="104"/>
        <v>0</v>
      </c>
      <c r="AA106" s="154">
        <f t="shared" si="104"/>
        <v>0</v>
      </c>
      <c r="AB106" s="154">
        <f t="shared" si="104"/>
        <v>0</v>
      </c>
      <c r="AC106" s="154">
        <f t="shared" si="104"/>
        <v>0</v>
      </c>
      <c r="AD106" s="154">
        <f t="shared" si="104"/>
        <v>0</v>
      </c>
      <c r="AE106" s="154">
        <f t="shared" si="104"/>
        <v>0</v>
      </c>
      <c r="AF106" s="154">
        <f t="shared" si="104"/>
        <v>0</v>
      </c>
      <c r="AG106" s="154">
        <f t="shared" si="104"/>
        <v>0</v>
      </c>
      <c r="AH106" s="154">
        <f t="shared" si="104"/>
        <v>0</v>
      </c>
      <c r="AI106" s="154">
        <f t="shared" si="104"/>
        <v>0</v>
      </c>
      <c r="AJ106" s="154">
        <f t="shared" si="104"/>
        <v>0</v>
      </c>
      <c r="AK106" s="154">
        <f t="shared" si="104"/>
        <v>0</v>
      </c>
      <c r="AL106" s="154">
        <f t="shared" si="104"/>
        <v>0</v>
      </c>
      <c r="AM106" s="154">
        <f t="shared" si="104"/>
        <v>0</v>
      </c>
      <c r="AN106" s="154">
        <f t="shared" si="104"/>
        <v>0</v>
      </c>
      <c r="AO106" s="154">
        <f t="shared" si="104"/>
        <v>0</v>
      </c>
      <c r="AP106" s="154">
        <f t="shared" si="104"/>
        <v>0</v>
      </c>
      <c r="AQ106" s="154">
        <f t="shared" si="104"/>
        <v>0</v>
      </c>
      <c r="AR106" s="7"/>
      <c r="AS106" s="7"/>
      <c r="AT106" s="7"/>
      <c r="AU106" s="7"/>
      <c r="AV106" s="7"/>
      <c r="AW106" s="7"/>
      <c r="AX106" s="7"/>
      <c r="AY106" s="7"/>
      <c r="AZ106" s="7"/>
      <c r="BA106" s="7"/>
      <c r="BB106" s="7"/>
      <c r="BC106" s="7"/>
      <c r="BD106" s="7"/>
      <c r="BE106" s="7"/>
      <c r="BF106" s="7"/>
      <c r="BG106" s="7"/>
      <c r="BH106" s="7"/>
      <c r="BI106" s="7"/>
      <c r="BJ106" s="7"/>
      <c r="BK106" s="7"/>
      <c r="BL106" s="7"/>
      <c r="BM106" s="7"/>
      <c r="BN106" s="7"/>
      <c r="BO106" s="7"/>
      <c r="BP106" s="7"/>
      <c r="BQ106" s="7"/>
      <c r="BR106" s="7"/>
      <c r="BS106" s="7"/>
      <c r="BT106" s="7"/>
      <c r="BU106" s="7"/>
      <c r="BV106" s="7"/>
      <c r="BW106" s="7"/>
      <c r="BX106" s="7"/>
      <c r="BY106" s="7"/>
    </row>
    <row r="107" spans="1:77" s="8" customFormat="1" ht="30">
      <c r="A107" s="16" t="s">
        <v>29</v>
      </c>
      <c r="B107" s="30" t="s">
        <v>179</v>
      </c>
      <c r="C107" s="153" t="s">
        <v>19</v>
      </c>
      <c r="D107" s="153" t="s">
        <v>30</v>
      </c>
      <c r="E107" s="154">
        <f>F107+G107+H107+I107</f>
        <v>1.5</v>
      </c>
      <c r="F107" s="155">
        <v>1.5</v>
      </c>
      <c r="G107" s="156"/>
      <c r="H107" s="157"/>
      <c r="I107" s="157"/>
      <c r="J107" s="188">
        <f>K107+L107+M107+N107</f>
        <v>0</v>
      </c>
      <c r="K107" s="197"/>
      <c r="L107" s="188"/>
      <c r="M107" s="188"/>
      <c r="N107" s="188"/>
      <c r="O107" s="157">
        <f>E107+J107</f>
        <v>1.5</v>
      </c>
      <c r="P107" s="157">
        <f t="shared" si="87"/>
        <v>1.5</v>
      </c>
      <c r="Q107" s="157">
        <f>G107+L107</f>
        <v>0</v>
      </c>
      <c r="R107" s="157">
        <f>H107+M107</f>
        <v>0</v>
      </c>
      <c r="S107" s="157">
        <f>I107+N107</f>
        <v>0</v>
      </c>
      <c r="T107" s="154"/>
      <c r="U107" s="158"/>
      <c r="V107" s="154"/>
      <c r="W107" s="154"/>
      <c r="X107" s="154"/>
      <c r="Y107" s="154"/>
      <c r="Z107" s="154"/>
      <c r="AA107" s="154"/>
      <c r="AB107" s="154"/>
      <c r="AC107" s="154"/>
      <c r="AD107" s="154"/>
      <c r="AE107" s="154"/>
      <c r="AF107" s="159"/>
      <c r="AG107" s="160"/>
      <c r="AH107" s="160"/>
      <c r="AI107" s="160"/>
      <c r="AJ107" s="161"/>
      <c r="AK107" s="161"/>
      <c r="AL107" s="161"/>
      <c r="AM107" s="161"/>
      <c r="AN107" s="162"/>
      <c r="AO107" s="162"/>
      <c r="AP107" s="162"/>
      <c r="AQ107" s="162"/>
      <c r="AR107" s="7"/>
      <c r="AS107" s="7"/>
      <c r="AT107" s="7"/>
      <c r="AU107" s="7"/>
      <c r="AV107" s="7"/>
      <c r="AW107" s="7"/>
      <c r="AX107" s="7"/>
      <c r="AY107" s="7"/>
      <c r="AZ107" s="7"/>
      <c r="BA107" s="7"/>
      <c r="BB107" s="7"/>
      <c r="BC107" s="7"/>
      <c r="BD107" s="7"/>
      <c r="BE107" s="7"/>
      <c r="BF107" s="7"/>
      <c r="BG107" s="7"/>
      <c r="BH107" s="7"/>
      <c r="BI107" s="7"/>
      <c r="BJ107" s="7"/>
      <c r="BK107" s="7"/>
      <c r="BL107" s="7"/>
      <c r="BM107" s="7"/>
      <c r="BN107" s="7"/>
      <c r="BO107" s="7"/>
      <c r="BP107" s="7"/>
      <c r="BQ107" s="7"/>
      <c r="BR107" s="7"/>
      <c r="BS107" s="7"/>
      <c r="BT107" s="7"/>
      <c r="BU107" s="7"/>
      <c r="BV107" s="7"/>
      <c r="BW107" s="7"/>
      <c r="BX107" s="7"/>
      <c r="BY107" s="7"/>
    </row>
    <row r="108" spans="1:77" s="7" customFormat="1" ht="105" customHeight="1">
      <c r="A108" s="49" t="s">
        <v>108</v>
      </c>
      <c r="B108" s="17" t="s">
        <v>180</v>
      </c>
      <c r="C108" s="19"/>
      <c r="D108" s="153"/>
      <c r="E108" s="154">
        <f t="shared" si="92"/>
        <v>327.39999999999998</v>
      </c>
      <c r="F108" s="52">
        <f>F109+F111</f>
        <v>0</v>
      </c>
      <c r="G108" s="155">
        <f>G109+G111</f>
        <v>327.39999999999998</v>
      </c>
      <c r="H108" s="155">
        <f>H109</f>
        <v>0</v>
      </c>
      <c r="I108" s="155">
        <f t="shared" ref="I108:S109" si="105">I109</f>
        <v>0</v>
      </c>
      <c r="J108" s="190">
        <f t="shared" si="105"/>
        <v>0</v>
      </c>
      <c r="K108" s="190">
        <f t="shared" si="105"/>
        <v>0</v>
      </c>
      <c r="L108" s="190">
        <f t="shared" si="105"/>
        <v>0</v>
      </c>
      <c r="M108" s="190">
        <f t="shared" si="105"/>
        <v>0</v>
      </c>
      <c r="N108" s="190">
        <f t="shared" si="105"/>
        <v>0</v>
      </c>
      <c r="O108" s="155">
        <f t="shared" si="105"/>
        <v>327.39999999999998</v>
      </c>
      <c r="P108" s="157">
        <f t="shared" si="87"/>
        <v>0</v>
      </c>
      <c r="Q108" s="155">
        <f t="shared" si="105"/>
        <v>327.39999999999998</v>
      </c>
      <c r="R108" s="155">
        <f t="shared" si="105"/>
        <v>0</v>
      </c>
      <c r="S108" s="155">
        <f t="shared" si="105"/>
        <v>0</v>
      </c>
      <c r="T108" s="154">
        <f t="shared" si="96"/>
        <v>297.7</v>
      </c>
      <c r="U108" s="18">
        <f>U109</f>
        <v>0</v>
      </c>
      <c r="V108" s="157">
        <f t="shared" ref="V108:AA108" si="106">V110+V112</f>
        <v>297.7</v>
      </c>
      <c r="W108" s="157">
        <f t="shared" si="106"/>
        <v>0</v>
      </c>
      <c r="X108" s="157">
        <f t="shared" si="106"/>
        <v>0</v>
      </c>
      <c r="Y108" s="157">
        <f t="shared" si="106"/>
        <v>0</v>
      </c>
      <c r="Z108" s="157">
        <f t="shared" si="106"/>
        <v>0</v>
      </c>
      <c r="AA108" s="157">
        <f t="shared" si="106"/>
        <v>0</v>
      </c>
      <c r="AB108" s="154">
        <f t="shared" si="80"/>
        <v>297.7</v>
      </c>
      <c r="AC108" s="154">
        <f t="shared" si="80"/>
        <v>0</v>
      </c>
      <c r="AD108" s="154">
        <f t="shared" si="80"/>
        <v>297.7</v>
      </c>
      <c r="AE108" s="154">
        <f t="shared" si="80"/>
        <v>0</v>
      </c>
      <c r="AF108" s="159">
        <f t="shared" si="84"/>
        <v>297.7</v>
      </c>
      <c r="AG108" s="159">
        <f>AG110+AG112</f>
        <v>0</v>
      </c>
      <c r="AH108" s="159">
        <f t="shared" ref="AH108:AM108" si="107">AH109+AH112</f>
        <v>297.7</v>
      </c>
      <c r="AI108" s="159">
        <f t="shared" si="107"/>
        <v>0</v>
      </c>
      <c r="AJ108" s="159">
        <f t="shared" si="107"/>
        <v>0</v>
      </c>
      <c r="AK108" s="159">
        <f t="shared" si="107"/>
        <v>0</v>
      </c>
      <c r="AL108" s="159">
        <f t="shared" si="107"/>
        <v>0</v>
      </c>
      <c r="AM108" s="159">
        <f t="shared" si="107"/>
        <v>0</v>
      </c>
      <c r="AN108" s="162">
        <f t="shared" si="81"/>
        <v>297.7</v>
      </c>
      <c r="AO108" s="162">
        <f t="shared" si="81"/>
        <v>0</v>
      </c>
      <c r="AP108" s="162">
        <f t="shared" si="81"/>
        <v>297.7</v>
      </c>
      <c r="AQ108" s="162">
        <f t="shared" si="81"/>
        <v>0</v>
      </c>
    </row>
    <row r="109" spans="1:77" s="8" customFormat="1" ht="106.5" customHeight="1">
      <c r="A109" s="16" t="s">
        <v>315</v>
      </c>
      <c r="B109" s="17" t="s">
        <v>180</v>
      </c>
      <c r="C109" s="153" t="s">
        <v>12</v>
      </c>
      <c r="D109" s="153"/>
      <c r="E109" s="154">
        <f t="shared" si="92"/>
        <v>327.39999999999998</v>
      </c>
      <c r="F109" s="156">
        <f>F110</f>
        <v>0</v>
      </c>
      <c r="G109" s="156">
        <f>G110</f>
        <v>327.39999999999998</v>
      </c>
      <c r="H109" s="155">
        <f>H110</f>
        <v>0</v>
      </c>
      <c r="I109" s="155">
        <f t="shared" si="105"/>
        <v>0</v>
      </c>
      <c r="J109" s="190">
        <f t="shared" si="105"/>
        <v>0</v>
      </c>
      <c r="K109" s="190">
        <f t="shared" si="105"/>
        <v>0</v>
      </c>
      <c r="L109" s="190">
        <f t="shared" si="105"/>
        <v>0</v>
      </c>
      <c r="M109" s="190">
        <f t="shared" si="105"/>
        <v>0</v>
      </c>
      <c r="N109" s="190">
        <f t="shared" si="105"/>
        <v>0</v>
      </c>
      <c r="O109" s="155">
        <f t="shared" si="105"/>
        <v>327.39999999999998</v>
      </c>
      <c r="P109" s="157">
        <f t="shared" si="87"/>
        <v>0</v>
      </c>
      <c r="Q109" s="155">
        <f t="shared" si="105"/>
        <v>327.39999999999998</v>
      </c>
      <c r="R109" s="155">
        <f t="shared" si="105"/>
        <v>0</v>
      </c>
      <c r="S109" s="155">
        <f t="shared" si="105"/>
        <v>0</v>
      </c>
      <c r="T109" s="154">
        <f t="shared" si="96"/>
        <v>0</v>
      </c>
      <c r="U109" s="156">
        <f>U110</f>
        <v>0</v>
      </c>
      <c r="V109" s="156">
        <f t="shared" ref="V109:AA109" si="108">V110</f>
        <v>0</v>
      </c>
      <c r="W109" s="156">
        <f t="shared" si="108"/>
        <v>0</v>
      </c>
      <c r="X109" s="156">
        <f t="shared" si="108"/>
        <v>0</v>
      </c>
      <c r="Y109" s="156">
        <f t="shared" si="108"/>
        <v>0</v>
      </c>
      <c r="Z109" s="156">
        <f t="shared" si="108"/>
        <v>0</v>
      </c>
      <c r="AA109" s="156">
        <f t="shared" si="108"/>
        <v>0</v>
      </c>
      <c r="AB109" s="154">
        <f t="shared" si="80"/>
        <v>0</v>
      </c>
      <c r="AC109" s="154">
        <f t="shared" si="80"/>
        <v>0</v>
      </c>
      <c r="AD109" s="154">
        <f t="shared" si="80"/>
        <v>0</v>
      </c>
      <c r="AE109" s="154">
        <f t="shared" si="80"/>
        <v>0</v>
      </c>
      <c r="AF109" s="159">
        <f t="shared" si="84"/>
        <v>0</v>
      </c>
      <c r="AG109" s="160">
        <f t="shared" ref="AG109:AM109" si="109">AG110</f>
        <v>0</v>
      </c>
      <c r="AH109" s="160">
        <f t="shared" si="109"/>
        <v>0</v>
      </c>
      <c r="AI109" s="160">
        <f t="shared" si="109"/>
        <v>0</v>
      </c>
      <c r="AJ109" s="160">
        <f t="shared" si="109"/>
        <v>0</v>
      </c>
      <c r="AK109" s="160">
        <f t="shared" si="109"/>
        <v>0</v>
      </c>
      <c r="AL109" s="160">
        <f t="shared" si="109"/>
        <v>0</v>
      </c>
      <c r="AM109" s="160">
        <f t="shared" si="109"/>
        <v>0</v>
      </c>
      <c r="AN109" s="162">
        <f t="shared" si="81"/>
        <v>0</v>
      </c>
      <c r="AO109" s="162">
        <f t="shared" si="81"/>
        <v>0</v>
      </c>
      <c r="AP109" s="162">
        <f t="shared" si="81"/>
        <v>0</v>
      </c>
      <c r="AQ109" s="162">
        <f t="shared" si="81"/>
        <v>0</v>
      </c>
      <c r="AR109" s="7"/>
      <c r="AS109" s="7"/>
      <c r="AT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  <c r="BE109" s="7"/>
      <c r="BF109" s="7"/>
      <c r="BG109" s="7"/>
      <c r="BH109" s="7"/>
      <c r="BI109" s="7"/>
      <c r="BJ109" s="7"/>
      <c r="BK109" s="7"/>
      <c r="BL109" s="7"/>
      <c r="BM109" s="7"/>
      <c r="BN109" s="7"/>
      <c r="BO109" s="7"/>
      <c r="BP109" s="7"/>
      <c r="BQ109" s="7"/>
      <c r="BR109" s="7"/>
      <c r="BS109" s="7"/>
      <c r="BT109" s="7"/>
      <c r="BU109" s="7"/>
      <c r="BV109" s="7"/>
      <c r="BW109" s="7"/>
      <c r="BX109" s="7"/>
      <c r="BY109" s="7"/>
    </row>
    <row r="110" spans="1:77" s="8" customFormat="1" ht="19.5" customHeight="1">
      <c r="A110" s="16" t="s">
        <v>29</v>
      </c>
      <c r="B110" s="17" t="s">
        <v>180</v>
      </c>
      <c r="C110" s="153" t="s">
        <v>12</v>
      </c>
      <c r="D110" s="153" t="s">
        <v>30</v>
      </c>
      <c r="E110" s="154">
        <f t="shared" si="92"/>
        <v>327.39999999999998</v>
      </c>
      <c r="F110" s="156"/>
      <c r="G110" s="156">
        <v>327.39999999999998</v>
      </c>
      <c r="H110" s="157"/>
      <c r="I110" s="157"/>
      <c r="J110" s="188">
        <f>K110+L110+M110+N110</f>
        <v>0</v>
      </c>
      <c r="K110" s="188"/>
      <c r="L110" s="198">
        <v>0</v>
      </c>
      <c r="M110" s="188"/>
      <c r="N110" s="188"/>
      <c r="O110" s="157">
        <f>P110+Q110+R110+S110</f>
        <v>327.39999999999998</v>
      </c>
      <c r="P110" s="157">
        <f t="shared" si="87"/>
        <v>0</v>
      </c>
      <c r="Q110" s="157">
        <f>G110+L110</f>
        <v>327.39999999999998</v>
      </c>
      <c r="R110" s="157">
        <f>H110+M110</f>
        <v>0</v>
      </c>
      <c r="S110" s="157">
        <f>I110+N110</f>
        <v>0</v>
      </c>
      <c r="T110" s="154">
        <f t="shared" si="96"/>
        <v>0</v>
      </c>
      <c r="U110" s="156"/>
      <c r="V110" s="156"/>
      <c r="W110" s="156"/>
      <c r="X110" s="156"/>
      <c r="Y110" s="156"/>
      <c r="Z110" s="156"/>
      <c r="AA110" s="156"/>
      <c r="AB110" s="154">
        <f t="shared" si="80"/>
        <v>0</v>
      </c>
      <c r="AC110" s="154">
        <f t="shared" si="80"/>
        <v>0</v>
      </c>
      <c r="AD110" s="154">
        <f t="shared" si="80"/>
        <v>0</v>
      </c>
      <c r="AE110" s="154">
        <f t="shared" si="80"/>
        <v>0</v>
      </c>
      <c r="AF110" s="159">
        <f t="shared" si="84"/>
        <v>0</v>
      </c>
      <c r="AG110" s="160"/>
      <c r="AH110" s="160"/>
      <c r="AI110" s="160"/>
      <c r="AJ110" s="161"/>
      <c r="AK110" s="161"/>
      <c r="AL110" s="161"/>
      <c r="AM110" s="161"/>
      <c r="AN110" s="162">
        <f t="shared" si="81"/>
        <v>0</v>
      </c>
      <c r="AO110" s="162">
        <f t="shared" si="81"/>
        <v>0</v>
      </c>
      <c r="AP110" s="162">
        <f t="shared" si="81"/>
        <v>0</v>
      </c>
      <c r="AQ110" s="162">
        <f t="shared" si="81"/>
        <v>0</v>
      </c>
      <c r="AR110" s="7"/>
      <c r="AS110" s="7"/>
      <c r="AT110" s="7"/>
      <c r="AU110" s="7"/>
      <c r="AV110" s="7"/>
      <c r="AW110" s="7"/>
      <c r="AX110" s="7"/>
      <c r="AY110" s="7"/>
      <c r="AZ110" s="7"/>
      <c r="BA110" s="7"/>
      <c r="BB110" s="7"/>
      <c r="BC110" s="7"/>
      <c r="BD110" s="7"/>
      <c r="BE110" s="7"/>
      <c r="BF110" s="7"/>
      <c r="BG110" s="7"/>
      <c r="BH110" s="7"/>
      <c r="BI110" s="7"/>
      <c r="BJ110" s="7"/>
      <c r="BK110" s="7"/>
      <c r="BL110" s="7"/>
      <c r="BM110" s="7"/>
      <c r="BN110" s="7"/>
      <c r="BO110" s="7"/>
      <c r="BP110" s="7"/>
      <c r="BQ110" s="7"/>
      <c r="BR110" s="7"/>
      <c r="BS110" s="7"/>
      <c r="BT110" s="7"/>
      <c r="BU110" s="7"/>
      <c r="BV110" s="7"/>
      <c r="BW110" s="7"/>
      <c r="BX110" s="7"/>
      <c r="BY110" s="7"/>
    </row>
    <row r="111" spans="1:77" s="8" customFormat="1" ht="46.5" customHeight="1">
      <c r="A111" s="16" t="s">
        <v>22</v>
      </c>
      <c r="B111" s="17" t="s">
        <v>180</v>
      </c>
      <c r="C111" s="153" t="s">
        <v>16</v>
      </c>
      <c r="D111" s="153"/>
      <c r="E111" s="154">
        <f t="shared" si="92"/>
        <v>0</v>
      </c>
      <c r="F111" s="156">
        <f>F112</f>
        <v>0</v>
      </c>
      <c r="G111" s="155">
        <f>G112</f>
        <v>0</v>
      </c>
      <c r="H111" s="155">
        <f>H112</f>
        <v>0</v>
      </c>
      <c r="I111" s="155">
        <f t="shared" ref="I111:S111" si="110">I112</f>
        <v>0</v>
      </c>
      <c r="J111" s="190">
        <f t="shared" si="110"/>
        <v>0</v>
      </c>
      <c r="K111" s="190">
        <f t="shared" si="110"/>
        <v>0</v>
      </c>
      <c r="L111" s="190">
        <f t="shared" si="110"/>
        <v>0</v>
      </c>
      <c r="M111" s="190">
        <f t="shared" si="110"/>
        <v>0</v>
      </c>
      <c r="N111" s="190">
        <f t="shared" si="110"/>
        <v>0</v>
      </c>
      <c r="O111" s="155">
        <f t="shared" si="110"/>
        <v>0</v>
      </c>
      <c r="P111" s="157">
        <f t="shared" si="87"/>
        <v>0</v>
      </c>
      <c r="Q111" s="155">
        <f t="shared" si="110"/>
        <v>0</v>
      </c>
      <c r="R111" s="155">
        <f t="shared" si="110"/>
        <v>0</v>
      </c>
      <c r="S111" s="155">
        <f t="shared" si="110"/>
        <v>0</v>
      </c>
      <c r="T111" s="154">
        <f t="shared" si="96"/>
        <v>297.7</v>
      </c>
      <c r="U111" s="156">
        <f t="shared" ref="U111:AA111" si="111">U112</f>
        <v>0</v>
      </c>
      <c r="V111" s="155">
        <f t="shared" si="111"/>
        <v>297.7</v>
      </c>
      <c r="W111" s="155">
        <f t="shared" si="111"/>
        <v>0</v>
      </c>
      <c r="X111" s="155">
        <f t="shared" si="111"/>
        <v>0</v>
      </c>
      <c r="Y111" s="155">
        <f t="shared" si="111"/>
        <v>0</v>
      </c>
      <c r="Z111" s="155">
        <f t="shared" si="111"/>
        <v>0</v>
      </c>
      <c r="AA111" s="155">
        <f t="shared" si="111"/>
        <v>0</v>
      </c>
      <c r="AB111" s="154">
        <f t="shared" si="80"/>
        <v>297.7</v>
      </c>
      <c r="AC111" s="154">
        <f t="shared" si="80"/>
        <v>0</v>
      </c>
      <c r="AD111" s="154">
        <f t="shared" si="80"/>
        <v>297.7</v>
      </c>
      <c r="AE111" s="154">
        <f t="shared" si="80"/>
        <v>0</v>
      </c>
      <c r="AF111" s="159">
        <f t="shared" si="84"/>
        <v>297.7</v>
      </c>
      <c r="AG111" s="160"/>
      <c r="AH111" s="160">
        <f t="shared" ref="AH111:AM111" si="112">AH112</f>
        <v>297.7</v>
      </c>
      <c r="AI111" s="160">
        <f t="shared" si="112"/>
        <v>0</v>
      </c>
      <c r="AJ111" s="160">
        <f t="shared" si="112"/>
        <v>0</v>
      </c>
      <c r="AK111" s="160">
        <f t="shared" si="112"/>
        <v>0</v>
      </c>
      <c r="AL111" s="160">
        <f t="shared" si="112"/>
        <v>0</v>
      </c>
      <c r="AM111" s="160">
        <f t="shared" si="112"/>
        <v>0</v>
      </c>
      <c r="AN111" s="162">
        <f t="shared" si="81"/>
        <v>297.7</v>
      </c>
      <c r="AO111" s="162">
        <f t="shared" si="81"/>
        <v>0</v>
      </c>
      <c r="AP111" s="162">
        <f t="shared" si="81"/>
        <v>297.7</v>
      </c>
      <c r="AQ111" s="162">
        <f t="shared" si="81"/>
        <v>0</v>
      </c>
      <c r="AR111" s="7"/>
      <c r="AS111" s="7"/>
      <c r="AT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  <c r="BE111" s="7"/>
      <c r="BF111" s="7"/>
      <c r="BG111" s="7"/>
      <c r="BH111" s="7"/>
      <c r="BI111" s="7"/>
      <c r="BJ111" s="7"/>
      <c r="BK111" s="7"/>
      <c r="BL111" s="7"/>
      <c r="BM111" s="7"/>
      <c r="BN111" s="7"/>
      <c r="BO111" s="7"/>
      <c r="BP111" s="7"/>
      <c r="BQ111" s="7"/>
      <c r="BR111" s="7"/>
      <c r="BS111" s="7"/>
      <c r="BT111" s="7"/>
      <c r="BU111" s="7"/>
      <c r="BV111" s="7"/>
      <c r="BW111" s="7"/>
      <c r="BX111" s="7"/>
      <c r="BY111" s="7"/>
    </row>
    <row r="112" spans="1:77" s="8" customFormat="1" ht="17.25" customHeight="1">
      <c r="A112" s="16" t="s">
        <v>29</v>
      </c>
      <c r="B112" s="17" t="s">
        <v>180</v>
      </c>
      <c r="C112" s="153" t="s">
        <v>16</v>
      </c>
      <c r="D112" s="153" t="s">
        <v>30</v>
      </c>
      <c r="E112" s="154">
        <f t="shared" si="92"/>
        <v>0</v>
      </c>
      <c r="F112" s="156"/>
      <c r="G112" s="155"/>
      <c r="H112" s="157"/>
      <c r="I112" s="157"/>
      <c r="J112" s="188">
        <f>K112+L112+M112+N112</f>
        <v>0</v>
      </c>
      <c r="K112" s="188"/>
      <c r="L112" s="188"/>
      <c r="M112" s="188"/>
      <c r="N112" s="188"/>
      <c r="O112" s="157">
        <f>P112+Q112+R112+S112</f>
        <v>0</v>
      </c>
      <c r="P112" s="157">
        <f t="shared" si="87"/>
        <v>0</v>
      </c>
      <c r="Q112" s="157"/>
      <c r="R112" s="157"/>
      <c r="S112" s="157"/>
      <c r="T112" s="154">
        <f t="shared" si="96"/>
        <v>297.7</v>
      </c>
      <c r="U112" s="156"/>
      <c r="V112" s="155">
        <v>297.7</v>
      </c>
      <c r="W112" s="156"/>
      <c r="X112" s="156"/>
      <c r="Y112" s="156"/>
      <c r="Z112" s="156"/>
      <c r="AA112" s="156"/>
      <c r="AB112" s="154">
        <f t="shared" si="80"/>
        <v>297.7</v>
      </c>
      <c r="AC112" s="154">
        <f t="shared" si="80"/>
        <v>0</v>
      </c>
      <c r="AD112" s="154">
        <f t="shared" si="80"/>
        <v>297.7</v>
      </c>
      <c r="AE112" s="154">
        <f t="shared" si="80"/>
        <v>0</v>
      </c>
      <c r="AF112" s="159">
        <f t="shared" si="84"/>
        <v>297.7</v>
      </c>
      <c r="AG112" s="160"/>
      <c r="AH112" s="160">
        <v>297.7</v>
      </c>
      <c r="AI112" s="160"/>
      <c r="AJ112" s="161"/>
      <c r="AK112" s="161"/>
      <c r="AL112" s="161"/>
      <c r="AM112" s="161"/>
      <c r="AN112" s="162">
        <f t="shared" si="81"/>
        <v>297.7</v>
      </c>
      <c r="AO112" s="162">
        <f t="shared" si="81"/>
        <v>0</v>
      </c>
      <c r="AP112" s="162">
        <f t="shared" si="81"/>
        <v>297.7</v>
      </c>
      <c r="AQ112" s="162">
        <f t="shared" si="81"/>
        <v>0</v>
      </c>
      <c r="AR112" s="7"/>
      <c r="AS112" s="7"/>
      <c r="AT112" s="7"/>
      <c r="AU112" s="7"/>
      <c r="AV112" s="7"/>
      <c r="AW112" s="7"/>
      <c r="AX112" s="7"/>
      <c r="AY112" s="7"/>
      <c r="AZ112" s="7"/>
      <c r="BA112" s="7"/>
      <c r="BB112" s="7"/>
      <c r="BC112" s="7"/>
      <c r="BD112" s="7"/>
      <c r="BE112" s="7"/>
      <c r="BF112" s="7"/>
      <c r="BG112" s="7"/>
      <c r="BH112" s="7"/>
      <c r="BI112" s="7"/>
      <c r="BJ112" s="7"/>
      <c r="BK112" s="7"/>
      <c r="BL112" s="7"/>
      <c r="BM112" s="7"/>
      <c r="BN112" s="7"/>
      <c r="BO112" s="7"/>
      <c r="BP112" s="7"/>
      <c r="BQ112" s="7"/>
      <c r="BR112" s="7"/>
      <c r="BS112" s="7"/>
      <c r="BT112" s="7"/>
      <c r="BU112" s="7"/>
      <c r="BV112" s="7"/>
      <c r="BW112" s="7"/>
      <c r="BX112" s="7"/>
      <c r="BY112" s="7"/>
    </row>
    <row r="113" spans="1:77" s="7" customFormat="1" ht="29.25">
      <c r="A113" s="49" t="s">
        <v>113</v>
      </c>
      <c r="B113" s="39" t="s">
        <v>181</v>
      </c>
      <c r="C113" s="19"/>
      <c r="D113" s="153"/>
      <c r="E113" s="154">
        <f t="shared" si="92"/>
        <v>268</v>
      </c>
      <c r="F113" s="156">
        <f>F114+F116</f>
        <v>0</v>
      </c>
      <c r="G113" s="155">
        <f t="shared" ref="G113:S113" si="113">G114+G116</f>
        <v>268</v>
      </c>
      <c r="H113" s="156">
        <f t="shared" si="113"/>
        <v>0</v>
      </c>
      <c r="I113" s="156">
        <f t="shared" si="113"/>
        <v>0</v>
      </c>
      <c r="J113" s="192">
        <f t="shared" si="113"/>
        <v>63.2</v>
      </c>
      <c r="K113" s="192">
        <f t="shared" si="113"/>
        <v>0</v>
      </c>
      <c r="L113" s="192">
        <f t="shared" si="113"/>
        <v>63.2</v>
      </c>
      <c r="M113" s="192">
        <f t="shared" si="113"/>
        <v>0</v>
      </c>
      <c r="N113" s="192">
        <f t="shared" si="113"/>
        <v>0</v>
      </c>
      <c r="O113" s="155">
        <f t="shared" si="113"/>
        <v>331.2</v>
      </c>
      <c r="P113" s="157">
        <f t="shared" si="87"/>
        <v>0</v>
      </c>
      <c r="Q113" s="155">
        <f t="shared" si="113"/>
        <v>331.2</v>
      </c>
      <c r="R113" s="156">
        <f t="shared" si="113"/>
        <v>0</v>
      </c>
      <c r="S113" s="156">
        <f t="shared" si="113"/>
        <v>0</v>
      </c>
      <c r="T113" s="154">
        <f t="shared" si="96"/>
        <v>268</v>
      </c>
      <c r="U113" s="18">
        <f>U114</f>
        <v>0</v>
      </c>
      <c r="V113" s="157">
        <f>V114+V116</f>
        <v>268</v>
      </c>
      <c r="W113" s="156"/>
      <c r="X113" s="155">
        <f>X114</f>
        <v>63.2</v>
      </c>
      <c r="Y113" s="156"/>
      <c r="Z113" s="155">
        <f>Z114</f>
        <v>63.2</v>
      </c>
      <c r="AA113" s="156"/>
      <c r="AB113" s="154">
        <f t="shared" si="80"/>
        <v>331.2</v>
      </c>
      <c r="AC113" s="154">
        <f t="shared" si="80"/>
        <v>0</v>
      </c>
      <c r="AD113" s="154">
        <f t="shared" si="80"/>
        <v>331.2</v>
      </c>
      <c r="AE113" s="154">
        <f t="shared" si="80"/>
        <v>0</v>
      </c>
      <c r="AF113" s="159">
        <f t="shared" si="84"/>
        <v>268</v>
      </c>
      <c r="AG113" s="159"/>
      <c r="AH113" s="159">
        <f t="shared" ref="AH113:AM113" si="114">AH114+AH116</f>
        <v>268</v>
      </c>
      <c r="AI113" s="159">
        <f t="shared" si="114"/>
        <v>0</v>
      </c>
      <c r="AJ113" s="159">
        <f t="shared" si="114"/>
        <v>63.2</v>
      </c>
      <c r="AK113" s="159">
        <f t="shared" si="114"/>
        <v>0</v>
      </c>
      <c r="AL113" s="159">
        <f t="shared" si="114"/>
        <v>63.2</v>
      </c>
      <c r="AM113" s="159">
        <f t="shared" si="114"/>
        <v>0</v>
      </c>
      <c r="AN113" s="162">
        <f t="shared" si="81"/>
        <v>331.2</v>
      </c>
      <c r="AO113" s="162">
        <f t="shared" si="81"/>
        <v>0</v>
      </c>
      <c r="AP113" s="162">
        <f t="shared" si="81"/>
        <v>331.2</v>
      </c>
      <c r="AQ113" s="162">
        <f t="shared" si="81"/>
        <v>0</v>
      </c>
    </row>
    <row r="114" spans="1:77" s="8" customFormat="1" ht="107.25" customHeight="1">
      <c r="A114" s="16" t="s">
        <v>11</v>
      </c>
      <c r="B114" s="17" t="s">
        <v>181</v>
      </c>
      <c r="C114" s="153" t="s">
        <v>12</v>
      </c>
      <c r="D114" s="153"/>
      <c r="E114" s="154">
        <f t="shared" si="92"/>
        <v>268</v>
      </c>
      <c r="F114" s="156">
        <f>F115</f>
        <v>0</v>
      </c>
      <c r="G114" s="155">
        <f t="shared" ref="G114:S114" si="115">G115</f>
        <v>268</v>
      </c>
      <c r="H114" s="156">
        <f t="shared" si="115"/>
        <v>0</v>
      </c>
      <c r="I114" s="156">
        <f t="shared" si="115"/>
        <v>0</v>
      </c>
      <c r="J114" s="192">
        <f t="shared" si="115"/>
        <v>63.2</v>
      </c>
      <c r="K114" s="192">
        <f t="shared" si="115"/>
        <v>0</v>
      </c>
      <c r="L114" s="192">
        <f t="shared" si="115"/>
        <v>63.2</v>
      </c>
      <c r="M114" s="192">
        <f t="shared" si="115"/>
        <v>0</v>
      </c>
      <c r="N114" s="192">
        <f t="shared" si="115"/>
        <v>0</v>
      </c>
      <c r="O114" s="155">
        <f t="shared" si="115"/>
        <v>331.2</v>
      </c>
      <c r="P114" s="157">
        <f t="shared" si="87"/>
        <v>0</v>
      </c>
      <c r="Q114" s="155">
        <f t="shared" si="115"/>
        <v>331.2</v>
      </c>
      <c r="R114" s="156">
        <f t="shared" si="115"/>
        <v>0</v>
      </c>
      <c r="S114" s="156">
        <f t="shared" si="115"/>
        <v>0</v>
      </c>
      <c r="T114" s="154">
        <f t="shared" si="96"/>
        <v>268</v>
      </c>
      <c r="U114" s="156">
        <f>U115</f>
        <v>0</v>
      </c>
      <c r="V114" s="155">
        <f t="shared" ref="V114:AA114" si="116">V115</f>
        <v>268</v>
      </c>
      <c r="W114" s="155">
        <f t="shared" si="116"/>
        <v>0</v>
      </c>
      <c r="X114" s="155">
        <f>Y114+Z114+AA114</f>
        <v>63.2</v>
      </c>
      <c r="Y114" s="155">
        <f t="shared" si="116"/>
        <v>0</v>
      </c>
      <c r="Z114" s="155">
        <f t="shared" si="116"/>
        <v>63.2</v>
      </c>
      <c r="AA114" s="155">
        <f t="shared" si="116"/>
        <v>0</v>
      </c>
      <c r="AB114" s="154">
        <f t="shared" si="80"/>
        <v>331.2</v>
      </c>
      <c r="AC114" s="154">
        <f t="shared" si="80"/>
        <v>0</v>
      </c>
      <c r="AD114" s="154">
        <f t="shared" si="80"/>
        <v>331.2</v>
      </c>
      <c r="AE114" s="154">
        <f t="shared" si="80"/>
        <v>0</v>
      </c>
      <c r="AF114" s="159">
        <f t="shared" si="84"/>
        <v>268</v>
      </c>
      <c r="AG114" s="160"/>
      <c r="AH114" s="160">
        <f t="shared" ref="AH114:AM114" si="117">AH115</f>
        <v>268</v>
      </c>
      <c r="AI114" s="160">
        <f t="shared" si="117"/>
        <v>0</v>
      </c>
      <c r="AJ114" s="160">
        <f t="shared" ref="AJ114:AJ120" si="118">AK114++AL114+AM114</f>
        <v>63.2</v>
      </c>
      <c r="AK114" s="160">
        <f t="shared" si="117"/>
        <v>0</v>
      </c>
      <c r="AL114" s="160">
        <v>63.2</v>
      </c>
      <c r="AM114" s="160">
        <f t="shared" si="117"/>
        <v>0</v>
      </c>
      <c r="AN114" s="162">
        <f t="shared" si="81"/>
        <v>331.2</v>
      </c>
      <c r="AO114" s="162">
        <f t="shared" si="81"/>
        <v>0</v>
      </c>
      <c r="AP114" s="162">
        <f t="shared" si="81"/>
        <v>331.2</v>
      </c>
      <c r="AQ114" s="162">
        <f t="shared" si="81"/>
        <v>0</v>
      </c>
      <c r="AR114" s="7"/>
      <c r="AS114" s="7"/>
      <c r="AT114" s="7"/>
      <c r="AU114" s="7"/>
      <c r="AV114" s="7"/>
      <c r="AW114" s="7"/>
      <c r="AX114" s="7"/>
      <c r="AY114" s="7"/>
      <c r="AZ114" s="7"/>
      <c r="BA114" s="7"/>
      <c r="BB114" s="7"/>
      <c r="BC114" s="7"/>
      <c r="BD114" s="7"/>
      <c r="BE114" s="7"/>
      <c r="BF114" s="7"/>
      <c r="BG114" s="7"/>
      <c r="BH114" s="7"/>
      <c r="BI114" s="7"/>
      <c r="BJ114" s="7"/>
      <c r="BK114" s="7"/>
      <c r="BL114" s="7"/>
      <c r="BM114" s="7"/>
      <c r="BN114" s="7"/>
      <c r="BO114" s="7"/>
      <c r="BP114" s="7"/>
      <c r="BQ114" s="7"/>
      <c r="BR114" s="7"/>
      <c r="BS114" s="7"/>
      <c r="BT114" s="7"/>
      <c r="BU114" s="7"/>
      <c r="BV114" s="7"/>
      <c r="BW114" s="7"/>
      <c r="BX114" s="7"/>
      <c r="BY114" s="7"/>
    </row>
    <row r="115" spans="1:77" s="8" customFormat="1" ht="19.5" customHeight="1">
      <c r="A115" s="16" t="s">
        <v>29</v>
      </c>
      <c r="B115" s="17" t="s">
        <v>181</v>
      </c>
      <c r="C115" s="153" t="s">
        <v>12</v>
      </c>
      <c r="D115" s="153" t="s">
        <v>30</v>
      </c>
      <c r="E115" s="154">
        <f t="shared" si="92"/>
        <v>268</v>
      </c>
      <c r="F115" s="156"/>
      <c r="G115" s="155">
        <v>268</v>
      </c>
      <c r="H115" s="157"/>
      <c r="I115" s="157"/>
      <c r="J115" s="188">
        <f>K115+L115+M115+N115</f>
        <v>63.2</v>
      </c>
      <c r="K115" s="188"/>
      <c r="L115" s="188">
        <v>63.2</v>
      </c>
      <c r="M115" s="188"/>
      <c r="N115" s="188"/>
      <c r="O115" s="157">
        <f>P115+Q115+R115+S115</f>
        <v>331.2</v>
      </c>
      <c r="P115" s="157">
        <f t="shared" si="87"/>
        <v>0</v>
      </c>
      <c r="Q115" s="157">
        <f>G115+L115</f>
        <v>331.2</v>
      </c>
      <c r="R115" s="157">
        <f>H115+M115</f>
        <v>0</v>
      </c>
      <c r="S115" s="157">
        <f>I115+N115</f>
        <v>0</v>
      </c>
      <c r="T115" s="154">
        <f t="shared" si="96"/>
        <v>268</v>
      </c>
      <c r="U115" s="156"/>
      <c r="V115" s="155">
        <v>268</v>
      </c>
      <c r="W115" s="156"/>
      <c r="X115" s="155">
        <f>Y115+Z115+AA115</f>
        <v>63.2</v>
      </c>
      <c r="Y115" s="156"/>
      <c r="Z115" s="156">
        <v>63.2</v>
      </c>
      <c r="AA115" s="156"/>
      <c r="AB115" s="154">
        <f t="shared" si="80"/>
        <v>331.2</v>
      </c>
      <c r="AC115" s="154">
        <f t="shared" si="80"/>
        <v>0</v>
      </c>
      <c r="AD115" s="154">
        <f t="shared" si="80"/>
        <v>331.2</v>
      </c>
      <c r="AE115" s="154">
        <f t="shared" si="80"/>
        <v>0</v>
      </c>
      <c r="AF115" s="159">
        <f t="shared" si="84"/>
        <v>268</v>
      </c>
      <c r="AG115" s="160"/>
      <c r="AH115" s="160">
        <v>268</v>
      </c>
      <c r="AI115" s="160"/>
      <c r="AJ115" s="160">
        <f t="shared" si="118"/>
        <v>63.2</v>
      </c>
      <c r="AK115" s="161"/>
      <c r="AL115" s="161">
        <v>63.2</v>
      </c>
      <c r="AM115" s="161"/>
      <c r="AN115" s="162">
        <f t="shared" si="81"/>
        <v>331.2</v>
      </c>
      <c r="AO115" s="162">
        <f t="shared" si="81"/>
        <v>0</v>
      </c>
      <c r="AP115" s="162">
        <f t="shared" si="81"/>
        <v>331.2</v>
      </c>
      <c r="AQ115" s="162">
        <f t="shared" si="81"/>
        <v>0</v>
      </c>
      <c r="AR115" s="7"/>
      <c r="AS115" s="7"/>
      <c r="AT115" s="7"/>
      <c r="AU115" s="7"/>
      <c r="AV115" s="7"/>
      <c r="AW115" s="7"/>
      <c r="AX115" s="7"/>
      <c r="AY115" s="7"/>
      <c r="AZ115" s="7"/>
      <c r="BA115" s="7"/>
      <c r="BB115" s="7"/>
      <c r="BC115" s="7"/>
      <c r="BD115" s="7"/>
      <c r="BE115" s="7"/>
      <c r="BF115" s="7"/>
      <c r="BG115" s="7"/>
      <c r="BH115" s="7"/>
      <c r="BI115" s="7"/>
      <c r="BJ115" s="7"/>
      <c r="BK115" s="7"/>
      <c r="BL115" s="7"/>
      <c r="BM115" s="7"/>
      <c r="BN115" s="7"/>
      <c r="BO115" s="7"/>
      <c r="BP115" s="7"/>
      <c r="BQ115" s="7"/>
      <c r="BR115" s="7"/>
      <c r="BS115" s="7"/>
      <c r="BT115" s="7"/>
      <c r="BU115" s="7"/>
      <c r="BV115" s="7"/>
      <c r="BW115" s="7"/>
      <c r="BX115" s="7"/>
      <c r="BY115" s="7"/>
    </row>
    <row r="116" spans="1:77" s="8" customFormat="1" ht="48" hidden="1" customHeight="1">
      <c r="A116" s="16" t="s">
        <v>22</v>
      </c>
      <c r="B116" s="17" t="s">
        <v>181</v>
      </c>
      <c r="C116" s="153" t="s">
        <v>16</v>
      </c>
      <c r="D116" s="153"/>
      <c r="E116" s="154">
        <f t="shared" si="92"/>
        <v>0</v>
      </c>
      <c r="F116" s="156">
        <f>F117</f>
        <v>0</v>
      </c>
      <c r="G116" s="155">
        <f>G117</f>
        <v>0</v>
      </c>
      <c r="H116" s="157">
        <f>H117</f>
        <v>0</v>
      </c>
      <c r="I116" s="157"/>
      <c r="J116" s="188"/>
      <c r="K116" s="188"/>
      <c r="L116" s="188"/>
      <c r="M116" s="188"/>
      <c r="N116" s="188"/>
      <c r="O116" s="157"/>
      <c r="P116" s="157">
        <f t="shared" si="87"/>
        <v>0</v>
      </c>
      <c r="Q116" s="157"/>
      <c r="R116" s="157"/>
      <c r="S116" s="157"/>
      <c r="T116" s="154">
        <f t="shared" si="96"/>
        <v>0</v>
      </c>
      <c r="U116" s="156">
        <f>U117</f>
        <v>0</v>
      </c>
      <c r="V116" s="156">
        <f>V117</f>
        <v>0</v>
      </c>
      <c r="W116" s="156"/>
      <c r="X116" s="156"/>
      <c r="Y116" s="156"/>
      <c r="Z116" s="156"/>
      <c r="AA116" s="156"/>
      <c r="AB116" s="154">
        <f t="shared" si="80"/>
        <v>0</v>
      </c>
      <c r="AC116" s="154">
        <f t="shared" si="80"/>
        <v>0</v>
      </c>
      <c r="AD116" s="154">
        <f t="shared" si="80"/>
        <v>0</v>
      </c>
      <c r="AE116" s="154">
        <f t="shared" si="80"/>
        <v>0</v>
      </c>
      <c r="AF116" s="159">
        <f t="shared" si="84"/>
        <v>0</v>
      </c>
      <c r="AG116" s="160"/>
      <c r="AH116" s="160">
        <f>AH117</f>
        <v>0</v>
      </c>
      <c r="AI116" s="160"/>
      <c r="AJ116" s="160">
        <f t="shared" si="118"/>
        <v>0</v>
      </c>
      <c r="AK116" s="161"/>
      <c r="AL116" s="161"/>
      <c r="AM116" s="161"/>
      <c r="AN116" s="162">
        <f t="shared" si="81"/>
        <v>0</v>
      </c>
      <c r="AO116" s="162">
        <f t="shared" si="81"/>
        <v>0</v>
      </c>
      <c r="AP116" s="162">
        <f t="shared" si="81"/>
        <v>0</v>
      </c>
      <c r="AQ116" s="162">
        <f t="shared" si="81"/>
        <v>0</v>
      </c>
      <c r="AR116" s="7"/>
      <c r="AS116" s="7"/>
      <c r="AT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  <c r="BE116" s="7"/>
      <c r="BF116" s="7"/>
      <c r="BG116" s="7"/>
      <c r="BH116" s="7"/>
      <c r="BI116" s="7"/>
      <c r="BJ116" s="7"/>
      <c r="BK116" s="7"/>
      <c r="BL116" s="7"/>
      <c r="BM116" s="7"/>
      <c r="BN116" s="7"/>
      <c r="BO116" s="7"/>
      <c r="BP116" s="7"/>
      <c r="BQ116" s="7"/>
      <c r="BR116" s="7"/>
      <c r="BS116" s="7"/>
      <c r="BT116" s="7"/>
      <c r="BU116" s="7"/>
      <c r="BV116" s="7"/>
      <c r="BW116" s="7"/>
      <c r="BX116" s="7"/>
      <c r="BY116" s="7"/>
    </row>
    <row r="117" spans="1:77" s="8" customFormat="1" ht="19.5" hidden="1" customHeight="1">
      <c r="A117" s="16" t="s">
        <v>29</v>
      </c>
      <c r="B117" s="17" t="s">
        <v>181</v>
      </c>
      <c r="C117" s="153" t="s">
        <v>16</v>
      </c>
      <c r="D117" s="153" t="s">
        <v>30</v>
      </c>
      <c r="E117" s="154">
        <f t="shared" si="92"/>
        <v>0</v>
      </c>
      <c r="F117" s="156"/>
      <c r="G117" s="155"/>
      <c r="H117" s="157"/>
      <c r="I117" s="157"/>
      <c r="J117" s="188"/>
      <c r="K117" s="188"/>
      <c r="L117" s="188"/>
      <c r="M117" s="188"/>
      <c r="N117" s="188"/>
      <c r="O117" s="157"/>
      <c r="P117" s="157">
        <f t="shared" si="87"/>
        <v>0</v>
      </c>
      <c r="Q117" s="157"/>
      <c r="R117" s="157"/>
      <c r="S117" s="157"/>
      <c r="T117" s="154">
        <f t="shared" si="96"/>
        <v>0</v>
      </c>
      <c r="U117" s="156"/>
      <c r="V117" s="156"/>
      <c r="W117" s="156"/>
      <c r="X117" s="156"/>
      <c r="Y117" s="156"/>
      <c r="Z117" s="156"/>
      <c r="AA117" s="156"/>
      <c r="AB117" s="154">
        <f t="shared" si="80"/>
        <v>0</v>
      </c>
      <c r="AC117" s="154">
        <f t="shared" si="80"/>
        <v>0</v>
      </c>
      <c r="AD117" s="154">
        <f t="shared" si="80"/>
        <v>0</v>
      </c>
      <c r="AE117" s="154">
        <f t="shared" si="80"/>
        <v>0</v>
      </c>
      <c r="AF117" s="159">
        <f t="shared" si="84"/>
        <v>0</v>
      </c>
      <c r="AG117" s="160"/>
      <c r="AH117" s="160"/>
      <c r="AI117" s="160"/>
      <c r="AJ117" s="160">
        <f t="shared" si="118"/>
        <v>0</v>
      </c>
      <c r="AK117" s="161"/>
      <c r="AL117" s="161"/>
      <c r="AM117" s="161"/>
      <c r="AN117" s="162">
        <f t="shared" si="81"/>
        <v>0</v>
      </c>
      <c r="AO117" s="162">
        <f t="shared" si="81"/>
        <v>0</v>
      </c>
      <c r="AP117" s="162">
        <f t="shared" si="81"/>
        <v>0</v>
      </c>
      <c r="AQ117" s="162">
        <f t="shared" si="81"/>
        <v>0</v>
      </c>
      <c r="AR117" s="7"/>
      <c r="AS117" s="7"/>
      <c r="AT117" s="7"/>
      <c r="AU117" s="7"/>
      <c r="AV117" s="7"/>
      <c r="AW117" s="7"/>
      <c r="AX117" s="7"/>
      <c r="AY117" s="7"/>
      <c r="AZ117" s="7"/>
      <c r="BA117" s="7"/>
      <c r="BB117" s="7"/>
      <c r="BC117" s="7"/>
      <c r="BD117" s="7"/>
      <c r="BE117" s="7"/>
      <c r="BF117" s="7"/>
      <c r="BG117" s="7"/>
      <c r="BH117" s="7"/>
      <c r="BI117" s="7"/>
      <c r="BJ117" s="7"/>
      <c r="BK117" s="7"/>
      <c r="BL117" s="7"/>
      <c r="BM117" s="7"/>
      <c r="BN117" s="7"/>
      <c r="BO117" s="7"/>
      <c r="BP117" s="7"/>
      <c r="BQ117" s="7"/>
      <c r="BR117" s="7"/>
      <c r="BS117" s="7"/>
      <c r="BT117" s="7"/>
      <c r="BU117" s="7"/>
      <c r="BV117" s="7"/>
      <c r="BW117" s="7"/>
      <c r="BX117" s="7"/>
      <c r="BY117" s="7"/>
    </row>
    <row r="118" spans="1:77" s="7" customFormat="1" ht="89.25" customHeight="1">
      <c r="A118" s="31" t="s">
        <v>114</v>
      </c>
      <c r="B118" s="39" t="s">
        <v>182</v>
      </c>
      <c r="C118" s="19"/>
      <c r="D118" s="153"/>
      <c r="E118" s="154">
        <f t="shared" si="92"/>
        <v>326.60000000000002</v>
      </c>
      <c r="F118" s="156">
        <f>F119+F121</f>
        <v>0</v>
      </c>
      <c r="G118" s="156">
        <f t="shared" ref="G118:S118" si="119">G119+G121</f>
        <v>326.60000000000002</v>
      </c>
      <c r="H118" s="156">
        <f t="shared" si="119"/>
        <v>0</v>
      </c>
      <c r="I118" s="156">
        <f t="shared" si="119"/>
        <v>0</v>
      </c>
      <c r="J118" s="192">
        <f t="shared" si="119"/>
        <v>32.700000000000003</v>
      </c>
      <c r="K118" s="192">
        <f t="shared" si="119"/>
        <v>0</v>
      </c>
      <c r="L118" s="192">
        <f t="shared" si="119"/>
        <v>32.700000000000003</v>
      </c>
      <c r="M118" s="192">
        <f t="shared" si="119"/>
        <v>0</v>
      </c>
      <c r="N118" s="192">
        <f t="shared" si="119"/>
        <v>0</v>
      </c>
      <c r="O118" s="156">
        <f t="shared" si="119"/>
        <v>359.3</v>
      </c>
      <c r="P118" s="157">
        <f t="shared" si="87"/>
        <v>0</v>
      </c>
      <c r="Q118" s="156">
        <f t="shared" si="119"/>
        <v>359.3</v>
      </c>
      <c r="R118" s="156">
        <f t="shared" si="119"/>
        <v>0</v>
      </c>
      <c r="S118" s="156">
        <f t="shared" si="119"/>
        <v>0</v>
      </c>
      <c r="T118" s="154">
        <f t="shared" si="96"/>
        <v>326.60000000000002</v>
      </c>
      <c r="U118" s="18">
        <f t="shared" ref="U118:AA118" si="120">U119+U121</f>
        <v>0</v>
      </c>
      <c r="V118" s="18">
        <f t="shared" si="120"/>
        <v>326.60000000000002</v>
      </c>
      <c r="W118" s="18">
        <f t="shared" si="120"/>
        <v>0</v>
      </c>
      <c r="X118" s="18">
        <f>Z118+AA118</f>
        <v>32.700000000000003</v>
      </c>
      <c r="Y118" s="18">
        <f t="shared" si="120"/>
        <v>0</v>
      </c>
      <c r="Z118" s="18">
        <f t="shared" si="120"/>
        <v>32.700000000000003</v>
      </c>
      <c r="AA118" s="18">
        <f t="shared" si="120"/>
        <v>0</v>
      </c>
      <c r="AB118" s="154">
        <f t="shared" si="80"/>
        <v>359.3</v>
      </c>
      <c r="AC118" s="154">
        <f t="shared" si="80"/>
        <v>0</v>
      </c>
      <c r="AD118" s="154">
        <f t="shared" si="80"/>
        <v>359.3</v>
      </c>
      <c r="AE118" s="154">
        <f t="shared" si="80"/>
        <v>0</v>
      </c>
      <c r="AF118" s="159">
        <f t="shared" si="84"/>
        <v>326.60000000000002</v>
      </c>
      <c r="AG118" s="159"/>
      <c r="AH118" s="159">
        <f t="shared" ref="AH118:AM118" si="121">AH119+AH121</f>
        <v>326.60000000000002</v>
      </c>
      <c r="AI118" s="159">
        <f t="shared" si="121"/>
        <v>0</v>
      </c>
      <c r="AJ118" s="160">
        <f t="shared" si="118"/>
        <v>32.700000000000003</v>
      </c>
      <c r="AK118" s="159">
        <f t="shared" si="121"/>
        <v>0</v>
      </c>
      <c r="AL118" s="159">
        <f t="shared" si="121"/>
        <v>32.700000000000003</v>
      </c>
      <c r="AM118" s="159">
        <f t="shared" si="121"/>
        <v>0</v>
      </c>
      <c r="AN118" s="162">
        <f t="shared" si="81"/>
        <v>359.3</v>
      </c>
      <c r="AO118" s="162">
        <f t="shared" si="81"/>
        <v>0</v>
      </c>
      <c r="AP118" s="162">
        <f t="shared" si="81"/>
        <v>359.3</v>
      </c>
      <c r="AQ118" s="162">
        <f t="shared" si="81"/>
        <v>0</v>
      </c>
    </row>
    <row r="119" spans="1:77" s="8" customFormat="1" ht="107.25" customHeight="1">
      <c r="A119" s="16" t="s">
        <v>11</v>
      </c>
      <c r="B119" s="17" t="s">
        <v>182</v>
      </c>
      <c r="C119" s="153" t="s">
        <v>12</v>
      </c>
      <c r="D119" s="153"/>
      <c r="E119" s="154">
        <f t="shared" si="92"/>
        <v>326.60000000000002</v>
      </c>
      <c r="F119" s="156">
        <f>F120</f>
        <v>0</v>
      </c>
      <c r="G119" s="156">
        <f t="shared" ref="G119:S119" si="122">G120</f>
        <v>326.60000000000002</v>
      </c>
      <c r="H119" s="156">
        <f t="shared" si="122"/>
        <v>0</v>
      </c>
      <c r="I119" s="156">
        <f t="shared" si="122"/>
        <v>0</v>
      </c>
      <c r="J119" s="192">
        <f t="shared" si="122"/>
        <v>32.700000000000003</v>
      </c>
      <c r="K119" s="192">
        <f t="shared" si="122"/>
        <v>0</v>
      </c>
      <c r="L119" s="192">
        <f t="shared" si="122"/>
        <v>32.700000000000003</v>
      </c>
      <c r="M119" s="192">
        <f t="shared" si="122"/>
        <v>0</v>
      </c>
      <c r="N119" s="192">
        <f t="shared" si="122"/>
        <v>0</v>
      </c>
      <c r="O119" s="156">
        <f t="shared" si="122"/>
        <v>359.3</v>
      </c>
      <c r="P119" s="157">
        <f t="shared" si="87"/>
        <v>0</v>
      </c>
      <c r="Q119" s="156">
        <f t="shared" si="122"/>
        <v>359.3</v>
      </c>
      <c r="R119" s="156">
        <f t="shared" si="122"/>
        <v>0</v>
      </c>
      <c r="S119" s="156">
        <f t="shared" si="122"/>
        <v>0</v>
      </c>
      <c r="T119" s="154">
        <f t="shared" si="96"/>
        <v>326.60000000000002</v>
      </c>
      <c r="U119" s="156">
        <f t="shared" ref="U119:AA119" si="123">U120</f>
        <v>0</v>
      </c>
      <c r="V119" s="156">
        <f t="shared" si="123"/>
        <v>326.60000000000002</v>
      </c>
      <c r="W119" s="156">
        <f t="shared" si="123"/>
        <v>0</v>
      </c>
      <c r="X119" s="18">
        <f>Z119+AA119</f>
        <v>32.700000000000003</v>
      </c>
      <c r="Y119" s="156">
        <f t="shared" si="123"/>
        <v>0</v>
      </c>
      <c r="Z119" s="156">
        <f t="shared" si="123"/>
        <v>32.700000000000003</v>
      </c>
      <c r="AA119" s="156">
        <f t="shared" si="123"/>
        <v>0</v>
      </c>
      <c r="AB119" s="154">
        <f t="shared" si="80"/>
        <v>359.3</v>
      </c>
      <c r="AC119" s="154">
        <f t="shared" si="80"/>
        <v>0</v>
      </c>
      <c r="AD119" s="154">
        <f t="shared" si="80"/>
        <v>359.3</v>
      </c>
      <c r="AE119" s="154">
        <f t="shared" si="80"/>
        <v>0</v>
      </c>
      <c r="AF119" s="159">
        <f t="shared" si="84"/>
        <v>326.60000000000002</v>
      </c>
      <c r="AG119" s="160"/>
      <c r="AH119" s="160">
        <f t="shared" ref="AH119:AM119" si="124">AH120</f>
        <v>326.60000000000002</v>
      </c>
      <c r="AI119" s="160">
        <f t="shared" si="124"/>
        <v>0</v>
      </c>
      <c r="AJ119" s="160">
        <f t="shared" si="118"/>
        <v>32.700000000000003</v>
      </c>
      <c r="AK119" s="160">
        <f t="shared" si="124"/>
        <v>0</v>
      </c>
      <c r="AL119" s="160">
        <f t="shared" si="124"/>
        <v>32.700000000000003</v>
      </c>
      <c r="AM119" s="160">
        <f t="shared" si="124"/>
        <v>0</v>
      </c>
      <c r="AN119" s="162">
        <f t="shared" si="81"/>
        <v>359.3</v>
      </c>
      <c r="AO119" s="162">
        <f t="shared" si="81"/>
        <v>0</v>
      </c>
      <c r="AP119" s="162">
        <f t="shared" si="81"/>
        <v>359.3</v>
      </c>
      <c r="AQ119" s="162">
        <f t="shared" si="81"/>
        <v>0</v>
      </c>
      <c r="AR119" s="7"/>
      <c r="AS119" s="7"/>
      <c r="AT119" s="7"/>
      <c r="AU119" s="7"/>
      <c r="AV119" s="7"/>
      <c r="AW119" s="7"/>
      <c r="AX119" s="7"/>
      <c r="AY119" s="7"/>
      <c r="AZ119" s="7"/>
      <c r="BA119" s="7"/>
      <c r="BB119" s="7"/>
      <c r="BC119" s="7"/>
      <c r="BD119" s="7"/>
      <c r="BE119" s="7"/>
      <c r="BF119" s="7"/>
      <c r="BG119" s="7"/>
      <c r="BH119" s="7"/>
      <c r="BI119" s="7"/>
      <c r="BJ119" s="7"/>
      <c r="BK119" s="7"/>
      <c r="BL119" s="7"/>
      <c r="BM119" s="7"/>
      <c r="BN119" s="7"/>
      <c r="BO119" s="7"/>
      <c r="BP119" s="7"/>
      <c r="BQ119" s="7"/>
      <c r="BR119" s="7"/>
      <c r="BS119" s="7"/>
      <c r="BT119" s="7"/>
      <c r="BU119" s="7"/>
      <c r="BV119" s="7"/>
      <c r="BW119" s="7"/>
      <c r="BX119" s="7"/>
      <c r="BY119" s="7"/>
    </row>
    <row r="120" spans="1:77" s="8" customFormat="1" ht="30">
      <c r="A120" s="16" t="s">
        <v>29</v>
      </c>
      <c r="B120" s="17" t="s">
        <v>182</v>
      </c>
      <c r="C120" s="153" t="s">
        <v>12</v>
      </c>
      <c r="D120" s="153" t="s">
        <v>30</v>
      </c>
      <c r="E120" s="154">
        <f t="shared" si="92"/>
        <v>326.60000000000002</v>
      </c>
      <c r="F120" s="156"/>
      <c r="G120" s="156">
        <v>326.60000000000002</v>
      </c>
      <c r="H120" s="157"/>
      <c r="I120" s="157"/>
      <c r="J120" s="188">
        <f>K120+L120+M120+N120</f>
        <v>32.700000000000003</v>
      </c>
      <c r="K120" s="188"/>
      <c r="L120" s="188">
        <v>32.700000000000003</v>
      </c>
      <c r="M120" s="188"/>
      <c r="N120" s="188"/>
      <c r="O120" s="157">
        <f>P120+Q120+R120+S120</f>
        <v>359.3</v>
      </c>
      <c r="P120" s="157">
        <f t="shared" si="87"/>
        <v>0</v>
      </c>
      <c r="Q120" s="157">
        <f>G120+L120</f>
        <v>359.3</v>
      </c>
      <c r="R120" s="157">
        <f>H120+M120</f>
        <v>0</v>
      </c>
      <c r="S120" s="157">
        <f>I120+N120</f>
        <v>0</v>
      </c>
      <c r="T120" s="154">
        <f t="shared" si="96"/>
        <v>326.60000000000002</v>
      </c>
      <c r="U120" s="156"/>
      <c r="V120" s="156">
        <v>326.60000000000002</v>
      </c>
      <c r="W120" s="156"/>
      <c r="X120" s="18">
        <f>Z120+AA120</f>
        <v>32.700000000000003</v>
      </c>
      <c r="Y120" s="156"/>
      <c r="Z120" s="156">
        <v>32.700000000000003</v>
      </c>
      <c r="AA120" s="156"/>
      <c r="AB120" s="154">
        <f t="shared" si="80"/>
        <v>359.3</v>
      </c>
      <c r="AC120" s="154">
        <f t="shared" si="80"/>
        <v>0</v>
      </c>
      <c r="AD120" s="154">
        <f t="shared" si="80"/>
        <v>359.3</v>
      </c>
      <c r="AE120" s="154">
        <f t="shared" si="80"/>
        <v>0</v>
      </c>
      <c r="AF120" s="159">
        <f t="shared" si="84"/>
        <v>326.60000000000002</v>
      </c>
      <c r="AG120" s="160"/>
      <c r="AH120" s="160">
        <v>326.60000000000002</v>
      </c>
      <c r="AI120" s="160"/>
      <c r="AJ120" s="160">
        <f t="shared" si="118"/>
        <v>32.700000000000003</v>
      </c>
      <c r="AK120" s="161"/>
      <c r="AL120" s="161">
        <v>32.700000000000003</v>
      </c>
      <c r="AM120" s="161"/>
      <c r="AN120" s="162">
        <f t="shared" si="81"/>
        <v>359.3</v>
      </c>
      <c r="AO120" s="162">
        <f t="shared" si="81"/>
        <v>0</v>
      </c>
      <c r="AP120" s="162">
        <f t="shared" si="81"/>
        <v>359.3</v>
      </c>
      <c r="AQ120" s="162">
        <f t="shared" si="81"/>
        <v>0</v>
      </c>
      <c r="AR120" s="7"/>
      <c r="AS120" s="7"/>
      <c r="AT120" s="7"/>
      <c r="AU120" s="7"/>
      <c r="AV120" s="7"/>
      <c r="AW120" s="7"/>
      <c r="AX120" s="7"/>
      <c r="AY120" s="7"/>
      <c r="AZ120" s="7"/>
      <c r="BA120" s="7"/>
      <c r="BB120" s="7"/>
      <c r="BC120" s="7"/>
      <c r="BD120" s="7"/>
      <c r="BE120" s="7"/>
      <c r="BF120" s="7"/>
      <c r="BG120" s="7"/>
      <c r="BH120" s="7"/>
      <c r="BI120" s="7"/>
      <c r="BJ120" s="7"/>
      <c r="BK120" s="7"/>
      <c r="BL120" s="7"/>
      <c r="BM120" s="7"/>
      <c r="BN120" s="7"/>
      <c r="BO120" s="7"/>
      <c r="BP120" s="7"/>
      <c r="BQ120" s="7"/>
      <c r="BR120" s="7"/>
      <c r="BS120" s="7"/>
      <c r="BT120" s="7"/>
      <c r="BU120" s="7"/>
      <c r="BV120" s="7"/>
      <c r="BW120" s="7"/>
      <c r="BX120" s="7"/>
      <c r="BY120" s="7"/>
    </row>
    <row r="121" spans="1:77" s="8" customFormat="1" ht="48.75" hidden="1" customHeight="1">
      <c r="A121" s="16" t="s">
        <v>22</v>
      </c>
      <c r="B121" s="17" t="s">
        <v>182</v>
      </c>
      <c r="C121" s="153" t="s">
        <v>16</v>
      </c>
      <c r="D121" s="153"/>
      <c r="E121" s="154">
        <f t="shared" si="92"/>
        <v>0</v>
      </c>
      <c r="F121" s="156">
        <f>F122</f>
        <v>0</v>
      </c>
      <c r="G121" s="155">
        <f>G122</f>
        <v>0</v>
      </c>
      <c r="H121" s="157">
        <f>H122</f>
        <v>0</v>
      </c>
      <c r="I121" s="157"/>
      <c r="J121" s="188"/>
      <c r="K121" s="188"/>
      <c r="L121" s="188"/>
      <c r="M121" s="188"/>
      <c r="N121" s="188"/>
      <c r="O121" s="157"/>
      <c r="P121" s="157">
        <f t="shared" si="87"/>
        <v>0</v>
      </c>
      <c r="Q121" s="157"/>
      <c r="R121" s="157"/>
      <c r="S121" s="157"/>
      <c r="T121" s="154">
        <f t="shared" si="96"/>
        <v>0</v>
      </c>
      <c r="U121" s="156">
        <f>U122</f>
        <v>0</v>
      </c>
      <c r="V121" s="155">
        <f>V122</f>
        <v>0</v>
      </c>
      <c r="W121" s="156"/>
      <c r="X121" s="156"/>
      <c r="Y121" s="156"/>
      <c r="Z121" s="156"/>
      <c r="AA121" s="156"/>
      <c r="AB121" s="154">
        <f t="shared" si="80"/>
        <v>0</v>
      </c>
      <c r="AC121" s="154">
        <f t="shared" si="80"/>
        <v>0</v>
      </c>
      <c r="AD121" s="154">
        <f t="shared" si="80"/>
        <v>0</v>
      </c>
      <c r="AE121" s="154">
        <f t="shared" si="80"/>
        <v>0</v>
      </c>
      <c r="AF121" s="159">
        <f t="shared" si="84"/>
        <v>0</v>
      </c>
      <c r="AG121" s="160"/>
      <c r="AH121" s="160">
        <f>AH122</f>
        <v>0</v>
      </c>
      <c r="AI121" s="160"/>
      <c r="AJ121" s="161"/>
      <c r="AK121" s="161"/>
      <c r="AL121" s="161"/>
      <c r="AM121" s="161"/>
      <c r="AN121" s="162">
        <f t="shared" si="81"/>
        <v>0</v>
      </c>
      <c r="AO121" s="162">
        <f t="shared" si="81"/>
        <v>0</v>
      </c>
      <c r="AP121" s="162">
        <f t="shared" si="81"/>
        <v>0</v>
      </c>
      <c r="AQ121" s="162">
        <f t="shared" si="81"/>
        <v>0</v>
      </c>
      <c r="AR121" s="7"/>
      <c r="AS121" s="7"/>
      <c r="AT121" s="7"/>
      <c r="AU121" s="7"/>
      <c r="AV121" s="7"/>
      <c r="AW121" s="7"/>
      <c r="AX121" s="7"/>
      <c r="AY121" s="7"/>
      <c r="AZ121" s="7"/>
      <c r="BA121" s="7"/>
      <c r="BB121" s="7"/>
      <c r="BC121" s="7"/>
      <c r="BD121" s="7"/>
      <c r="BE121" s="7"/>
      <c r="BF121" s="7"/>
      <c r="BG121" s="7"/>
      <c r="BH121" s="7"/>
      <c r="BI121" s="7"/>
      <c r="BJ121" s="7"/>
      <c r="BK121" s="7"/>
      <c r="BL121" s="7"/>
      <c r="BM121" s="7"/>
      <c r="BN121" s="7"/>
      <c r="BO121" s="7"/>
      <c r="BP121" s="7"/>
      <c r="BQ121" s="7"/>
      <c r="BR121" s="7"/>
      <c r="BS121" s="7"/>
      <c r="BT121" s="7"/>
      <c r="BU121" s="7"/>
      <c r="BV121" s="7"/>
      <c r="BW121" s="7"/>
      <c r="BX121" s="7"/>
      <c r="BY121" s="7"/>
    </row>
    <row r="122" spans="1:77" s="8" customFormat="1" ht="19.5" hidden="1" customHeight="1">
      <c r="A122" s="16" t="s">
        <v>29</v>
      </c>
      <c r="B122" s="17" t="s">
        <v>182</v>
      </c>
      <c r="C122" s="153" t="s">
        <v>16</v>
      </c>
      <c r="D122" s="153" t="s">
        <v>30</v>
      </c>
      <c r="E122" s="154">
        <f t="shared" si="92"/>
        <v>0</v>
      </c>
      <c r="F122" s="156"/>
      <c r="G122" s="155"/>
      <c r="H122" s="157"/>
      <c r="I122" s="157"/>
      <c r="J122" s="188"/>
      <c r="K122" s="188"/>
      <c r="L122" s="188"/>
      <c r="M122" s="188"/>
      <c r="N122" s="188"/>
      <c r="O122" s="157"/>
      <c r="P122" s="157">
        <f t="shared" si="87"/>
        <v>0</v>
      </c>
      <c r="Q122" s="157"/>
      <c r="R122" s="157"/>
      <c r="S122" s="157"/>
      <c r="T122" s="154">
        <f t="shared" si="96"/>
        <v>0</v>
      </c>
      <c r="U122" s="156"/>
      <c r="V122" s="155"/>
      <c r="W122" s="156"/>
      <c r="X122" s="156"/>
      <c r="Y122" s="156"/>
      <c r="Z122" s="156"/>
      <c r="AA122" s="156"/>
      <c r="AB122" s="154">
        <f t="shared" si="80"/>
        <v>0</v>
      </c>
      <c r="AC122" s="154">
        <f t="shared" si="80"/>
        <v>0</v>
      </c>
      <c r="AD122" s="154">
        <f t="shared" si="80"/>
        <v>0</v>
      </c>
      <c r="AE122" s="154">
        <f t="shared" si="80"/>
        <v>0</v>
      </c>
      <c r="AF122" s="159">
        <f t="shared" si="84"/>
        <v>0</v>
      </c>
      <c r="AG122" s="160"/>
      <c r="AH122" s="160"/>
      <c r="AI122" s="160"/>
      <c r="AJ122" s="161"/>
      <c r="AK122" s="161"/>
      <c r="AL122" s="161"/>
      <c r="AM122" s="161"/>
      <c r="AN122" s="162">
        <f t="shared" si="81"/>
        <v>0</v>
      </c>
      <c r="AO122" s="162">
        <f t="shared" si="81"/>
        <v>0</v>
      </c>
      <c r="AP122" s="162">
        <f t="shared" si="81"/>
        <v>0</v>
      </c>
      <c r="AQ122" s="162">
        <f t="shared" si="81"/>
        <v>0</v>
      </c>
      <c r="AR122" s="7"/>
      <c r="AS122" s="7"/>
      <c r="AT122" s="7"/>
      <c r="AU122" s="7"/>
      <c r="AV122" s="7"/>
      <c r="AW122" s="7"/>
      <c r="AX122" s="7"/>
      <c r="AY122" s="7"/>
      <c r="AZ122" s="7"/>
      <c r="BA122" s="7"/>
      <c r="BB122" s="7"/>
      <c r="BC122" s="7"/>
      <c r="BD122" s="7"/>
      <c r="BE122" s="7"/>
      <c r="BF122" s="7"/>
      <c r="BG122" s="7"/>
      <c r="BH122" s="7"/>
      <c r="BI122" s="7"/>
      <c r="BJ122" s="7"/>
      <c r="BK122" s="7"/>
      <c r="BL122" s="7"/>
      <c r="BM122" s="7"/>
      <c r="BN122" s="7"/>
      <c r="BO122" s="7"/>
      <c r="BP122" s="7"/>
      <c r="BQ122" s="7"/>
      <c r="BR122" s="7"/>
      <c r="BS122" s="7"/>
      <c r="BT122" s="7"/>
      <c r="BU122" s="7"/>
      <c r="BV122" s="7"/>
      <c r="BW122" s="7"/>
      <c r="BX122" s="7"/>
      <c r="BY122" s="7"/>
    </row>
    <row r="123" spans="1:77" s="7" customFormat="1" ht="70.5" customHeight="1">
      <c r="A123" s="31" t="s">
        <v>34</v>
      </c>
      <c r="B123" s="39" t="s">
        <v>183</v>
      </c>
      <c r="C123" s="19"/>
      <c r="D123" s="19"/>
      <c r="E123" s="154">
        <f t="shared" si="92"/>
        <v>875.6</v>
      </c>
      <c r="F123" s="18">
        <f t="shared" ref="F123:U124" si="125">F124</f>
        <v>0</v>
      </c>
      <c r="G123" s="18">
        <f t="shared" si="125"/>
        <v>0</v>
      </c>
      <c r="H123" s="18">
        <f t="shared" si="125"/>
        <v>875.6</v>
      </c>
      <c r="I123" s="18">
        <f t="shared" si="125"/>
        <v>0</v>
      </c>
      <c r="J123" s="194">
        <f t="shared" si="125"/>
        <v>0</v>
      </c>
      <c r="K123" s="194">
        <f t="shared" si="125"/>
        <v>0</v>
      </c>
      <c r="L123" s="194">
        <f t="shared" si="125"/>
        <v>0</v>
      </c>
      <c r="M123" s="194">
        <f t="shared" si="125"/>
        <v>0</v>
      </c>
      <c r="N123" s="194">
        <f t="shared" si="125"/>
        <v>0</v>
      </c>
      <c r="O123" s="18">
        <f t="shared" si="125"/>
        <v>875.6</v>
      </c>
      <c r="P123" s="157">
        <f t="shared" si="87"/>
        <v>0</v>
      </c>
      <c r="Q123" s="18">
        <f t="shared" si="125"/>
        <v>0</v>
      </c>
      <c r="R123" s="18">
        <f t="shared" si="125"/>
        <v>875.6</v>
      </c>
      <c r="S123" s="18">
        <f t="shared" si="125"/>
        <v>0</v>
      </c>
      <c r="T123" s="18">
        <f t="shared" si="125"/>
        <v>904.7</v>
      </c>
      <c r="U123" s="18">
        <f t="shared" si="125"/>
        <v>0</v>
      </c>
      <c r="V123" s="18">
        <f>V124</f>
        <v>0</v>
      </c>
      <c r="W123" s="18">
        <f>W124</f>
        <v>904.7</v>
      </c>
      <c r="X123" s="18">
        <f t="shared" ref="X123:AA124" si="126">X124</f>
        <v>0</v>
      </c>
      <c r="Y123" s="18">
        <f t="shared" si="126"/>
        <v>0</v>
      </c>
      <c r="Z123" s="18">
        <f t="shared" si="126"/>
        <v>0</v>
      </c>
      <c r="AA123" s="18">
        <f t="shared" si="126"/>
        <v>0</v>
      </c>
      <c r="AB123" s="154">
        <f t="shared" si="80"/>
        <v>904.7</v>
      </c>
      <c r="AC123" s="154">
        <f t="shared" si="80"/>
        <v>0</v>
      </c>
      <c r="AD123" s="154">
        <f t="shared" si="80"/>
        <v>0</v>
      </c>
      <c r="AE123" s="154">
        <f t="shared" si="80"/>
        <v>904.7</v>
      </c>
      <c r="AF123" s="18">
        <f>AF124</f>
        <v>936.1</v>
      </c>
      <c r="AG123" s="18">
        <f>AG124</f>
        <v>0</v>
      </c>
      <c r="AH123" s="18">
        <f>AH124</f>
        <v>0</v>
      </c>
      <c r="AI123" s="18">
        <f>AI124</f>
        <v>936.1</v>
      </c>
      <c r="AJ123" s="18">
        <f t="shared" ref="AJ123:AM124" si="127">AJ124</f>
        <v>0</v>
      </c>
      <c r="AK123" s="18">
        <f t="shared" si="127"/>
        <v>0</v>
      </c>
      <c r="AL123" s="18">
        <f t="shared" si="127"/>
        <v>0</v>
      </c>
      <c r="AM123" s="18">
        <f t="shared" si="127"/>
        <v>0</v>
      </c>
      <c r="AN123" s="162">
        <f t="shared" si="81"/>
        <v>936.1</v>
      </c>
      <c r="AO123" s="162">
        <f t="shared" si="81"/>
        <v>0</v>
      </c>
      <c r="AP123" s="162">
        <f t="shared" si="81"/>
        <v>0</v>
      </c>
      <c r="AQ123" s="162">
        <f t="shared" si="81"/>
        <v>936.1</v>
      </c>
    </row>
    <row r="124" spans="1:77" s="8" customFormat="1" ht="18" customHeight="1">
      <c r="A124" s="27" t="s">
        <v>35</v>
      </c>
      <c r="B124" s="17" t="s">
        <v>183</v>
      </c>
      <c r="C124" s="153" t="s">
        <v>36</v>
      </c>
      <c r="D124" s="153"/>
      <c r="E124" s="154">
        <f t="shared" si="92"/>
        <v>875.6</v>
      </c>
      <c r="F124" s="156">
        <f t="shared" si="125"/>
        <v>0</v>
      </c>
      <c r="G124" s="156">
        <f t="shared" si="125"/>
        <v>0</v>
      </c>
      <c r="H124" s="156">
        <f t="shared" si="125"/>
        <v>875.6</v>
      </c>
      <c r="I124" s="156">
        <f t="shared" si="125"/>
        <v>0</v>
      </c>
      <c r="J124" s="192">
        <f t="shared" si="125"/>
        <v>0</v>
      </c>
      <c r="K124" s="192">
        <f t="shared" si="125"/>
        <v>0</v>
      </c>
      <c r="L124" s="192">
        <f t="shared" si="125"/>
        <v>0</v>
      </c>
      <c r="M124" s="192">
        <f t="shared" si="125"/>
        <v>0</v>
      </c>
      <c r="N124" s="192">
        <f t="shared" si="125"/>
        <v>0</v>
      </c>
      <c r="O124" s="156">
        <f t="shared" si="125"/>
        <v>875.6</v>
      </c>
      <c r="P124" s="157">
        <f t="shared" si="87"/>
        <v>0</v>
      </c>
      <c r="Q124" s="156">
        <f t="shared" si="125"/>
        <v>0</v>
      </c>
      <c r="R124" s="156">
        <f t="shared" si="125"/>
        <v>875.6</v>
      </c>
      <c r="S124" s="156">
        <f t="shared" si="125"/>
        <v>0</v>
      </c>
      <c r="T124" s="154">
        <f t="shared" si="96"/>
        <v>904.7</v>
      </c>
      <c r="U124" s="156">
        <f>U125</f>
        <v>0</v>
      </c>
      <c r="V124" s="156">
        <f>V125</f>
        <v>0</v>
      </c>
      <c r="W124" s="155">
        <f>W125</f>
        <v>904.7</v>
      </c>
      <c r="X124" s="155">
        <f t="shared" si="126"/>
        <v>0</v>
      </c>
      <c r="Y124" s="155">
        <f t="shared" si="126"/>
        <v>0</v>
      </c>
      <c r="Z124" s="155">
        <f t="shared" si="126"/>
        <v>0</v>
      </c>
      <c r="AA124" s="155">
        <f t="shared" si="126"/>
        <v>0</v>
      </c>
      <c r="AB124" s="154">
        <f t="shared" si="80"/>
        <v>904.7</v>
      </c>
      <c r="AC124" s="154">
        <f t="shared" si="80"/>
        <v>0</v>
      </c>
      <c r="AD124" s="154">
        <f t="shared" si="80"/>
        <v>0</v>
      </c>
      <c r="AE124" s="154">
        <f t="shared" si="80"/>
        <v>904.7</v>
      </c>
      <c r="AF124" s="159">
        <f>AG124+AH124+AI124</f>
        <v>936.1</v>
      </c>
      <c r="AG124" s="160">
        <f>AG125</f>
        <v>0</v>
      </c>
      <c r="AH124" s="160">
        <f>AH125</f>
        <v>0</v>
      </c>
      <c r="AI124" s="160">
        <f>AI125</f>
        <v>936.1</v>
      </c>
      <c r="AJ124" s="160">
        <f t="shared" si="127"/>
        <v>0</v>
      </c>
      <c r="AK124" s="160">
        <f t="shared" si="127"/>
        <v>0</v>
      </c>
      <c r="AL124" s="160">
        <f t="shared" si="127"/>
        <v>0</v>
      </c>
      <c r="AM124" s="160">
        <f t="shared" si="127"/>
        <v>0</v>
      </c>
      <c r="AN124" s="162">
        <f t="shared" si="81"/>
        <v>936.1</v>
      </c>
      <c r="AO124" s="162">
        <f t="shared" si="81"/>
        <v>0</v>
      </c>
      <c r="AP124" s="162">
        <f t="shared" si="81"/>
        <v>0</v>
      </c>
      <c r="AQ124" s="162">
        <f t="shared" si="81"/>
        <v>936.1</v>
      </c>
      <c r="AR124" s="7"/>
      <c r="AS124" s="7"/>
      <c r="AT124" s="7"/>
      <c r="AU124" s="7"/>
      <c r="AV124" s="7"/>
      <c r="AW124" s="7"/>
      <c r="AX124" s="7"/>
      <c r="AY124" s="7"/>
      <c r="AZ124" s="7"/>
      <c r="BA124" s="7"/>
      <c r="BB124" s="7"/>
      <c r="BC124" s="7"/>
      <c r="BD124" s="7"/>
      <c r="BE124" s="7"/>
      <c r="BF124" s="7"/>
      <c r="BG124" s="7"/>
      <c r="BH124" s="7"/>
      <c r="BI124" s="7"/>
      <c r="BJ124" s="7"/>
      <c r="BK124" s="7"/>
      <c r="BL124" s="7"/>
      <c r="BM124" s="7"/>
      <c r="BN124" s="7"/>
      <c r="BO124" s="7"/>
      <c r="BP124" s="7"/>
      <c r="BQ124" s="7"/>
      <c r="BR124" s="7"/>
      <c r="BS124" s="7"/>
      <c r="BT124" s="7"/>
      <c r="BU124" s="7"/>
      <c r="BV124" s="7"/>
      <c r="BW124" s="7"/>
      <c r="BX124" s="7"/>
      <c r="BY124" s="7"/>
    </row>
    <row r="125" spans="1:77" s="8" customFormat="1" ht="29.25" customHeight="1">
      <c r="A125" s="24" t="s">
        <v>93</v>
      </c>
      <c r="B125" s="17" t="s">
        <v>183</v>
      </c>
      <c r="C125" s="153" t="s">
        <v>36</v>
      </c>
      <c r="D125" s="153" t="s">
        <v>33</v>
      </c>
      <c r="E125" s="154">
        <f t="shared" si="92"/>
        <v>875.6</v>
      </c>
      <c r="F125" s="156"/>
      <c r="G125" s="156"/>
      <c r="H125" s="155">
        <v>875.6</v>
      </c>
      <c r="I125" s="157"/>
      <c r="J125" s="188">
        <f>K125+L125+M125+N125</f>
        <v>0</v>
      </c>
      <c r="K125" s="188"/>
      <c r="L125" s="188"/>
      <c r="M125" s="188"/>
      <c r="N125" s="188"/>
      <c r="O125" s="157">
        <f>P125+Q125+R125+S125</f>
        <v>875.6</v>
      </c>
      <c r="P125" s="157">
        <f t="shared" si="87"/>
        <v>0</v>
      </c>
      <c r="Q125" s="157">
        <f>G125+L125</f>
        <v>0</v>
      </c>
      <c r="R125" s="157">
        <f>H125+M125</f>
        <v>875.6</v>
      </c>
      <c r="S125" s="157">
        <f>I125+N125</f>
        <v>0</v>
      </c>
      <c r="T125" s="154">
        <f t="shared" si="96"/>
        <v>904.7</v>
      </c>
      <c r="U125" s="156"/>
      <c r="V125" s="156"/>
      <c r="W125" s="155">
        <v>904.7</v>
      </c>
      <c r="X125" s="155"/>
      <c r="Y125" s="155"/>
      <c r="Z125" s="155"/>
      <c r="AA125" s="155"/>
      <c r="AB125" s="154">
        <f t="shared" si="80"/>
        <v>904.7</v>
      </c>
      <c r="AC125" s="154">
        <f t="shared" si="80"/>
        <v>0</v>
      </c>
      <c r="AD125" s="154">
        <f t="shared" si="80"/>
        <v>0</v>
      </c>
      <c r="AE125" s="154">
        <f t="shared" si="80"/>
        <v>904.7</v>
      </c>
      <c r="AF125" s="159">
        <f>AG125+AH125+AI125</f>
        <v>936.1</v>
      </c>
      <c r="AG125" s="160"/>
      <c r="AH125" s="160"/>
      <c r="AI125" s="160">
        <v>936.1</v>
      </c>
      <c r="AJ125" s="161"/>
      <c r="AK125" s="161"/>
      <c r="AL125" s="161"/>
      <c r="AM125" s="161"/>
      <c r="AN125" s="162">
        <f t="shared" si="81"/>
        <v>936.1</v>
      </c>
      <c r="AO125" s="162">
        <f t="shared" si="81"/>
        <v>0</v>
      </c>
      <c r="AP125" s="162">
        <f t="shared" si="81"/>
        <v>0</v>
      </c>
      <c r="AQ125" s="162">
        <f t="shared" si="81"/>
        <v>936.1</v>
      </c>
      <c r="AR125" s="7"/>
      <c r="AS125" s="7"/>
      <c r="AT125" s="7"/>
      <c r="AU125" s="7"/>
      <c r="AV125" s="7"/>
      <c r="AW125" s="7"/>
      <c r="AX125" s="7"/>
      <c r="AY125" s="7"/>
      <c r="AZ125" s="7"/>
      <c r="BA125" s="7"/>
      <c r="BB125" s="7"/>
      <c r="BC125" s="7"/>
      <c r="BD125" s="7"/>
      <c r="BE125" s="7"/>
      <c r="BF125" s="7"/>
      <c r="BG125" s="7"/>
      <c r="BH125" s="7"/>
      <c r="BI125" s="7"/>
      <c r="BJ125" s="7"/>
      <c r="BK125" s="7"/>
      <c r="BL125" s="7"/>
      <c r="BM125" s="7"/>
      <c r="BN125" s="7"/>
      <c r="BO125" s="7"/>
      <c r="BP125" s="7"/>
      <c r="BQ125" s="7"/>
      <c r="BR125" s="7"/>
      <c r="BS125" s="7"/>
      <c r="BT125" s="7"/>
      <c r="BU125" s="7"/>
      <c r="BV125" s="7"/>
      <c r="BW125" s="7"/>
      <c r="BX125" s="7"/>
      <c r="BY125" s="7"/>
    </row>
    <row r="126" spans="1:77" s="7" customFormat="1" ht="43.5" customHeight="1">
      <c r="A126" s="31" t="s">
        <v>134</v>
      </c>
      <c r="B126" s="39" t="s">
        <v>184</v>
      </c>
      <c r="C126" s="19"/>
      <c r="D126" s="19"/>
      <c r="E126" s="154">
        <f t="shared" si="92"/>
        <v>2293.9</v>
      </c>
      <c r="F126" s="157">
        <f>F127+F129+F131</f>
        <v>2293.9</v>
      </c>
      <c r="G126" s="157">
        <f t="shared" ref="G126:S126" si="128">G127+G129+G131</f>
        <v>0</v>
      </c>
      <c r="H126" s="157">
        <f t="shared" si="128"/>
        <v>0</v>
      </c>
      <c r="I126" s="157">
        <f t="shared" si="128"/>
        <v>0</v>
      </c>
      <c r="J126" s="188">
        <f t="shared" si="128"/>
        <v>0</v>
      </c>
      <c r="K126" s="188">
        <f t="shared" si="128"/>
        <v>0</v>
      </c>
      <c r="L126" s="188">
        <f t="shared" si="128"/>
        <v>0</v>
      </c>
      <c r="M126" s="188">
        <f t="shared" si="128"/>
        <v>0</v>
      </c>
      <c r="N126" s="188">
        <f t="shared" si="128"/>
        <v>0</v>
      </c>
      <c r="O126" s="157">
        <f t="shared" si="128"/>
        <v>2293.9</v>
      </c>
      <c r="P126" s="157">
        <f t="shared" si="87"/>
        <v>2293.9</v>
      </c>
      <c r="Q126" s="157">
        <f t="shared" si="128"/>
        <v>0</v>
      </c>
      <c r="R126" s="157">
        <f t="shared" si="128"/>
        <v>0</v>
      </c>
      <c r="S126" s="157">
        <f t="shared" si="128"/>
        <v>0</v>
      </c>
      <c r="T126" s="154">
        <f t="shared" si="96"/>
        <v>2293</v>
      </c>
      <c r="U126" s="157">
        <f t="shared" ref="U126:AA126" si="129">U128+U130+U132</f>
        <v>2293</v>
      </c>
      <c r="V126" s="157">
        <f t="shared" si="129"/>
        <v>0</v>
      </c>
      <c r="W126" s="157">
        <f t="shared" si="129"/>
        <v>0</v>
      </c>
      <c r="X126" s="157">
        <f t="shared" si="129"/>
        <v>0</v>
      </c>
      <c r="Y126" s="157">
        <f t="shared" si="129"/>
        <v>0</v>
      </c>
      <c r="Z126" s="157">
        <f t="shared" si="129"/>
        <v>0</v>
      </c>
      <c r="AA126" s="157">
        <f t="shared" si="129"/>
        <v>0</v>
      </c>
      <c r="AB126" s="154">
        <f t="shared" si="80"/>
        <v>2293</v>
      </c>
      <c r="AC126" s="154">
        <f t="shared" si="80"/>
        <v>2293</v>
      </c>
      <c r="AD126" s="154">
        <f t="shared" si="80"/>
        <v>0</v>
      </c>
      <c r="AE126" s="154">
        <f t="shared" si="80"/>
        <v>0</v>
      </c>
      <c r="AF126" s="159">
        <f t="shared" ref="AF126:AF140" si="130">AG126+AH126</f>
        <v>1728</v>
      </c>
      <c r="AG126" s="159">
        <f>AG128+AG130+AG131</f>
        <v>1728</v>
      </c>
      <c r="AH126" s="159">
        <f t="shared" ref="AH126:AM126" si="131">AH128+AH130</f>
        <v>0</v>
      </c>
      <c r="AI126" s="159">
        <f t="shared" si="131"/>
        <v>0</v>
      </c>
      <c r="AJ126" s="159">
        <f t="shared" si="131"/>
        <v>0</v>
      </c>
      <c r="AK126" s="159">
        <f t="shared" si="131"/>
        <v>0</v>
      </c>
      <c r="AL126" s="159">
        <f t="shared" si="131"/>
        <v>0</v>
      </c>
      <c r="AM126" s="159">
        <f t="shared" si="131"/>
        <v>0</v>
      </c>
      <c r="AN126" s="162">
        <f t="shared" si="81"/>
        <v>1728</v>
      </c>
      <c r="AO126" s="162">
        <f t="shared" si="81"/>
        <v>1728</v>
      </c>
      <c r="AP126" s="162">
        <f t="shared" si="81"/>
        <v>0</v>
      </c>
      <c r="AQ126" s="162">
        <f t="shared" si="81"/>
        <v>0</v>
      </c>
    </row>
    <row r="127" spans="1:77" s="8" customFormat="1" ht="108" customHeight="1">
      <c r="A127" s="16" t="s">
        <v>315</v>
      </c>
      <c r="B127" s="17" t="s">
        <v>184</v>
      </c>
      <c r="C127" s="153" t="s">
        <v>12</v>
      </c>
      <c r="D127" s="153"/>
      <c r="E127" s="154">
        <f t="shared" si="92"/>
        <v>2044.6</v>
      </c>
      <c r="F127" s="155">
        <f>F128</f>
        <v>2044.6</v>
      </c>
      <c r="G127" s="155">
        <f t="shared" ref="G127:S127" si="132">G128</f>
        <v>0</v>
      </c>
      <c r="H127" s="155">
        <f t="shared" si="132"/>
        <v>0</v>
      </c>
      <c r="I127" s="155">
        <f t="shared" si="132"/>
        <v>0</v>
      </c>
      <c r="J127" s="190">
        <f t="shared" si="132"/>
        <v>0</v>
      </c>
      <c r="K127" s="190">
        <f t="shared" si="132"/>
        <v>0</v>
      </c>
      <c r="L127" s="190">
        <f t="shared" si="132"/>
        <v>0</v>
      </c>
      <c r="M127" s="190">
        <f t="shared" si="132"/>
        <v>0</v>
      </c>
      <c r="N127" s="190">
        <f t="shared" si="132"/>
        <v>0</v>
      </c>
      <c r="O127" s="155">
        <f t="shared" si="132"/>
        <v>2044.6</v>
      </c>
      <c r="P127" s="157">
        <f t="shared" si="87"/>
        <v>2044.6</v>
      </c>
      <c r="Q127" s="155">
        <f t="shared" si="132"/>
        <v>0</v>
      </c>
      <c r="R127" s="155">
        <f t="shared" si="132"/>
        <v>0</v>
      </c>
      <c r="S127" s="155">
        <f t="shared" si="132"/>
        <v>0</v>
      </c>
      <c r="T127" s="154">
        <f t="shared" si="96"/>
        <v>2043.7</v>
      </c>
      <c r="U127" s="155">
        <f t="shared" ref="U127:AA127" si="133">U128</f>
        <v>2043.7</v>
      </c>
      <c r="V127" s="155">
        <f t="shared" si="133"/>
        <v>0</v>
      </c>
      <c r="W127" s="155">
        <f t="shared" si="133"/>
        <v>0</v>
      </c>
      <c r="X127" s="155">
        <f t="shared" si="133"/>
        <v>0</v>
      </c>
      <c r="Y127" s="155">
        <f t="shared" si="133"/>
        <v>0</v>
      </c>
      <c r="Z127" s="155">
        <f t="shared" si="133"/>
        <v>0</v>
      </c>
      <c r="AA127" s="155">
        <f t="shared" si="133"/>
        <v>0</v>
      </c>
      <c r="AB127" s="154">
        <f t="shared" si="80"/>
        <v>2043.7</v>
      </c>
      <c r="AC127" s="154">
        <f t="shared" si="80"/>
        <v>2043.7</v>
      </c>
      <c r="AD127" s="154">
        <f t="shared" si="80"/>
        <v>0</v>
      </c>
      <c r="AE127" s="154">
        <f t="shared" si="80"/>
        <v>0</v>
      </c>
      <c r="AF127" s="159">
        <f t="shared" si="130"/>
        <v>1543</v>
      </c>
      <c r="AG127" s="160">
        <f t="shared" ref="AG127:AM127" si="134">AG128</f>
        <v>1543</v>
      </c>
      <c r="AH127" s="160">
        <f t="shared" si="134"/>
        <v>0</v>
      </c>
      <c r="AI127" s="160">
        <f t="shared" si="134"/>
        <v>0</v>
      </c>
      <c r="AJ127" s="160">
        <f t="shared" si="134"/>
        <v>0</v>
      </c>
      <c r="AK127" s="160">
        <f t="shared" si="134"/>
        <v>0</v>
      </c>
      <c r="AL127" s="160">
        <f t="shared" si="134"/>
        <v>0</v>
      </c>
      <c r="AM127" s="160">
        <f t="shared" si="134"/>
        <v>0</v>
      </c>
      <c r="AN127" s="162">
        <f t="shared" si="81"/>
        <v>1543</v>
      </c>
      <c r="AO127" s="162">
        <f t="shared" si="81"/>
        <v>1543</v>
      </c>
      <c r="AP127" s="162">
        <f t="shared" si="81"/>
        <v>0</v>
      </c>
      <c r="AQ127" s="162">
        <f t="shared" si="81"/>
        <v>0</v>
      </c>
      <c r="AR127" s="7"/>
      <c r="AS127" s="7"/>
      <c r="AT127" s="7"/>
      <c r="AU127" s="7"/>
      <c r="AV127" s="7"/>
      <c r="AW127" s="7"/>
      <c r="AX127" s="7"/>
      <c r="AY127" s="7"/>
      <c r="AZ127" s="7"/>
      <c r="BA127" s="7"/>
      <c r="BB127" s="7"/>
      <c r="BC127" s="7"/>
      <c r="BD127" s="7"/>
      <c r="BE127" s="7"/>
      <c r="BF127" s="7"/>
      <c r="BG127" s="7"/>
      <c r="BH127" s="7"/>
      <c r="BI127" s="7"/>
      <c r="BJ127" s="7"/>
      <c r="BK127" s="7"/>
      <c r="BL127" s="7"/>
      <c r="BM127" s="7"/>
      <c r="BN127" s="7"/>
      <c r="BO127" s="7"/>
      <c r="BP127" s="7"/>
      <c r="BQ127" s="7"/>
      <c r="BR127" s="7"/>
      <c r="BS127" s="7"/>
      <c r="BT127" s="7"/>
      <c r="BU127" s="7"/>
      <c r="BV127" s="7"/>
      <c r="BW127" s="7"/>
      <c r="BX127" s="7"/>
      <c r="BY127" s="7"/>
    </row>
    <row r="128" spans="1:77" s="8" customFormat="1" ht="57.75" customHeight="1">
      <c r="A128" s="27" t="s">
        <v>97</v>
      </c>
      <c r="B128" s="17" t="s">
        <v>184</v>
      </c>
      <c r="C128" s="153" t="s">
        <v>12</v>
      </c>
      <c r="D128" s="153" t="s">
        <v>98</v>
      </c>
      <c r="E128" s="154">
        <f t="shared" si="92"/>
        <v>2044.6</v>
      </c>
      <c r="F128" s="155">
        <v>2044.6</v>
      </c>
      <c r="G128" s="156"/>
      <c r="H128" s="157"/>
      <c r="I128" s="157"/>
      <c r="J128" s="188">
        <f>K128+L128+M128+N128</f>
        <v>0</v>
      </c>
      <c r="K128" s="195"/>
      <c r="L128" s="188"/>
      <c r="M128" s="188"/>
      <c r="N128" s="188"/>
      <c r="O128" s="157">
        <f>P128+Q128+R128+S128</f>
        <v>2044.6</v>
      </c>
      <c r="P128" s="157">
        <f t="shared" si="87"/>
        <v>2044.6</v>
      </c>
      <c r="Q128" s="157">
        <f>G128+L128</f>
        <v>0</v>
      </c>
      <c r="R128" s="157">
        <f>H128+M128</f>
        <v>0</v>
      </c>
      <c r="S128" s="157">
        <f>I128+N128</f>
        <v>0</v>
      </c>
      <c r="T128" s="154">
        <f t="shared" si="96"/>
        <v>2043.7</v>
      </c>
      <c r="U128" s="155">
        <v>2043.7</v>
      </c>
      <c r="V128" s="156"/>
      <c r="W128" s="156"/>
      <c r="X128" s="156"/>
      <c r="Y128" s="156"/>
      <c r="Z128" s="156"/>
      <c r="AA128" s="156"/>
      <c r="AB128" s="154">
        <f t="shared" si="80"/>
        <v>2043.7</v>
      </c>
      <c r="AC128" s="154">
        <f t="shared" si="80"/>
        <v>2043.7</v>
      </c>
      <c r="AD128" s="154">
        <f t="shared" si="80"/>
        <v>0</v>
      </c>
      <c r="AE128" s="154">
        <f t="shared" si="80"/>
        <v>0</v>
      </c>
      <c r="AF128" s="159">
        <f t="shared" si="130"/>
        <v>1543</v>
      </c>
      <c r="AG128" s="160">
        <v>1543</v>
      </c>
      <c r="AH128" s="160"/>
      <c r="AI128" s="160"/>
      <c r="AJ128" s="161"/>
      <c r="AK128" s="161"/>
      <c r="AL128" s="161"/>
      <c r="AM128" s="161"/>
      <c r="AN128" s="162">
        <f t="shared" si="81"/>
        <v>1543</v>
      </c>
      <c r="AO128" s="162">
        <f t="shared" si="81"/>
        <v>1543</v>
      </c>
      <c r="AP128" s="162">
        <f t="shared" si="81"/>
        <v>0</v>
      </c>
      <c r="AQ128" s="162">
        <f t="shared" si="81"/>
        <v>0</v>
      </c>
      <c r="AR128" s="7"/>
      <c r="AS128" s="7"/>
      <c r="AT128" s="7"/>
      <c r="AU128" s="7"/>
      <c r="AV128" s="7"/>
      <c r="AW128" s="7"/>
      <c r="AX128" s="7"/>
      <c r="AY128" s="7"/>
      <c r="AZ128" s="7"/>
      <c r="BA128" s="7"/>
      <c r="BB128" s="7"/>
      <c r="BC128" s="7"/>
      <c r="BD128" s="7"/>
      <c r="BE128" s="7"/>
      <c r="BF128" s="7"/>
      <c r="BG128" s="7"/>
      <c r="BH128" s="7"/>
      <c r="BI128" s="7"/>
      <c r="BJ128" s="7"/>
      <c r="BK128" s="7"/>
      <c r="BL128" s="7"/>
      <c r="BM128" s="7"/>
      <c r="BN128" s="7"/>
      <c r="BO128" s="7"/>
      <c r="BP128" s="7"/>
      <c r="BQ128" s="7"/>
      <c r="BR128" s="7"/>
      <c r="BS128" s="7"/>
      <c r="BT128" s="7"/>
      <c r="BU128" s="7"/>
      <c r="BV128" s="7"/>
      <c r="BW128" s="7"/>
      <c r="BX128" s="7"/>
      <c r="BY128" s="7"/>
    </row>
    <row r="129" spans="1:77" s="8" customFormat="1" ht="45" customHeight="1">
      <c r="A129" s="16" t="s">
        <v>22</v>
      </c>
      <c r="B129" s="17" t="s">
        <v>184</v>
      </c>
      <c r="C129" s="153" t="s">
        <v>16</v>
      </c>
      <c r="D129" s="153"/>
      <c r="E129" s="154">
        <f t="shared" si="92"/>
        <v>244.3</v>
      </c>
      <c r="F129" s="155">
        <f>F130</f>
        <v>244.3</v>
      </c>
      <c r="G129" s="155">
        <f t="shared" ref="G129:S129" si="135">G130</f>
        <v>0</v>
      </c>
      <c r="H129" s="155">
        <f t="shared" si="135"/>
        <v>0</v>
      </c>
      <c r="I129" s="155">
        <f t="shared" si="135"/>
        <v>0</v>
      </c>
      <c r="J129" s="190">
        <f t="shared" si="135"/>
        <v>0</v>
      </c>
      <c r="K129" s="190">
        <f t="shared" si="135"/>
        <v>0</v>
      </c>
      <c r="L129" s="190">
        <f t="shared" si="135"/>
        <v>0</v>
      </c>
      <c r="M129" s="190">
        <f t="shared" si="135"/>
        <v>0</v>
      </c>
      <c r="N129" s="190">
        <f t="shared" si="135"/>
        <v>0</v>
      </c>
      <c r="O129" s="155">
        <f t="shared" si="135"/>
        <v>244.3</v>
      </c>
      <c r="P129" s="157">
        <f t="shared" si="87"/>
        <v>244.3</v>
      </c>
      <c r="Q129" s="155">
        <f t="shared" si="135"/>
        <v>0</v>
      </c>
      <c r="R129" s="155">
        <f t="shared" si="135"/>
        <v>0</v>
      </c>
      <c r="S129" s="155">
        <f t="shared" si="135"/>
        <v>0</v>
      </c>
      <c r="T129" s="154">
        <f t="shared" si="96"/>
        <v>244.3</v>
      </c>
      <c r="U129" s="154">
        <f t="shared" ref="U129:AA129" si="136">U130</f>
        <v>244.3</v>
      </c>
      <c r="V129" s="154">
        <f t="shared" si="136"/>
        <v>0</v>
      </c>
      <c r="W129" s="154">
        <f t="shared" si="136"/>
        <v>0</v>
      </c>
      <c r="X129" s="154">
        <f t="shared" si="136"/>
        <v>0</v>
      </c>
      <c r="Y129" s="154">
        <f t="shared" si="136"/>
        <v>0</v>
      </c>
      <c r="Z129" s="154">
        <f t="shared" si="136"/>
        <v>0</v>
      </c>
      <c r="AA129" s="154">
        <f t="shared" si="136"/>
        <v>0</v>
      </c>
      <c r="AB129" s="154">
        <f t="shared" si="80"/>
        <v>244.3</v>
      </c>
      <c r="AC129" s="154">
        <f t="shared" si="80"/>
        <v>244.3</v>
      </c>
      <c r="AD129" s="154">
        <f t="shared" si="80"/>
        <v>0</v>
      </c>
      <c r="AE129" s="154">
        <f t="shared" si="80"/>
        <v>0</v>
      </c>
      <c r="AF129" s="159">
        <f t="shared" si="130"/>
        <v>180</v>
      </c>
      <c r="AG129" s="160">
        <f t="shared" ref="AG129:AM129" si="137">AG130</f>
        <v>180</v>
      </c>
      <c r="AH129" s="160">
        <f t="shared" si="137"/>
        <v>0</v>
      </c>
      <c r="AI129" s="160">
        <f t="shared" si="137"/>
        <v>0</v>
      </c>
      <c r="AJ129" s="160">
        <f t="shared" si="137"/>
        <v>0</v>
      </c>
      <c r="AK129" s="160">
        <f t="shared" si="137"/>
        <v>0</v>
      </c>
      <c r="AL129" s="160">
        <f t="shared" si="137"/>
        <v>0</v>
      </c>
      <c r="AM129" s="160">
        <f t="shared" si="137"/>
        <v>0</v>
      </c>
      <c r="AN129" s="162">
        <f t="shared" si="81"/>
        <v>180</v>
      </c>
      <c r="AO129" s="162">
        <f t="shared" si="81"/>
        <v>180</v>
      </c>
      <c r="AP129" s="162">
        <f t="shared" si="81"/>
        <v>0</v>
      </c>
      <c r="AQ129" s="162">
        <f t="shared" si="81"/>
        <v>0</v>
      </c>
      <c r="AR129" s="7"/>
      <c r="AS129" s="7"/>
      <c r="AT129" s="7"/>
      <c r="AU129" s="7"/>
      <c r="AV129" s="7"/>
      <c r="AW129" s="7"/>
      <c r="AX129" s="7"/>
      <c r="AY129" s="7"/>
      <c r="AZ129" s="7"/>
      <c r="BA129" s="7"/>
      <c r="BB129" s="7"/>
      <c r="BC129" s="7"/>
      <c r="BD129" s="7"/>
      <c r="BE129" s="7"/>
      <c r="BF129" s="7"/>
      <c r="BG129" s="7"/>
      <c r="BH129" s="7"/>
      <c r="BI129" s="7"/>
      <c r="BJ129" s="7"/>
      <c r="BK129" s="7"/>
      <c r="BL129" s="7"/>
      <c r="BM129" s="7"/>
      <c r="BN129" s="7"/>
      <c r="BO129" s="7"/>
      <c r="BP129" s="7"/>
      <c r="BQ129" s="7"/>
      <c r="BR129" s="7"/>
      <c r="BS129" s="7"/>
      <c r="BT129" s="7"/>
      <c r="BU129" s="7"/>
      <c r="BV129" s="7"/>
      <c r="BW129" s="7"/>
      <c r="BX129" s="7"/>
      <c r="BY129" s="7"/>
    </row>
    <row r="130" spans="1:77" s="8" customFormat="1" ht="63.75" customHeight="1">
      <c r="A130" s="27" t="s">
        <v>97</v>
      </c>
      <c r="B130" s="17" t="s">
        <v>184</v>
      </c>
      <c r="C130" s="153" t="s">
        <v>16</v>
      </c>
      <c r="D130" s="153" t="s">
        <v>98</v>
      </c>
      <c r="E130" s="154">
        <f t="shared" si="92"/>
        <v>244.3</v>
      </c>
      <c r="F130" s="155">
        <v>244.3</v>
      </c>
      <c r="G130" s="156"/>
      <c r="H130" s="157"/>
      <c r="I130" s="157"/>
      <c r="J130" s="188">
        <f>K130+L130+M130+N130</f>
        <v>0</v>
      </c>
      <c r="K130" s="188"/>
      <c r="L130" s="188"/>
      <c r="M130" s="188"/>
      <c r="N130" s="188"/>
      <c r="O130" s="157">
        <f>E130+J130</f>
        <v>244.3</v>
      </c>
      <c r="P130" s="157">
        <f t="shared" si="87"/>
        <v>244.3</v>
      </c>
      <c r="Q130" s="157">
        <f>G130+L130</f>
        <v>0</v>
      </c>
      <c r="R130" s="157">
        <f>H130+M130</f>
        <v>0</v>
      </c>
      <c r="S130" s="157">
        <f>I130+N130</f>
        <v>0</v>
      </c>
      <c r="T130" s="154">
        <f t="shared" si="96"/>
        <v>244.3</v>
      </c>
      <c r="U130" s="155">
        <v>244.3</v>
      </c>
      <c r="V130" s="156"/>
      <c r="W130" s="156"/>
      <c r="X130" s="156"/>
      <c r="Y130" s="156"/>
      <c r="Z130" s="156"/>
      <c r="AA130" s="156"/>
      <c r="AB130" s="154">
        <f t="shared" si="80"/>
        <v>244.3</v>
      </c>
      <c r="AC130" s="154">
        <f t="shared" si="80"/>
        <v>244.3</v>
      </c>
      <c r="AD130" s="154">
        <f t="shared" si="80"/>
        <v>0</v>
      </c>
      <c r="AE130" s="154">
        <f t="shared" si="80"/>
        <v>0</v>
      </c>
      <c r="AF130" s="159">
        <f t="shared" si="130"/>
        <v>180</v>
      </c>
      <c r="AG130" s="160">
        <v>180</v>
      </c>
      <c r="AH130" s="160"/>
      <c r="AI130" s="160"/>
      <c r="AJ130" s="161"/>
      <c r="AK130" s="161"/>
      <c r="AL130" s="161"/>
      <c r="AM130" s="161"/>
      <c r="AN130" s="162">
        <f t="shared" si="81"/>
        <v>180</v>
      </c>
      <c r="AO130" s="162">
        <f t="shared" si="81"/>
        <v>180</v>
      </c>
      <c r="AP130" s="162">
        <f t="shared" si="81"/>
        <v>0</v>
      </c>
      <c r="AQ130" s="162">
        <f t="shared" si="81"/>
        <v>0</v>
      </c>
      <c r="AR130" s="7"/>
      <c r="AS130" s="7"/>
      <c r="AT130" s="7"/>
      <c r="AU130" s="7"/>
      <c r="AV130" s="7"/>
      <c r="AW130" s="7"/>
      <c r="AX130" s="7"/>
      <c r="AY130" s="7"/>
      <c r="AZ130" s="7"/>
      <c r="BA130" s="7"/>
      <c r="BB130" s="7"/>
      <c r="BC130" s="7"/>
      <c r="BD130" s="7"/>
      <c r="BE130" s="7"/>
      <c r="BF130" s="7"/>
      <c r="BG130" s="7"/>
      <c r="BH130" s="7"/>
      <c r="BI130" s="7"/>
      <c r="BJ130" s="7"/>
      <c r="BK130" s="7"/>
      <c r="BL130" s="7"/>
      <c r="BM130" s="7"/>
      <c r="BN130" s="7"/>
      <c r="BO130" s="7"/>
      <c r="BP130" s="7"/>
      <c r="BQ130" s="7"/>
      <c r="BR130" s="7"/>
      <c r="BS130" s="7"/>
      <c r="BT130" s="7"/>
      <c r="BU130" s="7"/>
      <c r="BV130" s="7"/>
      <c r="BW130" s="7"/>
      <c r="BX130" s="7"/>
      <c r="BY130" s="7"/>
    </row>
    <row r="131" spans="1:77" s="8" customFormat="1" ht="16.5" customHeight="1">
      <c r="A131" s="53" t="s">
        <v>18</v>
      </c>
      <c r="B131" s="17" t="s">
        <v>184</v>
      </c>
      <c r="C131" s="153" t="s">
        <v>19</v>
      </c>
      <c r="D131" s="153"/>
      <c r="E131" s="154">
        <f t="shared" si="92"/>
        <v>5</v>
      </c>
      <c r="F131" s="155">
        <f>F132</f>
        <v>5</v>
      </c>
      <c r="G131" s="155">
        <f t="shared" ref="G131:S131" si="138">G132</f>
        <v>0</v>
      </c>
      <c r="H131" s="155">
        <f t="shared" si="138"/>
        <v>0</v>
      </c>
      <c r="I131" s="155">
        <f t="shared" si="138"/>
        <v>0</v>
      </c>
      <c r="J131" s="190">
        <f t="shared" si="138"/>
        <v>0</v>
      </c>
      <c r="K131" s="190">
        <f t="shared" si="138"/>
        <v>0</v>
      </c>
      <c r="L131" s="190">
        <f t="shared" si="138"/>
        <v>0</v>
      </c>
      <c r="M131" s="190">
        <f t="shared" si="138"/>
        <v>0</v>
      </c>
      <c r="N131" s="190">
        <f t="shared" si="138"/>
        <v>0</v>
      </c>
      <c r="O131" s="155">
        <f t="shared" si="138"/>
        <v>5</v>
      </c>
      <c r="P131" s="157">
        <f t="shared" si="87"/>
        <v>5</v>
      </c>
      <c r="Q131" s="155">
        <f t="shared" si="138"/>
        <v>0</v>
      </c>
      <c r="R131" s="155">
        <f t="shared" si="138"/>
        <v>0</v>
      </c>
      <c r="S131" s="155">
        <f t="shared" si="138"/>
        <v>0</v>
      </c>
      <c r="T131" s="154">
        <f t="shared" si="96"/>
        <v>5</v>
      </c>
      <c r="U131" s="155">
        <f>U132</f>
        <v>5</v>
      </c>
      <c r="V131" s="155">
        <f t="shared" ref="V131:AA131" si="139">V132</f>
        <v>0</v>
      </c>
      <c r="W131" s="155">
        <f t="shared" si="139"/>
        <v>0</v>
      </c>
      <c r="X131" s="155">
        <f t="shared" si="139"/>
        <v>0</v>
      </c>
      <c r="Y131" s="155">
        <f t="shared" si="139"/>
        <v>0</v>
      </c>
      <c r="Z131" s="155">
        <f t="shared" si="139"/>
        <v>0</v>
      </c>
      <c r="AA131" s="155">
        <f t="shared" si="139"/>
        <v>0</v>
      </c>
      <c r="AB131" s="154">
        <f t="shared" si="80"/>
        <v>5</v>
      </c>
      <c r="AC131" s="154">
        <f t="shared" si="80"/>
        <v>5</v>
      </c>
      <c r="AD131" s="154">
        <f t="shared" si="80"/>
        <v>0</v>
      </c>
      <c r="AE131" s="154">
        <f t="shared" si="80"/>
        <v>0</v>
      </c>
      <c r="AF131" s="159">
        <f t="shared" si="130"/>
        <v>5</v>
      </c>
      <c r="AG131" s="160">
        <f t="shared" ref="AG131:AM131" si="140">AG132</f>
        <v>5</v>
      </c>
      <c r="AH131" s="160">
        <f t="shared" si="140"/>
        <v>0</v>
      </c>
      <c r="AI131" s="160">
        <f t="shared" si="140"/>
        <v>0</v>
      </c>
      <c r="AJ131" s="160">
        <f t="shared" si="140"/>
        <v>0</v>
      </c>
      <c r="AK131" s="160">
        <f t="shared" si="140"/>
        <v>0</v>
      </c>
      <c r="AL131" s="160">
        <f t="shared" si="140"/>
        <v>0</v>
      </c>
      <c r="AM131" s="160">
        <f t="shared" si="140"/>
        <v>0</v>
      </c>
      <c r="AN131" s="162">
        <f t="shared" si="81"/>
        <v>5</v>
      </c>
      <c r="AO131" s="162">
        <f t="shared" si="81"/>
        <v>5</v>
      </c>
      <c r="AP131" s="162">
        <f t="shared" si="81"/>
        <v>0</v>
      </c>
      <c r="AQ131" s="162">
        <f t="shared" si="81"/>
        <v>0</v>
      </c>
      <c r="AR131" s="7"/>
      <c r="AS131" s="7"/>
      <c r="AT131" s="7"/>
      <c r="AU131" s="7"/>
      <c r="AV131" s="7"/>
      <c r="AW131" s="7"/>
      <c r="AX131" s="7"/>
      <c r="AY131" s="7"/>
      <c r="AZ131" s="7"/>
      <c r="BA131" s="7"/>
      <c r="BB131" s="7"/>
      <c r="BC131" s="7"/>
      <c r="BD131" s="7"/>
      <c r="BE131" s="7"/>
      <c r="BF131" s="7"/>
      <c r="BG131" s="7"/>
      <c r="BH131" s="7"/>
      <c r="BI131" s="7"/>
      <c r="BJ131" s="7"/>
      <c r="BK131" s="7"/>
      <c r="BL131" s="7"/>
      <c r="BM131" s="7"/>
      <c r="BN131" s="7"/>
      <c r="BO131" s="7"/>
      <c r="BP131" s="7"/>
      <c r="BQ131" s="7"/>
      <c r="BR131" s="7"/>
      <c r="BS131" s="7"/>
      <c r="BT131" s="7"/>
      <c r="BU131" s="7"/>
      <c r="BV131" s="7"/>
      <c r="BW131" s="7"/>
      <c r="BX131" s="7"/>
      <c r="BY131" s="7"/>
    </row>
    <row r="132" spans="1:77" s="8" customFormat="1" ht="55.5" customHeight="1">
      <c r="A132" s="27" t="s">
        <v>97</v>
      </c>
      <c r="B132" s="17" t="s">
        <v>184</v>
      </c>
      <c r="C132" s="153" t="s">
        <v>19</v>
      </c>
      <c r="D132" s="153" t="s">
        <v>98</v>
      </c>
      <c r="E132" s="154">
        <f t="shared" si="92"/>
        <v>5</v>
      </c>
      <c r="F132" s="155">
        <v>5</v>
      </c>
      <c r="G132" s="156"/>
      <c r="H132" s="157">
        <f>H138</f>
        <v>0</v>
      </c>
      <c r="I132" s="157"/>
      <c r="J132" s="188">
        <f>K132+L132+M132+N132</f>
        <v>0</v>
      </c>
      <c r="K132" s="188"/>
      <c r="L132" s="188"/>
      <c r="M132" s="188"/>
      <c r="N132" s="188"/>
      <c r="O132" s="157">
        <f>P132+Q132+R132+S132</f>
        <v>5</v>
      </c>
      <c r="P132" s="157">
        <f t="shared" si="87"/>
        <v>5</v>
      </c>
      <c r="Q132" s="157">
        <f>G132+L132</f>
        <v>0</v>
      </c>
      <c r="R132" s="157">
        <f>H132+M132</f>
        <v>0</v>
      </c>
      <c r="S132" s="157">
        <f>I132+N132</f>
        <v>0</v>
      </c>
      <c r="T132" s="154">
        <f t="shared" si="96"/>
        <v>5</v>
      </c>
      <c r="U132" s="155">
        <v>5</v>
      </c>
      <c r="V132" s="156"/>
      <c r="W132" s="156"/>
      <c r="X132" s="156"/>
      <c r="Y132" s="156"/>
      <c r="Z132" s="156"/>
      <c r="AA132" s="156"/>
      <c r="AB132" s="154">
        <f t="shared" si="80"/>
        <v>5</v>
      </c>
      <c r="AC132" s="154">
        <f t="shared" si="80"/>
        <v>5</v>
      </c>
      <c r="AD132" s="154">
        <f t="shared" si="80"/>
        <v>0</v>
      </c>
      <c r="AE132" s="154">
        <f t="shared" si="80"/>
        <v>0</v>
      </c>
      <c r="AF132" s="159">
        <f t="shared" si="130"/>
        <v>5</v>
      </c>
      <c r="AG132" s="160">
        <v>5</v>
      </c>
      <c r="AH132" s="160"/>
      <c r="AI132" s="160"/>
      <c r="AJ132" s="161"/>
      <c r="AK132" s="161"/>
      <c r="AL132" s="161"/>
      <c r="AM132" s="161"/>
      <c r="AN132" s="162">
        <f t="shared" si="81"/>
        <v>5</v>
      </c>
      <c r="AO132" s="162">
        <f t="shared" si="81"/>
        <v>5</v>
      </c>
      <c r="AP132" s="162">
        <f t="shared" si="81"/>
        <v>0</v>
      </c>
      <c r="AQ132" s="162">
        <f t="shared" si="81"/>
        <v>0</v>
      </c>
      <c r="AR132" s="7"/>
      <c r="AS132" s="7"/>
      <c r="AT132" s="7"/>
      <c r="AU132" s="7"/>
      <c r="AV132" s="7"/>
      <c r="AW132" s="7"/>
      <c r="AX132" s="7"/>
      <c r="AY132" s="7"/>
      <c r="AZ132" s="7"/>
      <c r="BA132" s="7"/>
      <c r="BB132" s="7"/>
      <c r="BC132" s="7"/>
      <c r="BD132" s="7"/>
      <c r="BE132" s="7"/>
      <c r="BF132" s="7"/>
      <c r="BG132" s="7"/>
      <c r="BH132" s="7"/>
      <c r="BI132" s="7"/>
      <c r="BJ132" s="7"/>
      <c r="BK132" s="7"/>
      <c r="BL132" s="7"/>
      <c r="BM132" s="7"/>
      <c r="BN132" s="7"/>
      <c r="BO132" s="7"/>
      <c r="BP132" s="7"/>
      <c r="BQ132" s="7"/>
      <c r="BR132" s="7"/>
      <c r="BS132" s="7"/>
      <c r="BT132" s="7"/>
      <c r="BU132" s="7"/>
      <c r="BV132" s="7"/>
      <c r="BW132" s="7"/>
      <c r="BX132" s="7"/>
      <c r="BY132" s="7"/>
    </row>
    <row r="133" spans="1:77" s="8" customFormat="1" ht="64.5">
      <c r="A133" s="146" t="s">
        <v>389</v>
      </c>
      <c r="B133" s="75" t="s">
        <v>391</v>
      </c>
      <c r="C133" s="153"/>
      <c r="D133" s="153"/>
      <c r="E133" s="154">
        <f>E134</f>
        <v>430.73599999999999</v>
      </c>
      <c r="F133" s="154">
        <f>F134+F136</f>
        <v>480.73599999999999</v>
      </c>
      <c r="G133" s="154">
        <f t="shared" ref="G133:AQ133" si="141">G134+G136</f>
        <v>0</v>
      </c>
      <c r="H133" s="154">
        <f t="shared" si="141"/>
        <v>0</v>
      </c>
      <c r="I133" s="154">
        <f t="shared" si="141"/>
        <v>0</v>
      </c>
      <c r="J133" s="187">
        <f t="shared" si="141"/>
        <v>0</v>
      </c>
      <c r="K133" s="187">
        <f t="shared" si="141"/>
        <v>0</v>
      </c>
      <c r="L133" s="187">
        <f t="shared" si="141"/>
        <v>0</v>
      </c>
      <c r="M133" s="187">
        <f t="shared" si="141"/>
        <v>0</v>
      </c>
      <c r="N133" s="187">
        <f t="shared" si="141"/>
        <v>0</v>
      </c>
      <c r="O133" s="154">
        <f t="shared" si="141"/>
        <v>480.73599999999999</v>
      </c>
      <c r="P133" s="157">
        <f t="shared" si="87"/>
        <v>480.73599999999999</v>
      </c>
      <c r="Q133" s="154">
        <f t="shared" si="141"/>
        <v>0</v>
      </c>
      <c r="R133" s="154">
        <f t="shared" si="141"/>
        <v>0</v>
      </c>
      <c r="S133" s="154">
        <f t="shared" si="141"/>
        <v>0</v>
      </c>
      <c r="T133" s="154">
        <f t="shared" si="141"/>
        <v>0</v>
      </c>
      <c r="U133" s="154">
        <f t="shared" si="141"/>
        <v>0</v>
      </c>
      <c r="V133" s="154">
        <f t="shared" si="141"/>
        <v>0</v>
      </c>
      <c r="W133" s="154">
        <f t="shared" si="141"/>
        <v>0</v>
      </c>
      <c r="X133" s="154">
        <f t="shared" si="141"/>
        <v>0</v>
      </c>
      <c r="Y133" s="154">
        <f t="shared" si="141"/>
        <v>0</v>
      </c>
      <c r="Z133" s="154">
        <f t="shared" si="141"/>
        <v>0</v>
      </c>
      <c r="AA133" s="154">
        <f t="shared" si="141"/>
        <v>0</v>
      </c>
      <c r="AB133" s="154">
        <f t="shared" si="141"/>
        <v>0</v>
      </c>
      <c r="AC133" s="154">
        <f t="shared" si="141"/>
        <v>0</v>
      </c>
      <c r="AD133" s="154">
        <f t="shared" si="141"/>
        <v>0</v>
      </c>
      <c r="AE133" s="154">
        <f t="shared" si="141"/>
        <v>0</v>
      </c>
      <c r="AF133" s="154">
        <f t="shared" si="141"/>
        <v>0</v>
      </c>
      <c r="AG133" s="154">
        <f t="shared" si="141"/>
        <v>0</v>
      </c>
      <c r="AH133" s="154">
        <f t="shared" si="141"/>
        <v>0</v>
      </c>
      <c r="AI133" s="154">
        <f t="shared" si="141"/>
        <v>0</v>
      </c>
      <c r="AJ133" s="154">
        <f t="shared" si="141"/>
        <v>0</v>
      </c>
      <c r="AK133" s="154">
        <f t="shared" si="141"/>
        <v>0</v>
      </c>
      <c r="AL133" s="154">
        <f t="shared" si="141"/>
        <v>0</v>
      </c>
      <c r="AM133" s="154">
        <f t="shared" si="141"/>
        <v>0</v>
      </c>
      <c r="AN133" s="154">
        <f t="shared" si="141"/>
        <v>0</v>
      </c>
      <c r="AO133" s="154">
        <f t="shared" si="141"/>
        <v>0</v>
      </c>
      <c r="AP133" s="154">
        <f t="shared" si="141"/>
        <v>0</v>
      </c>
      <c r="AQ133" s="154">
        <f t="shared" si="141"/>
        <v>0</v>
      </c>
      <c r="AR133" s="7"/>
      <c r="AS133" s="7"/>
      <c r="AT133" s="7"/>
      <c r="AU133" s="7"/>
      <c r="AV133" s="7"/>
      <c r="AW133" s="7"/>
      <c r="AX133" s="7"/>
      <c r="AY133" s="7"/>
      <c r="AZ133" s="7"/>
      <c r="BA133" s="7"/>
      <c r="BB133" s="7"/>
      <c r="BC133" s="7"/>
      <c r="BD133" s="7"/>
      <c r="BE133" s="7"/>
      <c r="BF133" s="7"/>
      <c r="BG133" s="7"/>
      <c r="BH133" s="7"/>
      <c r="BI133" s="7"/>
      <c r="BJ133" s="7"/>
      <c r="BK133" s="7"/>
      <c r="BL133" s="7"/>
      <c r="BM133" s="7"/>
      <c r="BN133" s="7"/>
      <c r="BO133" s="7"/>
      <c r="BP133" s="7"/>
      <c r="BQ133" s="7"/>
      <c r="BR133" s="7"/>
      <c r="BS133" s="7"/>
      <c r="BT133" s="7"/>
      <c r="BU133" s="7"/>
      <c r="BV133" s="7"/>
      <c r="BW133" s="7"/>
      <c r="BX133" s="7"/>
      <c r="BY133" s="7"/>
    </row>
    <row r="134" spans="1:77" s="8" customFormat="1" ht="24.75" customHeight="1">
      <c r="A134" s="147" t="s">
        <v>22</v>
      </c>
      <c r="B134" s="75" t="s">
        <v>391</v>
      </c>
      <c r="C134" s="153" t="s">
        <v>16</v>
      </c>
      <c r="D134" s="153"/>
      <c r="E134" s="154">
        <f>E135</f>
        <v>430.73599999999999</v>
      </c>
      <c r="F134" s="154">
        <f t="shared" ref="F134:AA134" si="142">F135</f>
        <v>430.73599999999999</v>
      </c>
      <c r="G134" s="154">
        <f t="shared" si="142"/>
        <v>0</v>
      </c>
      <c r="H134" s="154">
        <f t="shared" si="142"/>
        <v>0</v>
      </c>
      <c r="I134" s="154">
        <f t="shared" si="142"/>
        <v>0</v>
      </c>
      <c r="J134" s="187">
        <f t="shared" si="142"/>
        <v>0</v>
      </c>
      <c r="K134" s="187">
        <f t="shared" si="142"/>
        <v>0</v>
      </c>
      <c r="L134" s="187">
        <f t="shared" si="142"/>
        <v>0</v>
      </c>
      <c r="M134" s="187">
        <f t="shared" si="142"/>
        <v>0</v>
      </c>
      <c r="N134" s="187">
        <f t="shared" si="142"/>
        <v>0</v>
      </c>
      <c r="O134" s="154">
        <f t="shared" si="142"/>
        <v>430.73599999999999</v>
      </c>
      <c r="P134" s="157">
        <f t="shared" si="87"/>
        <v>430.73599999999999</v>
      </c>
      <c r="Q134" s="154">
        <f t="shared" si="142"/>
        <v>0</v>
      </c>
      <c r="R134" s="154">
        <f t="shared" si="142"/>
        <v>0</v>
      </c>
      <c r="S134" s="154">
        <f t="shared" si="142"/>
        <v>0</v>
      </c>
      <c r="T134" s="154">
        <f t="shared" si="142"/>
        <v>0</v>
      </c>
      <c r="U134" s="154">
        <f t="shared" si="142"/>
        <v>0</v>
      </c>
      <c r="V134" s="154">
        <f t="shared" si="142"/>
        <v>0</v>
      </c>
      <c r="W134" s="154">
        <f t="shared" si="142"/>
        <v>0</v>
      </c>
      <c r="X134" s="154">
        <f t="shared" si="142"/>
        <v>0</v>
      </c>
      <c r="Y134" s="154">
        <f t="shared" si="142"/>
        <v>0</v>
      </c>
      <c r="Z134" s="154">
        <f t="shared" si="142"/>
        <v>0</v>
      </c>
      <c r="AA134" s="154">
        <f t="shared" si="142"/>
        <v>0</v>
      </c>
      <c r="AB134" s="154">
        <f t="shared" si="80"/>
        <v>0</v>
      </c>
      <c r="AC134" s="154">
        <f t="shared" si="80"/>
        <v>0</v>
      </c>
      <c r="AD134" s="154">
        <f t="shared" si="80"/>
        <v>0</v>
      </c>
      <c r="AE134" s="154">
        <f t="shared" si="80"/>
        <v>0</v>
      </c>
      <c r="AF134" s="154">
        <f t="shared" ref="AF134:AM134" si="143">AF135</f>
        <v>0</v>
      </c>
      <c r="AG134" s="154">
        <f t="shared" si="143"/>
        <v>0</v>
      </c>
      <c r="AH134" s="154">
        <f t="shared" si="143"/>
        <v>0</v>
      </c>
      <c r="AI134" s="154">
        <f t="shared" si="143"/>
        <v>0</v>
      </c>
      <c r="AJ134" s="154">
        <f t="shared" si="143"/>
        <v>0</v>
      </c>
      <c r="AK134" s="154">
        <f t="shared" si="143"/>
        <v>0</v>
      </c>
      <c r="AL134" s="154">
        <f t="shared" si="143"/>
        <v>0</v>
      </c>
      <c r="AM134" s="154">
        <f t="shared" si="143"/>
        <v>0</v>
      </c>
      <c r="AN134" s="162">
        <f t="shared" si="81"/>
        <v>0</v>
      </c>
      <c r="AO134" s="162">
        <f t="shared" si="81"/>
        <v>0</v>
      </c>
      <c r="AP134" s="162">
        <f t="shared" si="81"/>
        <v>0</v>
      </c>
      <c r="AQ134" s="162">
        <f t="shared" si="81"/>
        <v>0</v>
      </c>
      <c r="AR134" s="7"/>
      <c r="AS134" s="7"/>
      <c r="AT134" s="7"/>
      <c r="AU134" s="7"/>
      <c r="AV134" s="7"/>
      <c r="AW134" s="7"/>
      <c r="AX134" s="7"/>
      <c r="AY134" s="7"/>
      <c r="AZ134" s="7"/>
      <c r="BA134" s="7"/>
      <c r="BB134" s="7"/>
      <c r="BC134" s="7"/>
      <c r="BD134" s="7"/>
      <c r="BE134" s="7"/>
      <c r="BF134" s="7"/>
      <c r="BG134" s="7"/>
      <c r="BH134" s="7"/>
      <c r="BI134" s="7"/>
      <c r="BJ134" s="7"/>
      <c r="BK134" s="7"/>
      <c r="BL134" s="7"/>
      <c r="BM134" s="7"/>
      <c r="BN134" s="7"/>
      <c r="BO134" s="7"/>
      <c r="BP134" s="7"/>
      <c r="BQ134" s="7"/>
      <c r="BR134" s="7"/>
      <c r="BS134" s="7"/>
      <c r="BT134" s="7"/>
      <c r="BU134" s="7"/>
      <c r="BV134" s="7"/>
      <c r="BW134" s="7"/>
      <c r="BX134" s="7"/>
      <c r="BY134" s="7"/>
    </row>
    <row r="135" spans="1:77" s="8" customFormat="1" ht="18" customHeight="1">
      <c r="A135" s="146" t="s">
        <v>390</v>
      </c>
      <c r="B135" s="75" t="s">
        <v>391</v>
      </c>
      <c r="C135" s="153" t="s">
        <v>16</v>
      </c>
      <c r="D135" s="153" t="s">
        <v>393</v>
      </c>
      <c r="E135" s="154">
        <f>F135+G135+H135+I135</f>
        <v>430.73599999999999</v>
      </c>
      <c r="F135" s="155">
        <v>430.73599999999999</v>
      </c>
      <c r="G135" s="156"/>
      <c r="H135" s="157"/>
      <c r="I135" s="157"/>
      <c r="J135" s="188">
        <f>K135+L135+M135+N135</f>
        <v>0</v>
      </c>
      <c r="K135" s="188"/>
      <c r="L135" s="188"/>
      <c r="M135" s="188"/>
      <c r="N135" s="188"/>
      <c r="O135" s="157">
        <f>P135+Q135+R135+S135</f>
        <v>430.73599999999999</v>
      </c>
      <c r="P135" s="157">
        <f t="shared" si="87"/>
        <v>430.73599999999999</v>
      </c>
      <c r="Q135" s="157">
        <f>G135+L135</f>
        <v>0</v>
      </c>
      <c r="R135" s="157">
        <f>H135+M135</f>
        <v>0</v>
      </c>
      <c r="S135" s="157">
        <f>I135+N135</f>
        <v>0</v>
      </c>
      <c r="T135" s="154"/>
      <c r="U135" s="155"/>
      <c r="V135" s="156"/>
      <c r="W135" s="156"/>
      <c r="X135" s="156"/>
      <c r="Y135" s="156"/>
      <c r="Z135" s="156"/>
      <c r="AA135" s="156"/>
      <c r="AB135" s="154">
        <f t="shared" si="80"/>
        <v>0</v>
      </c>
      <c r="AC135" s="154">
        <f t="shared" si="80"/>
        <v>0</v>
      </c>
      <c r="AD135" s="154">
        <f t="shared" si="80"/>
        <v>0</v>
      </c>
      <c r="AE135" s="154">
        <f t="shared" si="80"/>
        <v>0</v>
      </c>
      <c r="AF135" s="159"/>
      <c r="AG135" s="160"/>
      <c r="AH135" s="160"/>
      <c r="AI135" s="160"/>
      <c r="AJ135" s="161"/>
      <c r="AK135" s="161"/>
      <c r="AL135" s="161"/>
      <c r="AM135" s="161"/>
      <c r="AN135" s="162">
        <f t="shared" si="81"/>
        <v>0</v>
      </c>
      <c r="AO135" s="162">
        <f t="shared" si="81"/>
        <v>0</v>
      </c>
      <c r="AP135" s="162">
        <f t="shared" si="81"/>
        <v>0</v>
      </c>
      <c r="AQ135" s="162">
        <f t="shared" si="81"/>
        <v>0</v>
      </c>
      <c r="AR135" s="7"/>
      <c r="AS135" s="7"/>
      <c r="AT135" s="7"/>
      <c r="AU135" s="7"/>
      <c r="AV135" s="7"/>
      <c r="AW135" s="7"/>
      <c r="AX135" s="7"/>
      <c r="AY135" s="7"/>
      <c r="AZ135" s="7"/>
      <c r="BA135" s="7"/>
      <c r="BB135" s="7"/>
      <c r="BC135" s="7"/>
      <c r="BD135" s="7"/>
      <c r="BE135" s="7"/>
      <c r="BF135" s="7"/>
      <c r="BG135" s="7"/>
      <c r="BH135" s="7"/>
      <c r="BI135" s="7"/>
      <c r="BJ135" s="7"/>
      <c r="BK135" s="7"/>
      <c r="BL135" s="7"/>
      <c r="BM135" s="7"/>
      <c r="BN135" s="7"/>
      <c r="BO135" s="7"/>
      <c r="BP135" s="7"/>
      <c r="BQ135" s="7"/>
      <c r="BR135" s="7"/>
      <c r="BS135" s="7"/>
      <c r="BT135" s="7"/>
      <c r="BU135" s="7"/>
      <c r="BV135" s="7"/>
      <c r="BW135" s="7"/>
      <c r="BX135" s="7"/>
      <c r="BY135" s="7"/>
    </row>
    <row r="136" spans="1:77" s="8" customFormat="1" ht="18" customHeight="1">
      <c r="A136" s="58" t="s">
        <v>18</v>
      </c>
      <c r="B136" s="75" t="s">
        <v>391</v>
      </c>
      <c r="C136" s="153" t="s">
        <v>19</v>
      </c>
      <c r="D136" s="153"/>
      <c r="E136" s="154">
        <f>E137</f>
        <v>50</v>
      </c>
      <c r="F136" s="154">
        <f t="shared" ref="F136:AQ136" si="144">F137</f>
        <v>50</v>
      </c>
      <c r="G136" s="154">
        <f t="shared" si="144"/>
        <v>0</v>
      </c>
      <c r="H136" s="154">
        <f t="shared" si="144"/>
        <v>0</v>
      </c>
      <c r="I136" s="154">
        <f t="shared" si="144"/>
        <v>0</v>
      </c>
      <c r="J136" s="187">
        <f t="shared" si="144"/>
        <v>0</v>
      </c>
      <c r="K136" s="187">
        <f t="shared" si="144"/>
        <v>0</v>
      </c>
      <c r="L136" s="187">
        <f t="shared" si="144"/>
        <v>0</v>
      </c>
      <c r="M136" s="187">
        <f t="shared" si="144"/>
        <v>0</v>
      </c>
      <c r="N136" s="187">
        <f t="shared" si="144"/>
        <v>0</v>
      </c>
      <c r="O136" s="154">
        <f t="shared" si="144"/>
        <v>50</v>
      </c>
      <c r="P136" s="157">
        <f t="shared" si="87"/>
        <v>50</v>
      </c>
      <c r="Q136" s="154">
        <f t="shared" si="144"/>
        <v>0</v>
      </c>
      <c r="R136" s="154">
        <f t="shared" si="144"/>
        <v>0</v>
      </c>
      <c r="S136" s="154">
        <f t="shared" si="144"/>
        <v>0</v>
      </c>
      <c r="T136" s="154">
        <f t="shared" si="144"/>
        <v>0</v>
      </c>
      <c r="U136" s="154">
        <f t="shared" si="144"/>
        <v>0</v>
      </c>
      <c r="V136" s="154">
        <f t="shared" si="144"/>
        <v>0</v>
      </c>
      <c r="W136" s="154">
        <f t="shared" si="144"/>
        <v>0</v>
      </c>
      <c r="X136" s="154">
        <f t="shared" si="144"/>
        <v>0</v>
      </c>
      <c r="Y136" s="154">
        <f t="shared" si="144"/>
        <v>0</v>
      </c>
      <c r="Z136" s="154">
        <f t="shared" si="144"/>
        <v>0</v>
      </c>
      <c r="AA136" s="154">
        <f t="shared" si="144"/>
        <v>0</v>
      </c>
      <c r="AB136" s="154">
        <f t="shared" si="144"/>
        <v>0</v>
      </c>
      <c r="AC136" s="154">
        <f t="shared" si="144"/>
        <v>0</v>
      </c>
      <c r="AD136" s="154">
        <f t="shared" si="144"/>
        <v>0</v>
      </c>
      <c r="AE136" s="154">
        <f t="shared" si="144"/>
        <v>0</v>
      </c>
      <c r="AF136" s="154">
        <f t="shared" si="144"/>
        <v>0</v>
      </c>
      <c r="AG136" s="154">
        <f t="shared" si="144"/>
        <v>0</v>
      </c>
      <c r="AH136" s="154">
        <f t="shared" si="144"/>
        <v>0</v>
      </c>
      <c r="AI136" s="154">
        <f t="shared" si="144"/>
        <v>0</v>
      </c>
      <c r="AJ136" s="154">
        <f t="shared" si="144"/>
        <v>0</v>
      </c>
      <c r="AK136" s="154">
        <f t="shared" si="144"/>
        <v>0</v>
      </c>
      <c r="AL136" s="154">
        <f t="shared" si="144"/>
        <v>0</v>
      </c>
      <c r="AM136" s="154">
        <f t="shared" si="144"/>
        <v>0</v>
      </c>
      <c r="AN136" s="154">
        <f t="shared" si="144"/>
        <v>0</v>
      </c>
      <c r="AO136" s="154">
        <f t="shared" si="144"/>
        <v>0</v>
      </c>
      <c r="AP136" s="154">
        <f t="shared" si="144"/>
        <v>0</v>
      </c>
      <c r="AQ136" s="154">
        <f t="shared" si="144"/>
        <v>0</v>
      </c>
      <c r="AR136" s="7"/>
      <c r="AS136" s="7"/>
      <c r="AT136" s="7"/>
      <c r="AU136" s="7"/>
      <c r="AV136" s="7"/>
      <c r="AW136" s="7"/>
      <c r="AX136" s="7"/>
      <c r="AY136" s="7"/>
      <c r="AZ136" s="7"/>
      <c r="BA136" s="7"/>
      <c r="BB136" s="7"/>
      <c r="BC136" s="7"/>
      <c r="BD136" s="7"/>
      <c r="BE136" s="7"/>
      <c r="BF136" s="7"/>
      <c r="BG136" s="7"/>
      <c r="BH136" s="7"/>
      <c r="BI136" s="7"/>
      <c r="BJ136" s="7"/>
      <c r="BK136" s="7"/>
      <c r="BL136" s="7"/>
      <c r="BM136" s="7"/>
      <c r="BN136" s="7"/>
      <c r="BO136" s="7"/>
      <c r="BP136" s="7"/>
      <c r="BQ136" s="7"/>
      <c r="BR136" s="7"/>
      <c r="BS136" s="7"/>
      <c r="BT136" s="7"/>
      <c r="BU136" s="7"/>
      <c r="BV136" s="7"/>
      <c r="BW136" s="7"/>
      <c r="BX136" s="7"/>
      <c r="BY136" s="7"/>
    </row>
    <row r="137" spans="1:77" s="8" customFormat="1" ht="18" customHeight="1">
      <c r="A137" s="146" t="s">
        <v>390</v>
      </c>
      <c r="B137" s="75" t="s">
        <v>391</v>
      </c>
      <c r="C137" s="153" t="s">
        <v>19</v>
      </c>
      <c r="D137" s="153" t="s">
        <v>393</v>
      </c>
      <c r="E137" s="154">
        <f>F137+G137+H137+I137</f>
        <v>50</v>
      </c>
      <c r="F137" s="155">
        <v>50</v>
      </c>
      <c r="G137" s="156"/>
      <c r="H137" s="157"/>
      <c r="I137" s="157"/>
      <c r="J137" s="188">
        <f>K137+L137+M137+N137</f>
        <v>0</v>
      </c>
      <c r="K137" s="188"/>
      <c r="L137" s="188"/>
      <c r="M137" s="188"/>
      <c r="N137" s="188"/>
      <c r="O137" s="157">
        <f>E137+J137</f>
        <v>50</v>
      </c>
      <c r="P137" s="157">
        <f t="shared" si="87"/>
        <v>50</v>
      </c>
      <c r="Q137" s="157">
        <f>G137+L137</f>
        <v>0</v>
      </c>
      <c r="R137" s="157">
        <f>H137+M137</f>
        <v>0</v>
      </c>
      <c r="S137" s="157">
        <f>I137+N137</f>
        <v>0</v>
      </c>
      <c r="T137" s="154"/>
      <c r="U137" s="155"/>
      <c r="V137" s="156"/>
      <c r="W137" s="156"/>
      <c r="X137" s="156"/>
      <c r="Y137" s="156"/>
      <c r="Z137" s="156"/>
      <c r="AA137" s="156"/>
      <c r="AB137" s="154"/>
      <c r="AC137" s="154"/>
      <c r="AD137" s="154"/>
      <c r="AE137" s="154"/>
      <c r="AF137" s="159"/>
      <c r="AG137" s="160"/>
      <c r="AH137" s="160"/>
      <c r="AI137" s="160"/>
      <c r="AJ137" s="161"/>
      <c r="AK137" s="161"/>
      <c r="AL137" s="161"/>
      <c r="AM137" s="161"/>
      <c r="AN137" s="162"/>
      <c r="AO137" s="162"/>
      <c r="AP137" s="162"/>
      <c r="AQ137" s="162"/>
      <c r="AR137" s="7"/>
      <c r="AS137" s="7"/>
      <c r="AT137" s="7"/>
      <c r="AU137" s="7"/>
      <c r="AV137" s="7"/>
      <c r="AW137" s="7"/>
      <c r="AX137" s="7"/>
      <c r="AY137" s="7"/>
      <c r="AZ137" s="7"/>
      <c r="BA137" s="7"/>
      <c r="BB137" s="7"/>
      <c r="BC137" s="7"/>
      <c r="BD137" s="7"/>
      <c r="BE137" s="7"/>
      <c r="BF137" s="7"/>
      <c r="BG137" s="7"/>
      <c r="BH137" s="7"/>
      <c r="BI137" s="7"/>
      <c r="BJ137" s="7"/>
      <c r="BK137" s="7"/>
      <c r="BL137" s="7"/>
      <c r="BM137" s="7"/>
      <c r="BN137" s="7"/>
      <c r="BO137" s="7"/>
      <c r="BP137" s="7"/>
      <c r="BQ137" s="7"/>
      <c r="BR137" s="7"/>
      <c r="BS137" s="7"/>
      <c r="BT137" s="7"/>
      <c r="BU137" s="7"/>
      <c r="BV137" s="7"/>
      <c r="BW137" s="7"/>
      <c r="BX137" s="7"/>
      <c r="BY137" s="7"/>
    </row>
    <row r="138" spans="1:77" s="7" customFormat="1" ht="39.75" customHeight="1">
      <c r="A138" s="49" t="s">
        <v>39</v>
      </c>
      <c r="B138" s="39" t="s">
        <v>185</v>
      </c>
      <c r="C138" s="19"/>
      <c r="D138" s="19"/>
      <c r="E138" s="154">
        <f t="shared" si="92"/>
        <v>2728.3</v>
      </c>
      <c r="F138" s="157">
        <f>F139</f>
        <v>2728.3</v>
      </c>
      <c r="G138" s="157">
        <f t="shared" ref="G138:S139" si="145">G139</f>
        <v>0</v>
      </c>
      <c r="H138" s="157">
        <f t="shared" si="145"/>
        <v>0</v>
      </c>
      <c r="I138" s="157">
        <f t="shared" si="145"/>
        <v>0</v>
      </c>
      <c r="J138" s="188">
        <f t="shared" si="145"/>
        <v>0</v>
      </c>
      <c r="K138" s="188">
        <f t="shared" si="145"/>
        <v>0</v>
      </c>
      <c r="L138" s="188">
        <f t="shared" si="145"/>
        <v>0</v>
      </c>
      <c r="M138" s="188">
        <f t="shared" si="145"/>
        <v>0</v>
      </c>
      <c r="N138" s="188">
        <f t="shared" si="145"/>
        <v>0</v>
      </c>
      <c r="O138" s="157">
        <f t="shared" si="145"/>
        <v>2728.3</v>
      </c>
      <c r="P138" s="157">
        <f t="shared" si="87"/>
        <v>2728.3</v>
      </c>
      <c r="Q138" s="157">
        <f t="shared" si="145"/>
        <v>0</v>
      </c>
      <c r="R138" s="157">
        <f t="shared" si="145"/>
        <v>0</v>
      </c>
      <c r="S138" s="157">
        <f t="shared" si="145"/>
        <v>0</v>
      </c>
      <c r="T138" s="154">
        <f t="shared" si="96"/>
        <v>2000</v>
      </c>
      <c r="U138" s="157">
        <f t="shared" ref="U138:AA139" si="146">U139</f>
        <v>2000</v>
      </c>
      <c r="V138" s="157">
        <f t="shared" si="146"/>
        <v>0</v>
      </c>
      <c r="W138" s="157">
        <f t="shared" si="146"/>
        <v>0</v>
      </c>
      <c r="X138" s="157">
        <f t="shared" si="146"/>
        <v>0</v>
      </c>
      <c r="Y138" s="157">
        <f t="shared" si="146"/>
        <v>0</v>
      </c>
      <c r="Z138" s="157">
        <f t="shared" si="146"/>
        <v>0</v>
      </c>
      <c r="AA138" s="157">
        <f t="shared" si="146"/>
        <v>0</v>
      </c>
      <c r="AB138" s="154">
        <f t="shared" si="80"/>
        <v>2000</v>
      </c>
      <c r="AC138" s="154">
        <f t="shared" si="80"/>
        <v>2000</v>
      </c>
      <c r="AD138" s="154">
        <f t="shared" si="80"/>
        <v>0</v>
      </c>
      <c r="AE138" s="154">
        <f t="shared" si="80"/>
        <v>0</v>
      </c>
      <c r="AF138" s="159">
        <f t="shared" si="130"/>
        <v>1314.5</v>
      </c>
      <c r="AG138" s="159">
        <f t="shared" ref="AG138:AM139" si="147">AG139</f>
        <v>1314.5</v>
      </c>
      <c r="AH138" s="159">
        <f t="shared" si="147"/>
        <v>0</v>
      </c>
      <c r="AI138" s="159">
        <f t="shared" si="147"/>
        <v>0</v>
      </c>
      <c r="AJ138" s="159">
        <f t="shared" si="147"/>
        <v>0</v>
      </c>
      <c r="AK138" s="159">
        <f t="shared" si="147"/>
        <v>0</v>
      </c>
      <c r="AL138" s="159">
        <f t="shared" si="147"/>
        <v>0</v>
      </c>
      <c r="AM138" s="159">
        <f t="shared" si="147"/>
        <v>0</v>
      </c>
      <c r="AN138" s="162">
        <f t="shared" si="81"/>
        <v>1314.5</v>
      </c>
      <c r="AO138" s="162">
        <f t="shared" si="81"/>
        <v>1314.5</v>
      </c>
      <c r="AP138" s="162">
        <f t="shared" si="81"/>
        <v>0</v>
      </c>
      <c r="AQ138" s="162">
        <f t="shared" si="81"/>
        <v>0</v>
      </c>
    </row>
    <row r="139" spans="1:77" s="8" customFormat="1" ht="45" customHeight="1">
      <c r="A139" s="16" t="s">
        <v>22</v>
      </c>
      <c r="B139" s="17" t="s">
        <v>185</v>
      </c>
      <c r="C139" s="153" t="s">
        <v>16</v>
      </c>
      <c r="D139" s="153"/>
      <c r="E139" s="154">
        <f t="shared" si="92"/>
        <v>2728.3</v>
      </c>
      <c r="F139" s="155">
        <f>F140</f>
        <v>2728.3</v>
      </c>
      <c r="G139" s="155">
        <f t="shared" si="145"/>
        <v>0</v>
      </c>
      <c r="H139" s="155">
        <f t="shared" si="145"/>
        <v>0</v>
      </c>
      <c r="I139" s="155">
        <f t="shared" si="145"/>
        <v>0</v>
      </c>
      <c r="J139" s="190">
        <f t="shared" si="145"/>
        <v>0</v>
      </c>
      <c r="K139" s="190">
        <f t="shared" si="145"/>
        <v>0</v>
      </c>
      <c r="L139" s="190">
        <f t="shared" si="145"/>
        <v>0</v>
      </c>
      <c r="M139" s="190">
        <f t="shared" si="145"/>
        <v>0</v>
      </c>
      <c r="N139" s="190">
        <f t="shared" si="145"/>
        <v>0</v>
      </c>
      <c r="O139" s="155">
        <f t="shared" si="145"/>
        <v>2728.3</v>
      </c>
      <c r="P139" s="157">
        <f t="shared" si="87"/>
        <v>2728.3</v>
      </c>
      <c r="Q139" s="155">
        <f t="shared" si="145"/>
        <v>0</v>
      </c>
      <c r="R139" s="155">
        <f t="shared" si="145"/>
        <v>0</v>
      </c>
      <c r="S139" s="155">
        <f t="shared" si="145"/>
        <v>0</v>
      </c>
      <c r="T139" s="154">
        <f t="shared" si="96"/>
        <v>2000</v>
      </c>
      <c r="U139" s="155">
        <f t="shared" si="146"/>
        <v>2000</v>
      </c>
      <c r="V139" s="155">
        <f t="shared" si="146"/>
        <v>0</v>
      </c>
      <c r="W139" s="155">
        <f t="shared" si="146"/>
        <v>0</v>
      </c>
      <c r="X139" s="155">
        <f t="shared" si="146"/>
        <v>0</v>
      </c>
      <c r="Y139" s="155">
        <f t="shared" si="146"/>
        <v>0</v>
      </c>
      <c r="Z139" s="155">
        <f t="shared" si="146"/>
        <v>0</v>
      </c>
      <c r="AA139" s="155">
        <f t="shared" si="146"/>
        <v>0</v>
      </c>
      <c r="AB139" s="154">
        <f t="shared" si="80"/>
        <v>2000</v>
      </c>
      <c r="AC139" s="154">
        <f t="shared" si="80"/>
        <v>2000</v>
      </c>
      <c r="AD139" s="154">
        <f t="shared" si="80"/>
        <v>0</v>
      </c>
      <c r="AE139" s="154">
        <f t="shared" si="80"/>
        <v>0</v>
      </c>
      <c r="AF139" s="159">
        <f t="shared" si="130"/>
        <v>1314.5</v>
      </c>
      <c r="AG139" s="160">
        <f t="shared" si="147"/>
        <v>1314.5</v>
      </c>
      <c r="AH139" s="160">
        <f t="shared" si="147"/>
        <v>0</v>
      </c>
      <c r="AI139" s="160">
        <f t="shared" si="147"/>
        <v>0</v>
      </c>
      <c r="AJ139" s="160">
        <f t="shared" si="147"/>
        <v>0</v>
      </c>
      <c r="AK139" s="160">
        <f t="shared" si="147"/>
        <v>0</v>
      </c>
      <c r="AL139" s="160">
        <f t="shared" si="147"/>
        <v>0</v>
      </c>
      <c r="AM139" s="160">
        <f t="shared" si="147"/>
        <v>0</v>
      </c>
      <c r="AN139" s="162">
        <f t="shared" si="81"/>
        <v>1314.5</v>
      </c>
      <c r="AO139" s="162">
        <f t="shared" si="81"/>
        <v>1314.5</v>
      </c>
      <c r="AP139" s="162">
        <f t="shared" si="81"/>
        <v>0</v>
      </c>
      <c r="AQ139" s="162">
        <f t="shared" si="81"/>
        <v>0</v>
      </c>
      <c r="AR139" s="7"/>
      <c r="AS139" s="7"/>
      <c r="AT139" s="7"/>
      <c r="AU139" s="7"/>
      <c r="AV139" s="7"/>
      <c r="AW139" s="7"/>
      <c r="AX139" s="7"/>
      <c r="AY139" s="7"/>
      <c r="AZ139" s="7"/>
      <c r="BA139" s="7"/>
      <c r="BB139" s="7"/>
      <c r="BC139" s="7"/>
      <c r="BD139" s="7"/>
      <c r="BE139" s="7"/>
      <c r="BF139" s="7"/>
      <c r="BG139" s="7"/>
      <c r="BH139" s="7"/>
      <c r="BI139" s="7"/>
      <c r="BJ139" s="7"/>
      <c r="BK139" s="7"/>
      <c r="BL139" s="7"/>
      <c r="BM139" s="7"/>
      <c r="BN139" s="7"/>
      <c r="BO139" s="7"/>
      <c r="BP139" s="7"/>
      <c r="BQ139" s="7"/>
      <c r="BR139" s="7"/>
      <c r="BS139" s="7"/>
      <c r="BT139" s="7"/>
      <c r="BU139" s="7"/>
      <c r="BV139" s="7"/>
      <c r="BW139" s="7"/>
      <c r="BX139" s="7"/>
      <c r="BY139" s="7"/>
    </row>
    <row r="140" spans="1:77" s="8" customFormat="1" ht="15.75" customHeight="1">
      <c r="A140" s="16" t="s">
        <v>37</v>
      </c>
      <c r="B140" s="17" t="s">
        <v>185</v>
      </c>
      <c r="C140" s="153" t="s">
        <v>16</v>
      </c>
      <c r="D140" s="153" t="s">
        <v>38</v>
      </c>
      <c r="E140" s="154">
        <f t="shared" si="92"/>
        <v>2728.3</v>
      </c>
      <c r="F140" s="155">
        <v>2728.3</v>
      </c>
      <c r="G140" s="18"/>
      <c r="H140" s="157"/>
      <c r="I140" s="157"/>
      <c r="J140" s="188">
        <f>K140+L140+M140+N140</f>
        <v>0</v>
      </c>
      <c r="K140" s="188"/>
      <c r="L140" s="188"/>
      <c r="M140" s="188"/>
      <c r="N140" s="188"/>
      <c r="O140" s="157">
        <f>P140+Q140+R140+S140</f>
        <v>2728.3</v>
      </c>
      <c r="P140" s="157">
        <f t="shared" si="87"/>
        <v>2728.3</v>
      </c>
      <c r="Q140" s="157">
        <f>G140+L140</f>
        <v>0</v>
      </c>
      <c r="R140" s="157">
        <f>H140+M140</f>
        <v>0</v>
      </c>
      <c r="S140" s="157">
        <f>I140+N140</f>
        <v>0</v>
      </c>
      <c r="T140" s="154">
        <f t="shared" si="96"/>
        <v>2000</v>
      </c>
      <c r="U140" s="155">
        <v>2000</v>
      </c>
      <c r="V140" s="156"/>
      <c r="W140" s="156"/>
      <c r="X140" s="156"/>
      <c r="Y140" s="156"/>
      <c r="Z140" s="156"/>
      <c r="AA140" s="156"/>
      <c r="AB140" s="154">
        <f t="shared" si="80"/>
        <v>2000</v>
      </c>
      <c r="AC140" s="154">
        <f t="shared" si="80"/>
        <v>2000</v>
      </c>
      <c r="AD140" s="154">
        <f t="shared" si="80"/>
        <v>0</v>
      </c>
      <c r="AE140" s="154">
        <f t="shared" si="80"/>
        <v>0</v>
      </c>
      <c r="AF140" s="159">
        <f t="shared" si="130"/>
        <v>1314.5</v>
      </c>
      <c r="AG140" s="160">
        <v>1314.5</v>
      </c>
      <c r="AH140" s="160"/>
      <c r="AI140" s="160"/>
      <c r="AJ140" s="161"/>
      <c r="AK140" s="161"/>
      <c r="AL140" s="161"/>
      <c r="AM140" s="161"/>
      <c r="AN140" s="162">
        <f t="shared" si="81"/>
        <v>1314.5</v>
      </c>
      <c r="AO140" s="162">
        <f t="shared" si="81"/>
        <v>1314.5</v>
      </c>
      <c r="AP140" s="162">
        <f t="shared" si="81"/>
        <v>0</v>
      </c>
      <c r="AQ140" s="162">
        <f t="shared" si="81"/>
        <v>0</v>
      </c>
      <c r="AR140" s="7"/>
      <c r="AS140" s="7"/>
      <c r="AT140" s="7"/>
      <c r="AU140" s="7"/>
      <c r="AV140" s="7"/>
      <c r="AW140" s="7"/>
      <c r="AX140" s="7"/>
      <c r="AY140" s="7"/>
      <c r="AZ140" s="7"/>
      <c r="BA140" s="7"/>
      <c r="BB140" s="7"/>
      <c r="BC140" s="7"/>
      <c r="BD140" s="7"/>
      <c r="BE140" s="7"/>
      <c r="BF140" s="7"/>
      <c r="BG140" s="7"/>
      <c r="BH140" s="7"/>
      <c r="BI140" s="7"/>
      <c r="BJ140" s="7"/>
      <c r="BK140" s="7"/>
      <c r="BL140" s="7"/>
      <c r="BM140" s="7"/>
      <c r="BN140" s="7"/>
      <c r="BO140" s="7"/>
      <c r="BP140" s="7"/>
      <c r="BQ140" s="7"/>
      <c r="BR140" s="7"/>
      <c r="BS140" s="7"/>
      <c r="BT140" s="7"/>
      <c r="BU140" s="7"/>
      <c r="BV140" s="7"/>
      <c r="BW140" s="7"/>
      <c r="BX140" s="7"/>
      <c r="BY140" s="7"/>
    </row>
    <row r="141" spans="1:77" s="107" customFormat="1" ht="24.75" customHeight="1">
      <c r="A141" s="104" t="s">
        <v>312</v>
      </c>
      <c r="B141" s="105" t="s">
        <v>313</v>
      </c>
      <c r="C141" s="19"/>
      <c r="D141" s="19"/>
      <c r="E141" s="154">
        <f>E142</f>
        <v>300</v>
      </c>
      <c r="F141" s="158">
        <f t="shared" ref="F141:AJ142" si="148">F142</f>
        <v>300</v>
      </c>
      <c r="G141" s="158">
        <f t="shared" si="148"/>
        <v>0</v>
      </c>
      <c r="H141" s="158">
        <f t="shared" si="148"/>
        <v>0</v>
      </c>
      <c r="I141" s="158">
        <f t="shared" si="148"/>
        <v>0</v>
      </c>
      <c r="J141" s="193">
        <f t="shared" si="148"/>
        <v>0</v>
      </c>
      <c r="K141" s="193">
        <f t="shared" si="148"/>
        <v>0</v>
      </c>
      <c r="L141" s="193">
        <f t="shared" si="148"/>
        <v>0</v>
      </c>
      <c r="M141" s="193">
        <f t="shared" si="148"/>
        <v>0</v>
      </c>
      <c r="N141" s="193">
        <f t="shared" si="148"/>
        <v>0</v>
      </c>
      <c r="O141" s="158">
        <f t="shared" si="148"/>
        <v>300</v>
      </c>
      <c r="P141" s="157">
        <f t="shared" si="87"/>
        <v>300</v>
      </c>
      <c r="Q141" s="158">
        <f t="shared" si="148"/>
        <v>0</v>
      </c>
      <c r="R141" s="158">
        <f t="shared" si="148"/>
        <v>0</v>
      </c>
      <c r="S141" s="158">
        <f t="shared" si="148"/>
        <v>0</v>
      </c>
      <c r="T141" s="154">
        <f t="shared" si="148"/>
        <v>300</v>
      </c>
      <c r="U141" s="158">
        <f t="shared" si="148"/>
        <v>300</v>
      </c>
      <c r="V141" s="158">
        <f t="shared" si="148"/>
        <v>0</v>
      </c>
      <c r="W141" s="158">
        <f t="shared" si="148"/>
        <v>0</v>
      </c>
      <c r="X141" s="158">
        <f t="shared" si="148"/>
        <v>0</v>
      </c>
      <c r="Y141" s="158">
        <f t="shared" si="148"/>
        <v>0</v>
      </c>
      <c r="Z141" s="158">
        <f t="shared" si="148"/>
        <v>0</v>
      </c>
      <c r="AA141" s="158">
        <f t="shared" si="148"/>
        <v>0</v>
      </c>
      <c r="AB141" s="154">
        <f t="shared" si="80"/>
        <v>300</v>
      </c>
      <c r="AC141" s="154">
        <f t="shared" si="80"/>
        <v>300</v>
      </c>
      <c r="AD141" s="154">
        <f t="shared" si="80"/>
        <v>0</v>
      </c>
      <c r="AE141" s="154">
        <f t="shared" si="80"/>
        <v>0</v>
      </c>
      <c r="AF141" s="154">
        <f t="shared" si="148"/>
        <v>300</v>
      </c>
      <c r="AG141" s="158">
        <f t="shared" si="148"/>
        <v>300</v>
      </c>
      <c r="AH141" s="158">
        <f t="shared" si="148"/>
        <v>0</v>
      </c>
      <c r="AI141" s="158">
        <f t="shared" si="148"/>
        <v>0</v>
      </c>
      <c r="AJ141" s="158">
        <f t="shared" si="148"/>
        <v>0</v>
      </c>
      <c r="AK141" s="158">
        <f t="shared" ref="AK141:AM142" si="149">AK142</f>
        <v>0</v>
      </c>
      <c r="AL141" s="158">
        <f t="shared" si="149"/>
        <v>0</v>
      </c>
      <c r="AM141" s="158">
        <f t="shared" si="149"/>
        <v>0</v>
      </c>
      <c r="AN141" s="162">
        <f t="shared" si="81"/>
        <v>300</v>
      </c>
      <c r="AO141" s="162">
        <f t="shared" si="81"/>
        <v>300</v>
      </c>
      <c r="AP141" s="162">
        <f t="shared" si="81"/>
        <v>0</v>
      </c>
      <c r="AQ141" s="162">
        <f t="shared" si="81"/>
        <v>0</v>
      </c>
      <c r="AR141" s="106"/>
      <c r="AS141" s="106"/>
      <c r="AT141" s="106"/>
      <c r="AU141" s="106"/>
      <c r="AV141" s="106"/>
      <c r="AW141" s="106"/>
      <c r="AX141" s="106"/>
      <c r="AY141" s="106"/>
      <c r="AZ141" s="106"/>
      <c r="BA141" s="106"/>
      <c r="BB141" s="106"/>
      <c r="BC141" s="106"/>
      <c r="BD141" s="106"/>
      <c r="BE141" s="106"/>
      <c r="BF141" s="106"/>
      <c r="BG141" s="106"/>
      <c r="BH141" s="106"/>
      <c r="BI141" s="106"/>
      <c r="BJ141" s="106"/>
      <c r="BK141" s="106"/>
      <c r="BL141" s="106"/>
      <c r="BM141" s="106"/>
      <c r="BN141" s="106"/>
      <c r="BO141" s="106"/>
      <c r="BP141" s="106"/>
      <c r="BQ141" s="106"/>
      <c r="BR141" s="106"/>
      <c r="BS141" s="106"/>
      <c r="BT141" s="106"/>
      <c r="BU141" s="106"/>
      <c r="BV141" s="106"/>
      <c r="BW141" s="106"/>
      <c r="BX141" s="106"/>
      <c r="BY141" s="106"/>
    </row>
    <row r="142" spans="1:77" s="96" customFormat="1" ht="45">
      <c r="A142" s="121" t="s">
        <v>22</v>
      </c>
      <c r="B142" s="108" t="s">
        <v>313</v>
      </c>
      <c r="C142" s="153" t="s">
        <v>16</v>
      </c>
      <c r="D142" s="153"/>
      <c r="E142" s="154">
        <f>E143</f>
        <v>300</v>
      </c>
      <c r="F142" s="158">
        <f t="shared" si="148"/>
        <v>300</v>
      </c>
      <c r="G142" s="158">
        <f t="shared" si="148"/>
        <v>0</v>
      </c>
      <c r="H142" s="158">
        <f t="shared" si="148"/>
        <v>0</v>
      </c>
      <c r="I142" s="158">
        <f t="shared" si="148"/>
        <v>0</v>
      </c>
      <c r="J142" s="193">
        <f t="shared" si="148"/>
        <v>0</v>
      </c>
      <c r="K142" s="193">
        <f t="shared" si="148"/>
        <v>0</v>
      </c>
      <c r="L142" s="193">
        <f t="shared" si="148"/>
        <v>0</v>
      </c>
      <c r="M142" s="193">
        <f t="shared" si="148"/>
        <v>0</v>
      </c>
      <c r="N142" s="193">
        <f t="shared" si="148"/>
        <v>0</v>
      </c>
      <c r="O142" s="158">
        <f t="shared" si="148"/>
        <v>300</v>
      </c>
      <c r="P142" s="157">
        <f t="shared" si="87"/>
        <v>300</v>
      </c>
      <c r="Q142" s="158">
        <f t="shared" si="148"/>
        <v>0</v>
      </c>
      <c r="R142" s="158">
        <f t="shared" si="148"/>
        <v>0</v>
      </c>
      <c r="S142" s="158">
        <f t="shared" si="148"/>
        <v>0</v>
      </c>
      <c r="T142" s="154">
        <f t="shared" si="148"/>
        <v>300</v>
      </c>
      <c r="U142" s="158">
        <f t="shared" si="148"/>
        <v>300</v>
      </c>
      <c r="V142" s="158">
        <f t="shared" si="148"/>
        <v>0</v>
      </c>
      <c r="W142" s="158">
        <f t="shared" si="148"/>
        <v>0</v>
      </c>
      <c r="X142" s="158">
        <f t="shared" si="148"/>
        <v>0</v>
      </c>
      <c r="Y142" s="158">
        <f t="shared" si="148"/>
        <v>0</v>
      </c>
      <c r="Z142" s="158">
        <f t="shared" si="148"/>
        <v>0</v>
      </c>
      <c r="AA142" s="158">
        <f t="shared" si="148"/>
        <v>0</v>
      </c>
      <c r="AB142" s="154">
        <f t="shared" si="80"/>
        <v>300</v>
      </c>
      <c r="AC142" s="154">
        <f t="shared" si="80"/>
        <v>300</v>
      </c>
      <c r="AD142" s="154">
        <f t="shared" si="80"/>
        <v>0</v>
      </c>
      <c r="AE142" s="154">
        <f t="shared" si="80"/>
        <v>0</v>
      </c>
      <c r="AF142" s="154">
        <f t="shared" si="148"/>
        <v>300</v>
      </c>
      <c r="AG142" s="158">
        <f t="shared" si="148"/>
        <v>300</v>
      </c>
      <c r="AH142" s="158">
        <f t="shared" si="148"/>
        <v>0</v>
      </c>
      <c r="AI142" s="158">
        <f t="shared" si="148"/>
        <v>0</v>
      </c>
      <c r="AJ142" s="158">
        <f t="shared" si="148"/>
        <v>0</v>
      </c>
      <c r="AK142" s="158">
        <f t="shared" si="149"/>
        <v>0</v>
      </c>
      <c r="AL142" s="158">
        <f t="shared" si="149"/>
        <v>0</v>
      </c>
      <c r="AM142" s="158">
        <f t="shared" si="149"/>
        <v>0</v>
      </c>
      <c r="AN142" s="162">
        <f t="shared" si="81"/>
        <v>300</v>
      </c>
      <c r="AO142" s="162">
        <f t="shared" si="81"/>
        <v>300</v>
      </c>
      <c r="AP142" s="162">
        <f t="shared" si="81"/>
        <v>0</v>
      </c>
      <c r="AQ142" s="162">
        <f t="shared" si="81"/>
        <v>0</v>
      </c>
      <c r="AR142" s="95"/>
      <c r="AS142" s="95"/>
      <c r="AT142" s="95"/>
      <c r="AU142" s="95"/>
      <c r="AV142" s="95"/>
      <c r="AW142" s="95"/>
      <c r="AX142" s="95"/>
      <c r="AY142" s="95"/>
      <c r="AZ142" s="95"/>
      <c r="BA142" s="95"/>
      <c r="BB142" s="95"/>
      <c r="BC142" s="95"/>
      <c r="BD142" s="95"/>
      <c r="BE142" s="95"/>
      <c r="BF142" s="95"/>
      <c r="BG142" s="95"/>
      <c r="BH142" s="95"/>
      <c r="BI142" s="95"/>
      <c r="BJ142" s="95"/>
      <c r="BK142" s="95"/>
      <c r="BL142" s="95"/>
      <c r="BM142" s="95"/>
      <c r="BN142" s="95"/>
      <c r="BO142" s="95"/>
      <c r="BP142" s="95"/>
      <c r="BQ142" s="95"/>
      <c r="BR142" s="95"/>
      <c r="BS142" s="95"/>
      <c r="BT142" s="95"/>
      <c r="BU142" s="95"/>
      <c r="BV142" s="95"/>
      <c r="BW142" s="95"/>
      <c r="BX142" s="95"/>
      <c r="BY142" s="95"/>
    </row>
    <row r="143" spans="1:77" s="96" customFormat="1" ht="30">
      <c r="A143" s="101" t="s">
        <v>40</v>
      </c>
      <c r="B143" s="108" t="s">
        <v>313</v>
      </c>
      <c r="C143" s="153" t="s">
        <v>41</v>
      </c>
      <c r="D143" s="153" t="s">
        <v>41</v>
      </c>
      <c r="E143" s="154">
        <f>F143+G143+H143</f>
        <v>300</v>
      </c>
      <c r="F143" s="155">
        <v>300</v>
      </c>
      <c r="G143" s="156"/>
      <c r="H143" s="155"/>
      <c r="I143" s="157"/>
      <c r="J143" s="188">
        <f>K143+L143+M143+N143</f>
        <v>0</v>
      </c>
      <c r="K143" s="188"/>
      <c r="L143" s="188"/>
      <c r="M143" s="188"/>
      <c r="N143" s="188"/>
      <c r="O143" s="157">
        <f>P143+Q143+R143+S143</f>
        <v>300</v>
      </c>
      <c r="P143" s="157">
        <f t="shared" si="87"/>
        <v>300</v>
      </c>
      <c r="Q143" s="157">
        <f>G143+L143</f>
        <v>0</v>
      </c>
      <c r="R143" s="157">
        <f>H143+M143</f>
        <v>0</v>
      </c>
      <c r="S143" s="157">
        <f>I143+N143</f>
        <v>0</v>
      </c>
      <c r="T143" s="154">
        <f>U143+V143+W143</f>
        <v>300</v>
      </c>
      <c r="U143" s="155">
        <v>300</v>
      </c>
      <c r="V143" s="156"/>
      <c r="W143" s="156"/>
      <c r="X143" s="156"/>
      <c r="Y143" s="156"/>
      <c r="Z143" s="156"/>
      <c r="AA143" s="156"/>
      <c r="AB143" s="154">
        <f t="shared" si="80"/>
        <v>300</v>
      </c>
      <c r="AC143" s="154">
        <f t="shared" si="80"/>
        <v>300</v>
      </c>
      <c r="AD143" s="154">
        <f t="shared" si="80"/>
        <v>0</v>
      </c>
      <c r="AE143" s="154">
        <f t="shared" si="80"/>
        <v>0</v>
      </c>
      <c r="AF143" s="154">
        <f>AG143+AH143+AI143</f>
        <v>300</v>
      </c>
      <c r="AG143" s="158">
        <v>300</v>
      </c>
      <c r="AH143" s="160"/>
      <c r="AI143" s="160"/>
      <c r="AJ143" s="156"/>
      <c r="AK143" s="156"/>
      <c r="AL143" s="156"/>
      <c r="AM143" s="156"/>
      <c r="AN143" s="162">
        <f t="shared" si="81"/>
        <v>300</v>
      </c>
      <c r="AO143" s="162">
        <f t="shared" si="81"/>
        <v>300</v>
      </c>
      <c r="AP143" s="162">
        <f t="shared" si="81"/>
        <v>0</v>
      </c>
      <c r="AQ143" s="162">
        <f t="shared" si="81"/>
        <v>0</v>
      </c>
      <c r="AR143" s="95"/>
      <c r="AS143" s="95"/>
      <c r="AT143" s="95"/>
      <c r="AU143" s="95"/>
      <c r="AV143" s="95"/>
      <c r="AW143" s="95"/>
      <c r="AX143" s="95"/>
      <c r="AY143" s="95"/>
      <c r="AZ143" s="95"/>
      <c r="BA143" s="95"/>
      <c r="BB143" s="95"/>
      <c r="BC143" s="95"/>
      <c r="BD143" s="95"/>
      <c r="BE143" s="95"/>
      <c r="BF143" s="95"/>
      <c r="BG143" s="95"/>
      <c r="BH143" s="95"/>
      <c r="BI143" s="95"/>
      <c r="BJ143" s="95"/>
      <c r="BK143" s="95"/>
      <c r="BL143" s="95"/>
      <c r="BM143" s="95"/>
      <c r="BN143" s="95"/>
      <c r="BO143" s="95"/>
      <c r="BP143" s="95"/>
      <c r="BQ143" s="95"/>
      <c r="BR143" s="95"/>
      <c r="BS143" s="95"/>
      <c r="BT143" s="95"/>
      <c r="BU143" s="95"/>
      <c r="BV143" s="95"/>
      <c r="BW143" s="95"/>
      <c r="BX143" s="95"/>
      <c r="BY143" s="95"/>
    </row>
    <row r="144" spans="1:77" s="95" customFormat="1" ht="27" customHeight="1">
      <c r="A144" s="49" t="s">
        <v>46</v>
      </c>
      <c r="B144" s="39" t="s">
        <v>186</v>
      </c>
      <c r="C144" s="19"/>
      <c r="D144" s="19"/>
      <c r="E144" s="154">
        <f t="shared" si="92"/>
        <v>100</v>
      </c>
      <c r="F144" s="155">
        <f t="shared" ref="F144:S145" si="150">F145</f>
        <v>100</v>
      </c>
      <c r="G144" s="155">
        <f t="shared" si="150"/>
        <v>0</v>
      </c>
      <c r="H144" s="155">
        <f t="shared" si="150"/>
        <v>0</v>
      </c>
      <c r="I144" s="155">
        <f t="shared" si="150"/>
        <v>0</v>
      </c>
      <c r="J144" s="190">
        <f t="shared" si="150"/>
        <v>0</v>
      </c>
      <c r="K144" s="190">
        <f t="shared" si="150"/>
        <v>0</v>
      </c>
      <c r="L144" s="190">
        <f t="shared" si="150"/>
        <v>0</v>
      </c>
      <c r="M144" s="190">
        <f t="shared" si="150"/>
        <v>0</v>
      </c>
      <c r="N144" s="190">
        <f t="shared" si="150"/>
        <v>0</v>
      </c>
      <c r="O144" s="155">
        <f t="shared" si="150"/>
        <v>100</v>
      </c>
      <c r="P144" s="157">
        <f t="shared" si="87"/>
        <v>100</v>
      </c>
      <c r="Q144" s="155">
        <f t="shared" si="150"/>
        <v>0</v>
      </c>
      <c r="R144" s="155">
        <f t="shared" si="150"/>
        <v>0</v>
      </c>
      <c r="S144" s="155">
        <f t="shared" si="150"/>
        <v>0</v>
      </c>
      <c r="T144" s="154">
        <f t="shared" si="96"/>
        <v>100</v>
      </c>
      <c r="U144" s="155">
        <f t="shared" ref="U144:AA145" si="151">U145</f>
        <v>100</v>
      </c>
      <c r="V144" s="155">
        <f t="shared" si="151"/>
        <v>0</v>
      </c>
      <c r="W144" s="155">
        <f t="shared" si="151"/>
        <v>0</v>
      </c>
      <c r="X144" s="155">
        <f t="shared" si="151"/>
        <v>0</v>
      </c>
      <c r="Y144" s="155">
        <f t="shared" si="151"/>
        <v>0</v>
      </c>
      <c r="Z144" s="155">
        <f t="shared" si="151"/>
        <v>0</v>
      </c>
      <c r="AA144" s="155">
        <f t="shared" si="151"/>
        <v>0</v>
      </c>
      <c r="AB144" s="154">
        <f t="shared" si="80"/>
        <v>100</v>
      </c>
      <c r="AC144" s="154">
        <f t="shared" si="80"/>
        <v>100</v>
      </c>
      <c r="AD144" s="154">
        <f t="shared" si="80"/>
        <v>0</v>
      </c>
      <c r="AE144" s="154">
        <f t="shared" si="80"/>
        <v>0</v>
      </c>
      <c r="AF144" s="159">
        <f t="shared" ref="AF144:AF154" si="152">AG144+AH144</f>
        <v>100</v>
      </c>
      <c r="AG144" s="160">
        <f t="shared" ref="AG144:AM145" si="153">AG145</f>
        <v>100</v>
      </c>
      <c r="AH144" s="160">
        <f t="shared" si="153"/>
        <v>0</v>
      </c>
      <c r="AI144" s="160">
        <f t="shared" si="153"/>
        <v>0</v>
      </c>
      <c r="AJ144" s="160">
        <f t="shared" si="153"/>
        <v>0</v>
      </c>
      <c r="AK144" s="160">
        <f t="shared" si="153"/>
        <v>0</v>
      </c>
      <c r="AL144" s="160">
        <f t="shared" si="153"/>
        <v>0</v>
      </c>
      <c r="AM144" s="160">
        <f t="shared" si="153"/>
        <v>0</v>
      </c>
      <c r="AN144" s="162">
        <f t="shared" si="81"/>
        <v>100</v>
      </c>
      <c r="AO144" s="162">
        <f t="shared" si="81"/>
        <v>100</v>
      </c>
      <c r="AP144" s="162">
        <f t="shared" si="81"/>
        <v>0</v>
      </c>
      <c r="AQ144" s="162">
        <f t="shared" si="81"/>
        <v>0</v>
      </c>
    </row>
    <row r="145" spans="1:77" s="96" customFormat="1" ht="42" customHeight="1">
      <c r="A145" s="32" t="s">
        <v>42</v>
      </c>
      <c r="B145" s="17" t="s">
        <v>186</v>
      </c>
      <c r="C145" s="153" t="s">
        <v>16</v>
      </c>
      <c r="D145" s="153"/>
      <c r="E145" s="154">
        <f t="shared" si="92"/>
        <v>100</v>
      </c>
      <c r="F145" s="155">
        <f t="shared" si="150"/>
        <v>100</v>
      </c>
      <c r="G145" s="155">
        <f t="shared" si="150"/>
        <v>0</v>
      </c>
      <c r="H145" s="155">
        <f t="shared" si="150"/>
        <v>0</v>
      </c>
      <c r="I145" s="155">
        <f t="shared" si="150"/>
        <v>0</v>
      </c>
      <c r="J145" s="190">
        <f t="shared" si="150"/>
        <v>0</v>
      </c>
      <c r="K145" s="190">
        <f t="shared" si="150"/>
        <v>0</v>
      </c>
      <c r="L145" s="190">
        <f t="shared" si="150"/>
        <v>0</v>
      </c>
      <c r="M145" s="190">
        <f t="shared" si="150"/>
        <v>0</v>
      </c>
      <c r="N145" s="190">
        <f t="shared" si="150"/>
        <v>0</v>
      </c>
      <c r="O145" s="155">
        <f t="shared" si="150"/>
        <v>100</v>
      </c>
      <c r="P145" s="157">
        <f t="shared" si="87"/>
        <v>100</v>
      </c>
      <c r="Q145" s="155">
        <f t="shared" si="150"/>
        <v>0</v>
      </c>
      <c r="R145" s="155">
        <f t="shared" si="150"/>
        <v>0</v>
      </c>
      <c r="S145" s="155">
        <f t="shared" si="150"/>
        <v>0</v>
      </c>
      <c r="T145" s="154">
        <f t="shared" si="96"/>
        <v>100</v>
      </c>
      <c r="U145" s="155">
        <f t="shared" si="151"/>
        <v>100</v>
      </c>
      <c r="V145" s="155">
        <f t="shared" si="151"/>
        <v>0</v>
      </c>
      <c r="W145" s="155">
        <f t="shared" si="151"/>
        <v>0</v>
      </c>
      <c r="X145" s="155">
        <f t="shared" si="151"/>
        <v>0</v>
      </c>
      <c r="Y145" s="155">
        <f t="shared" si="151"/>
        <v>0</v>
      </c>
      <c r="Z145" s="155">
        <f t="shared" si="151"/>
        <v>0</v>
      </c>
      <c r="AA145" s="155">
        <f t="shared" si="151"/>
        <v>0</v>
      </c>
      <c r="AB145" s="154">
        <f t="shared" si="80"/>
        <v>100</v>
      </c>
      <c r="AC145" s="154">
        <f t="shared" si="80"/>
        <v>100</v>
      </c>
      <c r="AD145" s="154">
        <f t="shared" si="80"/>
        <v>0</v>
      </c>
      <c r="AE145" s="154">
        <f t="shared" si="80"/>
        <v>0</v>
      </c>
      <c r="AF145" s="159">
        <f t="shared" si="152"/>
        <v>100</v>
      </c>
      <c r="AG145" s="160">
        <f t="shared" si="153"/>
        <v>100</v>
      </c>
      <c r="AH145" s="160">
        <f t="shared" si="153"/>
        <v>0</v>
      </c>
      <c r="AI145" s="160">
        <f t="shared" si="153"/>
        <v>0</v>
      </c>
      <c r="AJ145" s="160">
        <f t="shared" si="153"/>
        <v>0</v>
      </c>
      <c r="AK145" s="160">
        <f t="shared" si="153"/>
        <v>0</v>
      </c>
      <c r="AL145" s="160">
        <f t="shared" si="153"/>
        <v>0</v>
      </c>
      <c r="AM145" s="160">
        <f t="shared" si="153"/>
        <v>0</v>
      </c>
      <c r="AN145" s="162">
        <f t="shared" si="81"/>
        <v>100</v>
      </c>
      <c r="AO145" s="162">
        <f t="shared" si="81"/>
        <v>100</v>
      </c>
      <c r="AP145" s="162">
        <f t="shared" si="81"/>
        <v>0</v>
      </c>
      <c r="AQ145" s="162">
        <f t="shared" si="81"/>
        <v>0</v>
      </c>
      <c r="AR145" s="95"/>
      <c r="AS145" s="95"/>
      <c r="AT145" s="95"/>
      <c r="AU145" s="95"/>
      <c r="AV145" s="95"/>
      <c r="AW145" s="95"/>
      <c r="AX145" s="95"/>
      <c r="AY145" s="95"/>
      <c r="AZ145" s="95"/>
      <c r="BA145" s="95"/>
      <c r="BB145" s="95"/>
      <c r="BC145" s="95"/>
      <c r="BD145" s="95"/>
      <c r="BE145" s="95"/>
      <c r="BF145" s="95"/>
      <c r="BG145" s="95"/>
      <c r="BH145" s="95"/>
      <c r="BI145" s="95"/>
      <c r="BJ145" s="95"/>
      <c r="BK145" s="95"/>
      <c r="BL145" s="95"/>
      <c r="BM145" s="95"/>
      <c r="BN145" s="95"/>
      <c r="BO145" s="95"/>
      <c r="BP145" s="95"/>
      <c r="BQ145" s="95"/>
      <c r="BR145" s="95"/>
      <c r="BS145" s="95"/>
      <c r="BT145" s="95"/>
      <c r="BU145" s="95"/>
      <c r="BV145" s="95"/>
      <c r="BW145" s="95"/>
      <c r="BX145" s="95"/>
      <c r="BY145" s="95"/>
    </row>
    <row r="146" spans="1:77" s="96" customFormat="1" ht="30.75" customHeight="1">
      <c r="A146" s="16" t="s">
        <v>43</v>
      </c>
      <c r="B146" s="17" t="s">
        <v>186</v>
      </c>
      <c r="C146" s="153" t="s">
        <v>16</v>
      </c>
      <c r="D146" s="153" t="s">
        <v>44</v>
      </c>
      <c r="E146" s="154">
        <f t="shared" si="92"/>
        <v>100</v>
      </c>
      <c r="F146" s="155">
        <v>100</v>
      </c>
      <c r="G146" s="156"/>
      <c r="H146" s="157"/>
      <c r="I146" s="157"/>
      <c r="J146" s="188">
        <f>K146+L146+M146+N146</f>
        <v>0</v>
      </c>
      <c r="K146" s="188"/>
      <c r="L146" s="188"/>
      <c r="M146" s="188"/>
      <c r="N146" s="188"/>
      <c r="O146" s="157">
        <f>P146+Q146+R146+S146</f>
        <v>100</v>
      </c>
      <c r="P146" s="157">
        <f t="shared" si="87"/>
        <v>100</v>
      </c>
      <c r="Q146" s="157">
        <f>G146+L146</f>
        <v>0</v>
      </c>
      <c r="R146" s="157">
        <f>H146+M146</f>
        <v>0</v>
      </c>
      <c r="S146" s="157">
        <f>I146+N146</f>
        <v>0</v>
      </c>
      <c r="T146" s="154">
        <f t="shared" si="96"/>
        <v>100</v>
      </c>
      <c r="U146" s="155">
        <v>100</v>
      </c>
      <c r="V146" s="156"/>
      <c r="W146" s="156"/>
      <c r="X146" s="156"/>
      <c r="Y146" s="156"/>
      <c r="Z146" s="156"/>
      <c r="AA146" s="156"/>
      <c r="AB146" s="154">
        <f t="shared" si="80"/>
        <v>100</v>
      </c>
      <c r="AC146" s="154">
        <f t="shared" si="80"/>
        <v>100</v>
      </c>
      <c r="AD146" s="154">
        <f t="shared" si="80"/>
        <v>0</v>
      </c>
      <c r="AE146" s="154">
        <f t="shared" si="80"/>
        <v>0</v>
      </c>
      <c r="AF146" s="159">
        <f t="shared" si="152"/>
        <v>100</v>
      </c>
      <c r="AG146" s="160">
        <v>100</v>
      </c>
      <c r="AH146" s="160"/>
      <c r="AI146" s="160"/>
      <c r="AJ146" s="156"/>
      <c r="AK146" s="156"/>
      <c r="AL146" s="156"/>
      <c r="AM146" s="156"/>
      <c r="AN146" s="162">
        <f t="shared" si="81"/>
        <v>100</v>
      </c>
      <c r="AO146" s="162">
        <f t="shared" si="81"/>
        <v>100</v>
      </c>
      <c r="AP146" s="162">
        <f t="shared" si="81"/>
        <v>0</v>
      </c>
      <c r="AQ146" s="162">
        <f t="shared" si="81"/>
        <v>0</v>
      </c>
      <c r="AR146" s="95"/>
      <c r="AS146" s="95"/>
      <c r="AT146" s="95"/>
      <c r="AU146" s="95"/>
      <c r="AV146" s="95"/>
      <c r="AW146" s="95"/>
      <c r="AX146" s="95"/>
      <c r="AY146" s="95"/>
      <c r="AZ146" s="95"/>
      <c r="BA146" s="95"/>
      <c r="BB146" s="95"/>
      <c r="BC146" s="95"/>
      <c r="BD146" s="95"/>
      <c r="BE146" s="95"/>
      <c r="BF146" s="95"/>
      <c r="BG146" s="95"/>
      <c r="BH146" s="95"/>
      <c r="BI146" s="95"/>
      <c r="BJ146" s="95"/>
      <c r="BK146" s="95"/>
      <c r="BL146" s="95"/>
      <c r="BM146" s="95"/>
      <c r="BN146" s="95"/>
      <c r="BO146" s="95"/>
      <c r="BP146" s="95"/>
      <c r="BQ146" s="95"/>
      <c r="BR146" s="95"/>
      <c r="BS146" s="95"/>
      <c r="BT146" s="95"/>
      <c r="BU146" s="95"/>
      <c r="BV146" s="95"/>
      <c r="BW146" s="95"/>
      <c r="BX146" s="95"/>
      <c r="BY146" s="95"/>
    </row>
    <row r="147" spans="1:77" s="10" customFormat="1" ht="30.75" hidden="1" customHeight="1">
      <c r="A147" s="43" t="s">
        <v>323</v>
      </c>
      <c r="B147" s="39" t="s">
        <v>324</v>
      </c>
      <c r="C147" s="19"/>
      <c r="D147" s="19"/>
      <c r="E147" s="154">
        <f t="shared" ref="E147:H148" si="154">E148</f>
        <v>0</v>
      </c>
      <c r="F147" s="154">
        <f t="shared" si="154"/>
        <v>0</v>
      </c>
      <c r="G147" s="154">
        <f t="shared" si="154"/>
        <v>0</v>
      </c>
      <c r="H147" s="154">
        <f t="shared" si="154"/>
        <v>0</v>
      </c>
      <c r="I147" s="154"/>
      <c r="J147" s="187"/>
      <c r="K147" s="187"/>
      <c r="L147" s="187"/>
      <c r="M147" s="187"/>
      <c r="N147" s="187"/>
      <c r="O147" s="154"/>
      <c r="P147" s="157">
        <f t="shared" si="87"/>
        <v>0</v>
      </c>
      <c r="Q147" s="154"/>
      <c r="R147" s="154"/>
      <c r="S147" s="154"/>
      <c r="T147" s="154">
        <f t="shared" ref="T147:W148" si="155">T148</f>
        <v>0</v>
      </c>
      <c r="U147" s="154">
        <f t="shared" si="155"/>
        <v>0</v>
      </c>
      <c r="V147" s="154">
        <f t="shared" si="155"/>
        <v>0</v>
      </c>
      <c r="W147" s="154">
        <f t="shared" si="155"/>
        <v>0</v>
      </c>
      <c r="X147" s="154"/>
      <c r="Y147" s="154"/>
      <c r="Z147" s="154"/>
      <c r="AA147" s="154"/>
      <c r="AB147" s="154">
        <f t="shared" si="80"/>
        <v>0</v>
      </c>
      <c r="AC147" s="154">
        <f t="shared" si="80"/>
        <v>0</v>
      </c>
      <c r="AD147" s="154">
        <f t="shared" si="80"/>
        <v>0</v>
      </c>
      <c r="AE147" s="154">
        <f t="shared" si="80"/>
        <v>0</v>
      </c>
      <c r="AF147" s="154">
        <f t="shared" ref="AF147:AI148" si="156">AF148</f>
        <v>0</v>
      </c>
      <c r="AG147" s="154">
        <f t="shared" si="156"/>
        <v>0</v>
      </c>
      <c r="AH147" s="154">
        <f t="shared" si="156"/>
        <v>0</v>
      </c>
      <c r="AI147" s="154">
        <f t="shared" si="156"/>
        <v>0</v>
      </c>
      <c r="AJ147" s="148"/>
      <c r="AK147" s="148"/>
      <c r="AL147" s="148"/>
      <c r="AM147" s="148"/>
      <c r="AN147" s="162">
        <f t="shared" si="81"/>
        <v>0</v>
      </c>
      <c r="AO147" s="162">
        <f t="shared" si="81"/>
        <v>0</v>
      </c>
      <c r="AP147" s="162">
        <f t="shared" si="81"/>
        <v>0</v>
      </c>
      <c r="AQ147" s="162">
        <f t="shared" si="81"/>
        <v>0</v>
      </c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</row>
    <row r="148" spans="1:77" s="8" customFormat="1" ht="30.75" hidden="1" customHeight="1">
      <c r="A148" s="16" t="s">
        <v>45</v>
      </c>
      <c r="B148" s="39" t="s">
        <v>324</v>
      </c>
      <c r="C148" s="153" t="s">
        <v>16</v>
      </c>
      <c r="D148" s="153"/>
      <c r="E148" s="154">
        <f t="shared" si="154"/>
        <v>0</v>
      </c>
      <c r="F148" s="154">
        <f t="shared" si="154"/>
        <v>0</v>
      </c>
      <c r="G148" s="154">
        <f t="shared" si="154"/>
        <v>0</v>
      </c>
      <c r="H148" s="154">
        <f t="shared" si="154"/>
        <v>0</v>
      </c>
      <c r="I148" s="154"/>
      <c r="J148" s="187"/>
      <c r="K148" s="187"/>
      <c r="L148" s="187"/>
      <c r="M148" s="187"/>
      <c r="N148" s="187"/>
      <c r="O148" s="154"/>
      <c r="P148" s="157">
        <f t="shared" si="87"/>
        <v>0</v>
      </c>
      <c r="Q148" s="154"/>
      <c r="R148" s="154"/>
      <c r="S148" s="154"/>
      <c r="T148" s="154">
        <f t="shared" si="155"/>
        <v>0</v>
      </c>
      <c r="U148" s="154">
        <f t="shared" si="155"/>
        <v>0</v>
      </c>
      <c r="V148" s="154">
        <f t="shared" si="155"/>
        <v>0</v>
      </c>
      <c r="W148" s="154">
        <f t="shared" si="155"/>
        <v>0</v>
      </c>
      <c r="X148" s="154"/>
      <c r="Y148" s="154"/>
      <c r="Z148" s="154"/>
      <c r="AA148" s="154"/>
      <c r="AB148" s="154">
        <f t="shared" si="80"/>
        <v>0</v>
      </c>
      <c r="AC148" s="154">
        <f t="shared" si="80"/>
        <v>0</v>
      </c>
      <c r="AD148" s="154">
        <f t="shared" si="80"/>
        <v>0</v>
      </c>
      <c r="AE148" s="154">
        <f t="shared" si="80"/>
        <v>0</v>
      </c>
      <c r="AF148" s="154">
        <f t="shared" si="156"/>
        <v>0</v>
      </c>
      <c r="AG148" s="154">
        <f t="shared" si="156"/>
        <v>0</v>
      </c>
      <c r="AH148" s="154">
        <f t="shared" si="156"/>
        <v>0</v>
      </c>
      <c r="AI148" s="154">
        <f t="shared" si="156"/>
        <v>0</v>
      </c>
      <c r="AJ148" s="161"/>
      <c r="AK148" s="161"/>
      <c r="AL148" s="161"/>
      <c r="AM148" s="161"/>
      <c r="AN148" s="162">
        <f t="shared" si="81"/>
        <v>0</v>
      </c>
      <c r="AO148" s="162">
        <f t="shared" si="81"/>
        <v>0</v>
      </c>
      <c r="AP148" s="162">
        <f t="shared" si="81"/>
        <v>0</v>
      </c>
      <c r="AQ148" s="162">
        <f t="shared" si="81"/>
        <v>0</v>
      </c>
      <c r="AR148" s="7"/>
      <c r="AS148" s="7"/>
      <c r="AT148" s="7"/>
      <c r="AU148" s="7"/>
      <c r="AV148" s="7"/>
      <c r="AW148" s="7"/>
      <c r="AX148" s="7"/>
      <c r="AY148" s="7"/>
      <c r="AZ148" s="7"/>
      <c r="BA148" s="7"/>
      <c r="BB148" s="7"/>
      <c r="BC148" s="7"/>
      <c r="BD148" s="7"/>
      <c r="BE148" s="7"/>
      <c r="BF148" s="7"/>
      <c r="BG148" s="7"/>
      <c r="BH148" s="7"/>
      <c r="BI148" s="7"/>
      <c r="BJ148" s="7"/>
      <c r="BK148" s="7"/>
      <c r="BL148" s="7"/>
      <c r="BM148" s="7"/>
      <c r="BN148" s="7"/>
      <c r="BO148" s="7"/>
      <c r="BP148" s="7"/>
      <c r="BQ148" s="7"/>
      <c r="BR148" s="7"/>
      <c r="BS148" s="7"/>
      <c r="BT148" s="7"/>
      <c r="BU148" s="7"/>
      <c r="BV148" s="7"/>
      <c r="BW148" s="7"/>
      <c r="BX148" s="7"/>
      <c r="BY148" s="7"/>
    </row>
    <row r="149" spans="1:77" s="8" customFormat="1" ht="30.75" hidden="1" customHeight="1">
      <c r="A149" s="16" t="s">
        <v>43</v>
      </c>
      <c r="B149" s="39" t="s">
        <v>324</v>
      </c>
      <c r="C149" s="153" t="s">
        <v>16</v>
      </c>
      <c r="D149" s="153" t="s">
        <v>44</v>
      </c>
      <c r="E149" s="154">
        <f>F149+G149+H149</f>
        <v>0</v>
      </c>
      <c r="F149" s="155"/>
      <c r="G149" s="155"/>
      <c r="H149" s="157"/>
      <c r="I149" s="157"/>
      <c r="J149" s="188"/>
      <c r="K149" s="188"/>
      <c r="L149" s="188"/>
      <c r="M149" s="188"/>
      <c r="N149" s="188"/>
      <c r="O149" s="157"/>
      <c r="P149" s="157">
        <f t="shared" si="87"/>
        <v>0</v>
      </c>
      <c r="Q149" s="157"/>
      <c r="R149" s="157"/>
      <c r="S149" s="157"/>
      <c r="T149" s="154"/>
      <c r="U149" s="155"/>
      <c r="V149" s="156"/>
      <c r="W149" s="156"/>
      <c r="X149" s="156"/>
      <c r="Y149" s="156"/>
      <c r="Z149" s="156"/>
      <c r="AA149" s="156"/>
      <c r="AB149" s="154">
        <f t="shared" si="80"/>
        <v>0</v>
      </c>
      <c r="AC149" s="154">
        <f t="shared" si="80"/>
        <v>0</v>
      </c>
      <c r="AD149" s="154">
        <f t="shared" si="80"/>
        <v>0</v>
      </c>
      <c r="AE149" s="154">
        <f t="shared" si="80"/>
        <v>0</v>
      </c>
      <c r="AF149" s="160"/>
      <c r="AG149" s="160"/>
      <c r="AH149" s="160"/>
      <c r="AI149" s="160"/>
      <c r="AJ149" s="161"/>
      <c r="AK149" s="161"/>
      <c r="AL149" s="161"/>
      <c r="AM149" s="161"/>
      <c r="AN149" s="162">
        <f t="shared" si="81"/>
        <v>0</v>
      </c>
      <c r="AO149" s="162">
        <f t="shared" si="81"/>
        <v>0</v>
      </c>
      <c r="AP149" s="162">
        <f t="shared" si="81"/>
        <v>0</v>
      </c>
      <c r="AQ149" s="162">
        <f t="shared" si="81"/>
        <v>0</v>
      </c>
      <c r="AR149" s="7"/>
      <c r="AS149" s="7"/>
      <c r="AT149" s="7"/>
      <c r="AU149" s="7"/>
      <c r="AV149" s="7"/>
      <c r="AW149" s="7"/>
      <c r="AX149" s="7"/>
      <c r="AY149" s="7"/>
      <c r="AZ149" s="7"/>
      <c r="BA149" s="7"/>
      <c r="BB149" s="7"/>
      <c r="BC149" s="7"/>
      <c r="BD149" s="7"/>
      <c r="BE149" s="7"/>
      <c r="BF149" s="7"/>
      <c r="BG149" s="7"/>
      <c r="BH149" s="7"/>
      <c r="BI149" s="7"/>
      <c r="BJ149" s="7"/>
      <c r="BK149" s="7"/>
      <c r="BL149" s="7"/>
      <c r="BM149" s="7"/>
      <c r="BN149" s="7"/>
      <c r="BO149" s="7"/>
      <c r="BP149" s="7"/>
      <c r="BQ149" s="7"/>
      <c r="BR149" s="7"/>
      <c r="BS149" s="7"/>
      <c r="BT149" s="7"/>
      <c r="BU149" s="7"/>
      <c r="BV149" s="7"/>
      <c r="BW149" s="7"/>
      <c r="BX149" s="7"/>
      <c r="BY149" s="7"/>
    </row>
    <row r="150" spans="1:77" s="7" customFormat="1" ht="60" customHeight="1">
      <c r="A150" s="54" t="s">
        <v>136</v>
      </c>
      <c r="B150" s="21" t="s">
        <v>308</v>
      </c>
      <c r="C150" s="19"/>
      <c r="D150" s="19"/>
      <c r="E150" s="154">
        <f t="shared" si="92"/>
        <v>200</v>
      </c>
      <c r="F150" s="157">
        <f t="shared" ref="F150:S151" si="157">F151</f>
        <v>200</v>
      </c>
      <c r="G150" s="157">
        <f t="shared" si="157"/>
        <v>0</v>
      </c>
      <c r="H150" s="157">
        <f t="shared" si="157"/>
        <v>0</v>
      </c>
      <c r="I150" s="157">
        <f t="shared" si="157"/>
        <v>0</v>
      </c>
      <c r="J150" s="188">
        <f t="shared" si="157"/>
        <v>0</v>
      </c>
      <c r="K150" s="188">
        <f t="shared" si="157"/>
        <v>0</v>
      </c>
      <c r="L150" s="188">
        <f t="shared" si="157"/>
        <v>0</v>
      </c>
      <c r="M150" s="188">
        <f t="shared" si="157"/>
        <v>0</v>
      </c>
      <c r="N150" s="188">
        <f t="shared" si="157"/>
        <v>0</v>
      </c>
      <c r="O150" s="157">
        <f t="shared" si="157"/>
        <v>200</v>
      </c>
      <c r="P150" s="157">
        <f t="shared" si="87"/>
        <v>200</v>
      </c>
      <c r="Q150" s="157">
        <f t="shared" si="157"/>
        <v>0</v>
      </c>
      <c r="R150" s="157">
        <f t="shared" si="157"/>
        <v>0</v>
      </c>
      <c r="S150" s="157">
        <f t="shared" si="157"/>
        <v>0</v>
      </c>
      <c r="T150" s="154">
        <f t="shared" si="96"/>
        <v>200</v>
      </c>
      <c r="U150" s="157">
        <f t="shared" ref="U150:AA151" si="158">U151</f>
        <v>200</v>
      </c>
      <c r="V150" s="157">
        <f t="shared" si="158"/>
        <v>0</v>
      </c>
      <c r="W150" s="157">
        <f t="shared" si="158"/>
        <v>0</v>
      </c>
      <c r="X150" s="157">
        <f t="shared" si="158"/>
        <v>0</v>
      </c>
      <c r="Y150" s="157">
        <f t="shared" si="158"/>
        <v>0</v>
      </c>
      <c r="Z150" s="157">
        <f t="shared" si="158"/>
        <v>0</v>
      </c>
      <c r="AA150" s="157">
        <f t="shared" si="158"/>
        <v>0</v>
      </c>
      <c r="AB150" s="154">
        <f t="shared" si="80"/>
        <v>200</v>
      </c>
      <c r="AC150" s="154">
        <f t="shared" si="80"/>
        <v>200</v>
      </c>
      <c r="AD150" s="154">
        <f t="shared" si="80"/>
        <v>0</v>
      </c>
      <c r="AE150" s="154">
        <f t="shared" si="80"/>
        <v>0</v>
      </c>
      <c r="AF150" s="159">
        <f t="shared" si="152"/>
        <v>200</v>
      </c>
      <c r="AG150" s="159">
        <f t="shared" ref="AG150:AM151" si="159">AG151</f>
        <v>200</v>
      </c>
      <c r="AH150" s="159">
        <f t="shared" si="159"/>
        <v>0</v>
      </c>
      <c r="AI150" s="159">
        <f t="shared" si="159"/>
        <v>0</v>
      </c>
      <c r="AJ150" s="159">
        <f t="shared" si="159"/>
        <v>0</v>
      </c>
      <c r="AK150" s="159">
        <f t="shared" si="159"/>
        <v>0</v>
      </c>
      <c r="AL150" s="159">
        <f t="shared" si="159"/>
        <v>0</v>
      </c>
      <c r="AM150" s="159">
        <f t="shared" si="159"/>
        <v>0</v>
      </c>
      <c r="AN150" s="162">
        <f t="shared" si="81"/>
        <v>200</v>
      </c>
      <c r="AO150" s="162">
        <f t="shared" si="81"/>
        <v>200</v>
      </c>
      <c r="AP150" s="162">
        <f t="shared" si="81"/>
        <v>0</v>
      </c>
      <c r="AQ150" s="162">
        <f t="shared" si="81"/>
        <v>0</v>
      </c>
    </row>
    <row r="151" spans="1:77" s="8" customFormat="1" ht="43.5" customHeight="1">
      <c r="A151" s="32" t="s">
        <v>42</v>
      </c>
      <c r="B151" s="22" t="s">
        <v>308</v>
      </c>
      <c r="C151" s="153" t="s">
        <v>16</v>
      </c>
      <c r="D151" s="153"/>
      <c r="E151" s="154">
        <f t="shared" si="92"/>
        <v>200</v>
      </c>
      <c r="F151" s="155">
        <f t="shared" si="157"/>
        <v>200</v>
      </c>
      <c r="G151" s="155">
        <f t="shared" si="157"/>
        <v>0</v>
      </c>
      <c r="H151" s="155">
        <f t="shared" si="157"/>
        <v>0</v>
      </c>
      <c r="I151" s="155">
        <f t="shared" si="157"/>
        <v>0</v>
      </c>
      <c r="J151" s="190">
        <f t="shared" si="157"/>
        <v>0</v>
      </c>
      <c r="K151" s="190">
        <f t="shared" si="157"/>
        <v>0</v>
      </c>
      <c r="L151" s="190">
        <f t="shared" si="157"/>
        <v>0</v>
      </c>
      <c r="M151" s="190">
        <f t="shared" si="157"/>
        <v>0</v>
      </c>
      <c r="N151" s="190">
        <f t="shared" si="157"/>
        <v>0</v>
      </c>
      <c r="O151" s="155">
        <f t="shared" si="157"/>
        <v>200</v>
      </c>
      <c r="P151" s="157">
        <f t="shared" si="87"/>
        <v>200</v>
      </c>
      <c r="Q151" s="155">
        <f t="shared" si="157"/>
        <v>0</v>
      </c>
      <c r="R151" s="155">
        <f t="shared" si="157"/>
        <v>0</v>
      </c>
      <c r="S151" s="155">
        <f t="shared" si="157"/>
        <v>0</v>
      </c>
      <c r="T151" s="154">
        <f t="shared" si="96"/>
        <v>200</v>
      </c>
      <c r="U151" s="155">
        <f t="shared" si="158"/>
        <v>200</v>
      </c>
      <c r="V151" s="155">
        <f t="shared" si="158"/>
        <v>0</v>
      </c>
      <c r="W151" s="155">
        <f t="shared" si="158"/>
        <v>0</v>
      </c>
      <c r="X151" s="155">
        <f t="shared" si="158"/>
        <v>0</v>
      </c>
      <c r="Y151" s="155">
        <f t="shared" si="158"/>
        <v>0</v>
      </c>
      <c r="Z151" s="155">
        <f t="shared" si="158"/>
        <v>0</v>
      </c>
      <c r="AA151" s="155">
        <f t="shared" si="158"/>
        <v>0</v>
      </c>
      <c r="AB151" s="154">
        <f t="shared" si="80"/>
        <v>200</v>
      </c>
      <c r="AC151" s="154">
        <f t="shared" si="80"/>
        <v>200</v>
      </c>
      <c r="AD151" s="154">
        <f t="shared" si="80"/>
        <v>0</v>
      </c>
      <c r="AE151" s="154">
        <f t="shared" si="80"/>
        <v>0</v>
      </c>
      <c r="AF151" s="159">
        <f t="shared" si="152"/>
        <v>200</v>
      </c>
      <c r="AG151" s="160">
        <f t="shared" si="159"/>
        <v>200</v>
      </c>
      <c r="AH151" s="160">
        <f t="shared" si="159"/>
        <v>0</v>
      </c>
      <c r="AI151" s="160">
        <f t="shared" si="159"/>
        <v>0</v>
      </c>
      <c r="AJ151" s="160">
        <f t="shared" si="159"/>
        <v>0</v>
      </c>
      <c r="AK151" s="160">
        <f t="shared" si="159"/>
        <v>0</v>
      </c>
      <c r="AL151" s="160">
        <f t="shared" si="159"/>
        <v>0</v>
      </c>
      <c r="AM151" s="160">
        <f t="shared" si="159"/>
        <v>0</v>
      </c>
      <c r="AN151" s="162">
        <f t="shared" si="81"/>
        <v>200</v>
      </c>
      <c r="AO151" s="162">
        <f t="shared" si="81"/>
        <v>200</v>
      </c>
      <c r="AP151" s="162">
        <f t="shared" si="81"/>
        <v>0</v>
      </c>
      <c r="AQ151" s="162">
        <f t="shared" si="81"/>
        <v>0</v>
      </c>
      <c r="AR151" s="7"/>
      <c r="AS151" s="7"/>
      <c r="AT151" s="7"/>
      <c r="AU151" s="7"/>
      <c r="AV151" s="7"/>
      <c r="AW151" s="7"/>
      <c r="AX151" s="7"/>
      <c r="AY151" s="7"/>
      <c r="AZ151" s="7"/>
      <c r="BA151" s="7"/>
      <c r="BB151" s="7"/>
      <c r="BC151" s="7"/>
      <c r="BD151" s="7"/>
      <c r="BE151" s="7"/>
      <c r="BF151" s="7"/>
      <c r="BG151" s="7"/>
      <c r="BH151" s="7"/>
      <c r="BI151" s="7"/>
      <c r="BJ151" s="7"/>
      <c r="BK151" s="7"/>
      <c r="BL151" s="7"/>
      <c r="BM151" s="7"/>
      <c r="BN151" s="7"/>
      <c r="BO151" s="7"/>
      <c r="BP151" s="7"/>
      <c r="BQ151" s="7"/>
      <c r="BR151" s="7"/>
      <c r="BS151" s="7"/>
      <c r="BT151" s="7"/>
      <c r="BU151" s="7"/>
      <c r="BV151" s="7"/>
      <c r="BW151" s="7"/>
      <c r="BX151" s="7"/>
      <c r="BY151" s="7"/>
    </row>
    <row r="152" spans="1:77" s="8" customFormat="1" ht="15.75" customHeight="1">
      <c r="A152" s="55" t="s">
        <v>47</v>
      </c>
      <c r="B152" s="22" t="s">
        <v>308</v>
      </c>
      <c r="C152" s="153" t="s">
        <v>16</v>
      </c>
      <c r="D152" s="153" t="s">
        <v>48</v>
      </c>
      <c r="E152" s="154">
        <f t="shared" si="92"/>
        <v>200</v>
      </c>
      <c r="F152" s="155">
        <v>200</v>
      </c>
      <c r="G152" s="156"/>
      <c r="H152" s="157"/>
      <c r="I152" s="157"/>
      <c r="J152" s="188">
        <f>K152+L152+M152+N152</f>
        <v>0</v>
      </c>
      <c r="K152" s="188"/>
      <c r="L152" s="188"/>
      <c r="M152" s="188"/>
      <c r="N152" s="188"/>
      <c r="O152" s="157">
        <f>P152+Q152+R152+S152</f>
        <v>200</v>
      </c>
      <c r="P152" s="157">
        <f t="shared" si="87"/>
        <v>200</v>
      </c>
      <c r="Q152" s="157">
        <f>G152+L152</f>
        <v>0</v>
      </c>
      <c r="R152" s="157">
        <f>H152+M152</f>
        <v>0</v>
      </c>
      <c r="S152" s="157">
        <f>I152+N152</f>
        <v>0</v>
      </c>
      <c r="T152" s="154">
        <f t="shared" si="96"/>
        <v>200</v>
      </c>
      <c r="U152" s="155">
        <v>200</v>
      </c>
      <c r="V152" s="156"/>
      <c r="W152" s="156"/>
      <c r="X152" s="156"/>
      <c r="Y152" s="156"/>
      <c r="Z152" s="156"/>
      <c r="AA152" s="156"/>
      <c r="AB152" s="154">
        <f t="shared" si="80"/>
        <v>200</v>
      </c>
      <c r="AC152" s="154">
        <f t="shared" si="80"/>
        <v>200</v>
      </c>
      <c r="AD152" s="154">
        <f t="shared" si="80"/>
        <v>0</v>
      </c>
      <c r="AE152" s="154">
        <f t="shared" si="80"/>
        <v>0</v>
      </c>
      <c r="AF152" s="159">
        <f t="shared" si="152"/>
        <v>200</v>
      </c>
      <c r="AG152" s="160">
        <v>200</v>
      </c>
      <c r="AH152" s="160"/>
      <c r="AI152" s="160"/>
      <c r="AJ152" s="161"/>
      <c r="AK152" s="161"/>
      <c r="AL152" s="161"/>
      <c r="AM152" s="161"/>
      <c r="AN152" s="162">
        <f t="shared" si="81"/>
        <v>200</v>
      </c>
      <c r="AO152" s="162">
        <f t="shared" si="81"/>
        <v>200</v>
      </c>
      <c r="AP152" s="162">
        <f t="shared" si="81"/>
        <v>0</v>
      </c>
      <c r="AQ152" s="162">
        <f t="shared" si="81"/>
        <v>0</v>
      </c>
      <c r="AR152" s="7"/>
      <c r="AS152" s="7"/>
      <c r="AT152" s="7"/>
      <c r="AU152" s="7"/>
      <c r="AV152" s="7"/>
      <c r="AW152" s="7"/>
      <c r="AX152" s="7"/>
      <c r="AY152" s="7"/>
      <c r="AZ152" s="7"/>
      <c r="BA152" s="7"/>
      <c r="BB152" s="7"/>
      <c r="BC152" s="7"/>
      <c r="BD152" s="7"/>
      <c r="BE152" s="7"/>
      <c r="BF152" s="7"/>
      <c r="BG152" s="7"/>
      <c r="BH152" s="7"/>
      <c r="BI152" s="7"/>
      <c r="BJ152" s="7"/>
      <c r="BK152" s="7"/>
      <c r="BL152" s="7"/>
      <c r="BM152" s="7"/>
      <c r="BN152" s="7"/>
      <c r="BO152" s="7"/>
      <c r="BP152" s="7"/>
      <c r="BQ152" s="7"/>
      <c r="BR152" s="7"/>
      <c r="BS152" s="7"/>
      <c r="BT152" s="7"/>
      <c r="BU152" s="7"/>
      <c r="BV152" s="7"/>
      <c r="BW152" s="7"/>
      <c r="BX152" s="7"/>
      <c r="BY152" s="7"/>
    </row>
    <row r="153" spans="1:77" s="7" customFormat="1" ht="44.25" customHeight="1">
      <c r="A153" s="54" t="s">
        <v>96</v>
      </c>
      <c r="B153" s="21" t="s">
        <v>187</v>
      </c>
      <c r="C153" s="19"/>
      <c r="D153" s="19"/>
      <c r="E153" s="154">
        <f>E154+E155</f>
        <v>100</v>
      </c>
      <c r="F153" s="154">
        <f t="shared" ref="F153:AM153" si="160">F154+F155</f>
        <v>100</v>
      </c>
      <c r="G153" s="154">
        <f t="shared" si="160"/>
        <v>0</v>
      </c>
      <c r="H153" s="154">
        <f t="shared" si="160"/>
        <v>0</v>
      </c>
      <c r="I153" s="154">
        <f t="shared" si="160"/>
        <v>0</v>
      </c>
      <c r="J153" s="187">
        <f t="shared" si="160"/>
        <v>0</v>
      </c>
      <c r="K153" s="187">
        <f t="shared" si="160"/>
        <v>0</v>
      </c>
      <c r="L153" s="187">
        <f t="shared" si="160"/>
        <v>0</v>
      </c>
      <c r="M153" s="187">
        <f t="shared" si="160"/>
        <v>0</v>
      </c>
      <c r="N153" s="187">
        <f t="shared" si="160"/>
        <v>0</v>
      </c>
      <c r="O153" s="154">
        <f t="shared" si="160"/>
        <v>100</v>
      </c>
      <c r="P153" s="157">
        <f t="shared" si="87"/>
        <v>100</v>
      </c>
      <c r="Q153" s="154">
        <f t="shared" si="160"/>
        <v>0</v>
      </c>
      <c r="R153" s="154">
        <f t="shared" si="160"/>
        <v>0</v>
      </c>
      <c r="S153" s="154">
        <f t="shared" si="160"/>
        <v>0</v>
      </c>
      <c r="T153" s="154">
        <f t="shared" si="160"/>
        <v>50</v>
      </c>
      <c r="U153" s="154">
        <f t="shared" si="160"/>
        <v>50</v>
      </c>
      <c r="V153" s="154">
        <f t="shared" si="160"/>
        <v>0</v>
      </c>
      <c r="W153" s="154">
        <f t="shared" si="160"/>
        <v>0</v>
      </c>
      <c r="X153" s="154">
        <f t="shared" si="160"/>
        <v>0</v>
      </c>
      <c r="Y153" s="154">
        <f t="shared" si="160"/>
        <v>0</v>
      </c>
      <c r="Z153" s="154">
        <f t="shared" si="160"/>
        <v>0</v>
      </c>
      <c r="AA153" s="154">
        <f t="shared" si="160"/>
        <v>0</v>
      </c>
      <c r="AB153" s="154">
        <f t="shared" si="80"/>
        <v>50</v>
      </c>
      <c r="AC153" s="154">
        <f t="shared" si="80"/>
        <v>50</v>
      </c>
      <c r="AD153" s="154">
        <f t="shared" si="80"/>
        <v>0</v>
      </c>
      <c r="AE153" s="154">
        <f t="shared" si="80"/>
        <v>0</v>
      </c>
      <c r="AF153" s="154">
        <f t="shared" si="160"/>
        <v>55</v>
      </c>
      <c r="AG153" s="154">
        <f t="shared" si="160"/>
        <v>55</v>
      </c>
      <c r="AH153" s="154">
        <f t="shared" si="160"/>
        <v>0</v>
      </c>
      <c r="AI153" s="154">
        <f t="shared" si="160"/>
        <v>0</v>
      </c>
      <c r="AJ153" s="154">
        <f t="shared" si="160"/>
        <v>0</v>
      </c>
      <c r="AK153" s="154">
        <f t="shared" si="160"/>
        <v>0</v>
      </c>
      <c r="AL153" s="154">
        <f t="shared" si="160"/>
        <v>0</v>
      </c>
      <c r="AM153" s="154">
        <f t="shared" si="160"/>
        <v>0</v>
      </c>
      <c r="AN153" s="162">
        <f t="shared" si="81"/>
        <v>55</v>
      </c>
      <c r="AO153" s="162">
        <f t="shared" si="81"/>
        <v>55</v>
      </c>
      <c r="AP153" s="162">
        <f t="shared" si="81"/>
        <v>0</v>
      </c>
      <c r="AQ153" s="162">
        <f t="shared" si="81"/>
        <v>0</v>
      </c>
    </row>
    <row r="154" spans="1:77" s="7" customFormat="1" ht="44.25" customHeight="1">
      <c r="A154" s="55" t="s">
        <v>357</v>
      </c>
      <c r="B154" s="22" t="s">
        <v>187</v>
      </c>
      <c r="C154" s="153" t="s">
        <v>16</v>
      </c>
      <c r="D154" s="153" t="s">
        <v>50</v>
      </c>
      <c r="E154" s="154">
        <f t="shared" si="92"/>
        <v>10</v>
      </c>
      <c r="F154" s="155">
        <v>10</v>
      </c>
      <c r="G154" s="157"/>
      <c r="H154" s="157"/>
      <c r="I154" s="157"/>
      <c r="J154" s="188">
        <f>K154+L154+M154+N154</f>
        <v>0</v>
      </c>
      <c r="K154" s="188"/>
      <c r="L154" s="188"/>
      <c r="M154" s="188"/>
      <c r="N154" s="188"/>
      <c r="O154" s="157">
        <f>P154+Q154+R154+S154</f>
        <v>10</v>
      </c>
      <c r="P154" s="157">
        <f t="shared" si="87"/>
        <v>10</v>
      </c>
      <c r="Q154" s="157">
        <f>G154+L154</f>
        <v>0</v>
      </c>
      <c r="R154" s="157">
        <f>H154+M154</f>
        <v>0</v>
      </c>
      <c r="S154" s="157">
        <f>I154+N154</f>
        <v>0</v>
      </c>
      <c r="T154" s="154">
        <f>U154+V154+W154</f>
        <v>5</v>
      </c>
      <c r="U154" s="155">
        <v>5</v>
      </c>
      <c r="V154" s="157"/>
      <c r="W154" s="157"/>
      <c r="X154" s="157"/>
      <c r="Y154" s="157"/>
      <c r="Z154" s="157"/>
      <c r="AA154" s="157"/>
      <c r="AB154" s="154">
        <f t="shared" si="80"/>
        <v>5</v>
      </c>
      <c r="AC154" s="154">
        <f t="shared" si="80"/>
        <v>5</v>
      </c>
      <c r="AD154" s="154">
        <f t="shared" si="80"/>
        <v>0</v>
      </c>
      <c r="AE154" s="154">
        <f t="shared" si="80"/>
        <v>0</v>
      </c>
      <c r="AF154" s="159">
        <f t="shared" si="152"/>
        <v>10</v>
      </c>
      <c r="AG154" s="160">
        <v>10</v>
      </c>
      <c r="AH154" s="159"/>
      <c r="AI154" s="159"/>
      <c r="AJ154" s="161"/>
      <c r="AK154" s="161"/>
      <c r="AL154" s="161"/>
      <c r="AM154" s="161"/>
      <c r="AN154" s="162">
        <f t="shared" si="81"/>
        <v>10</v>
      </c>
      <c r="AO154" s="162">
        <f t="shared" si="81"/>
        <v>10</v>
      </c>
      <c r="AP154" s="162">
        <f t="shared" si="81"/>
        <v>0</v>
      </c>
      <c r="AQ154" s="162">
        <f t="shared" si="81"/>
        <v>0</v>
      </c>
    </row>
    <row r="155" spans="1:77" s="8" customFormat="1" ht="15.75" customHeight="1">
      <c r="A155" s="27" t="s">
        <v>35</v>
      </c>
      <c r="B155" s="22" t="s">
        <v>187</v>
      </c>
      <c r="C155" s="153" t="s">
        <v>36</v>
      </c>
      <c r="D155" s="153"/>
      <c r="E155" s="154">
        <f t="shared" si="92"/>
        <v>90</v>
      </c>
      <c r="F155" s="155">
        <f>F156</f>
        <v>90</v>
      </c>
      <c r="G155" s="155">
        <f t="shared" ref="G155:S155" si="161">G156</f>
        <v>0</v>
      </c>
      <c r="H155" s="155">
        <f t="shared" si="161"/>
        <v>0</v>
      </c>
      <c r="I155" s="155">
        <f t="shared" si="161"/>
        <v>0</v>
      </c>
      <c r="J155" s="190">
        <f t="shared" si="161"/>
        <v>0</v>
      </c>
      <c r="K155" s="190">
        <f t="shared" si="161"/>
        <v>0</v>
      </c>
      <c r="L155" s="190">
        <f t="shared" si="161"/>
        <v>0</v>
      </c>
      <c r="M155" s="190">
        <f t="shared" si="161"/>
        <v>0</v>
      </c>
      <c r="N155" s="190">
        <f t="shared" si="161"/>
        <v>0</v>
      </c>
      <c r="O155" s="155">
        <f t="shared" si="161"/>
        <v>90</v>
      </c>
      <c r="P155" s="157">
        <f t="shared" ref="P155:P218" si="162">F155+K155</f>
        <v>90</v>
      </c>
      <c r="Q155" s="155">
        <f t="shared" si="161"/>
        <v>0</v>
      </c>
      <c r="R155" s="155">
        <f t="shared" si="161"/>
        <v>0</v>
      </c>
      <c r="S155" s="155">
        <f t="shared" si="161"/>
        <v>0</v>
      </c>
      <c r="T155" s="154">
        <f t="shared" si="96"/>
        <v>45</v>
      </c>
      <c r="U155" s="155">
        <f t="shared" ref="U155:AA155" si="163">U156</f>
        <v>45</v>
      </c>
      <c r="V155" s="155">
        <f t="shared" si="163"/>
        <v>0</v>
      </c>
      <c r="W155" s="155">
        <f t="shared" si="163"/>
        <v>0</v>
      </c>
      <c r="X155" s="155">
        <f t="shared" si="163"/>
        <v>0</v>
      </c>
      <c r="Y155" s="155">
        <f t="shared" si="163"/>
        <v>0</v>
      </c>
      <c r="Z155" s="155">
        <f t="shared" si="163"/>
        <v>0</v>
      </c>
      <c r="AA155" s="155">
        <f t="shared" si="163"/>
        <v>0</v>
      </c>
      <c r="AB155" s="154">
        <f t="shared" si="80"/>
        <v>45</v>
      </c>
      <c r="AC155" s="154">
        <f t="shared" si="80"/>
        <v>45</v>
      </c>
      <c r="AD155" s="154">
        <f t="shared" si="80"/>
        <v>0</v>
      </c>
      <c r="AE155" s="154">
        <f t="shared" si="80"/>
        <v>0</v>
      </c>
      <c r="AF155" s="159">
        <f>AG155+AH155</f>
        <v>45</v>
      </c>
      <c r="AG155" s="160">
        <f t="shared" ref="AG155:AM155" si="164">AG156</f>
        <v>45</v>
      </c>
      <c r="AH155" s="160">
        <f t="shared" si="164"/>
        <v>0</v>
      </c>
      <c r="AI155" s="160">
        <f t="shared" si="164"/>
        <v>0</v>
      </c>
      <c r="AJ155" s="160">
        <f t="shared" si="164"/>
        <v>0</v>
      </c>
      <c r="AK155" s="160">
        <f t="shared" si="164"/>
        <v>0</v>
      </c>
      <c r="AL155" s="160">
        <f t="shared" si="164"/>
        <v>0</v>
      </c>
      <c r="AM155" s="160">
        <f t="shared" si="164"/>
        <v>0</v>
      </c>
      <c r="AN155" s="162">
        <f t="shared" si="81"/>
        <v>45</v>
      </c>
      <c r="AO155" s="162">
        <f t="shared" si="81"/>
        <v>45</v>
      </c>
      <c r="AP155" s="162">
        <f t="shared" si="81"/>
        <v>0</v>
      </c>
      <c r="AQ155" s="162">
        <f t="shared" si="81"/>
        <v>0</v>
      </c>
      <c r="AR155" s="7"/>
      <c r="AS155" s="7"/>
      <c r="AT155" s="7"/>
      <c r="AU155" s="7"/>
      <c r="AV155" s="7"/>
      <c r="AW155" s="7"/>
      <c r="AX155" s="7"/>
      <c r="AY155" s="7"/>
      <c r="AZ155" s="7"/>
      <c r="BA155" s="7"/>
      <c r="BB155" s="7"/>
      <c r="BC155" s="7"/>
      <c r="BD155" s="7"/>
      <c r="BE155" s="7"/>
      <c r="BF155" s="7"/>
      <c r="BG155" s="7"/>
      <c r="BH155" s="7"/>
      <c r="BI155" s="7"/>
      <c r="BJ155" s="7"/>
      <c r="BK155" s="7"/>
      <c r="BL155" s="7"/>
      <c r="BM155" s="7"/>
      <c r="BN155" s="7"/>
      <c r="BO155" s="7"/>
      <c r="BP155" s="7"/>
      <c r="BQ155" s="7"/>
      <c r="BR155" s="7"/>
      <c r="BS155" s="7"/>
      <c r="BT155" s="7"/>
      <c r="BU155" s="7"/>
      <c r="BV155" s="7"/>
      <c r="BW155" s="7"/>
      <c r="BX155" s="7"/>
      <c r="BY155" s="7"/>
    </row>
    <row r="156" spans="1:77" s="8" customFormat="1" ht="17.25" customHeight="1">
      <c r="A156" s="55" t="s">
        <v>49</v>
      </c>
      <c r="B156" s="22" t="s">
        <v>187</v>
      </c>
      <c r="C156" s="153" t="s">
        <v>36</v>
      </c>
      <c r="D156" s="153" t="s">
        <v>50</v>
      </c>
      <c r="E156" s="154">
        <f t="shared" si="92"/>
        <v>90</v>
      </c>
      <c r="F156" s="155">
        <v>90</v>
      </c>
      <c r="G156" s="156"/>
      <c r="H156" s="157"/>
      <c r="I156" s="157"/>
      <c r="J156" s="188">
        <f>K156+L156+M156+N156</f>
        <v>0</v>
      </c>
      <c r="K156" s="188"/>
      <c r="L156" s="188"/>
      <c r="M156" s="188"/>
      <c r="N156" s="188"/>
      <c r="O156" s="157">
        <f>P156+Q156+R156+S156</f>
        <v>90</v>
      </c>
      <c r="P156" s="157">
        <f t="shared" si="162"/>
        <v>90</v>
      </c>
      <c r="Q156" s="157">
        <f>G156+L156</f>
        <v>0</v>
      </c>
      <c r="R156" s="157">
        <f>H156+M156</f>
        <v>0</v>
      </c>
      <c r="S156" s="157">
        <f>I156+N156</f>
        <v>0</v>
      </c>
      <c r="T156" s="154">
        <f t="shared" si="96"/>
        <v>45</v>
      </c>
      <c r="U156" s="155">
        <v>45</v>
      </c>
      <c r="V156" s="156"/>
      <c r="W156" s="156"/>
      <c r="X156" s="156"/>
      <c r="Y156" s="156"/>
      <c r="Z156" s="156"/>
      <c r="AA156" s="156"/>
      <c r="AB156" s="154">
        <f t="shared" si="80"/>
        <v>45</v>
      </c>
      <c r="AC156" s="154">
        <f t="shared" si="80"/>
        <v>45</v>
      </c>
      <c r="AD156" s="154">
        <f t="shared" si="80"/>
        <v>0</v>
      </c>
      <c r="AE156" s="154">
        <f t="shared" si="80"/>
        <v>0</v>
      </c>
      <c r="AF156" s="159">
        <f>AG156+AH156</f>
        <v>45</v>
      </c>
      <c r="AG156" s="160">
        <v>45</v>
      </c>
      <c r="AH156" s="160"/>
      <c r="AI156" s="160"/>
      <c r="AJ156" s="161"/>
      <c r="AK156" s="161"/>
      <c r="AL156" s="161"/>
      <c r="AM156" s="161"/>
      <c r="AN156" s="162">
        <f t="shared" si="81"/>
        <v>45</v>
      </c>
      <c r="AO156" s="162">
        <f t="shared" si="81"/>
        <v>45</v>
      </c>
      <c r="AP156" s="162">
        <f t="shared" si="81"/>
        <v>0</v>
      </c>
      <c r="AQ156" s="162">
        <f t="shared" si="81"/>
        <v>0</v>
      </c>
      <c r="AR156" s="7"/>
      <c r="AS156" s="7"/>
      <c r="AT156" s="7"/>
      <c r="AU156" s="7"/>
      <c r="AV156" s="7"/>
      <c r="AW156" s="7"/>
      <c r="AX156" s="7"/>
      <c r="AY156" s="7"/>
      <c r="AZ156" s="7"/>
      <c r="BA156" s="7"/>
      <c r="BB156" s="7"/>
      <c r="BC156" s="7"/>
      <c r="BD156" s="7"/>
      <c r="BE156" s="7"/>
      <c r="BF156" s="7"/>
      <c r="BG156" s="7"/>
      <c r="BH156" s="7"/>
      <c r="BI156" s="7"/>
      <c r="BJ156" s="7"/>
      <c r="BK156" s="7"/>
      <c r="BL156" s="7"/>
      <c r="BM156" s="7"/>
      <c r="BN156" s="7"/>
      <c r="BO156" s="7"/>
      <c r="BP156" s="7"/>
      <c r="BQ156" s="7"/>
      <c r="BR156" s="7"/>
      <c r="BS156" s="7"/>
      <c r="BT156" s="7"/>
      <c r="BU156" s="7"/>
      <c r="BV156" s="7"/>
      <c r="BW156" s="7"/>
      <c r="BX156" s="7"/>
      <c r="BY156" s="7"/>
    </row>
    <row r="157" spans="1:77" s="8" customFormat="1" ht="30" hidden="1" customHeight="1">
      <c r="A157" s="43" t="s">
        <v>275</v>
      </c>
      <c r="B157" s="20" t="s">
        <v>276</v>
      </c>
      <c r="C157" s="153"/>
      <c r="D157" s="153"/>
      <c r="E157" s="154">
        <f t="shared" si="92"/>
        <v>0</v>
      </c>
      <c r="F157" s="157">
        <f>F158</f>
        <v>0</v>
      </c>
      <c r="G157" s="18"/>
      <c r="H157" s="157">
        <f>H158</f>
        <v>0</v>
      </c>
      <c r="I157" s="157"/>
      <c r="J157" s="188"/>
      <c r="K157" s="188"/>
      <c r="L157" s="188"/>
      <c r="M157" s="188"/>
      <c r="N157" s="188"/>
      <c r="O157" s="157"/>
      <c r="P157" s="157">
        <f t="shared" si="162"/>
        <v>0</v>
      </c>
      <c r="Q157" s="157"/>
      <c r="R157" s="157"/>
      <c r="S157" s="157"/>
      <c r="T157" s="154">
        <f t="shared" si="96"/>
        <v>0</v>
      </c>
      <c r="U157" s="157">
        <f>U158</f>
        <v>0</v>
      </c>
      <c r="V157" s="18"/>
      <c r="W157" s="156"/>
      <c r="X157" s="156"/>
      <c r="Y157" s="156"/>
      <c r="Z157" s="156"/>
      <c r="AA157" s="156"/>
      <c r="AB157" s="154">
        <f t="shared" ref="AB157:AE226" si="165">T157+X157</f>
        <v>0</v>
      </c>
      <c r="AC157" s="154">
        <f t="shared" si="165"/>
        <v>0</v>
      </c>
      <c r="AD157" s="154">
        <f t="shared" si="165"/>
        <v>0</v>
      </c>
      <c r="AE157" s="154">
        <f t="shared" si="165"/>
        <v>0</v>
      </c>
      <c r="AF157" s="160">
        <f>AG157+AH157+AI157</f>
        <v>0</v>
      </c>
      <c r="AG157" s="159">
        <f t="shared" ref="AG157:AI158" si="166">AG158</f>
        <v>0</v>
      </c>
      <c r="AH157" s="159">
        <f t="shared" si="166"/>
        <v>0</v>
      </c>
      <c r="AI157" s="159">
        <f t="shared" si="166"/>
        <v>0</v>
      </c>
      <c r="AJ157" s="161"/>
      <c r="AK157" s="161"/>
      <c r="AL157" s="161"/>
      <c r="AM157" s="161"/>
      <c r="AN157" s="162">
        <f t="shared" ref="AN157:AQ226" si="167">AF157+AJ157</f>
        <v>0</v>
      </c>
      <c r="AO157" s="162">
        <f t="shared" si="167"/>
        <v>0</v>
      </c>
      <c r="AP157" s="162">
        <f t="shared" si="167"/>
        <v>0</v>
      </c>
      <c r="AQ157" s="162">
        <f t="shared" si="167"/>
        <v>0</v>
      </c>
      <c r="AR157" s="7"/>
      <c r="AS157" s="7"/>
      <c r="AT157" s="7"/>
      <c r="AU157" s="7"/>
      <c r="AV157" s="7"/>
      <c r="AW157" s="7"/>
      <c r="AX157" s="7"/>
      <c r="AY157" s="7"/>
      <c r="AZ157" s="7"/>
      <c r="BA157" s="7"/>
      <c r="BB157" s="7"/>
      <c r="BC157" s="7"/>
      <c r="BD157" s="7"/>
      <c r="BE157" s="7"/>
      <c r="BF157" s="7"/>
      <c r="BG157" s="7"/>
      <c r="BH157" s="7"/>
      <c r="BI157" s="7"/>
      <c r="BJ157" s="7"/>
      <c r="BK157" s="7"/>
      <c r="BL157" s="7"/>
      <c r="BM157" s="7"/>
      <c r="BN157" s="7"/>
      <c r="BO157" s="7"/>
      <c r="BP157" s="7"/>
      <c r="BQ157" s="7"/>
      <c r="BR157" s="7"/>
      <c r="BS157" s="7"/>
      <c r="BT157" s="7"/>
      <c r="BU157" s="7"/>
      <c r="BV157" s="7"/>
      <c r="BW157" s="7"/>
      <c r="BX157" s="7"/>
      <c r="BY157" s="7"/>
    </row>
    <row r="158" spans="1:77" s="8" customFormat="1" ht="45" hidden="1">
      <c r="A158" s="32" t="s">
        <v>42</v>
      </c>
      <c r="B158" s="20" t="s">
        <v>276</v>
      </c>
      <c r="C158" s="153" t="s">
        <v>16</v>
      </c>
      <c r="D158" s="153"/>
      <c r="E158" s="154">
        <f t="shared" si="92"/>
        <v>0</v>
      </c>
      <c r="F158" s="155">
        <f>F159</f>
        <v>0</v>
      </c>
      <c r="G158" s="156"/>
      <c r="H158" s="157">
        <f>H159</f>
        <v>0</v>
      </c>
      <c r="I158" s="157"/>
      <c r="J158" s="188"/>
      <c r="K158" s="188"/>
      <c r="L158" s="188"/>
      <c r="M158" s="188"/>
      <c r="N158" s="188"/>
      <c r="O158" s="157"/>
      <c r="P158" s="157">
        <f t="shared" si="162"/>
        <v>0</v>
      </c>
      <c r="Q158" s="157"/>
      <c r="R158" s="157"/>
      <c r="S158" s="157"/>
      <c r="T158" s="154">
        <f t="shared" si="96"/>
        <v>0</v>
      </c>
      <c r="U158" s="155">
        <f>U159</f>
        <v>0</v>
      </c>
      <c r="V158" s="156"/>
      <c r="W158" s="156"/>
      <c r="X158" s="156"/>
      <c r="Y158" s="156"/>
      <c r="Z158" s="156"/>
      <c r="AA158" s="156"/>
      <c r="AB158" s="154">
        <f t="shared" si="165"/>
        <v>0</v>
      </c>
      <c r="AC158" s="154">
        <f t="shared" si="165"/>
        <v>0</v>
      </c>
      <c r="AD158" s="154">
        <f t="shared" si="165"/>
        <v>0</v>
      </c>
      <c r="AE158" s="154">
        <f t="shared" si="165"/>
        <v>0</v>
      </c>
      <c r="AF158" s="160">
        <f>AG158+AH158</f>
        <v>0</v>
      </c>
      <c r="AG158" s="160">
        <f t="shared" si="166"/>
        <v>0</v>
      </c>
      <c r="AH158" s="160">
        <f t="shared" si="166"/>
        <v>0</v>
      </c>
      <c r="AI158" s="160">
        <f t="shared" si="166"/>
        <v>0</v>
      </c>
      <c r="AJ158" s="161"/>
      <c r="AK158" s="161"/>
      <c r="AL158" s="161"/>
      <c r="AM158" s="161"/>
      <c r="AN158" s="162">
        <f t="shared" si="167"/>
        <v>0</v>
      </c>
      <c r="AO158" s="162">
        <f t="shared" si="167"/>
        <v>0</v>
      </c>
      <c r="AP158" s="162">
        <f t="shared" si="167"/>
        <v>0</v>
      </c>
      <c r="AQ158" s="162">
        <f t="shared" si="167"/>
        <v>0</v>
      </c>
      <c r="AR158" s="7"/>
      <c r="AS158" s="7"/>
      <c r="AT158" s="7"/>
      <c r="AU158" s="7"/>
      <c r="AV158" s="7"/>
      <c r="AW158" s="7"/>
      <c r="AX158" s="7"/>
      <c r="AY158" s="7"/>
      <c r="AZ158" s="7"/>
      <c r="BA158" s="7"/>
      <c r="BB158" s="7"/>
      <c r="BC158" s="7"/>
      <c r="BD158" s="7"/>
      <c r="BE158" s="7"/>
      <c r="BF158" s="7"/>
      <c r="BG158" s="7"/>
      <c r="BH158" s="7"/>
      <c r="BI158" s="7"/>
      <c r="BJ158" s="7"/>
      <c r="BK158" s="7"/>
      <c r="BL158" s="7"/>
      <c r="BM158" s="7"/>
      <c r="BN158" s="7"/>
      <c r="BO158" s="7"/>
      <c r="BP158" s="7"/>
      <c r="BQ158" s="7"/>
      <c r="BR158" s="7"/>
      <c r="BS158" s="7"/>
      <c r="BT158" s="7"/>
      <c r="BU158" s="7"/>
      <c r="BV158" s="7"/>
      <c r="BW158" s="7"/>
      <c r="BX158" s="7"/>
      <c r="BY158" s="7"/>
    </row>
    <row r="159" spans="1:77" s="8" customFormat="1" ht="17.25" hidden="1" customHeight="1">
      <c r="A159" s="55" t="s">
        <v>49</v>
      </c>
      <c r="B159" s="20" t="s">
        <v>276</v>
      </c>
      <c r="C159" s="153" t="s">
        <v>16</v>
      </c>
      <c r="D159" s="153" t="s">
        <v>50</v>
      </c>
      <c r="E159" s="154">
        <f t="shared" si="92"/>
        <v>0</v>
      </c>
      <c r="F159" s="155">
        <v>0</v>
      </c>
      <c r="G159" s="156"/>
      <c r="H159" s="157"/>
      <c r="I159" s="157"/>
      <c r="J159" s="188"/>
      <c r="K159" s="188"/>
      <c r="L159" s="188"/>
      <c r="M159" s="188"/>
      <c r="N159" s="188"/>
      <c r="O159" s="157"/>
      <c r="P159" s="157">
        <f t="shared" si="162"/>
        <v>0</v>
      </c>
      <c r="Q159" s="157"/>
      <c r="R159" s="157"/>
      <c r="S159" s="157"/>
      <c r="T159" s="154">
        <f t="shared" si="96"/>
        <v>0</v>
      </c>
      <c r="U159" s="155"/>
      <c r="V159" s="156"/>
      <c r="W159" s="156"/>
      <c r="X159" s="156"/>
      <c r="Y159" s="156"/>
      <c r="Z159" s="156"/>
      <c r="AA159" s="156"/>
      <c r="AB159" s="154">
        <f t="shared" si="165"/>
        <v>0</v>
      </c>
      <c r="AC159" s="154">
        <f t="shared" si="165"/>
        <v>0</v>
      </c>
      <c r="AD159" s="154">
        <f t="shared" si="165"/>
        <v>0</v>
      </c>
      <c r="AE159" s="154">
        <f t="shared" si="165"/>
        <v>0</v>
      </c>
      <c r="AF159" s="160">
        <f>AG159+AH159</f>
        <v>0</v>
      </c>
      <c r="AG159" s="160"/>
      <c r="AH159" s="160"/>
      <c r="AI159" s="160"/>
      <c r="AJ159" s="161"/>
      <c r="AK159" s="161"/>
      <c r="AL159" s="161"/>
      <c r="AM159" s="161"/>
      <c r="AN159" s="162">
        <f t="shared" si="167"/>
        <v>0</v>
      </c>
      <c r="AO159" s="162">
        <f t="shared" si="167"/>
        <v>0</v>
      </c>
      <c r="AP159" s="162">
        <f t="shared" si="167"/>
        <v>0</v>
      </c>
      <c r="AQ159" s="162">
        <f t="shared" si="167"/>
        <v>0</v>
      </c>
      <c r="AR159" s="7"/>
      <c r="AS159" s="7"/>
      <c r="AT159" s="7"/>
      <c r="AU159" s="7"/>
      <c r="AV159" s="7"/>
      <c r="AW159" s="7"/>
      <c r="AX159" s="7"/>
      <c r="AY159" s="7"/>
      <c r="AZ159" s="7"/>
      <c r="BA159" s="7"/>
      <c r="BB159" s="7"/>
      <c r="BC159" s="7"/>
      <c r="BD159" s="7"/>
      <c r="BE159" s="7"/>
      <c r="BF159" s="7"/>
      <c r="BG159" s="7"/>
      <c r="BH159" s="7"/>
      <c r="BI159" s="7"/>
      <c r="BJ159" s="7"/>
      <c r="BK159" s="7"/>
      <c r="BL159" s="7"/>
      <c r="BM159" s="7"/>
      <c r="BN159" s="7"/>
      <c r="BO159" s="7"/>
      <c r="BP159" s="7"/>
      <c r="BQ159" s="7"/>
      <c r="BR159" s="7"/>
      <c r="BS159" s="7"/>
      <c r="BT159" s="7"/>
      <c r="BU159" s="7"/>
      <c r="BV159" s="7"/>
      <c r="BW159" s="7"/>
      <c r="BX159" s="7"/>
      <c r="BY159" s="7"/>
    </row>
    <row r="160" spans="1:77" s="8" customFormat="1" hidden="1">
      <c r="A160" s="58" t="s">
        <v>287</v>
      </c>
      <c r="B160" s="75" t="s">
        <v>288</v>
      </c>
      <c r="C160" s="153"/>
      <c r="D160" s="153"/>
      <c r="E160" s="154">
        <f t="shared" ref="E160:H161" si="168">E161</f>
        <v>0</v>
      </c>
      <c r="F160" s="154">
        <f t="shared" si="168"/>
        <v>0</v>
      </c>
      <c r="G160" s="154">
        <f t="shared" si="168"/>
        <v>0</v>
      </c>
      <c r="H160" s="154">
        <f t="shared" si="168"/>
        <v>0</v>
      </c>
      <c r="I160" s="154"/>
      <c r="J160" s="187"/>
      <c r="K160" s="187"/>
      <c r="L160" s="187"/>
      <c r="M160" s="187"/>
      <c r="N160" s="187"/>
      <c r="O160" s="154"/>
      <c r="P160" s="157">
        <f t="shared" si="162"/>
        <v>0</v>
      </c>
      <c r="Q160" s="154"/>
      <c r="R160" s="154"/>
      <c r="S160" s="154"/>
      <c r="T160" s="154">
        <f t="shared" ref="T160:AI161" si="169">T161</f>
        <v>0</v>
      </c>
      <c r="U160" s="154">
        <f t="shared" si="169"/>
        <v>0</v>
      </c>
      <c r="V160" s="154">
        <f t="shared" si="169"/>
        <v>0</v>
      </c>
      <c r="W160" s="154">
        <f t="shared" si="169"/>
        <v>0</v>
      </c>
      <c r="X160" s="154"/>
      <c r="Y160" s="154"/>
      <c r="Z160" s="154"/>
      <c r="AA160" s="154"/>
      <c r="AB160" s="154">
        <f t="shared" si="165"/>
        <v>0</v>
      </c>
      <c r="AC160" s="154">
        <f t="shared" si="165"/>
        <v>0</v>
      </c>
      <c r="AD160" s="154">
        <f t="shared" si="165"/>
        <v>0</v>
      </c>
      <c r="AE160" s="154">
        <f t="shared" si="165"/>
        <v>0</v>
      </c>
      <c r="AF160" s="154">
        <f t="shared" si="169"/>
        <v>0</v>
      </c>
      <c r="AG160" s="154">
        <f t="shared" si="169"/>
        <v>0</v>
      </c>
      <c r="AH160" s="154">
        <f t="shared" si="169"/>
        <v>0</v>
      </c>
      <c r="AI160" s="154">
        <f t="shared" si="169"/>
        <v>0</v>
      </c>
      <c r="AJ160" s="161"/>
      <c r="AK160" s="161"/>
      <c r="AL160" s="161"/>
      <c r="AM160" s="161"/>
      <c r="AN160" s="162">
        <f t="shared" si="167"/>
        <v>0</v>
      </c>
      <c r="AO160" s="162">
        <f t="shared" si="167"/>
        <v>0</v>
      </c>
      <c r="AP160" s="162">
        <f t="shared" si="167"/>
        <v>0</v>
      </c>
      <c r="AQ160" s="162">
        <f t="shared" si="167"/>
        <v>0</v>
      </c>
      <c r="AR160" s="7"/>
      <c r="AS160" s="7"/>
      <c r="AT160" s="7"/>
      <c r="AU160" s="7"/>
      <c r="AV160" s="7"/>
      <c r="AW160" s="7"/>
      <c r="AX160" s="7"/>
      <c r="AY160" s="7"/>
      <c r="AZ160" s="7"/>
      <c r="BA160" s="7"/>
      <c r="BB160" s="7"/>
      <c r="BC160" s="7"/>
      <c r="BD160" s="7"/>
      <c r="BE160" s="7"/>
      <c r="BF160" s="7"/>
      <c r="BG160" s="7"/>
      <c r="BH160" s="7"/>
      <c r="BI160" s="7"/>
      <c r="BJ160" s="7"/>
      <c r="BK160" s="7"/>
      <c r="BL160" s="7"/>
      <c r="BM160" s="7"/>
      <c r="BN160" s="7"/>
      <c r="BO160" s="7"/>
      <c r="BP160" s="7"/>
      <c r="BQ160" s="7"/>
      <c r="BR160" s="7"/>
      <c r="BS160" s="7"/>
      <c r="BT160" s="7"/>
      <c r="BU160" s="7"/>
      <c r="BV160" s="7"/>
      <c r="BW160" s="7"/>
      <c r="BX160" s="7"/>
      <c r="BY160" s="7"/>
    </row>
    <row r="161" spans="1:77" s="8" customFormat="1" ht="39" hidden="1">
      <c r="A161" s="122" t="s">
        <v>42</v>
      </c>
      <c r="B161" s="75" t="s">
        <v>288</v>
      </c>
      <c r="C161" s="153" t="s">
        <v>16</v>
      </c>
      <c r="D161" s="153"/>
      <c r="E161" s="154">
        <f t="shared" si="168"/>
        <v>0</v>
      </c>
      <c r="F161" s="154">
        <f t="shared" si="168"/>
        <v>0</v>
      </c>
      <c r="G161" s="154">
        <f t="shared" si="168"/>
        <v>0</v>
      </c>
      <c r="H161" s="154">
        <f t="shared" si="168"/>
        <v>0</v>
      </c>
      <c r="I161" s="154"/>
      <c r="J161" s="187"/>
      <c r="K161" s="187"/>
      <c r="L161" s="187"/>
      <c r="M161" s="187"/>
      <c r="N161" s="187"/>
      <c r="O161" s="154"/>
      <c r="P161" s="157">
        <f t="shared" si="162"/>
        <v>0</v>
      </c>
      <c r="Q161" s="154"/>
      <c r="R161" s="154"/>
      <c r="S161" s="154"/>
      <c r="T161" s="154">
        <f t="shared" si="169"/>
        <v>0</v>
      </c>
      <c r="U161" s="154">
        <f t="shared" si="169"/>
        <v>0</v>
      </c>
      <c r="V161" s="154">
        <f t="shared" si="169"/>
        <v>0</v>
      </c>
      <c r="W161" s="154">
        <f t="shared" si="169"/>
        <v>0</v>
      </c>
      <c r="X161" s="154"/>
      <c r="Y161" s="154"/>
      <c r="Z161" s="154"/>
      <c r="AA161" s="154"/>
      <c r="AB161" s="154">
        <f t="shared" si="165"/>
        <v>0</v>
      </c>
      <c r="AC161" s="154">
        <f t="shared" si="165"/>
        <v>0</v>
      </c>
      <c r="AD161" s="154">
        <f t="shared" si="165"/>
        <v>0</v>
      </c>
      <c r="AE161" s="154">
        <f t="shared" si="165"/>
        <v>0</v>
      </c>
      <c r="AF161" s="154">
        <f t="shared" si="169"/>
        <v>0</v>
      </c>
      <c r="AG161" s="154">
        <f t="shared" si="169"/>
        <v>0</v>
      </c>
      <c r="AH161" s="154">
        <f t="shared" si="169"/>
        <v>0</v>
      </c>
      <c r="AI161" s="154">
        <f t="shared" si="169"/>
        <v>0</v>
      </c>
      <c r="AJ161" s="161"/>
      <c r="AK161" s="161"/>
      <c r="AL161" s="161"/>
      <c r="AM161" s="161"/>
      <c r="AN161" s="162">
        <f t="shared" si="167"/>
        <v>0</v>
      </c>
      <c r="AO161" s="162">
        <f t="shared" si="167"/>
        <v>0</v>
      </c>
      <c r="AP161" s="162">
        <f t="shared" si="167"/>
        <v>0</v>
      </c>
      <c r="AQ161" s="162">
        <f t="shared" si="167"/>
        <v>0</v>
      </c>
      <c r="AR161" s="7"/>
      <c r="AS161" s="7"/>
      <c r="AT161" s="7"/>
      <c r="AU161" s="7"/>
      <c r="AV161" s="7"/>
      <c r="AW161" s="7"/>
      <c r="AX161" s="7"/>
      <c r="AY161" s="7"/>
      <c r="AZ161" s="7"/>
      <c r="BA161" s="7"/>
      <c r="BB161" s="7"/>
      <c r="BC161" s="7"/>
      <c r="BD161" s="7"/>
      <c r="BE161" s="7"/>
      <c r="BF161" s="7"/>
      <c r="BG161" s="7"/>
      <c r="BH161" s="7"/>
      <c r="BI161" s="7"/>
      <c r="BJ161" s="7"/>
      <c r="BK161" s="7"/>
      <c r="BL161" s="7"/>
      <c r="BM161" s="7"/>
      <c r="BN161" s="7"/>
      <c r="BO161" s="7"/>
      <c r="BP161" s="7"/>
      <c r="BQ161" s="7"/>
      <c r="BR161" s="7"/>
      <c r="BS161" s="7"/>
      <c r="BT161" s="7"/>
      <c r="BU161" s="7"/>
      <c r="BV161" s="7"/>
      <c r="BW161" s="7"/>
      <c r="BX161" s="7"/>
      <c r="BY161" s="7"/>
    </row>
    <row r="162" spans="1:77" s="8" customFormat="1" ht="17.25" hidden="1" customHeight="1">
      <c r="A162" s="27" t="s">
        <v>94</v>
      </c>
      <c r="B162" s="75" t="s">
        <v>288</v>
      </c>
      <c r="C162" s="153" t="s">
        <v>16</v>
      </c>
      <c r="D162" s="153" t="s">
        <v>95</v>
      </c>
      <c r="E162" s="154">
        <f>F162+G162+H162</f>
        <v>0</v>
      </c>
      <c r="F162" s="155"/>
      <c r="G162" s="156">
        <v>0</v>
      </c>
      <c r="H162" s="157"/>
      <c r="I162" s="157"/>
      <c r="J162" s="188"/>
      <c r="K162" s="188"/>
      <c r="L162" s="188"/>
      <c r="M162" s="188"/>
      <c r="N162" s="188"/>
      <c r="O162" s="157"/>
      <c r="P162" s="157">
        <f t="shared" si="162"/>
        <v>0</v>
      </c>
      <c r="Q162" s="157"/>
      <c r="R162" s="157"/>
      <c r="S162" s="157"/>
      <c r="T162" s="154">
        <f>U162+V162+W162</f>
        <v>0</v>
      </c>
      <c r="U162" s="155"/>
      <c r="V162" s="156"/>
      <c r="W162" s="156"/>
      <c r="X162" s="156"/>
      <c r="Y162" s="156"/>
      <c r="Z162" s="156"/>
      <c r="AA162" s="156"/>
      <c r="AB162" s="154">
        <f t="shared" si="165"/>
        <v>0</v>
      </c>
      <c r="AC162" s="154">
        <f t="shared" si="165"/>
        <v>0</v>
      </c>
      <c r="AD162" s="154">
        <f t="shared" si="165"/>
        <v>0</v>
      </c>
      <c r="AE162" s="154">
        <f t="shared" si="165"/>
        <v>0</v>
      </c>
      <c r="AF162" s="160">
        <f>AG162+AH162+AI162</f>
        <v>0</v>
      </c>
      <c r="AG162" s="160"/>
      <c r="AH162" s="160"/>
      <c r="AI162" s="160"/>
      <c r="AJ162" s="161"/>
      <c r="AK162" s="161"/>
      <c r="AL162" s="161"/>
      <c r="AM162" s="161"/>
      <c r="AN162" s="162">
        <f t="shared" si="167"/>
        <v>0</v>
      </c>
      <c r="AO162" s="162">
        <f t="shared" si="167"/>
        <v>0</v>
      </c>
      <c r="AP162" s="162">
        <f t="shared" si="167"/>
        <v>0</v>
      </c>
      <c r="AQ162" s="162">
        <f t="shared" si="167"/>
        <v>0</v>
      </c>
      <c r="AR162" s="7"/>
      <c r="AS162" s="7"/>
      <c r="AT162" s="7"/>
      <c r="AU162" s="7"/>
      <c r="AV162" s="7"/>
      <c r="AW162" s="7"/>
      <c r="AX162" s="7"/>
      <c r="AY162" s="7"/>
      <c r="AZ162" s="7"/>
      <c r="BA162" s="7"/>
      <c r="BB162" s="7"/>
      <c r="BC162" s="7"/>
      <c r="BD162" s="7"/>
      <c r="BE162" s="7"/>
      <c r="BF162" s="7"/>
      <c r="BG162" s="7"/>
      <c r="BH162" s="7"/>
      <c r="BI162" s="7"/>
      <c r="BJ162" s="7"/>
      <c r="BK162" s="7"/>
      <c r="BL162" s="7"/>
      <c r="BM162" s="7"/>
      <c r="BN162" s="7"/>
      <c r="BO162" s="7"/>
      <c r="BP162" s="7"/>
      <c r="BQ162" s="7"/>
      <c r="BR162" s="7"/>
      <c r="BS162" s="7"/>
      <c r="BT162" s="7"/>
      <c r="BU162" s="7"/>
      <c r="BV162" s="7"/>
      <c r="BW162" s="7"/>
      <c r="BX162" s="7"/>
      <c r="BY162" s="7"/>
    </row>
    <row r="163" spans="1:77" s="7" customFormat="1" ht="107.25" customHeight="1">
      <c r="A163" s="16" t="s">
        <v>367</v>
      </c>
      <c r="B163" s="21" t="s">
        <v>188</v>
      </c>
      <c r="C163" s="153"/>
      <c r="D163" s="153"/>
      <c r="E163" s="154">
        <f t="shared" si="92"/>
        <v>286.3</v>
      </c>
      <c r="F163" s="155">
        <f>F164+F165</f>
        <v>286.3</v>
      </c>
      <c r="G163" s="155">
        <f t="shared" ref="G163:S163" si="170">G164+G165</f>
        <v>0</v>
      </c>
      <c r="H163" s="155">
        <f t="shared" si="170"/>
        <v>0</v>
      </c>
      <c r="I163" s="155">
        <f t="shared" si="170"/>
        <v>0</v>
      </c>
      <c r="J163" s="190">
        <f t="shared" si="170"/>
        <v>0</v>
      </c>
      <c r="K163" s="190">
        <f t="shared" si="170"/>
        <v>0</v>
      </c>
      <c r="L163" s="190">
        <f t="shared" si="170"/>
        <v>0</v>
      </c>
      <c r="M163" s="190">
        <f t="shared" si="170"/>
        <v>0</v>
      </c>
      <c r="N163" s="190">
        <f t="shared" si="170"/>
        <v>0</v>
      </c>
      <c r="O163" s="155">
        <f t="shared" si="170"/>
        <v>286.3</v>
      </c>
      <c r="P163" s="157">
        <f t="shared" si="162"/>
        <v>286.3</v>
      </c>
      <c r="Q163" s="155">
        <f t="shared" si="170"/>
        <v>0</v>
      </c>
      <c r="R163" s="155">
        <f t="shared" si="170"/>
        <v>0</v>
      </c>
      <c r="S163" s="155">
        <f t="shared" si="170"/>
        <v>0</v>
      </c>
      <c r="T163" s="154">
        <f t="shared" si="96"/>
        <v>150</v>
      </c>
      <c r="U163" s="155">
        <f t="shared" ref="U163:AA163" si="171">U164+U165</f>
        <v>150</v>
      </c>
      <c r="V163" s="155">
        <f t="shared" si="171"/>
        <v>0</v>
      </c>
      <c r="W163" s="155">
        <f t="shared" si="171"/>
        <v>0</v>
      </c>
      <c r="X163" s="155">
        <f t="shared" si="171"/>
        <v>0</v>
      </c>
      <c r="Y163" s="155">
        <f t="shared" si="171"/>
        <v>0</v>
      </c>
      <c r="Z163" s="155">
        <f t="shared" si="171"/>
        <v>0</v>
      </c>
      <c r="AA163" s="155">
        <f t="shared" si="171"/>
        <v>0</v>
      </c>
      <c r="AB163" s="154">
        <f t="shared" si="165"/>
        <v>150</v>
      </c>
      <c r="AC163" s="154">
        <f t="shared" si="165"/>
        <v>150</v>
      </c>
      <c r="AD163" s="154">
        <f t="shared" si="165"/>
        <v>0</v>
      </c>
      <c r="AE163" s="154">
        <f t="shared" si="165"/>
        <v>0</v>
      </c>
      <c r="AF163" s="159">
        <f t="shared" ref="AF163:AF177" si="172">AG163+AH163</f>
        <v>150</v>
      </c>
      <c r="AG163" s="160">
        <f t="shared" ref="AG163:AM163" si="173">AG164+AG165</f>
        <v>150</v>
      </c>
      <c r="AH163" s="160">
        <f t="shared" si="173"/>
        <v>0</v>
      </c>
      <c r="AI163" s="160">
        <f t="shared" si="173"/>
        <v>0</v>
      </c>
      <c r="AJ163" s="160">
        <f t="shared" si="173"/>
        <v>0</v>
      </c>
      <c r="AK163" s="160">
        <f t="shared" si="173"/>
        <v>0</v>
      </c>
      <c r="AL163" s="160">
        <f t="shared" si="173"/>
        <v>0</v>
      </c>
      <c r="AM163" s="160">
        <f t="shared" si="173"/>
        <v>0</v>
      </c>
      <c r="AN163" s="162">
        <f t="shared" si="167"/>
        <v>150</v>
      </c>
      <c r="AO163" s="162">
        <f t="shared" si="167"/>
        <v>150</v>
      </c>
      <c r="AP163" s="162">
        <f t="shared" si="167"/>
        <v>0</v>
      </c>
      <c r="AQ163" s="162">
        <f t="shared" si="167"/>
        <v>0</v>
      </c>
    </row>
    <row r="164" spans="1:77" s="7" customFormat="1" ht="48" customHeight="1">
      <c r="A164" s="55" t="s">
        <v>357</v>
      </c>
      <c r="B164" s="21" t="s">
        <v>188</v>
      </c>
      <c r="C164" s="153" t="s">
        <v>16</v>
      </c>
      <c r="D164" s="153" t="s">
        <v>95</v>
      </c>
      <c r="E164" s="154">
        <f t="shared" si="92"/>
        <v>100</v>
      </c>
      <c r="F164" s="155">
        <v>100</v>
      </c>
      <c r="G164" s="156"/>
      <c r="H164" s="157"/>
      <c r="I164" s="157"/>
      <c r="J164" s="188">
        <f>K164+L164+M164+N164</f>
        <v>0</v>
      </c>
      <c r="K164" s="188"/>
      <c r="L164" s="188"/>
      <c r="M164" s="188"/>
      <c r="N164" s="188"/>
      <c r="O164" s="157">
        <f>P164+Q164+R164+S164</f>
        <v>100</v>
      </c>
      <c r="P164" s="157">
        <f t="shared" si="162"/>
        <v>100</v>
      </c>
      <c r="Q164" s="157">
        <f>G164+L164</f>
        <v>0</v>
      </c>
      <c r="R164" s="157">
        <f>H164+M164</f>
        <v>0</v>
      </c>
      <c r="S164" s="157">
        <f>I164+N164</f>
        <v>0</v>
      </c>
      <c r="T164" s="154">
        <f t="shared" si="96"/>
        <v>50</v>
      </c>
      <c r="U164" s="155">
        <v>50</v>
      </c>
      <c r="V164" s="156"/>
      <c r="W164" s="156"/>
      <c r="X164" s="156"/>
      <c r="Y164" s="156"/>
      <c r="Z164" s="156"/>
      <c r="AA164" s="156"/>
      <c r="AB164" s="154">
        <f t="shared" si="165"/>
        <v>50</v>
      </c>
      <c r="AC164" s="154">
        <f t="shared" si="165"/>
        <v>50</v>
      </c>
      <c r="AD164" s="154">
        <f t="shared" si="165"/>
        <v>0</v>
      </c>
      <c r="AE164" s="154">
        <f t="shared" si="165"/>
        <v>0</v>
      </c>
      <c r="AF164" s="159">
        <f t="shared" si="172"/>
        <v>50</v>
      </c>
      <c r="AG164" s="160">
        <v>50</v>
      </c>
      <c r="AH164" s="160"/>
      <c r="AI164" s="160"/>
      <c r="AJ164" s="161"/>
      <c r="AK164" s="161"/>
      <c r="AL164" s="161"/>
      <c r="AM164" s="161"/>
      <c r="AN164" s="162">
        <f t="shared" si="167"/>
        <v>50</v>
      </c>
      <c r="AO164" s="162">
        <f t="shared" si="167"/>
        <v>50</v>
      </c>
      <c r="AP164" s="162">
        <f t="shared" si="167"/>
        <v>0</v>
      </c>
      <c r="AQ164" s="162">
        <f t="shared" si="167"/>
        <v>0</v>
      </c>
    </row>
    <row r="165" spans="1:77" s="8" customFormat="1">
      <c r="A165" s="27" t="s">
        <v>35</v>
      </c>
      <c r="B165" s="22" t="s">
        <v>188</v>
      </c>
      <c r="C165" s="153" t="s">
        <v>36</v>
      </c>
      <c r="D165" s="153"/>
      <c r="E165" s="154">
        <f t="shared" si="92"/>
        <v>186.3</v>
      </c>
      <c r="F165" s="155">
        <f>F166</f>
        <v>186.3</v>
      </c>
      <c r="G165" s="155">
        <f t="shared" ref="G165:S165" si="174">G166</f>
        <v>0</v>
      </c>
      <c r="H165" s="155">
        <f t="shared" si="174"/>
        <v>0</v>
      </c>
      <c r="I165" s="155">
        <f t="shared" si="174"/>
        <v>0</v>
      </c>
      <c r="J165" s="190">
        <f t="shared" si="174"/>
        <v>0</v>
      </c>
      <c r="K165" s="190">
        <f t="shared" si="174"/>
        <v>0</v>
      </c>
      <c r="L165" s="190">
        <f t="shared" si="174"/>
        <v>0</v>
      </c>
      <c r="M165" s="190">
        <f t="shared" si="174"/>
        <v>0</v>
      </c>
      <c r="N165" s="190">
        <f t="shared" si="174"/>
        <v>0</v>
      </c>
      <c r="O165" s="155">
        <f t="shared" si="174"/>
        <v>186.3</v>
      </c>
      <c r="P165" s="157">
        <f t="shared" si="162"/>
        <v>186.3</v>
      </c>
      <c r="Q165" s="155">
        <f t="shared" si="174"/>
        <v>0</v>
      </c>
      <c r="R165" s="155">
        <f t="shared" si="174"/>
        <v>0</v>
      </c>
      <c r="S165" s="155">
        <f t="shared" si="174"/>
        <v>0</v>
      </c>
      <c r="T165" s="154">
        <f t="shared" si="96"/>
        <v>100</v>
      </c>
      <c r="U165" s="155">
        <f>U166</f>
        <v>100</v>
      </c>
      <c r="V165" s="155">
        <f t="shared" ref="V165:AA165" si="175">V166</f>
        <v>0</v>
      </c>
      <c r="W165" s="155">
        <f t="shared" si="175"/>
        <v>0</v>
      </c>
      <c r="X165" s="155">
        <f t="shared" si="175"/>
        <v>0</v>
      </c>
      <c r="Y165" s="155">
        <f t="shared" si="175"/>
        <v>0</v>
      </c>
      <c r="Z165" s="155">
        <f t="shared" si="175"/>
        <v>0</v>
      </c>
      <c r="AA165" s="155">
        <f t="shared" si="175"/>
        <v>0</v>
      </c>
      <c r="AB165" s="154">
        <f t="shared" si="165"/>
        <v>100</v>
      </c>
      <c r="AC165" s="154">
        <f t="shared" si="165"/>
        <v>100</v>
      </c>
      <c r="AD165" s="154">
        <f t="shared" si="165"/>
        <v>0</v>
      </c>
      <c r="AE165" s="154">
        <f t="shared" si="165"/>
        <v>0</v>
      </c>
      <c r="AF165" s="159">
        <f t="shared" si="172"/>
        <v>100</v>
      </c>
      <c r="AG165" s="160">
        <f>AG166</f>
        <v>100</v>
      </c>
      <c r="AH165" s="160">
        <f t="shared" ref="AH165:AM165" si="176">AH166</f>
        <v>0</v>
      </c>
      <c r="AI165" s="160">
        <f t="shared" si="176"/>
        <v>0</v>
      </c>
      <c r="AJ165" s="160">
        <f t="shared" si="176"/>
        <v>0</v>
      </c>
      <c r="AK165" s="160">
        <f t="shared" si="176"/>
        <v>0</v>
      </c>
      <c r="AL165" s="160">
        <f t="shared" si="176"/>
        <v>0</v>
      </c>
      <c r="AM165" s="160">
        <f t="shared" si="176"/>
        <v>0</v>
      </c>
      <c r="AN165" s="162">
        <f t="shared" si="167"/>
        <v>100</v>
      </c>
      <c r="AO165" s="162">
        <f t="shared" si="167"/>
        <v>100</v>
      </c>
      <c r="AP165" s="162">
        <f t="shared" si="167"/>
        <v>0</v>
      </c>
      <c r="AQ165" s="162">
        <f t="shared" si="167"/>
        <v>0</v>
      </c>
      <c r="AR165" s="7"/>
      <c r="AS165" s="7"/>
      <c r="AT165" s="7"/>
      <c r="AU165" s="7"/>
      <c r="AV165" s="7"/>
      <c r="AW165" s="7"/>
      <c r="AX165" s="7"/>
      <c r="AY165" s="7"/>
      <c r="AZ165" s="7"/>
      <c r="BA165" s="7"/>
      <c r="BB165" s="7"/>
      <c r="BC165" s="7"/>
      <c r="BD165" s="7"/>
      <c r="BE165" s="7"/>
      <c r="BF165" s="7"/>
      <c r="BG165" s="7"/>
      <c r="BH165" s="7"/>
      <c r="BI165" s="7"/>
      <c r="BJ165" s="7"/>
      <c r="BK165" s="7"/>
      <c r="BL165" s="7"/>
      <c r="BM165" s="7"/>
      <c r="BN165" s="7"/>
      <c r="BO165" s="7"/>
      <c r="BP165" s="7"/>
      <c r="BQ165" s="7"/>
      <c r="BR165" s="7"/>
      <c r="BS165" s="7"/>
      <c r="BT165" s="7"/>
      <c r="BU165" s="7"/>
      <c r="BV165" s="7"/>
      <c r="BW165" s="7"/>
      <c r="BX165" s="7"/>
      <c r="BY165" s="7"/>
    </row>
    <row r="166" spans="1:77" s="8" customFormat="1">
      <c r="A166" s="27" t="s">
        <v>94</v>
      </c>
      <c r="B166" s="22" t="s">
        <v>188</v>
      </c>
      <c r="C166" s="153" t="s">
        <v>36</v>
      </c>
      <c r="D166" s="153" t="s">
        <v>95</v>
      </c>
      <c r="E166" s="154">
        <f t="shared" si="92"/>
        <v>186.3</v>
      </c>
      <c r="F166" s="155">
        <v>186.3</v>
      </c>
      <c r="G166" s="156"/>
      <c r="H166" s="157"/>
      <c r="I166" s="157"/>
      <c r="J166" s="188">
        <f>K166+L166+M166+N166</f>
        <v>0</v>
      </c>
      <c r="K166" s="199">
        <v>0</v>
      </c>
      <c r="L166" s="188"/>
      <c r="M166" s="188"/>
      <c r="N166" s="188"/>
      <c r="O166" s="157">
        <f>P166+Q166+R166+S166</f>
        <v>186.3</v>
      </c>
      <c r="P166" s="157">
        <f t="shared" si="162"/>
        <v>186.3</v>
      </c>
      <c r="Q166" s="157">
        <f>G166+L166</f>
        <v>0</v>
      </c>
      <c r="R166" s="157">
        <f>H166+M166</f>
        <v>0</v>
      </c>
      <c r="S166" s="157">
        <f>I166+N166</f>
        <v>0</v>
      </c>
      <c r="T166" s="154">
        <f t="shared" si="96"/>
        <v>100</v>
      </c>
      <c r="U166" s="155">
        <v>100</v>
      </c>
      <c r="V166" s="156"/>
      <c r="W166" s="156"/>
      <c r="X166" s="156"/>
      <c r="Y166" s="156"/>
      <c r="Z166" s="156"/>
      <c r="AA166" s="156"/>
      <c r="AB166" s="154">
        <f t="shared" si="165"/>
        <v>100</v>
      </c>
      <c r="AC166" s="154">
        <f t="shared" si="165"/>
        <v>100</v>
      </c>
      <c r="AD166" s="154">
        <f t="shared" si="165"/>
        <v>0</v>
      </c>
      <c r="AE166" s="154">
        <f t="shared" si="165"/>
        <v>0</v>
      </c>
      <c r="AF166" s="159">
        <f t="shared" si="172"/>
        <v>100</v>
      </c>
      <c r="AG166" s="160">
        <v>100</v>
      </c>
      <c r="AH166" s="160"/>
      <c r="AI166" s="160"/>
      <c r="AJ166" s="161"/>
      <c r="AK166" s="161"/>
      <c r="AL166" s="161"/>
      <c r="AM166" s="161"/>
      <c r="AN166" s="162">
        <f t="shared" si="167"/>
        <v>100</v>
      </c>
      <c r="AO166" s="162">
        <f t="shared" si="167"/>
        <v>100</v>
      </c>
      <c r="AP166" s="162">
        <f t="shared" si="167"/>
        <v>0</v>
      </c>
      <c r="AQ166" s="162">
        <f t="shared" si="167"/>
        <v>0</v>
      </c>
      <c r="AR166" s="7"/>
      <c r="AS166" s="7"/>
      <c r="AT166" s="7"/>
      <c r="AU166" s="7"/>
      <c r="AV166" s="7"/>
      <c r="AW166" s="7"/>
      <c r="AX166" s="7"/>
      <c r="AY166" s="7"/>
      <c r="AZ166" s="7"/>
      <c r="BA166" s="7"/>
      <c r="BB166" s="7"/>
      <c r="BC166" s="7"/>
      <c r="BD166" s="7"/>
      <c r="BE166" s="7"/>
      <c r="BF166" s="7"/>
      <c r="BG166" s="7"/>
      <c r="BH166" s="7"/>
      <c r="BI166" s="7"/>
      <c r="BJ166" s="7"/>
      <c r="BK166" s="7"/>
      <c r="BL166" s="7"/>
      <c r="BM166" s="7"/>
      <c r="BN166" s="7"/>
      <c r="BO166" s="7"/>
      <c r="BP166" s="7"/>
      <c r="BQ166" s="7"/>
      <c r="BR166" s="7"/>
      <c r="BS166" s="7"/>
      <c r="BT166" s="7"/>
      <c r="BU166" s="7"/>
      <c r="BV166" s="7"/>
      <c r="BW166" s="7"/>
      <c r="BX166" s="7"/>
      <c r="BY166" s="7"/>
    </row>
    <row r="167" spans="1:77" s="7" customFormat="1" ht="45">
      <c r="A167" s="16" t="s">
        <v>368</v>
      </c>
      <c r="B167" s="139" t="s">
        <v>189</v>
      </c>
      <c r="C167" s="153"/>
      <c r="D167" s="153"/>
      <c r="E167" s="154">
        <f t="shared" si="92"/>
        <v>175.2</v>
      </c>
      <c r="F167" s="155">
        <f>F170+F168</f>
        <v>175.2</v>
      </c>
      <c r="G167" s="155">
        <f t="shared" ref="G167:AM167" si="177">G170+G168</f>
        <v>0</v>
      </c>
      <c r="H167" s="155">
        <f t="shared" si="177"/>
        <v>0</v>
      </c>
      <c r="I167" s="155">
        <f t="shared" si="177"/>
        <v>0</v>
      </c>
      <c r="J167" s="190">
        <f t="shared" si="177"/>
        <v>0</v>
      </c>
      <c r="K167" s="190">
        <f t="shared" si="177"/>
        <v>0</v>
      </c>
      <c r="L167" s="190">
        <f t="shared" si="177"/>
        <v>0</v>
      </c>
      <c r="M167" s="190">
        <f t="shared" si="177"/>
        <v>0</v>
      </c>
      <c r="N167" s="190">
        <f t="shared" si="177"/>
        <v>0</v>
      </c>
      <c r="O167" s="155">
        <f t="shared" si="177"/>
        <v>175.2</v>
      </c>
      <c r="P167" s="157">
        <f t="shared" si="162"/>
        <v>175.2</v>
      </c>
      <c r="Q167" s="155">
        <f t="shared" si="177"/>
        <v>0</v>
      </c>
      <c r="R167" s="155">
        <f t="shared" si="177"/>
        <v>0</v>
      </c>
      <c r="S167" s="155">
        <f t="shared" si="177"/>
        <v>0</v>
      </c>
      <c r="T167" s="155">
        <f t="shared" si="177"/>
        <v>150</v>
      </c>
      <c r="U167" s="155">
        <f t="shared" si="177"/>
        <v>150</v>
      </c>
      <c r="V167" s="155">
        <f t="shared" si="177"/>
        <v>0</v>
      </c>
      <c r="W167" s="155">
        <f t="shared" si="177"/>
        <v>0</v>
      </c>
      <c r="X167" s="155">
        <f t="shared" si="177"/>
        <v>0</v>
      </c>
      <c r="Y167" s="155">
        <f t="shared" si="177"/>
        <v>0</v>
      </c>
      <c r="Z167" s="155">
        <f t="shared" si="177"/>
        <v>0</v>
      </c>
      <c r="AA167" s="155">
        <f t="shared" si="177"/>
        <v>0</v>
      </c>
      <c r="AB167" s="154">
        <f t="shared" si="165"/>
        <v>150</v>
      </c>
      <c r="AC167" s="154">
        <f t="shared" si="165"/>
        <v>150</v>
      </c>
      <c r="AD167" s="154">
        <f t="shared" si="165"/>
        <v>0</v>
      </c>
      <c r="AE167" s="154">
        <f t="shared" si="165"/>
        <v>0</v>
      </c>
      <c r="AF167" s="155">
        <f t="shared" si="177"/>
        <v>150</v>
      </c>
      <c r="AG167" s="155">
        <f t="shared" si="177"/>
        <v>150</v>
      </c>
      <c r="AH167" s="155">
        <f t="shared" si="177"/>
        <v>0</v>
      </c>
      <c r="AI167" s="155">
        <f t="shared" si="177"/>
        <v>0</v>
      </c>
      <c r="AJ167" s="155">
        <f t="shared" si="177"/>
        <v>0</v>
      </c>
      <c r="AK167" s="155">
        <f t="shared" si="177"/>
        <v>0</v>
      </c>
      <c r="AL167" s="155">
        <f t="shared" si="177"/>
        <v>0</v>
      </c>
      <c r="AM167" s="155">
        <f t="shared" si="177"/>
        <v>0</v>
      </c>
      <c r="AN167" s="162">
        <f t="shared" si="167"/>
        <v>150</v>
      </c>
      <c r="AO167" s="162">
        <f t="shared" si="167"/>
        <v>150</v>
      </c>
      <c r="AP167" s="162">
        <f t="shared" si="167"/>
        <v>0</v>
      </c>
      <c r="AQ167" s="162">
        <f t="shared" si="167"/>
        <v>0</v>
      </c>
    </row>
    <row r="168" spans="1:77" s="7" customFormat="1" ht="45">
      <c r="A168" s="55" t="s">
        <v>357</v>
      </c>
      <c r="B168" s="140" t="s">
        <v>189</v>
      </c>
      <c r="C168" s="153" t="s">
        <v>16</v>
      </c>
      <c r="D168" s="153"/>
      <c r="E168" s="154">
        <f>E169</f>
        <v>40</v>
      </c>
      <c r="F168" s="154">
        <f t="shared" ref="F168:AM168" si="178">F169</f>
        <v>40</v>
      </c>
      <c r="G168" s="154">
        <f t="shared" si="178"/>
        <v>0</v>
      </c>
      <c r="H168" s="154">
        <f t="shared" si="178"/>
        <v>0</v>
      </c>
      <c r="I168" s="154">
        <f t="shared" si="178"/>
        <v>0</v>
      </c>
      <c r="J168" s="187">
        <f t="shared" si="178"/>
        <v>0</v>
      </c>
      <c r="K168" s="187">
        <f t="shared" si="178"/>
        <v>0</v>
      </c>
      <c r="L168" s="187">
        <f t="shared" si="178"/>
        <v>0</v>
      </c>
      <c r="M168" s="187">
        <f t="shared" si="178"/>
        <v>0</v>
      </c>
      <c r="N168" s="187">
        <f t="shared" si="178"/>
        <v>0</v>
      </c>
      <c r="O168" s="154">
        <f t="shared" si="178"/>
        <v>40</v>
      </c>
      <c r="P168" s="157">
        <f t="shared" si="162"/>
        <v>40</v>
      </c>
      <c r="Q168" s="154">
        <f t="shared" si="178"/>
        <v>0</v>
      </c>
      <c r="R168" s="154">
        <f t="shared" si="178"/>
        <v>0</v>
      </c>
      <c r="S168" s="154">
        <f t="shared" si="178"/>
        <v>0</v>
      </c>
      <c r="T168" s="154">
        <f t="shared" si="178"/>
        <v>40</v>
      </c>
      <c r="U168" s="154">
        <f t="shared" si="178"/>
        <v>40</v>
      </c>
      <c r="V168" s="154">
        <f t="shared" si="178"/>
        <v>0</v>
      </c>
      <c r="W168" s="154">
        <f t="shared" si="178"/>
        <v>0</v>
      </c>
      <c r="X168" s="154">
        <f t="shared" si="178"/>
        <v>0</v>
      </c>
      <c r="Y168" s="154">
        <f t="shared" si="178"/>
        <v>0</v>
      </c>
      <c r="Z168" s="154">
        <f t="shared" si="178"/>
        <v>0</v>
      </c>
      <c r="AA168" s="154">
        <f t="shared" si="178"/>
        <v>0</v>
      </c>
      <c r="AB168" s="154">
        <f t="shared" si="165"/>
        <v>40</v>
      </c>
      <c r="AC168" s="154">
        <f t="shared" si="165"/>
        <v>40</v>
      </c>
      <c r="AD168" s="154">
        <f t="shared" si="165"/>
        <v>0</v>
      </c>
      <c r="AE168" s="154">
        <f t="shared" si="165"/>
        <v>0</v>
      </c>
      <c r="AF168" s="154">
        <f t="shared" si="178"/>
        <v>40</v>
      </c>
      <c r="AG168" s="154">
        <f t="shared" si="178"/>
        <v>40</v>
      </c>
      <c r="AH168" s="154">
        <f t="shared" si="178"/>
        <v>0</v>
      </c>
      <c r="AI168" s="154">
        <f t="shared" si="178"/>
        <v>0</v>
      </c>
      <c r="AJ168" s="154">
        <f t="shared" si="178"/>
        <v>0</v>
      </c>
      <c r="AK168" s="154">
        <f t="shared" si="178"/>
        <v>0</v>
      </c>
      <c r="AL168" s="154">
        <f t="shared" si="178"/>
        <v>0</v>
      </c>
      <c r="AM168" s="154">
        <f t="shared" si="178"/>
        <v>0</v>
      </c>
      <c r="AN168" s="162">
        <f t="shared" si="167"/>
        <v>40</v>
      </c>
      <c r="AO168" s="162">
        <f t="shared" si="167"/>
        <v>40</v>
      </c>
      <c r="AP168" s="162">
        <f t="shared" si="167"/>
        <v>0</v>
      </c>
      <c r="AQ168" s="162">
        <f t="shared" si="167"/>
        <v>0</v>
      </c>
    </row>
    <row r="169" spans="1:77" s="7" customFormat="1" ht="15.75" customHeight="1">
      <c r="A169" s="27" t="s">
        <v>35</v>
      </c>
      <c r="B169" s="140" t="s">
        <v>189</v>
      </c>
      <c r="C169" s="153" t="s">
        <v>16</v>
      </c>
      <c r="D169" s="153"/>
      <c r="E169" s="154">
        <f>F169+G169+H169</f>
        <v>40</v>
      </c>
      <c r="F169" s="155">
        <v>40</v>
      </c>
      <c r="G169" s="156"/>
      <c r="H169" s="155"/>
      <c r="I169" s="157"/>
      <c r="J169" s="188">
        <f>K169+L169+M169+N169</f>
        <v>0</v>
      </c>
      <c r="K169" s="188"/>
      <c r="L169" s="188"/>
      <c r="M169" s="188"/>
      <c r="N169" s="188"/>
      <c r="O169" s="157">
        <f>P169+Q169+R169+S169</f>
        <v>40</v>
      </c>
      <c r="P169" s="157">
        <f t="shared" si="162"/>
        <v>40</v>
      </c>
      <c r="Q169" s="157">
        <f>G169+L169</f>
        <v>0</v>
      </c>
      <c r="R169" s="157">
        <f>H169+M169</f>
        <v>0</v>
      </c>
      <c r="S169" s="157">
        <f>I169+N169</f>
        <v>0</v>
      </c>
      <c r="T169" s="154">
        <f>U169+V169+W169</f>
        <v>40</v>
      </c>
      <c r="U169" s="155">
        <v>40</v>
      </c>
      <c r="V169" s="156"/>
      <c r="W169" s="156"/>
      <c r="X169" s="156"/>
      <c r="Y169" s="156"/>
      <c r="Z169" s="156"/>
      <c r="AA169" s="156"/>
      <c r="AB169" s="154">
        <f t="shared" si="165"/>
        <v>40</v>
      </c>
      <c r="AC169" s="154">
        <f t="shared" si="165"/>
        <v>40</v>
      </c>
      <c r="AD169" s="154">
        <f t="shared" si="165"/>
        <v>0</v>
      </c>
      <c r="AE169" s="154">
        <f t="shared" si="165"/>
        <v>0</v>
      </c>
      <c r="AF169" s="159">
        <f>AG169+AH169+AI169</f>
        <v>40</v>
      </c>
      <c r="AG169" s="160">
        <v>40</v>
      </c>
      <c r="AH169" s="160"/>
      <c r="AI169" s="160"/>
      <c r="AJ169" s="161"/>
      <c r="AK169" s="161"/>
      <c r="AL169" s="161"/>
      <c r="AM169" s="161"/>
      <c r="AN169" s="162">
        <f t="shared" si="167"/>
        <v>40</v>
      </c>
      <c r="AO169" s="162">
        <f t="shared" si="167"/>
        <v>40</v>
      </c>
      <c r="AP169" s="162">
        <f t="shared" si="167"/>
        <v>0</v>
      </c>
      <c r="AQ169" s="162">
        <f t="shared" si="167"/>
        <v>0</v>
      </c>
    </row>
    <row r="170" spans="1:77" s="8" customFormat="1" ht="15.75" customHeight="1">
      <c r="A170" s="27" t="s">
        <v>35</v>
      </c>
      <c r="B170" s="90" t="s">
        <v>189</v>
      </c>
      <c r="C170" s="153" t="s">
        <v>36</v>
      </c>
      <c r="D170" s="153"/>
      <c r="E170" s="154">
        <f t="shared" si="92"/>
        <v>135.19999999999999</v>
      </c>
      <c r="F170" s="155">
        <f>F171</f>
        <v>135.19999999999999</v>
      </c>
      <c r="G170" s="155">
        <f t="shared" ref="G170:AM170" si="179">G171</f>
        <v>0</v>
      </c>
      <c r="H170" s="155">
        <f t="shared" si="179"/>
        <v>0</v>
      </c>
      <c r="I170" s="155">
        <f t="shared" si="179"/>
        <v>0</v>
      </c>
      <c r="J170" s="190">
        <f t="shared" si="179"/>
        <v>0</v>
      </c>
      <c r="K170" s="190">
        <f t="shared" si="179"/>
        <v>0</v>
      </c>
      <c r="L170" s="190">
        <f t="shared" si="179"/>
        <v>0</v>
      </c>
      <c r="M170" s="190">
        <f t="shared" si="179"/>
        <v>0</v>
      </c>
      <c r="N170" s="190">
        <f t="shared" si="179"/>
        <v>0</v>
      </c>
      <c r="O170" s="155">
        <f t="shared" si="179"/>
        <v>135.19999999999999</v>
      </c>
      <c r="P170" s="157">
        <f t="shared" si="162"/>
        <v>135.19999999999999</v>
      </c>
      <c r="Q170" s="155">
        <f t="shared" si="179"/>
        <v>0</v>
      </c>
      <c r="R170" s="155">
        <f t="shared" si="179"/>
        <v>0</v>
      </c>
      <c r="S170" s="155">
        <f t="shared" si="179"/>
        <v>0</v>
      </c>
      <c r="T170" s="155">
        <f t="shared" si="179"/>
        <v>110</v>
      </c>
      <c r="U170" s="155">
        <f t="shared" si="179"/>
        <v>110</v>
      </c>
      <c r="V170" s="155">
        <f t="shared" si="179"/>
        <v>0</v>
      </c>
      <c r="W170" s="155">
        <f t="shared" si="179"/>
        <v>0</v>
      </c>
      <c r="X170" s="155">
        <f t="shared" si="179"/>
        <v>0</v>
      </c>
      <c r="Y170" s="155">
        <f t="shared" si="179"/>
        <v>0</v>
      </c>
      <c r="Z170" s="155">
        <f t="shared" si="179"/>
        <v>0</v>
      </c>
      <c r="AA170" s="155">
        <f t="shared" si="179"/>
        <v>0</v>
      </c>
      <c r="AB170" s="154">
        <f t="shared" si="165"/>
        <v>110</v>
      </c>
      <c r="AC170" s="154">
        <f t="shared" si="165"/>
        <v>110</v>
      </c>
      <c r="AD170" s="154">
        <f t="shared" si="165"/>
        <v>0</v>
      </c>
      <c r="AE170" s="154">
        <f t="shared" si="165"/>
        <v>0</v>
      </c>
      <c r="AF170" s="155">
        <f t="shared" si="179"/>
        <v>110</v>
      </c>
      <c r="AG170" s="155">
        <f t="shared" si="179"/>
        <v>110</v>
      </c>
      <c r="AH170" s="155">
        <f t="shared" si="179"/>
        <v>0</v>
      </c>
      <c r="AI170" s="155">
        <f t="shared" si="179"/>
        <v>0</v>
      </c>
      <c r="AJ170" s="155">
        <f t="shared" si="179"/>
        <v>0</v>
      </c>
      <c r="AK170" s="155">
        <f t="shared" si="179"/>
        <v>0</v>
      </c>
      <c r="AL170" s="155">
        <f t="shared" si="179"/>
        <v>0</v>
      </c>
      <c r="AM170" s="155">
        <f t="shared" si="179"/>
        <v>0</v>
      </c>
      <c r="AN170" s="162">
        <f t="shared" si="167"/>
        <v>110</v>
      </c>
      <c r="AO170" s="162">
        <f t="shared" si="167"/>
        <v>110</v>
      </c>
      <c r="AP170" s="162">
        <f t="shared" si="167"/>
        <v>0</v>
      </c>
      <c r="AQ170" s="162">
        <f t="shared" si="167"/>
        <v>0</v>
      </c>
      <c r="AR170" s="7"/>
      <c r="AS170" s="7"/>
      <c r="AT170" s="7"/>
      <c r="AU170" s="7"/>
      <c r="AV170" s="7"/>
      <c r="AW170" s="7"/>
      <c r="AX170" s="7"/>
      <c r="AY170" s="7"/>
      <c r="AZ170" s="7"/>
      <c r="BA170" s="7"/>
      <c r="BB170" s="7"/>
      <c r="BC170" s="7"/>
      <c r="BD170" s="7"/>
      <c r="BE170" s="7"/>
      <c r="BF170" s="7"/>
      <c r="BG170" s="7"/>
      <c r="BH170" s="7"/>
      <c r="BI170" s="7"/>
      <c r="BJ170" s="7"/>
      <c r="BK170" s="7"/>
      <c r="BL170" s="7"/>
      <c r="BM170" s="7"/>
      <c r="BN170" s="7"/>
      <c r="BO170" s="7"/>
      <c r="BP170" s="7"/>
      <c r="BQ170" s="7"/>
      <c r="BR170" s="7"/>
      <c r="BS170" s="7"/>
      <c r="BT170" s="7"/>
      <c r="BU170" s="7"/>
      <c r="BV170" s="7"/>
      <c r="BW170" s="7"/>
      <c r="BX170" s="7"/>
      <c r="BY170" s="7"/>
    </row>
    <row r="171" spans="1:77" s="8" customFormat="1" ht="15" customHeight="1">
      <c r="A171" s="27" t="s">
        <v>94</v>
      </c>
      <c r="B171" s="138" t="s">
        <v>189</v>
      </c>
      <c r="C171" s="153" t="s">
        <v>36</v>
      </c>
      <c r="D171" s="153" t="s">
        <v>95</v>
      </c>
      <c r="E171" s="154">
        <f t="shared" si="92"/>
        <v>135.19999999999999</v>
      </c>
      <c r="F171" s="155">
        <v>135.19999999999999</v>
      </c>
      <c r="G171" s="156"/>
      <c r="H171" s="157"/>
      <c r="I171" s="157"/>
      <c r="J171" s="188">
        <f>K171+L171+M171+N171</f>
        <v>0</v>
      </c>
      <c r="K171" s="188">
        <v>0</v>
      </c>
      <c r="L171" s="188"/>
      <c r="M171" s="188"/>
      <c r="N171" s="188"/>
      <c r="O171" s="157">
        <f>P171+Q171+R171+S171</f>
        <v>135.19999999999999</v>
      </c>
      <c r="P171" s="157">
        <f t="shared" si="162"/>
        <v>135.19999999999999</v>
      </c>
      <c r="Q171" s="157">
        <f>G171+L171</f>
        <v>0</v>
      </c>
      <c r="R171" s="157">
        <f>H171+M171</f>
        <v>0</v>
      </c>
      <c r="S171" s="157">
        <f>I171+N171</f>
        <v>0</v>
      </c>
      <c r="T171" s="154">
        <f t="shared" si="96"/>
        <v>110</v>
      </c>
      <c r="U171" s="155">
        <v>110</v>
      </c>
      <c r="V171" s="156"/>
      <c r="W171" s="156"/>
      <c r="X171" s="156"/>
      <c r="Y171" s="156"/>
      <c r="Z171" s="156"/>
      <c r="AA171" s="156"/>
      <c r="AB171" s="154">
        <f t="shared" si="165"/>
        <v>110</v>
      </c>
      <c r="AC171" s="154">
        <f t="shared" si="165"/>
        <v>110</v>
      </c>
      <c r="AD171" s="154">
        <f t="shared" si="165"/>
        <v>0</v>
      </c>
      <c r="AE171" s="154">
        <f t="shared" si="165"/>
        <v>0</v>
      </c>
      <c r="AF171" s="159">
        <f t="shared" si="172"/>
        <v>110</v>
      </c>
      <c r="AG171" s="160">
        <v>110</v>
      </c>
      <c r="AH171" s="160"/>
      <c r="AI171" s="160"/>
      <c r="AJ171" s="161"/>
      <c r="AK171" s="161"/>
      <c r="AL171" s="161"/>
      <c r="AM171" s="161"/>
      <c r="AN171" s="162">
        <f t="shared" si="167"/>
        <v>110</v>
      </c>
      <c r="AO171" s="162">
        <f t="shared" si="167"/>
        <v>110</v>
      </c>
      <c r="AP171" s="162">
        <f t="shared" si="167"/>
        <v>0</v>
      </c>
      <c r="AQ171" s="162">
        <f t="shared" si="167"/>
        <v>0</v>
      </c>
      <c r="AR171" s="7"/>
      <c r="AS171" s="7"/>
      <c r="AT171" s="7"/>
      <c r="AU171" s="7"/>
      <c r="AV171" s="7"/>
      <c r="AW171" s="7"/>
      <c r="AX171" s="7"/>
      <c r="AY171" s="7"/>
      <c r="AZ171" s="7"/>
      <c r="BA171" s="7"/>
      <c r="BB171" s="7"/>
      <c r="BC171" s="7"/>
      <c r="BD171" s="7"/>
      <c r="BE171" s="7"/>
      <c r="BF171" s="7"/>
      <c r="BG171" s="7"/>
      <c r="BH171" s="7"/>
      <c r="BI171" s="7"/>
      <c r="BJ171" s="7"/>
      <c r="BK171" s="7"/>
      <c r="BL171" s="7"/>
      <c r="BM171" s="7"/>
      <c r="BN171" s="7"/>
      <c r="BO171" s="7"/>
      <c r="BP171" s="7"/>
      <c r="BQ171" s="7"/>
      <c r="BR171" s="7"/>
      <c r="BS171" s="7"/>
      <c r="BT171" s="7"/>
      <c r="BU171" s="7"/>
      <c r="BV171" s="7"/>
      <c r="BW171" s="7"/>
      <c r="BX171" s="7"/>
      <c r="BY171" s="7"/>
    </row>
    <row r="172" spans="1:77" s="7" customFormat="1" ht="111" customHeight="1">
      <c r="A172" s="16" t="s">
        <v>369</v>
      </c>
      <c r="B172" s="22" t="s">
        <v>190</v>
      </c>
      <c r="C172" s="153"/>
      <c r="D172" s="153"/>
      <c r="E172" s="154">
        <f t="shared" si="92"/>
        <v>50</v>
      </c>
      <c r="F172" s="155">
        <f>F173+F175</f>
        <v>50</v>
      </c>
      <c r="G172" s="155">
        <f t="shared" ref="G172:AM172" si="180">G173+G175</f>
        <v>0</v>
      </c>
      <c r="H172" s="155">
        <f t="shared" si="180"/>
        <v>0</v>
      </c>
      <c r="I172" s="155">
        <f t="shared" si="180"/>
        <v>0</v>
      </c>
      <c r="J172" s="190">
        <f t="shared" si="180"/>
        <v>0</v>
      </c>
      <c r="K172" s="190">
        <f t="shared" si="180"/>
        <v>0</v>
      </c>
      <c r="L172" s="190">
        <f t="shared" si="180"/>
        <v>0</v>
      </c>
      <c r="M172" s="190">
        <f t="shared" si="180"/>
        <v>0</v>
      </c>
      <c r="N172" s="190">
        <f t="shared" si="180"/>
        <v>0</v>
      </c>
      <c r="O172" s="155">
        <f t="shared" si="180"/>
        <v>50</v>
      </c>
      <c r="P172" s="157">
        <f t="shared" si="162"/>
        <v>50</v>
      </c>
      <c r="Q172" s="155">
        <f t="shared" si="180"/>
        <v>0</v>
      </c>
      <c r="R172" s="155">
        <f t="shared" si="180"/>
        <v>0</v>
      </c>
      <c r="S172" s="155">
        <f t="shared" si="180"/>
        <v>0</v>
      </c>
      <c r="T172" s="155">
        <f t="shared" si="180"/>
        <v>50</v>
      </c>
      <c r="U172" s="155">
        <f t="shared" si="180"/>
        <v>50</v>
      </c>
      <c r="V172" s="155">
        <f t="shared" si="180"/>
        <v>0</v>
      </c>
      <c r="W172" s="155">
        <f t="shared" si="180"/>
        <v>0</v>
      </c>
      <c r="X172" s="155">
        <f t="shared" si="180"/>
        <v>0</v>
      </c>
      <c r="Y172" s="155">
        <f t="shared" si="180"/>
        <v>0</v>
      </c>
      <c r="Z172" s="155">
        <f t="shared" si="180"/>
        <v>0</v>
      </c>
      <c r="AA172" s="155">
        <f t="shared" si="180"/>
        <v>0</v>
      </c>
      <c r="AB172" s="154">
        <f t="shared" si="165"/>
        <v>50</v>
      </c>
      <c r="AC172" s="154">
        <f t="shared" si="165"/>
        <v>50</v>
      </c>
      <c r="AD172" s="154">
        <f t="shared" si="165"/>
        <v>0</v>
      </c>
      <c r="AE172" s="154">
        <f t="shared" si="165"/>
        <v>0</v>
      </c>
      <c r="AF172" s="155">
        <f t="shared" si="180"/>
        <v>50</v>
      </c>
      <c r="AG172" s="155">
        <f t="shared" si="180"/>
        <v>50</v>
      </c>
      <c r="AH172" s="155">
        <f t="shared" si="180"/>
        <v>0</v>
      </c>
      <c r="AI172" s="155">
        <f t="shared" si="180"/>
        <v>0</v>
      </c>
      <c r="AJ172" s="155">
        <f t="shared" si="180"/>
        <v>0</v>
      </c>
      <c r="AK172" s="155">
        <f t="shared" si="180"/>
        <v>0</v>
      </c>
      <c r="AL172" s="155">
        <f t="shared" si="180"/>
        <v>0</v>
      </c>
      <c r="AM172" s="155">
        <f t="shared" si="180"/>
        <v>0</v>
      </c>
      <c r="AN172" s="162">
        <f t="shared" si="167"/>
        <v>50</v>
      </c>
      <c r="AO172" s="162">
        <f t="shared" si="167"/>
        <v>50</v>
      </c>
      <c r="AP172" s="162">
        <f t="shared" si="167"/>
        <v>0</v>
      </c>
      <c r="AQ172" s="162">
        <f t="shared" si="167"/>
        <v>0</v>
      </c>
    </row>
    <row r="173" spans="1:77" s="7" customFormat="1" ht="45">
      <c r="A173" s="16" t="s">
        <v>357</v>
      </c>
      <c r="B173" s="22" t="s">
        <v>190</v>
      </c>
      <c r="C173" s="153" t="s">
        <v>16</v>
      </c>
      <c r="D173" s="153"/>
      <c r="E173" s="154">
        <f t="shared" si="92"/>
        <v>36</v>
      </c>
      <c r="F173" s="155">
        <f>F174</f>
        <v>36</v>
      </c>
      <c r="G173" s="155">
        <f t="shared" ref="G173:AM173" si="181">G174</f>
        <v>0</v>
      </c>
      <c r="H173" s="155">
        <f t="shared" si="181"/>
        <v>0</v>
      </c>
      <c r="I173" s="155">
        <f t="shared" si="181"/>
        <v>0</v>
      </c>
      <c r="J173" s="190">
        <f t="shared" si="181"/>
        <v>0</v>
      </c>
      <c r="K173" s="190">
        <f t="shared" si="181"/>
        <v>0</v>
      </c>
      <c r="L173" s="190">
        <f t="shared" si="181"/>
        <v>0</v>
      </c>
      <c r="M173" s="190">
        <f t="shared" si="181"/>
        <v>0</v>
      </c>
      <c r="N173" s="190">
        <f t="shared" si="181"/>
        <v>0</v>
      </c>
      <c r="O173" s="155">
        <f t="shared" si="181"/>
        <v>36</v>
      </c>
      <c r="P173" s="157">
        <f t="shared" si="162"/>
        <v>36</v>
      </c>
      <c r="Q173" s="155">
        <f t="shared" si="181"/>
        <v>0</v>
      </c>
      <c r="R173" s="155">
        <f t="shared" si="181"/>
        <v>0</v>
      </c>
      <c r="S173" s="155">
        <f t="shared" si="181"/>
        <v>0</v>
      </c>
      <c r="T173" s="155">
        <f t="shared" si="181"/>
        <v>36</v>
      </c>
      <c r="U173" s="155">
        <f t="shared" si="181"/>
        <v>36</v>
      </c>
      <c r="V173" s="155">
        <f t="shared" si="181"/>
        <v>0</v>
      </c>
      <c r="W173" s="155">
        <f t="shared" si="181"/>
        <v>0</v>
      </c>
      <c r="X173" s="155">
        <f t="shared" si="181"/>
        <v>0</v>
      </c>
      <c r="Y173" s="155">
        <f t="shared" si="181"/>
        <v>0</v>
      </c>
      <c r="Z173" s="155">
        <f t="shared" si="181"/>
        <v>0</v>
      </c>
      <c r="AA173" s="155">
        <f t="shared" si="181"/>
        <v>0</v>
      </c>
      <c r="AB173" s="154">
        <f t="shared" si="165"/>
        <v>36</v>
      </c>
      <c r="AC173" s="154">
        <f t="shared" si="165"/>
        <v>36</v>
      </c>
      <c r="AD173" s="154">
        <f t="shared" si="165"/>
        <v>0</v>
      </c>
      <c r="AE173" s="154">
        <f t="shared" si="165"/>
        <v>0</v>
      </c>
      <c r="AF173" s="155">
        <f t="shared" si="181"/>
        <v>36</v>
      </c>
      <c r="AG173" s="155">
        <f t="shared" si="181"/>
        <v>36</v>
      </c>
      <c r="AH173" s="155">
        <f t="shared" si="181"/>
        <v>0</v>
      </c>
      <c r="AI173" s="155">
        <f t="shared" si="181"/>
        <v>0</v>
      </c>
      <c r="AJ173" s="155">
        <f t="shared" si="181"/>
        <v>0</v>
      </c>
      <c r="AK173" s="155">
        <f t="shared" si="181"/>
        <v>0</v>
      </c>
      <c r="AL173" s="155">
        <f t="shared" si="181"/>
        <v>0</v>
      </c>
      <c r="AM173" s="155">
        <f t="shared" si="181"/>
        <v>0</v>
      </c>
      <c r="AN173" s="162">
        <f t="shared" si="167"/>
        <v>36</v>
      </c>
      <c r="AO173" s="162">
        <f t="shared" si="167"/>
        <v>36</v>
      </c>
      <c r="AP173" s="162">
        <f t="shared" si="167"/>
        <v>0</v>
      </c>
      <c r="AQ173" s="162">
        <f t="shared" si="167"/>
        <v>0</v>
      </c>
    </row>
    <row r="174" spans="1:77" s="7" customFormat="1">
      <c r="A174" s="27" t="s">
        <v>94</v>
      </c>
      <c r="B174" s="22" t="s">
        <v>190</v>
      </c>
      <c r="C174" s="153" t="s">
        <v>16</v>
      </c>
      <c r="D174" s="153" t="s">
        <v>98</v>
      </c>
      <c r="E174" s="154">
        <f t="shared" si="92"/>
        <v>36</v>
      </c>
      <c r="F174" s="155">
        <v>36</v>
      </c>
      <c r="G174" s="156"/>
      <c r="H174" s="155"/>
      <c r="I174" s="157"/>
      <c r="J174" s="188">
        <f>K174+L174+M174+N174</f>
        <v>0</v>
      </c>
      <c r="K174" s="188"/>
      <c r="L174" s="188"/>
      <c r="M174" s="188"/>
      <c r="N174" s="188"/>
      <c r="O174" s="157">
        <f>P174+Q174+R174+S174</f>
        <v>36</v>
      </c>
      <c r="P174" s="157">
        <f t="shared" si="162"/>
        <v>36</v>
      </c>
      <c r="Q174" s="157">
        <f>G174+L174</f>
        <v>0</v>
      </c>
      <c r="R174" s="157">
        <f>H174+M174</f>
        <v>0</v>
      </c>
      <c r="S174" s="157">
        <f>I174+N174</f>
        <v>0</v>
      </c>
      <c r="T174" s="154">
        <f>U174+V174+W174</f>
        <v>36</v>
      </c>
      <c r="U174" s="155">
        <v>36</v>
      </c>
      <c r="V174" s="156"/>
      <c r="W174" s="156"/>
      <c r="X174" s="156"/>
      <c r="Y174" s="156"/>
      <c r="Z174" s="156"/>
      <c r="AA174" s="156"/>
      <c r="AB174" s="154">
        <f t="shared" si="165"/>
        <v>36</v>
      </c>
      <c r="AC174" s="154">
        <f t="shared" si="165"/>
        <v>36</v>
      </c>
      <c r="AD174" s="154">
        <f t="shared" si="165"/>
        <v>0</v>
      </c>
      <c r="AE174" s="154">
        <f t="shared" si="165"/>
        <v>0</v>
      </c>
      <c r="AF174" s="159">
        <f>AG174+AH174+AI174</f>
        <v>36</v>
      </c>
      <c r="AG174" s="160">
        <v>36</v>
      </c>
      <c r="AH174" s="160"/>
      <c r="AI174" s="160"/>
      <c r="AJ174" s="161"/>
      <c r="AK174" s="161"/>
      <c r="AL174" s="161"/>
      <c r="AM174" s="161"/>
      <c r="AN174" s="162">
        <f t="shared" si="167"/>
        <v>36</v>
      </c>
      <c r="AO174" s="162">
        <f t="shared" si="167"/>
        <v>36</v>
      </c>
      <c r="AP174" s="162">
        <f t="shared" si="167"/>
        <v>0</v>
      </c>
      <c r="AQ174" s="162">
        <f t="shared" si="167"/>
        <v>0</v>
      </c>
    </row>
    <row r="175" spans="1:77" s="8" customFormat="1" ht="17.25" customHeight="1">
      <c r="A175" s="27" t="s">
        <v>35</v>
      </c>
      <c r="B175" s="22" t="s">
        <v>190</v>
      </c>
      <c r="C175" s="153" t="s">
        <v>36</v>
      </c>
      <c r="D175" s="153"/>
      <c r="E175" s="154">
        <f t="shared" si="92"/>
        <v>14</v>
      </c>
      <c r="F175" s="155">
        <f>F176</f>
        <v>14</v>
      </c>
      <c r="G175" s="155">
        <f t="shared" ref="G175:S175" si="182">G176</f>
        <v>0</v>
      </c>
      <c r="H175" s="155">
        <f t="shared" si="182"/>
        <v>0</v>
      </c>
      <c r="I175" s="155">
        <f t="shared" si="182"/>
        <v>0</v>
      </c>
      <c r="J175" s="190">
        <f t="shared" si="182"/>
        <v>0</v>
      </c>
      <c r="K175" s="190">
        <f t="shared" si="182"/>
        <v>0</v>
      </c>
      <c r="L175" s="190">
        <f t="shared" si="182"/>
        <v>0</v>
      </c>
      <c r="M175" s="190">
        <f t="shared" si="182"/>
        <v>0</v>
      </c>
      <c r="N175" s="190">
        <f t="shared" si="182"/>
        <v>0</v>
      </c>
      <c r="O175" s="155">
        <f t="shared" si="182"/>
        <v>14</v>
      </c>
      <c r="P175" s="157">
        <f t="shared" si="162"/>
        <v>14</v>
      </c>
      <c r="Q175" s="155">
        <f t="shared" si="182"/>
        <v>0</v>
      </c>
      <c r="R175" s="155">
        <f t="shared" si="182"/>
        <v>0</v>
      </c>
      <c r="S175" s="155">
        <f t="shared" si="182"/>
        <v>0</v>
      </c>
      <c r="T175" s="154">
        <f t="shared" si="96"/>
        <v>14</v>
      </c>
      <c r="U175" s="155">
        <f>U176</f>
        <v>14</v>
      </c>
      <c r="V175" s="155">
        <f t="shared" ref="V175:AA175" si="183">V176</f>
        <v>0</v>
      </c>
      <c r="W175" s="155">
        <f t="shared" si="183"/>
        <v>0</v>
      </c>
      <c r="X175" s="155">
        <f t="shared" si="183"/>
        <v>0</v>
      </c>
      <c r="Y175" s="155">
        <f t="shared" si="183"/>
        <v>0</v>
      </c>
      <c r="Z175" s="155">
        <f t="shared" si="183"/>
        <v>0</v>
      </c>
      <c r="AA175" s="155">
        <f t="shared" si="183"/>
        <v>0</v>
      </c>
      <c r="AB175" s="154">
        <f t="shared" si="165"/>
        <v>14</v>
      </c>
      <c r="AC175" s="154">
        <f t="shared" si="165"/>
        <v>14</v>
      </c>
      <c r="AD175" s="154">
        <f t="shared" si="165"/>
        <v>0</v>
      </c>
      <c r="AE175" s="154">
        <f t="shared" si="165"/>
        <v>0</v>
      </c>
      <c r="AF175" s="159">
        <f t="shared" si="172"/>
        <v>14</v>
      </c>
      <c r="AG175" s="160">
        <f>AG176</f>
        <v>14</v>
      </c>
      <c r="AH175" s="160">
        <f t="shared" ref="AH175:AM175" si="184">AH176</f>
        <v>0</v>
      </c>
      <c r="AI175" s="160">
        <f t="shared" si="184"/>
        <v>0</v>
      </c>
      <c r="AJ175" s="160">
        <f t="shared" si="184"/>
        <v>0</v>
      </c>
      <c r="AK175" s="160">
        <f t="shared" si="184"/>
        <v>0</v>
      </c>
      <c r="AL175" s="160">
        <f t="shared" si="184"/>
        <v>0</v>
      </c>
      <c r="AM175" s="160">
        <f t="shared" si="184"/>
        <v>0</v>
      </c>
      <c r="AN175" s="162">
        <f t="shared" si="167"/>
        <v>14</v>
      </c>
      <c r="AO175" s="162">
        <f t="shared" si="167"/>
        <v>14</v>
      </c>
      <c r="AP175" s="162">
        <f t="shared" si="167"/>
        <v>0</v>
      </c>
      <c r="AQ175" s="162">
        <f t="shared" si="167"/>
        <v>0</v>
      </c>
      <c r="AR175" s="7"/>
      <c r="AS175" s="7"/>
      <c r="AT175" s="7"/>
      <c r="AU175" s="7"/>
      <c r="AV175" s="7"/>
      <c r="AW175" s="7"/>
      <c r="AX175" s="7"/>
      <c r="AY175" s="7"/>
      <c r="AZ175" s="7"/>
      <c r="BA175" s="7"/>
      <c r="BB175" s="7"/>
      <c r="BC175" s="7"/>
      <c r="BD175" s="7"/>
      <c r="BE175" s="7"/>
      <c r="BF175" s="7"/>
      <c r="BG175" s="7"/>
      <c r="BH175" s="7"/>
      <c r="BI175" s="7"/>
      <c r="BJ175" s="7"/>
      <c r="BK175" s="7"/>
      <c r="BL175" s="7"/>
      <c r="BM175" s="7"/>
      <c r="BN175" s="7"/>
      <c r="BO175" s="7"/>
      <c r="BP175" s="7"/>
      <c r="BQ175" s="7"/>
      <c r="BR175" s="7"/>
      <c r="BS175" s="7"/>
      <c r="BT175" s="7"/>
      <c r="BU175" s="7"/>
      <c r="BV175" s="7"/>
      <c r="BW175" s="7"/>
      <c r="BX175" s="7"/>
      <c r="BY175" s="7"/>
    </row>
    <row r="176" spans="1:77" s="8" customFormat="1" ht="15.75" customHeight="1">
      <c r="A176" s="27" t="s">
        <v>94</v>
      </c>
      <c r="B176" s="22" t="s">
        <v>190</v>
      </c>
      <c r="C176" s="153" t="s">
        <v>36</v>
      </c>
      <c r="D176" s="153" t="s">
        <v>98</v>
      </c>
      <c r="E176" s="154">
        <f t="shared" si="92"/>
        <v>14</v>
      </c>
      <c r="F176" s="155">
        <v>14</v>
      </c>
      <c r="G176" s="156"/>
      <c r="H176" s="157"/>
      <c r="I176" s="157"/>
      <c r="J176" s="188">
        <f>K176+L176+M176+N176</f>
        <v>0</v>
      </c>
      <c r="K176" s="188"/>
      <c r="L176" s="188"/>
      <c r="M176" s="188"/>
      <c r="N176" s="188"/>
      <c r="O176" s="157">
        <f>P176+Q176+R176+S176</f>
        <v>14</v>
      </c>
      <c r="P176" s="157">
        <f t="shared" si="162"/>
        <v>14</v>
      </c>
      <c r="Q176" s="157">
        <f>G176+L176</f>
        <v>0</v>
      </c>
      <c r="R176" s="157">
        <f>H176+M176</f>
        <v>0</v>
      </c>
      <c r="S176" s="157">
        <f>I176+N176</f>
        <v>0</v>
      </c>
      <c r="T176" s="154">
        <f t="shared" si="96"/>
        <v>14</v>
      </c>
      <c r="U176" s="155">
        <v>14</v>
      </c>
      <c r="V176" s="156"/>
      <c r="W176" s="156"/>
      <c r="X176" s="156"/>
      <c r="Y176" s="156"/>
      <c r="Z176" s="156"/>
      <c r="AA176" s="156"/>
      <c r="AB176" s="154">
        <f t="shared" si="165"/>
        <v>14</v>
      </c>
      <c r="AC176" s="154">
        <f t="shared" si="165"/>
        <v>14</v>
      </c>
      <c r="AD176" s="154">
        <f t="shared" si="165"/>
        <v>0</v>
      </c>
      <c r="AE176" s="154">
        <f t="shared" si="165"/>
        <v>0</v>
      </c>
      <c r="AF176" s="159">
        <f t="shared" si="172"/>
        <v>14</v>
      </c>
      <c r="AG176" s="160">
        <v>14</v>
      </c>
      <c r="AH176" s="160"/>
      <c r="AI176" s="160"/>
      <c r="AJ176" s="161"/>
      <c r="AK176" s="161"/>
      <c r="AL176" s="161"/>
      <c r="AM176" s="161"/>
      <c r="AN176" s="162">
        <f t="shared" si="167"/>
        <v>14</v>
      </c>
      <c r="AO176" s="162">
        <f t="shared" si="167"/>
        <v>14</v>
      </c>
      <c r="AP176" s="162">
        <f t="shared" si="167"/>
        <v>0</v>
      </c>
      <c r="AQ176" s="162">
        <f t="shared" si="167"/>
        <v>0</v>
      </c>
      <c r="AR176" s="7"/>
      <c r="AS176" s="7"/>
      <c r="AT176" s="7"/>
      <c r="AU176" s="7"/>
      <c r="AV176" s="7"/>
      <c r="AW176" s="7"/>
      <c r="AX176" s="7"/>
      <c r="AY176" s="7"/>
      <c r="AZ176" s="7"/>
      <c r="BA176" s="7"/>
      <c r="BB176" s="7"/>
      <c r="BC176" s="7"/>
      <c r="BD176" s="7"/>
      <c r="BE176" s="7"/>
      <c r="BF176" s="7"/>
      <c r="BG176" s="7"/>
      <c r="BH176" s="7"/>
      <c r="BI176" s="7"/>
      <c r="BJ176" s="7"/>
      <c r="BK176" s="7"/>
      <c r="BL176" s="7"/>
      <c r="BM176" s="7"/>
      <c r="BN176" s="7"/>
      <c r="BO176" s="7"/>
      <c r="BP176" s="7"/>
      <c r="BQ176" s="7"/>
      <c r="BR176" s="7"/>
      <c r="BS176" s="7"/>
      <c r="BT176" s="7"/>
      <c r="BU176" s="7"/>
      <c r="BV176" s="7"/>
      <c r="BW176" s="7"/>
      <c r="BX176" s="7"/>
      <c r="BY176" s="7"/>
    </row>
    <row r="177" spans="1:77" s="7" customFormat="1" ht="39" hidden="1" customHeight="1">
      <c r="A177" s="88" t="s">
        <v>163</v>
      </c>
      <c r="B177" s="40" t="s">
        <v>191</v>
      </c>
      <c r="C177" s="51"/>
      <c r="D177" s="51"/>
      <c r="E177" s="154">
        <f t="shared" ref="E177:E183" si="185">F177+G177+H177</f>
        <v>0</v>
      </c>
      <c r="F177" s="168">
        <f t="shared" ref="F177:H178" si="186">F178</f>
        <v>0</v>
      </c>
      <c r="G177" s="168">
        <f t="shared" si="186"/>
        <v>0</v>
      </c>
      <c r="H177" s="168">
        <f t="shared" si="186"/>
        <v>0</v>
      </c>
      <c r="I177" s="168"/>
      <c r="J177" s="200"/>
      <c r="K177" s="200"/>
      <c r="L177" s="200"/>
      <c r="M177" s="200"/>
      <c r="N177" s="200"/>
      <c r="O177" s="168"/>
      <c r="P177" s="157">
        <f t="shared" si="162"/>
        <v>0</v>
      </c>
      <c r="Q177" s="168"/>
      <c r="R177" s="168"/>
      <c r="S177" s="168"/>
      <c r="T177" s="154">
        <f t="shared" si="96"/>
        <v>0</v>
      </c>
      <c r="U177" s="168">
        <f t="shared" ref="U177:W178" si="187">U178</f>
        <v>0</v>
      </c>
      <c r="V177" s="168">
        <f t="shared" si="187"/>
        <v>0</v>
      </c>
      <c r="W177" s="168">
        <f t="shared" si="187"/>
        <v>0</v>
      </c>
      <c r="X177" s="168"/>
      <c r="Y177" s="168"/>
      <c r="Z177" s="168"/>
      <c r="AA177" s="168"/>
      <c r="AB177" s="154">
        <f t="shared" si="165"/>
        <v>0</v>
      </c>
      <c r="AC177" s="154">
        <f t="shared" si="165"/>
        <v>0</v>
      </c>
      <c r="AD177" s="154">
        <f t="shared" si="165"/>
        <v>0</v>
      </c>
      <c r="AE177" s="154">
        <f t="shared" si="165"/>
        <v>0</v>
      </c>
      <c r="AF177" s="94">
        <f t="shared" si="172"/>
        <v>0</v>
      </c>
      <c r="AG177" s="35">
        <f t="shared" ref="AG177:AI178" si="188">AG178</f>
        <v>0</v>
      </c>
      <c r="AH177" s="35">
        <f t="shared" si="188"/>
        <v>0</v>
      </c>
      <c r="AI177" s="35">
        <f t="shared" si="188"/>
        <v>0</v>
      </c>
      <c r="AJ177" s="161"/>
      <c r="AK177" s="161"/>
      <c r="AL177" s="161"/>
      <c r="AM177" s="161"/>
      <c r="AN177" s="162">
        <f t="shared" si="167"/>
        <v>0</v>
      </c>
      <c r="AO177" s="162">
        <f t="shared" si="167"/>
        <v>0</v>
      </c>
      <c r="AP177" s="162">
        <f t="shared" si="167"/>
        <v>0</v>
      </c>
      <c r="AQ177" s="162">
        <f t="shared" si="167"/>
        <v>0</v>
      </c>
    </row>
    <row r="178" spans="1:77" s="7" customFormat="1" ht="42" hidden="1" customHeight="1">
      <c r="A178" s="32" t="s">
        <v>42</v>
      </c>
      <c r="B178" s="22" t="s">
        <v>191</v>
      </c>
      <c r="C178" s="153" t="s">
        <v>16</v>
      </c>
      <c r="D178" s="153"/>
      <c r="E178" s="154">
        <f t="shared" si="185"/>
        <v>0</v>
      </c>
      <c r="F178" s="168">
        <f t="shared" si="186"/>
        <v>0</v>
      </c>
      <c r="G178" s="168">
        <f t="shared" si="186"/>
        <v>0</v>
      </c>
      <c r="H178" s="168">
        <f t="shared" si="186"/>
        <v>0</v>
      </c>
      <c r="I178" s="168"/>
      <c r="J178" s="200"/>
      <c r="K178" s="200"/>
      <c r="L178" s="200"/>
      <c r="M178" s="200"/>
      <c r="N178" s="200"/>
      <c r="O178" s="168"/>
      <c r="P178" s="157">
        <f t="shared" si="162"/>
        <v>0</v>
      </c>
      <c r="Q178" s="168"/>
      <c r="R178" s="168"/>
      <c r="S178" s="168"/>
      <c r="T178" s="154">
        <f t="shared" ref="T178:T183" si="189">U178+V178+W178</f>
        <v>0</v>
      </c>
      <c r="U178" s="168">
        <f t="shared" si="187"/>
        <v>0</v>
      </c>
      <c r="V178" s="168">
        <f t="shared" si="187"/>
        <v>0</v>
      </c>
      <c r="W178" s="168">
        <f t="shared" si="187"/>
        <v>0</v>
      </c>
      <c r="X178" s="168"/>
      <c r="Y178" s="168"/>
      <c r="Z178" s="168"/>
      <c r="AA178" s="168"/>
      <c r="AB178" s="154">
        <f t="shared" si="165"/>
        <v>0</v>
      </c>
      <c r="AC178" s="154">
        <f t="shared" si="165"/>
        <v>0</v>
      </c>
      <c r="AD178" s="154">
        <f t="shared" si="165"/>
        <v>0</v>
      </c>
      <c r="AE178" s="154">
        <f t="shared" si="165"/>
        <v>0</v>
      </c>
      <c r="AF178" s="94">
        <f>AG178+AH178+AI178</f>
        <v>0</v>
      </c>
      <c r="AG178" s="35">
        <f t="shared" si="188"/>
        <v>0</v>
      </c>
      <c r="AH178" s="35">
        <f t="shared" si="188"/>
        <v>0</v>
      </c>
      <c r="AI178" s="35">
        <f t="shared" si="188"/>
        <v>0</v>
      </c>
      <c r="AJ178" s="161"/>
      <c r="AK178" s="161"/>
      <c r="AL178" s="161"/>
      <c r="AM178" s="161"/>
      <c r="AN178" s="162">
        <f t="shared" si="167"/>
        <v>0</v>
      </c>
      <c r="AO178" s="162">
        <f t="shared" si="167"/>
        <v>0</v>
      </c>
      <c r="AP178" s="162">
        <f t="shared" si="167"/>
        <v>0</v>
      </c>
      <c r="AQ178" s="162">
        <f t="shared" si="167"/>
        <v>0</v>
      </c>
    </row>
    <row r="179" spans="1:77" s="7" customFormat="1" ht="18.75" hidden="1" customHeight="1">
      <c r="A179" s="27" t="s">
        <v>94</v>
      </c>
      <c r="B179" s="22" t="s">
        <v>191</v>
      </c>
      <c r="C179" s="153" t="s">
        <v>16</v>
      </c>
      <c r="D179" s="153" t="s">
        <v>95</v>
      </c>
      <c r="E179" s="154">
        <f t="shared" si="185"/>
        <v>0</v>
      </c>
      <c r="F179" s="168"/>
      <c r="G179" s="28"/>
      <c r="H179" s="157"/>
      <c r="I179" s="157"/>
      <c r="J179" s="188"/>
      <c r="K179" s="188"/>
      <c r="L179" s="188"/>
      <c r="M179" s="188"/>
      <c r="N179" s="188"/>
      <c r="O179" s="157"/>
      <c r="P179" s="157">
        <f t="shared" si="162"/>
        <v>0</v>
      </c>
      <c r="Q179" s="157"/>
      <c r="R179" s="157"/>
      <c r="S179" s="157"/>
      <c r="T179" s="154">
        <f t="shared" si="189"/>
        <v>0</v>
      </c>
      <c r="U179" s="168"/>
      <c r="V179" s="28"/>
      <c r="W179" s="156"/>
      <c r="X179" s="156"/>
      <c r="Y179" s="156"/>
      <c r="Z179" s="156"/>
      <c r="AA179" s="156"/>
      <c r="AB179" s="154">
        <f t="shared" si="165"/>
        <v>0</v>
      </c>
      <c r="AC179" s="154">
        <f t="shared" si="165"/>
        <v>0</v>
      </c>
      <c r="AD179" s="154">
        <f t="shared" si="165"/>
        <v>0</v>
      </c>
      <c r="AE179" s="154">
        <f t="shared" si="165"/>
        <v>0</v>
      </c>
      <c r="AF179" s="94">
        <f>AG179+AH179+AI179</f>
        <v>0</v>
      </c>
      <c r="AG179" s="35"/>
      <c r="AH179" s="35"/>
      <c r="AI179" s="35"/>
      <c r="AJ179" s="161"/>
      <c r="AK179" s="161"/>
      <c r="AL179" s="161"/>
      <c r="AM179" s="161"/>
      <c r="AN179" s="162">
        <f t="shared" si="167"/>
        <v>0</v>
      </c>
      <c r="AO179" s="162">
        <f t="shared" si="167"/>
        <v>0</v>
      </c>
      <c r="AP179" s="162">
        <f t="shared" si="167"/>
        <v>0</v>
      </c>
      <c r="AQ179" s="162">
        <f t="shared" si="167"/>
        <v>0</v>
      </c>
    </row>
    <row r="180" spans="1:77" s="7" customFormat="1" ht="30.75" customHeight="1">
      <c r="A180" s="50" t="s">
        <v>370</v>
      </c>
      <c r="B180" s="40" t="s">
        <v>277</v>
      </c>
      <c r="C180" s="51"/>
      <c r="D180" s="51"/>
      <c r="E180" s="154">
        <f t="shared" si="185"/>
        <v>100</v>
      </c>
      <c r="F180" s="168">
        <f>F181+F182</f>
        <v>100</v>
      </c>
      <c r="G180" s="168">
        <f t="shared" ref="G180:S180" si="190">G181+G182</f>
        <v>0</v>
      </c>
      <c r="H180" s="168">
        <f t="shared" si="190"/>
        <v>0</v>
      </c>
      <c r="I180" s="168">
        <f t="shared" si="190"/>
        <v>0</v>
      </c>
      <c r="J180" s="200">
        <f t="shared" si="190"/>
        <v>0</v>
      </c>
      <c r="K180" s="200">
        <f t="shared" si="190"/>
        <v>0</v>
      </c>
      <c r="L180" s="200">
        <f t="shared" si="190"/>
        <v>0</v>
      </c>
      <c r="M180" s="200">
        <f t="shared" si="190"/>
        <v>0</v>
      </c>
      <c r="N180" s="200">
        <f t="shared" si="190"/>
        <v>0</v>
      </c>
      <c r="O180" s="168">
        <f t="shared" si="190"/>
        <v>100</v>
      </c>
      <c r="P180" s="157">
        <f t="shared" si="162"/>
        <v>100</v>
      </c>
      <c r="Q180" s="168">
        <f t="shared" si="190"/>
        <v>0</v>
      </c>
      <c r="R180" s="168">
        <f t="shared" si="190"/>
        <v>0</v>
      </c>
      <c r="S180" s="168">
        <f t="shared" si="190"/>
        <v>0</v>
      </c>
      <c r="T180" s="154">
        <f t="shared" si="189"/>
        <v>50</v>
      </c>
      <c r="U180" s="168">
        <f>U181+U182</f>
        <v>50</v>
      </c>
      <c r="V180" s="168">
        <f t="shared" ref="V180:AA180" si="191">V183</f>
        <v>0</v>
      </c>
      <c r="W180" s="168">
        <f t="shared" si="191"/>
        <v>0</v>
      </c>
      <c r="X180" s="168">
        <f t="shared" si="191"/>
        <v>0</v>
      </c>
      <c r="Y180" s="168">
        <f t="shared" si="191"/>
        <v>0</v>
      </c>
      <c r="Z180" s="168">
        <f t="shared" si="191"/>
        <v>0</v>
      </c>
      <c r="AA180" s="168">
        <f t="shared" si="191"/>
        <v>0</v>
      </c>
      <c r="AB180" s="154">
        <f t="shared" si="165"/>
        <v>50</v>
      </c>
      <c r="AC180" s="154">
        <f t="shared" si="165"/>
        <v>50</v>
      </c>
      <c r="AD180" s="154">
        <f t="shared" si="165"/>
        <v>0</v>
      </c>
      <c r="AE180" s="154">
        <f t="shared" si="165"/>
        <v>0</v>
      </c>
      <c r="AF180" s="94">
        <f>AG180+AH180</f>
        <v>100</v>
      </c>
      <c r="AG180" s="35">
        <f>AG181+AG182</f>
        <v>100</v>
      </c>
      <c r="AH180" s="35">
        <f t="shared" ref="AH180:AM180" si="192">AH181+AH182</f>
        <v>0</v>
      </c>
      <c r="AI180" s="35">
        <f t="shared" si="192"/>
        <v>0</v>
      </c>
      <c r="AJ180" s="35">
        <f t="shared" si="192"/>
        <v>0</v>
      </c>
      <c r="AK180" s="35">
        <f t="shared" si="192"/>
        <v>0</v>
      </c>
      <c r="AL180" s="35">
        <f t="shared" si="192"/>
        <v>0</v>
      </c>
      <c r="AM180" s="35">
        <f t="shared" si="192"/>
        <v>0</v>
      </c>
      <c r="AN180" s="162">
        <f t="shared" si="167"/>
        <v>100</v>
      </c>
      <c r="AO180" s="162">
        <f t="shared" si="167"/>
        <v>100</v>
      </c>
      <c r="AP180" s="162">
        <f t="shared" si="167"/>
        <v>0</v>
      </c>
      <c r="AQ180" s="162">
        <f t="shared" si="167"/>
        <v>0</v>
      </c>
    </row>
    <row r="181" spans="1:77" s="7" customFormat="1" ht="50.25" customHeight="1">
      <c r="A181" s="16" t="s">
        <v>357</v>
      </c>
      <c r="B181" s="22" t="s">
        <v>277</v>
      </c>
      <c r="C181" s="153" t="s">
        <v>16</v>
      </c>
      <c r="D181" s="153"/>
      <c r="E181" s="154">
        <f t="shared" si="185"/>
        <v>24</v>
      </c>
      <c r="F181" s="155">
        <v>24</v>
      </c>
      <c r="G181" s="156"/>
      <c r="H181" s="157"/>
      <c r="I181" s="157"/>
      <c r="J181" s="188">
        <f>K181+L181+M181+N181</f>
        <v>0</v>
      </c>
      <c r="K181" s="188"/>
      <c r="L181" s="188"/>
      <c r="M181" s="188"/>
      <c r="N181" s="188"/>
      <c r="O181" s="157">
        <f>P181+Q181+R181+S181</f>
        <v>24</v>
      </c>
      <c r="P181" s="157">
        <f t="shared" si="162"/>
        <v>24</v>
      </c>
      <c r="Q181" s="157">
        <f>G181+L181</f>
        <v>0</v>
      </c>
      <c r="R181" s="157">
        <f>H181+M181</f>
        <v>0</v>
      </c>
      <c r="S181" s="157">
        <f>I181+N181</f>
        <v>0</v>
      </c>
      <c r="T181" s="154">
        <f t="shared" si="189"/>
        <v>9</v>
      </c>
      <c r="U181" s="155">
        <v>9</v>
      </c>
      <c r="V181" s="155"/>
      <c r="W181" s="156"/>
      <c r="X181" s="156"/>
      <c r="Y181" s="156"/>
      <c r="Z181" s="156"/>
      <c r="AA181" s="156"/>
      <c r="AB181" s="154">
        <f t="shared" si="165"/>
        <v>9</v>
      </c>
      <c r="AC181" s="154">
        <f t="shared" si="165"/>
        <v>9</v>
      </c>
      <c r="AD181" s="154">
        <f t="shared" si="165"/>
        <v>0</v>
      </c>
      <c r="AE181" s="154">
        <f t="shared" si="165"/>
        <v>0</v>
      </c>
      <c r="AF181" s="159">
        <f>AG181+AH181+AI181</f>
        <v>24</v>
      </c>
      <c r="AG181" s="160">
        <v>24</v>
      </c>
      <c r="AH181" s="160"/>
      <c r="AI181" s="160"/>
      <c r="AJ181" s="160"/>
      <c r="AK181" s="160"/>
      <c r="AL181" s="160"/>
      <c r="AM181" s="160"/>
      <c r="AN181" s="162">
        <f t="shared" si="167"/>
        <v>24</v>
      </c>
      <c r="AO181" s="162">
        <f t="shared" si="167"/>
        <v>24</v>
      </c>
      <c r="AP181" s="162">
        <f t="shared" si="167"/>
        <v>0</v>
      </c>
      <c r="AQ181" s="162">
        <f t="shared" si="167"/>
        <v>0</v>
      </c>
    </row>
    <row r="182" spans="1:77" s="8" customFormat="1" ht="15" customHeight="1">
      <c r="A182" s="27" t="s">
        <v>35</v>
      </c>
      <c r="B182" s="22" t="s">
        <v>277</v>
      </c>
      <c r="C182" s="153" t="s">
        <v>36</v>
      </c>
      <c r="D182" s="153"/>
      <c r="E182" s="154">
        <f t="shared" si="185"/>
        <v>76</v>
      </c>
      <c r="F182" s="155">
        <f>F183</f>
        <v>76</v>
      </c>
      <c r="G182" s="155">
        <f t="shared" ref="G182:S182" si="193">G183</f>
        <v>0</v>
      </c>
      <c r="H182" s="155">
        <f t="shared" si="193"/>
        <v>0</v>
      </c>
      <c r="I182" s="155">
        <f t="shared" si="193"/>
        <v>0</v>
      </c>
      <c r="J182" s="190">
        <f t="shared" si="193"/>
        <v>0</v>
      </c>
      <c r="K182" s="190">
        <f t="shared" si="193"/>
        <v>0</v>
      </c>
      <c r="L182" s="190">
        <f t="shared" si="193"/>
        <v>0</v>
      </c>
      <c r="M182" s="190">
        <f t="shared" si="193"/>
        <v>0</v>
      </c>
      <c r="N182" s="190">
        <f t="shared" si="193"/>
        <v>0</v>
      </c>
      <c r="O182" s="155">
        <f t="shared" si="193"/>
        <v>76</v>
      </c>
      <c r="P182" s="157">
        <f t="shared" si="162"/>
        <v>76</v>
      </c>
      <c r="Q182" s="155">
        <f t="shared" si="193"/>
        <v>0</v>
      </c>
      <c r="R182" s="155">
        <f t="shared" si="193"/>
        <v>0</v>
      </c>
      <c r="S182" s="155">
        <f t="shared" si="193"/>
        <v>0</v>
      </c>
      <c r="T182" s="154">
        <f t="shared" si="189"/>
        <v>41</v>
      </c>
      <c r="U182" s="155">
        <f>U183</f>
        <v>41</v>
      </c>
      <c r="V182" s="155">
        <f t="shared" ref="V182:AA182" si="194">V183</f>
        <v>0</v>
      </c>
      <c r="W182" s="155">
        <f t="shared" si="194"/>
        <v>0</v>
      </c>
      <c r="X182" s="155">
        <f t="shared" si="194"/>
        <v>0</v>
      </c>
      <c r="Y182" s="155">
        <f t="shared" si="194"/>
        <v>0</v>
      </c>
      <c r="Z182" s="155">
        <f t="shared" si="194"/>
        <v>0</v>
      </c>
      <c r="AA182" s="155">
        <f t="shared" si="194"/>
        <v>0</v>
      </c>
      <c r="AB182" s="154">
        <f t="shared" si="165"/>
        <v>41</v>
      </c>
      <c r="AC182" s="154">
        <f t="shared" si="165"/>
        <v>41</v>
      </c>
      <c r="AD182" s="154">
        <f t="shared" si="165"/>
        <v>0</v>
      </c>
      <c r="AE182" s="154">
        <f t="shared" si="165"/>
        <v>0</v>
      </c>
      <c r="AF182" s="159">
        <f>AG182+AH182</f>
        <v>76</v>
      </c>
      <c r="AG182" s="160">
        <f>AG183</f>
        <v>76</v>
      </c>
      <c r="AH182" s="160">
        <f t="shared" ref="AH182:AM182" si="195">AH183</f>
        <v>0</v>
      </c>
      <c r="AI182" s="160">
        <f t="shared" si="195"/>
        <v>0</v>
      </c>
      <c r="AJ182" s="160">
        <f t="shared" si="195"/>
        <v>0</v>
      </c>
      <c r="AK182" s="160">
        <f t="shared" si="195"/>
        <v>0</v>
      </c>
      <c r="AL182" s="160">
        <f t="shared" si="195"/>
        <v>0</v>
      </c>
      <c r="AM182" s="160">
        <f t="shared" si="195"/>
        <v>0</v>
      </c>
      <c r="AN182" s="162">
        <f t="shared" si="167"/>
        <v>76</v>
      </c>
      <c r="AO182" s="162">
        <f t="shared" si="167"/>
        <v>76</v>
      </c>
      <c r="AP182" s="162">
        <f t="shared" si="167"/>
        <v>0</v>
      </c>
      <c r="AQ182" s="162">
        <f t="shared" si="167"/>
        <v>0</v>
      </c>
      <c r="AR182" s="7"/>
      <c r="AS182" s="7"/>
      <c r="AT182" s="7"/>
      <c r="AU182" s="7"/>
      <c r="AV182" s="7"/>
      <c r="AW182" s="7"/>
      <c r="AX182" s="7"/>
      <c r="AY182" s="7"/>
      <c r="AZ182" s="7"/>
      <c r="BA182" s="7"/>
      <c r="BB182" s="7"/>
      <c r="BC182" s="7"/>
      <c r="BD182" s="7"/>
      <c r="BE182" s="7"/>
      <c r="BF182" s="7"/>
      <c r="BG182" s="7"/>
      <c r="BH182" s="7"/>
      <c r="BI182" s="7"/>
      <c r="BJ182" s="7"/>
      <c r="BK182" s="7"/>
      <c r="BL182" s="7"/>
      <c r="BM182" s="7"/>
      <c r="BN182" s="7"/>
      <c r="BO182" s="7"/>
      <c r="BP182" s="7"/>
      <c r="BQ182" s="7"/>
      <c r="BR182" s="7"/>
      <c r="BS182" s="7"/>
      <c r="BT182" s="7"/>
      <c r="BU182" s="7"/>
      <c r="BV182" s="7"/>
      <c r="BW182" s="7"/>
      <c r="BX182" s="7"/>
      <c r="BY182" s="7"/>
    </row>
    <row r="183" spans="1:77" s="8" customFormat="1" ht="14.25" customHeight="1">
      <c r="A183" s="27" t="s">
        <v>94</v>
      </c>
      <c r="B183" s="22" t="s">
        <v>277</v>
      </c>
      <c r="C183" s="153" t="s">
        <v>36</v>
      </c>
      <c r="D183" s="153" t="s">
        <v>95</v>
      </c>
      <c r="E183" s="154">
        <f t="shared" si="185"/>
        <v>76</v>
      </c>
      <c r="F183" s="155">
        <v>76</v>
      </c>
      <c r="G183" s="156"/>
      <c r="H183" s="157"/>
      <c r="I183" s="157"/>
      <c r="J183" s="188">
        <f>K183+L183+M183+N183</f>
        <v>0</v>
      </c>
      <c r="K183" s="188"/>
      <c r="L183" s="188"/>
      <c r="M183" s="188"/>
      <c r="N183" s="188"/>
      <c r="O183" s="157">
        <f>P183+Q183+R183+S183</f>
        <v>76</v>
      </c>
      <c r="P183" s="157">
        <f t="shared" si="162"/>
        <v>76</v>
      </c>
      <c r="Q183" s="157">
        <f>G183+L183</f>
        <v>0</v>
      </c>
      <c r="R183" s="157">
        <f>H183+M183</f>
        <v>0</v>
      </c>
      <c r="S183" s="157">
        <f>I183+N183</f>
        <v>0</v>
      </c>
      <c r="T183" s="154">
        <f t="shared" si="189"/>
        <v>41</v>
      </c>
      <c r="U183" s="155">
        <v>41</v>
      </c>
      <c r="V183" s="156"/>
      <c r="W183" s="156"/>
      <c r="X183" s="156"/>
      <c r="Y183" s="156"/>
      <c r="Z183" s="156"/>
      <c r="AA183" s="156"/>
      <c r="AB183" s="154">
        <f t="shared" si="165"/>
        <v>41</v>
      </c>
      <c r="AC183" s="154">
        <f t="shared" si="165"/>
        <v>41</v>
      </c>
      <c r="AD183" s="154">
        <f t="shared" si="165"/>
        <v>0</v>
      </c>
      <c r="AE183" s="154">
        <f t="shared" si="165"/>
        <v>0</v>
      </c>
      <c r="AF183" s="159">
        <f>AG183+AH183</f>
        <v>76</v>
      </c>
      <c r="AG183" s="160">
        <v>76</v>
      </c>
      <c r="AH183" s="160"/>
      <c r="AI183" s="160"/>
      <c r="AJ183" s="161"/>
      <c r="AK183" s="161"/>
      <c r="AL183" s="161"/>
      <c r="AM183" s="161"/>
      <c r="AN183" s="162">
        <f t="shared" si="167"/>
        <v>76</v>
      </c>
      <c r="AO183" s="162">
        <f t="shared" si="167"/>
        <v>76</v>
      </c>
      <c r="AP183" s="162">
        <f t="shared" si="167"/>
        <v>0</v>
      </c>
      <c r="AQ183" s="162">
        <f t="shared" si="167"/>
        <v>0</v>
      </c>
      <c r="AR183" s="7"/>
      <c r="AS183" s="7"/>
      <c r="AT183" s="7"/>
      <c r="AU183" s="7"/>
      <c r="AV183" s="7"/>
      <c r="AW183" s="7"/>
      <c r="AX183" s="7"/>
      <c r="AY183" s="7"/>
      <c r="AZ183" s="7"/>
      <c r="BA183" s="7"/>
      <c r="BB183" s="7"/>
      <c r="BC183" s="7"/>
      <c r="BD183" s="7"/>
      <c r="BE183" s="7"/>
      <c r="BF183" s="7"/>
      <c r="BG183" s="7"/>
      <c r="BH183" s="7"/>
      <c r="BI183" s="7"/>
      <c r="BJ183" s="7"/>
      <c r="BK183" s="7"/>
      <c r="BL183" s="7"/>
      <c r="BM183" s="7"/>
      <c r="BN183" s="7"/>
      <c r="BO183" s="7"/>
      <c r="BP183" s="7"/>
      <c r="BQ183" s="7"/>
      <c r="BR183" s="7"/>
      <c r="BS183" s="7"/>
      <c r="BT183" s="7"/>
      <c r="BU183" s="7"/>
      <c r="BV183" s="7"/>
      <c r="BW183" s="7"/>
      <c r="BX183" s="7"/>
      <c r="BY183" s="7"/>
    </row>
    <row r="184" spans="1:77" s="8" customFormat="1" ht="39">
      <c r="A184" s="150" t="s">
        <v>396</v>
      </c>
      <c r="B184" s="75" t="s">
        <v>397</v>
      </c>
      <c r="C184" s="153"/>
      <c r="D184" s="153"/>
      <c r="E184" s="154">
        <f>E185</f>
        <v>200</v>
      </c>
      <c r="F184" s="154">
        <f t="shared" ref="F184:AQ185" si="196">F185</f>
        <v>200</v>
      </c>
      <c r="G184" s="154">
        <f t="shared" si="196"/>
        <v>0</v>
      </c>
      <c r="H184" s="154">
        <f t="shared" si="196"/>
        <v>0</v>
      </c>
      <c r="I184" s="154">
        <f t="shared" si="196"/>
        <v>0</v>
      </c>
      <c r="J184" s="187">
        <f t="shared" si="196"/>
        <v>200</v>
      </c>
      <c r="K184" s="187">
        <f t="shared" si="196"/>
        <v>200</v>
      </c>
      <c r="L184" s="187">
        <f t="shared" si="196"/>
        <v>0</v>
      </c>
      <c r="M184" s="187">
        <f t="shared" si="196"/>
        <v>0</v>
      </c>
      <c r="N184" s="187">
        <f t="shared" si="196"/>
        <v>0</v>
      </c>
      <c r="O184" s="154">
        <f t="shared" si="196"/>
        <v>400</v>
      </c>
      <c r="P184" s="157">
        <f t="shared" si="162"/>
        <v>400</v>
      </c>
      <c r="Q184" s="154">
        <f t="shared" si="196"/>
        <v>0</v>
      </c>
      <c r="R184" s="154">
        <f t="shared" si="196"/>
        <v>0</v>
      </c>
      <c r="S184" s="154">
        <f t="shared" si="196"/>
        <v>0</v>
      </c>
      <c r="T184" s="154">
        <f t="shared" si="196"/>
        <v>0</v>
      </c>
      <c r="U184" s="154">
        <f t="shared" si="196"/>
        <v>0</v>
      </c>
      <c r="V184" s="154">
        <f t="shared" si="196"/>
        <v>0</v>
      </c>
      <c r="W184" s="154">
        <f t="shared" si="196"/>
        <v>0</v>
      </c>
      <c r="X184" s="154">
        <f t="shared" si="196"/>
        <v>0</v>
      </c>
      <c r="Y184" s="154">
        <f t="shared" si="196"/>
        <v>0</v>
      </c>
      <c r="Z184" s="154">
        <f t="shared" si="196"/>
        <v>0</v>
      </c>
      <c r="AA184" s="154">
        <f t="shared" si="196"/>
        <v>0</v>
      </c>
      <c r="AB184" s="154">
        <f t="shared" si="196"/>
        <v>0</v>
      </c>
      <c r="AC184" s="154">
        <f t="shared" si="196"/>
        <v>0</v>
      </c>
      <c r="AD184" s="154">
        <f t="shared" si="196"/>
        <v>0</v>
      </c>
      <c r="AE184" s="154">
        <f t="shared" si="196"/>
        <v>0</v>
      </c>
      <c r="AF184" s="154">
        <f t="shared" si="196"/>
        <v>0</v>
      </c>
      <c r="AG184" s="154">
        <f t="shared" si="196"/>
        <v>0</v>
      </c>
      <c r="AH184" s="154">
        <f t="shared" si="196"/>
        <v>0</v>
      </c>
      <c r="AI184" s="154">
        <f t="shared" si="196"/>
        <v>0</v>
      </c>
      <c r="AJ184" s="154">
        <f t="shared" si="196"/>
        <v>0</v>
      </c>
      <c r="AK184" s="154">
        <f t="shared" si="196"/>
        <v>0</v>
      </c>
      <c r="AL184" s="154">
        <f t="shared" si="196"/>
        <v>0</v>
      </c>
      <c r="AM184" s="154">
        <f t="shared" si="196"/>
        <v>0</v>
      </c>
      <c r="AN184" s="154">
        <f t="shared" si="196"/>
        <v>0</v>
      </c>
      <c r="AO184" s="154">
        <f t="shared" si="196"/>
        <v>0</v>
      </c>
      <c r="AP184" s="154">
        <f t="shared" si="196"/>
        <v>0</v>
      </c>
      <c r="AQ184" s="154">
        <f t="shared" si="196"/>
        <v>0</v>
      </c>
      <c r="AR184" s="7"/>
      <c r="AS184" s="7"/>
      <c r="AT184" s="7"/>
      <c r="AU184" s="7"/>
      <c r="AV184" s="7"/>
      <c r="AW184" s="7"/>
      <c r="AX184" s="7"/>
      <c r="AY184" s="7"/>
      <c r="AZ184" s="7"/>
      <c r="BA184" s="7"/>
      <c r="BB184" s="7"/>
      <c r="BC184" s="7"/>
      <c r="BD184" s="7"/>
      <c r="BE184" s="7"/>
      <c r="BF184" s="7"/>
      <c r="BG184" s="7"/>
      <c r="BH184" s="7"/>
      <c r="BI184" s="7"/>
      <c r="BJ184" s="7"/>
      <c r="BK184" s="7"/>
      <c r="BL184" s="7"/>
      <c r="BM184" s="7"/>
      <c r="BN184" s="7"/>
      <c r="BO184" s="7"/>
      <c r="BP184" s="7"/>
      <c r="BQ184" s="7"/>
      <c r="BR184" s="7"/>
      <c r="BS184" s="7"/>
      <c r="BT184" s="7"/>
      <c r="BU184" s="7"/>
      <c r="BV184" s="7"/>
      <c r="BW184" s="7"/>
      <c r="BX184" s="7"/>
      <c r="BY184" s="7"/>
    </row>
    <row r="185" spans="1:77" s="8" customFormat="1" ht="36.75">
      <c r="A185" s="145" t="s">
        <v>242</v>
      </c>
      <c r="B185" s="75" t="s">
        <v>397</v>
      </c>
      <c r="C185" s="153" t="s">
        <v>155</v>
      </c>
      <c r="D185" s="153"/>
      <c r="E185" s="154">
        <f>E186</f>
        <v>200</v>
      </c>
      <c r="F185" s="154">
        <f t="shared" si="196"/>
        <v>200</v>
      </c>
      <c r="G185" s="154">
        <f t="shared" si="196"/>
        <v>0</v>
      </c>
      <c r="H185" s="154">
        <f t="shared" si="196"/>
        <v>0</v>
      </c>
      <c r="I185" s="154">
        <f t="shared" si="196"/>
        <v>0</v>
      </c>
      <c r="J185" s="187">
        <f t="shared" si="196"/>
        <v>200</v>
      </c>
      <c r="K185" s="187">
        <f t="shared" si="196"/>
        <v>200</v>
      </c>
      <c r="L185" s="187">
        <f t="shared" si="196"/>
        <v>0</v>
      </c>
      <c r="M185" s="187">
        <f t="shared" si="196"/>
        <v>0</v>
      </c>
      <c r="N185" s="187">
        <f t="shared" si="196"/>
        <v>0</v>
      </c>
      <c r="O185" s="154">
        <f>O186</f>
        <v>400</v>
      </c>
      <c r="P185" s="157">
        <f t="shared" si="162"/>
        <v>400</v>
      </c>
      <c r="Q185" s="154">
        <f t="shared" si="196"/>
        <v>0</v>
      </c>
      <c r="R185" s="154">
        <f t="shared" si="196"/>
        <v>0</v>
      </c>
      <c r="S185" s="154">
        <f>S186</f>
        <v>0</v>
      </c>
      <c r="T185" s="154">
        <f t="shared" si="196"/>
        <v>0</v>
      </c>
      <c r="U185" s="154">
        <f t="shared" si="196"/>
        <v>0</v>
      </c>
      <c r="V185" s="154">
        <f t="shared" si="196"/>
        <v>0</v>
      </c>
      <c r="W185" s="154">
        <f t="shared" si="196"/>
        <v>0</v>
      </c>
      <c r="X185" s="154">
        <f t="shared" si="196"/>
        <v>0</v>
      </c>
      <c r="Y185" s="154">
        <f t="shared" si="196"/>
        <v>0</v>
      </c>
      <c r="Z185" s="154">
        <f t="shared" si="196"/>
        <v>0</v>
      </c>
      <c r="AA185" s="154">
        <f t="shared" si="196"/>
        <v>0</v>
      </c>
      <c r="AB185" s="154">
        <f t="shared" si="196"/>
        <v>0</v>
      </c>
      <c r="AC185" s="154">
        <f t="shared" si="196"/>
        <v>0</v>
      </c>
      <c r="AD185" s="154">
        <f t="shared" si="196"/>
        <v>0</v>
      </c>
      <c r="AE185" s="154">
        <f t="shared" si="196"/>
        <v>0</v>
      </c>
      <c r="AF185" s="154">
        <f t="shared" si="196"/>
        <v>0</v>
      </c>
      <c r="AG185" s="154">
        <f t="shared" si="196"/>
        <v>0</v>
      </c>
      <c r="AH185" s="154">
        <f t="shared" si="196"/>
        <v>0</v>
      </c>
      <c r="AI185" s="154">
        <f t="shared" si="196"/>
        <v>0</v>
      </c>
      <c r="AJ185" s="154">
        <f t="shared" si="196"/>
        <v>0</v>
      </c>
      <c r="AK185" s="154">
        <f t="shared" si="196"/>
        <v>0</v>
      </c>
      <c r="AL185" s="154">
        <f t="shared" si="196"/>
        <v>0</v>
      </c>
      <c r="AM185" s="154">
        <f t="shared" si="196"/>
        <v>0</v>
      </c>
      <c r="AN185" s="154">
        <f t="shared" si="196"/>
        <v>0</v>
      </c>
      <c r="AO185" s="154">
        <f t="shared" si="196"/>
        <v>0</v>
      </c>
      <c r="AP185" s="154">
        <f t="shared" si="196"/>
        <v>0</v>
      </c>
      <c r="AQ185" s="154">
        <f t="shared" si="196"/>
        <v>0</v>
      </c>
      <c r="AR185" s="7"/>
      <c r="AS185" s="7"/>
      <c r="AT185" s="7"/>
      <c r="AU185" s="7"/>
      <c r="AV185" s="7"/>
      <c r="AW185" s="7"/>
      <c r="AX185" s="7"/>
      <c r="AY185" s="7"/>
      <c r="AZ185" s="7"/>
      <c r="BA185" s="7"/>
      <c r="BB185" s="7"/>
      <c r="BC185" s="7"/>
      <c r="BD185" s="7"/>
      <c r="BE185" s="7"/>
      <c r="BF185" s="7"/>
      <c r="BG185" s="7"/>
      <c r="BH185" s="7"/>
      <c r="BI185" s="7"/>
      <c r="BJ185" s="7"/>
      <c r="BK185" s="7"/>
      <c r="BL185" s="7"/>
      <c r="BM185" s="7"/>
      <c r="BN185" s="7"/>
      <c r="BO185" s="7"/>
      <c r="BP185" s="7"/>
      <c r="BQ185" s="7"/>
      <c r="BR185" s="7"/>
      <c r="BS185" s="7"/>
      <c r="BT185" s="7"/>
      <c r="BU185" s="7"/>
      <c r="BV185" s="7"/>
      <c r="BW185" s="7"/>
      <c r="BX185" s="7"/>
      <c r="BY185" s="7"/>
    </row>
    <row r="186" spans="1:77" s="8" customFormat="1" ht="14.25" customHeight="1">
      <c r="A186" s="27" t="s">
        <v>58</v>
      </c>
      <c r="B186" s="75" t="s">
        <v>397</v>
      </c>
      <c r="C186" s="153" t="s">
        <v>155</v>
      </c>
      <c r="D186" s="153" t="s">
        <v>59</v>
      </c>
      <c r="E186" s="154">
        <f>F186+G186+H186+I186</f>
        <v>200</v>
      </c>
      <c r="F186" s="155">
        <v>200</v>
      </c>
      <c r="G186" s="156"/>
      <c r="H186" s="157"/>
      <c r="I186" s="157"/>
      <c r="J186" s="188">
        <f>K186+L186+M186+N186</f>
        <v>200</v>
      </c>
      <c r="K186" s="188">
        <v>200</v>
      </c>
      <c r="L186" s="188"/>
      <c r="M186" s="188"/>
      <c r="N186" s="188"/>
      <c r="O186" s="157">
        <f>E186+J186</f>
        <v>400</v>
      </c>
      <c r="P186" s="157">
        <f t="shared" si="162"/>
        <v>400</v>
      </c>
      <c r="Q186" s="157">
        <f>G186+L186</f>
        <v>0</v>
      </c>
      <c r="R186" s="157">
        <f>H186+M186</f>
        <v>0</v>
      </c>
      <c r="S186" s="157">
        <f>I186+N186</f>
        <v>0</v>
      </c>
      <c r="T186" s="154"/>
      <c r="U186" s="155"/>
      <c r="V186" s="156"/>
      <c r="W186" s="156"/>
      <c r="X186" s="156"/>
      <c r="Y186" s="156"/>
      <c r="Z186" s="156"/>
      <c r="AA186" s="156"/>
      <c r="AB186" s="154"/>
      <c r="AC186" s="154"/>
      <c r="AD186" s="154"/>
      <c r="AE186" s="154"/>
      <c r="AF186" s="159"/>
      <c r="AG186" s="160"/>
      <c r="AH186" s="160"/>
      <c r="AI186" s="160"/>
      <c r="AJ186" s="161"/>
      <c r="AK186" s="161"/>
      <c r="AL186" s="161"/>
      <c r="AM186" s="161"/>
      <c r="AN186" s="162"/>
      <c r="AO186" s="162"/>
      <c r="AP186" s="162"/>
      <c r="AQ186" s="162"/>
      <c r="AR186" s="7"/>
      <c r="AS186" s="7"/>
      <c r="AT186" s="7"/>
      <c r="AU186" s="7"/>
      <c r="AV186" s="7"/>
      <c r="AW186" s="7"/>
      <c r="AX186" s="7"/>
      <c r="AY186" s="7"/>
      <c r="AZ186" s="7"/>
      <c r="BA186" s="7"/>
      <c r="BB186" s="7"/>
      <c r="BC186" s="7"/>
      <c r="BD186" s="7"/>
      <c r="BE186" s="7"/>
      <c r="BF186" s="7"/>
      <c r="BG186" s="7"/>
      <c r="BH186" s="7"/>
      <c r="BI186" s="7"/>
      <c r="BJ186" s="7"/>
      <c r="BK186" s="7"/>
      <c r="BL186" s="7"/>
      <c r="BM186" s="7"/>
      <c r="BN186" s="7"/>
      <c r="BO186" s="7"/>
      <c r="BP186" s="7"/>
      <c r="BQ186" s="7"/>
      <c r="BR186" s="7"/>
      <c r="BS186" s="7"/>
      <c r="BT186" s="7"/>
      <c r="BU186" s="7"/>
      <c r="BV186" s="7"/>
      <c r="BW186" s="7"/>
      <c r="BX186" s="7"/>
      <c r="BY186" s="7"/>
    </row>
    <row r="187" spans="1:77" s="7" customFormat="1" ht="45.75" customHeight="1">
      <c r="A187" s="49" t="s">
        <v>120</v>
      </c>
      <c r="B187" s="39" t="s">
        <v>278</v>
      </c>
      <c r="C187" s="29"/>
      <c r="D187" s="153"/>
      <c r="E187" s="154">
        <f>E188</f>
        <v>1564</v>
      </c>
      <c r="F187" s="157">
        <f>F188</f>
        <v>1564</v>
      </c>
      <c r="G187" s="157">
        <f t="shared" ref="G187:V188" si="197">G188</f>
        <v>0</v>
      </c>
      <c r="H187" s="157">
        <f t="shared" si="197"/>
        <v>0</v>
      </c>
      <c r="I187" s="157">
        <f t="shared" si="197"/>
        <v>0</v>
      </c>
      <c r="J187" s="188">
        <f t="shared" si="197"/>
        <v>0</v>
      </c>
      <c r="K187" s="188">
        <f t="shared" si="197"/>
        <v>0</v>
      </c>
      <c r="L187" s="188">
        <f t="shared" si="197"/>
        <v>0</v>
      </c>
      <c r="M187" s="188">
        <f t="shared" si="197"/>
        <v>0</v>
      </c>
      <c r="N187" s="188">
        <f t="shared" si="197"/>
        <v>0</v>
      </c>
      <c r="O187" s="157">
        <f t="shared" si="197"/>
        <v>1564</v>
      </c>
      <c r="P187" s="157">
        <f t="shared" si="162"/>
        <v>1564</v>
      </c>
      <c r="Q187" s="157">
        <f t="shared" si="197"/>
        <v>0</v>
      </c>
      <c r="R187" s="157">
        <f t="shared" si="197"/>
        <v>0</v>
      </c>
      <c r="S187" s="157">
        <f t="shared" si="197"/>
        <v>0</v>
      </c>
      <c r="T187" s="157">
        <f t="shared" si="197"/>
        <v>1600</v>
      </c>
      <c r="U187" s="157">
        <f t="shared" si="197"/>
        <v>1600</v>
      </c>
      <c r="V187" s="157">
        <f t="shared" si="197"/>
        <v>0</v>
      </c>
      <c r="W187" s="157">
        <f t="shared" ref="W187:AM188" si="198">W188</f>
        <v>0</v>
      </c>
      <c r="X187" s="157">
        <f t="shared" si="198"/>
        <v>0</v>
      </c>
      <c r="Y187" s="157">
        <f t="shared" si="198"/>
        <v>0</v>
      </c>
      <c r="Z187" s="157">
        <f t="shared" si="198"/>
        <v>0</v>
      </c>
      <c r="AA187" s="157">
        <f t="shared" si="198"/>
        <v>0</v>
      </c>
      <c r="AB187" s="154">
        <f t="shared" si="165"/>
        <v>1600</v>
      </c>
      <c r="AC187" s="154">
        <f t="shared" si="165"/>
        <v>1600</v>
      </c>
      <c r="AD187" s="154">
        <f t="shared" si="165"/>
        <v>0</v>
      </c>
      <c r="AE187" s="154">
        <f t="shared" si="165"/>
        <v>0</v>
      </c>
      <c r="AF187" s="157">
        <f t="shared" si="198"/>
        <v>1500</v>
      </c>
      <c r="AG187" s="157">
        <f t="shared" si="198"/>
        <v>1500</v>
      </c>
      <c r="AH187" s="157">
        <f t="shared" si="198"/>
        <v>0</v>
      </c>
      <c r="AI187" s="157">
        <f t="shared" si="198"/>
        <v>0</v>
      </c>
      <c r="AJ187" s="157">
        <f t="shared" si="198"/>
        <v>0</v>
      </c>
      <c r="AK187" s="157">
        <f t="shared" si="198"/>
        <v>0</v>
      </c>
      <c r="AL187" s="157">
        <f t="shared" si="198"/>
        <v>0</v>
      </c>
      <c r="AM187" s="157">
        <f t="shared" si="198"/>
        <v>0</v>
      </c>
      <c r="AN187" s="162">
        <f t="shared" si="167"/>
        <v>1500</v>
      </c>
      <c r="AO187" s="162">
        <f t="shared" si="167"/>
        <v>1500</v>
      </c>
      <c r="AP187" s="162">
        <f t="shared" si="167"/>
        <v>0</v>
      </c>
      <c r="AQ187" s="162">
        <f t="shared" si="167"/>
        <v>0</v>
      </c>
    </row>
    <row r="188" spans="1:77" s="8" customFormat="1" ht="43.5" customHeight="1">
      <c r="A188" s="24" t="s">
        <v>92</v>
      </c>
      <c r="B188" s="17" t="s">
        <v>278</v>
      </c>
      <c r="C188" s="153" t="s">
        <v>56</v>
      </c>
      <c r="D188" s="153"/>
      <c r="E188" s="154">
        <f>F188+G188+H188</f>
        <v>1564</v>
      </c>
      <c r="F188" s="155">
        <f>F189</f>
        <v>1564</v>
      </c>
      <c r="G188" s="155">
        <f t="shared" si="197"/>
        <v>0</v>
      </c>
      <c r="H188" s="155">
        <f t="shared" si="197"/>
        <v>0</v>
      </c>
      <c r="I188" s="155">
        <f t="shared" si="197"/>
        <v>0</v>
      </c>
      <c r="J188" s="190">
        <f t="shared" si="197"/>
        <v>0</v>
      </c>
      <c r="K188" s="190">
        <f t="shared" si="197"/>
        <v>0</v>
      </c>
      <c r="L188" s="190">
        <f t="shared" si="197"/>
        <v>0</v>
      </c>
      <c r="M188" s="190">
        <f t="shared" si="197"/>
        <v>0</v>
      </c>
      <c r="N188" s="190">
        <f t="shared" si="197"/>
        <v>0</v>
      </c>
      <c r="O188" s="155">
        <f t="shared" si="197"/>
        <v>1564</v>
      </c>
      <c r="P188" s="157">
        <f t="shared" si="162"/>
        <v>1564</v>
      </c>
      <c r="Q188" s="155">
        <f t="shared" si="197"/>
        <v>0</v>
      </c>
      <c r="R188" s="155">
        <f t="shared" si="197"/>
        <v>0</v>
      </c>
      <c r="S188" s="155">
        <f t="shared" si="197"/>
        <v>0</v>
      </c>
      <c r="T188" s="155">
        <f t="shared" si="197"/>
        <v>1600</v>
      </c>
      <c r="U188" s="155">
        <f t="shared" si="197"/>
        <v>1600</v>
      </c>
      <c r="V188" s="155">
        <f t="shared" si="197"/>
        <v>0</v>
      </c>
      <c r="W188" s="155">
        <f t="shared" si="198"/>
        <v>0</v>
      </c>
      <c r="X188" s="155">
        <f t="shared" si="198"/>
        <v>0</v>
      </c>
      <c r="Y188" s="155">
        <f t="shared" si="198"/>
        <v>0</v>
      </c>
      <c r="Z188" s="155">
        <f t="shared" si="198"/>
        <v>0</v>
      </c>
      <c r="AA188" s="155">
        <f t="shared" si="198"/>
        <v>0</v>
      </c>
      <c r="AB188" s="154">
        <f t="shared" si="165"/>
        <v>1600</v>
      </c>
      <c r="AC188" s="154">
        <f t="shared" si="165"/>
        <v>1600</v>
      </c>
      <c r="AD188" s="154">
        <f t="shared" si="165"/>
        <v>0</v>
      </c>
      <c r="AE188" s="154">
        <f t="shared" si="165"/>
        <v>0</v>
      </c>
      <c r="AF188" s="155">
        <f t="shared" si="198"/>
        <v>1500</v>
      </c>
      <c r="AG188" s="155">
        <f t="shared" si="198"/>
        <v>1500</v>
      </c>
      <c r="AH188" s="155">
        <f t="shared" si="198"/>
        <v>0</v>
      </c>
      <c r="AI188" s="155">
        <f t="shared" si="198"/>
        <v>0</v>
      </c>
      <c r="AJ188" s="155">
        <f t="shared" si="198"/>
        <v>0</v>
      </c>
      <c r="AK188" s="155">
        <f t="shared" si="198"/>
        <v>0</v>
      </c>
      <c r="AL188" s="155">
        <f t="shared" si="198"/>
        <v>0</v>
      </c>
      <c r="AM188" s="155">
        <f t="shared" si="198"/>
        <v>0</v>
      </c>
      <c r="AN188" s="162">
        <f t="shared" si="167"/>
        <v>1500</v>
      </c>
      <c r="AO188" s="162">
        <f t="shared" si="167"/>
        <v>1500</v>
      </c>
      <c r="AP188" s="162">
        <f t="shared" si="167"/>
        <v>0</v>
      </c>
      <c r="AQ188" s="162">
        <f t="shared" si="167"/>
        <v>0</v>
      </c>
      <c r="AR188" s="7"/>
      <c r="AS188" s="7"/>
      <c r="AT188" s="7"/>
      <c r="AU188" s="7"/>
      <c r="AV188" s="7"/>
      <c r="AW188" s="7"/>
      <c r="AX188" s="7"/>
      <c r="AY188" s="7"/>
      <c r="AZ188" s="7"/>
      <c r="BA188" s="7"/>
      <c r="BB188" s="7"/>
      <c r="BC188" s="7"/>
      <c r="BD188" s="7"/>
      <c r="BE188" s="7"/>
      <c r="BF188" s="7"/>
      <c r="BG188" s="7"/>
      <c r="BH188" s="7"/>
      <c r="BI188" s="7"/>
      <c r="BJ188" s="7"/>
      <c r="BK188" s="7"/>
      <c r="BL188" s="7"/>
      <c r="BM188" s="7"/>
      <c r="BN188" s="7"/>
      <c r="BO188" s="7"/>
      <c r="BP188" s="7"/>
      <c r="BQ188" s="7"/>
      <c r="BR188" s="7"/>
      <c r="BS188" s="7"/>
      <c r="BT188" s="7"/>
      <c r="BU188" s="7"/>
      <c r="BV188" s="7"/>
      <c r="BW188" s="7"/>
      <c r="BX188" s="7"/>
      <c r="BY188" s="7"/>
    </row>
    <row r="189" spans="1:77" s="8" customFormat="1" ht="19.5" customHeight="1">
      <c r="A189" s="16" t="s">
        <v>65</v>
      </c>
      <c r="B189" s="17" t="s">
        <v>278</v>
      </c>
      <c r="C189" s="153" t="s">
        <v>56</v>
      </c>
      <c r="D189" s="153" t="s">
        <v>66</v>
      </c>
      <c r="E189" s="154">
        <f>F189+G189+H189</f>
        <v>1564</v>
      </c>
      <c r="F189" s="155">
        <v>1564</v>
      </c>
      <c r="G189" s="156"/>
      <c r="H189" s="157"/>
      <c r="I189" s="157"/>
      <c r="J189" s="188">
        <f>K189+L189+M189+N189</f>
        <v>0</v>
      </c>
      <c r="K189" s="191"/>
      <c r="L189" s="188"/>
      <c r="M189" s="188"/>
      <c r="N189" s="188"/>
      <c r="O189" s="157">
        <f>P189+Q189+R189+S189</f>
        <v>1564</v>
      </c>
      <c r="P189" s="157">
        <f t="shared" si="162"/>
        <v>1564</v>
      </c>
      <c r="Q189" s="157">
        <f>G189+L189</f>
        <v>0</v>
      </c>
      <c r="R189" s="157">
        <f>H189+M189</f>
        <v>0</v>
      </c>
      <c r="S189" s="157">
        <f>I189+N189</f>
        <v>0</v>
      </c>
      <c r="T189" s="154">
        <f t="shared" ref="T189:T255" si="199">U189+V189+W189</f>
        <v>1600</v>
      </c>
      <c r="U189" s="155">
        <v>1600</v>
      </c>
      <c r="V189" s="156"/>
      <c r="W189" s="156"/>
      <c r="X189" s="156"/>
      <c r="Y189" s="156"/>
      <c r="Z189" s="156"/>
      <c r="AA189" s="156"/>
      <c r="AB189" s="154">
        <f t="shared" si="165"/>
        <v>1600</v>
      </c>
      <c r="AC189" s="154">
        <f t="shared" si="165"/>
        <v>1600</v>
      </c>
      <c r="AD189" s="154">
        <f t="shared" si="165"/>
        <v>0</v>
      </c>
      <c r="AE189" s="154">
        <f t="shared" si="165"/>
        <v>0</v>
      </c>
      <c r="AF189" s="154">
        <f>AG189+AH189</f>
        <v>1500</v>
      </c>
      <c r="AG189" s="158">
        <v>1500</v>
      </c>
      <c r="AH189" s="160"/>
      <c r="AI189" s="160"/>
      <c r="AJ189" s="161"/>
      <c r="AK189" s="161"/>
      <c r="AL189" s="161"/>
      <c r="AM189" s="161"/>
      <c r="AN189" s="162">
        <f t="shared" si="167"/>
        <v>1500</v>
      </c>
      <c r="AO189" s="162">
        <f t="shared" si="167"/>
        <v>1500</v>
      </c>
      <c r="AP189" s="162">
        <f t="shared" si="167"/>
        <v>0</v>
      </c>
      <c r="AQ189" s="162">
        <f t="shared" si="167"/>
        <v>0</v>
      </c>
      <c r="AR189" s="7"/>
      <c r="AS189" s="7"/>
      <c r="AT189" s="7"/>
      <c r="AU189" s="7"/>
      <c r="AV189" s="7"/>
      <c r="AW189" s="7"/>
      <c r="AX189" s="7"/>
      <c r="AY189" s="7"/>
      <c r="AZ189" s="7"/>
      <c r="BA189" s="7"/>
      <c r="BB189" s="7"/>
      <c r="BC189" s="7"/>
      <c r="BD189" s="7"/>
      <c r="BE189" s="7"/>
      <c r="BF189" s="7"/>
      <c r="BG189" s="7"/>
      <c r="BH189" s="7"/>
      <c r="BI189" s="7"/>
      <c r="BJ189" s="7"/>
      <c r="BK189" s="7"/>
      <c r="BL189" s="7"/>
      <c r="BM189" s="7"/>
      <c r="BN189" s="7"/>
      <c r="BO189" s="7"/>
      <c r="BP189" s="7"/>
      <c r="BQ189" s="7"/>
      <c r="BR189" s="7"/>
      <c r="BS189" s="7"/>
      <c r="BT189" s="7"/>
      <c r="BU189" s="7"/>
      <c r="BV189" s="7"/>
      <c r="BW189" s="7"/>
      <c r="BX189" s="7"/>
      <c r="BY189" s="7"/>
    </row>
    <row r="190" spans="1:77" s="7" customFormat="1" ht="42.75" customHeight="1">
      <c r="A190" s="49" t="s">
        <v>72</v>
      </c>
      <c r="B190" s="39" t="s">
        <v>192</v>
      </c>
      <c r="C190" s="19"/>
      <c r="D190" s="19"/>
      <c r="E190" s="154">
        <f t="shared" ref="E190:E255" si="200">F190+G190+H190</f>
        <v>1094.5</v>
      </c>
      <c r="F190" s="157">
        <f>F191</f>
        <v>1094.5</v>
      </c>
      <c r="G190" s="157">
        <f t="shared" ref="G190:S191" si="201">G191</f>
        <v>0</v>
      </c>
      <c r="H190" s="157">
        <f t="shared" si="201"/>
        <v>0</v>
      </c>
      <c r="I190" s="157">
        <f t="shared" si="201"/>
        <v>0</v>
      </c>
      <c r="J190" s="188">
        <f t="shared" si="201"/>
        <v>5.9</v>
      </c>
      <c r="K190" s="188">
        <f t="shared" si="201"/>
        <v>5.9</v>
      </c>
      <c r="L190" s="188">
        <f t="shared" si="201"/>
        <v>0</v>
      </c>
      <c r="M190" s="188">
        <f t="shared" si="201"/>
        <v>0</v>
      </c>
      <c r="N190" s="188">
        <f t="shared" si="201"/>
        <v>0</v>
      </c>
      <c r="O190" s="157">
        <f t="shared" si="201"/>
        <v>1100.4000000000001</v>
      </c>
      <c r="P190" s="157">
        <f t="shared" si="162"/>
        <v>1100.4000000000001</v>
      </c>
      <c r="Q190" s="157">
        <f t="shared" si="201"/>
        <v>0</v>
      </c>
      <c r="R190" s="157">
        <f t="shared" si="201"/>
        <v>0</v>
      </c>
      <c r="S190" s="157">
        <f t="shared" si="201"/>
        <v>0</v>
      </c>
      <c r="T190" s="154">
        <f t="shared" si="199"/>
        <v>794.5</v>
      </c>
      <c r="U190" s="157">
        <f>U191</f>
        <v>794.5</v>
      </c>
      <c r="V190" s="157">
        <f t="shared" ref="V190:AA191" si="202">V191</f>
        <v>0</v>
      </c>
      <c r="W190" s="157">
        <f t="shared" si="202"/>
        <v>0</v>
      </c>
      <c r="X190" s="157">
        <f t="shared" si="202"/>
        <v>0</v>
      </c>
      <c r="Y190" s="157">
        <f t="shared" si="202"/>
        <v>0</v>
      </c>
      <c r="Z190" s="157">
        <f t="shared" si="202"/>
        <v>0</v>
      </c>
      <c r="AA190" s="157">
        <f t="shared" si="202"/>
        <v>0</v>
      </c>
      <c r="AB190" s="154">
        <f t="shared" si="165"/>
        <v>794.5</v>
      </c>
      <c r="AC190" s="154">
        <f t="shared" si="165"/>
        <v>794.5</v>
      </c>
      <c r="AD190" s="154">
        <f t="shared" si="165"/>
        <v>0</v>
      </c>
      <c r="AE190" s="154">
        <f t="shared" si="165"/>
        <v>0</v>
      </c>
      <c r="AF190" s="159">
        <f>AG190+AH190</f>
        <v>574.5</v>
      </c>
      <c r="AG190" s="159">
        <f>AG191</f>
        <v>574.5</v>
      </c>
      <c r="AH190" s="159">
        <f t="shared" ref="AH190:AM191" si="203">AH191</f>
        <v>0</v>
      </c>
      <c r="AI190" s="159">
        <f t="shared" si="203"/>
        <v>0</v>
      </c>
      <c r="AJ190" s="159">
        <f t="shared" si="203"/>
        <v>0</v>
      </c>
      <c r="AK190" s="159">
        <f t="shared" si="203"/>
        <v>0</v>
      </c>
      <c r="AL190" s="159">
        <f t="shared" si="203"/>
        <v>0</v>
      </c>
      <c r="AM190" s="159">
        <f t="shared" si="203"/>
        <v>0</v>
      </c>
      <c r="AN190" s="162">
        <f t="shared" si="167"/>
        <v>574.5</v>
      </c>
      <c r="AO190" s="162">
        <f t="shared" si="167"/>
        <v>574.5</v>
      </c>
      <c r="AP190" s="162">
        <f t="shared" si="167"/>
        <v>0</v>
      </c>
      <c r="AQ190" s="162">
        <f t="shared" si="167"/>
        <v>0</v>
      </c>
    </row>
    <row r="191" spans="1:77" s="8" customFormat="1" ht="31.5" customHeight="1">
      <c r="A191" s="16" t="s">
        <v>63</v>
      </c>
      <c r="B191" s="17" t="s">
        <v>192</v>
      </c>
      <c r="C191" s="153" t="s">
        <v>64</v>
      </c>
      <c r="D191" s="153"/>
      <c r="E191" s="154">
        <f t="shared" si="200"/>
        <v>1094.5</v>
      </c>
      <c r="F191" s="155">
        <f>F192</f>
        <v>1094.5</v>
      </c>
      <c r="G191" s="155">
        <f t="shared" si="201"/>
        <v>0</v>
      </c>
      <c r="H191" s="155">
        <f t="shared" si="201"/>
        <v>0</v>
      </c>
      <c r="I191" s="155">
        <f t="shared" si="201"/>
        <v>0</v>
      </c>
      <c r="J191" s="190">
        <f t="shared" si="201"/>
        <v>5.9</v>
      </c>
      <c r="K191" s="190">
        <f t="shared" si="201"/>
        <v>5.9</v>
      </c>
      <c r="L191" s="190">
        <f t="shared" si="201"/>
        <v>0</v>
      </c>
      <c r="M191" s="190">
        <f t="shared" si="201"/>
        <v>0</v>
      </c>
      <c r="N191" s="190">
        <f t="shared" si="201"/>
        <v>0</v>
      </c>
      <c r="O191" s="155">
        <f t="shared" si="201"/>
        <v>1100.4000000000001</v>
      </c>
      <c r="P191" s="157">
        <f t="shared" si="162"/>
        <v>1100.4000000000001</v>
      </c>
      <c r="Q191" s="155">
        <f t="shared" si="201"/>
        <v>0</v>
      </c>
      <c r="R191" s="155">
        <f t="shared" si="201"/>
        <v>0</v>
      </c>
      <c r="S191" s="155">
        <f t="shared" si="201"/>
        <v>0</v>
      </c>
      <c r="T191" s="154">
        <f t="shared" si="199"/>
        <v>794.5</v>
      </c>
      <c r="U191" s="155">
        <f>U192</f>
        <v>794.5</v>
      </c>
      <c r="V191" s="155">
        <f t="shared" si="202"/>
        <v>0</v>
      </c>
      <c r="W191" s="155">
        <f t="shared" si="202"/>
        <v>0</v>
      </c>
      <c r="X191" s="155">
        <f t="shared" si="202"/>
        <v>0</v>
      </c>
      <c r="Y191" s="155">
        <f t="shared" si="202"/>
        <v>0</v>
      </c>
      <c r="Z191" s="155">
        <f t="shared" si="202"/>
        <v>0</v>
      </c>
      <c r="AA191" s="155">
        <f t="shared" si="202"/>
        <v>0</v>
      </c>
      <c r="AB191" s="154">
        <f t="shared" si="165"/>
        <v>794.5</v>
      </c>
      <c r="AC191" s="154">
        <f t="shared" si="165"/>
        <v>794.5</v>
      </c>
      <c r="AD191" s="154">
        <f t="shared" si="165"/>
        <v>0</v>
      </c>
      <c r="AE191" s="154">
        <f t="shared" si="165"/>
        <v>0</v>
      </c>
      <c r="AF191" s="159">
        <f>AG191+AH191</f>
        <v>574.5</v>
      </c>
      <c r="AG191" s="160">
        <f>AG192</f>
        <v>574.5</v>
      </c>
      <c r="AH191" s="160">
        <f t="shared" si="203"/>
        <v>0</v>
      </c>
      <c r="AI191" s="160">
        <f t="shared" si="203"/>
        <v>0</v>
      </c>
      <c r="AJ191" s="160">
        <f t="shared" si="203"/>
        <v>0</v>
      </c>
      <c r="AK191" s="160">
        <f t="shared" si="203"/>
        <v>0</v>
      </c>
      <c r="AL191" s="160">
        <f t="shared" si="203"/>
        <v>0</v>
      </c>
      <c r="AM191" s="160">
        <f t="shared" si="203"/>
        <v>0</v>
      </c>
      <c r="AN191" s="162">
        <f t="shared" si="167"/>
        <v>574.5</v>
      </c>
      <c r="AO191" s="162">
        <f t="shared" si="167"/>
        <v>574.5</v>
      </c>
      <c r="AP191" s="162">
        <f t="shared" si="167"/>
        <v>0</v>
      </c>
      <c r="AQ191" s="162">
        <f t="shared" si="167"/>
        <v>0</v>
      </c>
      <c r="AR191" s="7"/>
      <c r="AS191" s="7"/>
      <c r="AT191" s="7"/>
      <c r="AU191" s="7"/>
      <c r="AV191" s="7"/>
      <c r="AW191" s="7"/>
      <c r="AX191" s="7"/>
      <c r="AY191" s="7"/>
      <c r="AZ191" s="7"/>
      <c r="BA191" s="7"/>
      <c r="BB191" s="7"/>
      <c r="BC191" s="7"/>
      <c r="BD191" s="7"/>
      <c r="BE191" s="7"/>
      <c r="BF191" s="7"/>
      <c r="BG191" s="7"/>
      <c r="BH191" s="7"/>
      <c r="BI191" s="7"/>
      <c r="BJ191" s="7"/>
      <c r="BK191" s="7"/>
      <c r="BL191" s="7"/>
      <c r="BM191" s="7"/>
      <c r="BN191" s="7"/>
      <c r="BO191" s="7"/>
      <c r="BP191" s="7"/>
      <c r="BQ191" s="7"/>
      <c r="BR191" s="7"/>
      <c r="BS191" s="7"/>
      <c r="BT191" s="7"/>
      <c r="BU191" s="7"/>
      <c r="BV191" s="7"/>
      <c r="BW191" s="7"/>
      <c r="BX191" s="7"/>
      <c r="BY191" s="7"/>
    </row>
    <row r="192" spans="1:77" s="8" customFormat="1" ht="15" customHeight="1">
      <c r="A192" s="16" t="s">
        <v>70</v>
      </c>
      <c r="B192" s="17" t="s">
        <v>192</v>
      </c>
      <c r="C192" s="153" t="s">
        <v>64</v>
      </c>
      <c r="D192" s="153" t="s">
        <v>71</v>
      </c>
      <c r="E192" s="154">
        <f t="shared" si="200"/>
        <v>1094.5</v>
      </c>
      <c r="F192" s="155">
        <v>1094.5</v>
      </c>
      <c r="G192" s="156"/>
      <c r="H192" s="157"/>
      <c r="I192" s="157"/>
      <c r="J192" s="188">
        <f>K192+L192+M192+N192</f>
        <v>5.9</v>
      </c>
      <c r="K192" s="188">
        <v>5.9</v>
      </c>
      <c r="L192" s="188"/>
      <c r="M192" s="188"/>
      <c r="N192" s="188"/>
      <c r="O192" s="157">
        <f>P192+Q192+R192+S192</f>
        <v>1100.4000000000001</v>
      </c>
      <c r="P192" s="157">
        <f t="shared" si="162"/>
        <v>1100.4000000000001</v>
      </c>
      <c r="Q192" s="157"/>
      <c r="R192" s="157"/>
      <c r="S192" s="157"/>
      <c r="T192" s="154">
        <f t="shared" si="199"/>
        <v>794.5</v>
      </c>
      <c r="U192" s="155">
        <v>794.5</v>
      </c>
      <c r="V192" s="156"/>
      <c r="W192" s="156"/>
      <c r="X192" s="156"/>
      <c r="Y192" s="156"/>
      <c r="Z192" s="156"/>
      <c r="AA192" s="156"/>
      <c r="AB192" s="154">
        <f t="shared" si="165"/>
        <v>794.5</v>
      </c>
      <c r="AC192" s="154">
        <f t="shared" si="165"/>
        <v>794.5</v>
      </c>
      <c r="AD192" s="154">
        <f t="shared" si="165"/>
        <v>0</v>
      </c>
      <c r="AE192" s="154">
        <f t="shared" si="165"/>
        <v>0</v>
      </c>
      <c r="AF192" s="159">
        <f>AG192+AH192</f>
        <v>574.5</v>
      </c>
      <c r="AG192" s="160">
        <v>574.5</v>
      </c>
      <c r="AH192" s="160"/>
      <c r="AI192" s="160"/>
      <c r="AJ192" s="161"/>
      <c r="AK192" s="161"/>
      <c r="AL192" s="161"/>
      <c r="AM192" s="161"/>
      <c r="AN192" s="162">
        <f t="shared" si="167"/>
        <v>574.5</v>
      </c>
      <c r="AO192" s="162">
        <f t="shared" si="167"/>
        <v>574.5</v>
      </c>
      <c r="AP192" s="162">
        <f t="shared" si="167"/>
        <v>0</v>
      </c>
      <c r="AQ192" s="162">
        <f t="shared" si="167"/>
        <v>0</v>
      </c>
      <c r="AR192" s="7"/>
      <c r="AS192" s="7"/>
      <c r="AT192" s="7"/>
      <c r="AU192" s="7"/>
      <c r="AV192" s="7"/>
      <c r="AW192" s="7"/>
      <c r="AX192" s="7"/>
      <c r="AY192" s="7"/>
      <c r="AZ192" s="7"/>
      <c r="BA192" s="7"/>
      <c r="BB192" s="7"/>
      <c r="BC192" s="7"/>
      <c r="BD192" s="7"/>
      <c r="BE192" s="7"/>
      <c r="BF192" s="7"/>
      <c r="BG192" s="7"/>
      <c r="BH192" s="7"/>
      <c r="BI192" s="7"/>
      <c r="BJ192" s="7"/>
      <c r="BK192" s="7"/>
      <c r="BL192" s="7"/>
      <c r="BM192" s="7"/>
      <c r="BN192" s="7"/>
      <c r="BO192" s="7"/>
      <c r="BP192" s="7"/>
      <c r="BQ192" s="7"/>
      <c r="BR192" s="7"/>
      <c r="BS192" s="7"/>
      <c r="BT192" s="7"/>
      <c r="BU192" s="7"/>
      <c r="BV192" s="7"/>
      <c r="BW192" s="7"/>
      <c r="BX192" s="7"/>
      <c r="BY192" s="7"/>
    </row>
    <row r="193" spans="1:77" s="7" customFormat="1" ht="85.5" customHeight="1">
      <c r="A193" s="43" t="s">
        <v>157</v>
      </c>
      <c r="B193" s="42" t="s">
        <v>193</v>
      </c>
      <c r="C193" s="19" t="s">
        <v>24</v>
      </c>
      <c r="D193" s="19"/>
      <c r="E193" s="154">
        <f t="shared" si="200"/>
        <v>1070</v>
      </c>
      <c r="F193" s="18">
        <f t="shared" ref="F193:S194" si="204">F194</f>
        <v>0</v>
      </c>
      <c r="G193" s="18">
        <f t="shared" si="204"/>
        <v>0</v>
      </c>
      <c r="H193" s="155">
        <f t="shared" si="204"/>
        <v>1070</v>
      </c>
      <c r="I193" s="155">
        <f t="shared" si="204"/>
        <v>0</v>
      </c>
      <c r="J193" s="190">
        <f t="shared" si="204"/>
        <v>0</v>
      </c>
      <c r="K193" s="190">
        <f t="shared" si="204"/>
        <v>0</v>
      </c>
      <c r="L193" s="190">
        <f t="shared" si="204"/>
        <v>0</v>
      </c>
      <c r="M193" s="190">
        <f t="shared" si="204"/>
        <v>0</v>
      </c>
      <c r="N193" s="190">
        <f t="shared" si="204"/>
        <v>0</v>
      </c>
      <c r="O193" s="155">
        <f t="shared" si="204"/>
        <v>1070</v>
      </c>
      <c r="P193" s="157">
        <f t="shared" si="162"/>
        <v>0</v>
      </c>
      <c r="Q193" s="155">
        <f t="shared" si="204"/>
        <v>0</v>
      </c>
      <c r="R193" s="155">
        <f t="shared" si="204"/>
        <v>1070</v>
      </c>
      <c r="S193" s="155">
        <f t="shared" si="204"/>
        <v>0</v>
      </c>
      <c r="T193" s="154">
        <f t="shared" si="199"/>
        <v>0</v>
      </c>
      <c r="U193" s="18">
        <f t="shared" ref="U193:AA194" si="205">U194</f>
        <v>0</v>
      </c>
      <c r="V193" s="18">
        <f t="shared" si="205"/>
        <v>0</v>
      </c>
      <c r="W193" s="157">
        <f t="shared" si="205"/>
        <v>0</v>
      </c>
      <c r="X193" s="157">
        <f t="shared" si="205"/>
        <v>0</v>
      </c>
      <c r="Y193" s="157">
        <f t="shared" si="205"/>
        <v>0</v>
      </c>
      <c r="Z193" s="157">
        <f t="shared" si="205"/>
        <v>0</v>
      </c>
      <c r="AA193" s="157">
        <f t="shared" si="205"/>
        <v>0</v>
      </c>
      <c r="AB193" s="154">
        <f t="shared" si="165"/>
        <v>0</v>
      </c>
      <c r="AC193" s="154">
        <f t="shared" si="165"/>
        <v>0</v>
      </c>
      <c r="AD193" s="154">
        <f t="shared" si="165"/>
        <v>0</v>
      </c>
      <c r="AE193" s="154">
        <f t="shared" si="165"/>
        <v>0</v>
      </c>
      <c r="AF193" s="159">
        <f>AG193+AH193+AI193</f>
        <v>710</v>
      </c>
      <c r="AG193" s="159">
        <f t="shared" ref="AG193:AM194" si="206">AG194</f>
        <v>0</v>
      </c>
      <c r="AH193" s="159">
        <f t="shared" si="206"/>
        <v>0</v>
      </c>
      <c r="AI193" s="159">
        <f t="shared" si="206"/>
        <v>710</v>
      </c>
      <c r="AJ193" s="159">
        <f t="shared" si="206"/>
        <v>0</v>
      </c>
      <c r="AK193" s="159">
        <f t="shared" si="206"/>
        <v>0</v>
      </c>
      <c r="AL193" s="159">
        <f t="shared" si="206"/>
        <v>0</v>
      </c>
      <c r="AM193" s="159">
        <f t="shared" si="206"/>
        <v>0</v>
      </c>
      <c r="AN193" s="162">
        <f t="shared" si="167"/>
        <v>710</v>
      </c>
      <c r="AO193" s="162">
        <f t="shared" si="167"/>
        <v>0</v>
      </c>
      <c r="AP193" s="162">
        <f t="shared" si="167"/>
        <v>0</v>
      </c>
      <c r="AQ193" s="162">
        <f t="shared" si="167"/>
        <v>710</v>
      </c>
    </row>
    <row r="194" spans="1:77" s="8" customFormat="1" ht="31.5" customHeight="1">
      <c r="A194" s="48" t="s">
        <v>63</v>
      </c>
      <c r="B194" s="44" t="s">
        <v>193</v>
      </c>
      <c r="C194" s="153" t="s">
        <v>64</v>
      </c>
      <c r="D194" s="153"/>
      <c r="E194" s="154">
        <f t="shared" si="200"/>
        <v>1070</v>
      </c>
      <c r="F194" s="156">
        <f t="shared" si="204"/>
        <v>0</v>
      </c>
      <c r="G194" s="156">
        <f t="shared" si="204"/>
        <v>0</v>
      </c>
      <c r="H194" s="155">
        <f t="shared" si="204"/>
        <v>1070</v>
      </c>
      <c r="I194" s="155">
        <f t="shared" si="204"/>
        <v>0</v>
      </c>
      <c r="J194" s="190">
        <f t="shared" si="204"/>
        <v>0</v>
      </c>
      <c r="K194" s="190">
        <f t="shared" si="204"/>
        <v>0</v>
      </c>
      <c r="L194" s="190">
        <f t="shared" si="204"/>
        <v>0</v>
      </c>
      <c r="M194" s="190">
        <f t="shared" si="204"/>
        <v>0</v>
      </c>
      <c r="N194" s="190">
        <f t="shared" si="204"/>
        <v>0</v>
      </c>
      <c r="O194" s="155">
        <f t="shared" si="204"/>
        <v>1070</v>
      </c>
      <c r="P194" s="157">
        <f t="shared" si="162"/>
        <v>0</v>
      </c>
      <c r="Q194" s="155">
        <f t="shared" si="204"/>
        <v>0</v>
      </c>
      <c r="R194" s="155">
        <f t="shared" si="204"/>
        <v>1070</v>
      </c>
      <c r="S194" s="155">
        <f t="shared" si="204"/>
        <v>0</v>
      </c>
      <c r="T194" s="154">
        <f t="shared" si="199"/>
        <v>0</v>
      </c>
      <c r="U194" s="156">
        <f t="shared" si="205"/>
        <v>0</v>
      </c>
      <c r="V194" s="156">
        <f t="shared" si="205"/>
        <v>0</v>
      </c>
      <c r="W194" s="155">
        <f t="shared" si="205"/>
        <v>0</v>
      </c>
      <c r="X194" s="155">
        <f t="shared" si="205"/>
        <v>0</v>
      </c>
      <c r="Y194" s="155">
        <f t="shared" si="205"/>
        <v>0</v>
      </c>
      <c r="Z194" s="155">
        <f t="shared" si="205"/>
        <v>0</v>
      </c>
      <c r="AA194" s="155">
        <f t="shared" si="205"/>
        <v>0</v>
      </c>
      <c r="AB194" s="154">
        <f t="shared" si="165"/>
        <v>0</v>
      </c>
      <c r="AC194" s="154">
        <f t="shared" si="165"/>
        <v>0</v>
      </c>
      <c r="AD194" s="154">
        <f t="shared" si="165"/>
        <v>0</v>
      </c>
      <c r="AE194" s="154">
        <f t="shared" si="165"/>
        <v>0</v>
      </c>
      <c r="AF194" s="159">
        <f>AG194+AH194+AI194</f>
        <v>710</v>
      </c>
      <c r="AG194" s="160">
        <f t="shared" si="206"/>
        <v>0</v>
      </c>
      <c r="AH194" s="160">
        <f t="shared" si="206"/>
        <v>0</v>
      </c>
      <c r="AI194" s="160">
        <f t="shared" si="206"/>
        <v>710</v>
      </c>
      <c r="AJ194" s="160">
        <f t="shared" si="206"/>
        <v>0</v>
      </c>
      <c r="AK194" s="160">
        <f t="shared" si="206"/>
        <v>0</v>
      </c>
      <c r="AL194" s="160">
        <f t="shared" si="206"/>
        <v>0</v>
      </c>
      <c r="AM194" s="160">
        <f t="shared" si="206"/>
        <v>0</v>
      </c>
      <c r="AN194" s="162">
        <f t="shared" si="167"/>
        <v>710</v>
      </c>
      <c r="AO194" s="162">
        <f t="shared" si="167"/>
        <v>0</v>
      </c>
      <c r="AP194" s="162">
        <f t="shared" si="167"/>
        <v>0</v>
      </c>
      <c r="AQ194" s="162">
        <f t="shared" si="167"/>
        <v>710</v>
      </c>
      <c r="AR194" s="7"/>
      <c r="AS194" s="7"/>
      <c r="AT194" s="7"/>
      <c r="AU194" s="7"/>
      <c r="AV194" s="7"/>
      <c r="AW194" s="7"/>
      <c r="AX194" s="7"/>
      <c r="AY194" s="7"/>
      <c r="AZ194" s="7"/>
      <c r="BA194" s="7"/>
      <c r="BB194" s="7"/>
      <c r="BC194" s="7"/>
      <c r="BD194" s="7"/>
      <c r="BE194" s="7"/>
      <c r="BF194" s="7"/>
      <c r="BG194" s="7"/>
      <c r="BH194" s="7"/>
      <c r="BI194" s="7"/>
      <c r="BJ194" s="7"/>
      <c r="BK194" s="7"/>
      <c r="BL194" s="7"/>
      <c r="BM194" s="7"/>
      <c r="BN194" s="7"/>
      <c r="BO194" s="7"/>
      <c r="BP194" s="7"/>
      <c r="BQ194" s="7"/>
      <c r="BR194" s="7"/>
      <c r="BS194" s="7"/>
      <c r="BT194" s="7"/>
      <c r="BU194" s="7"/>
      <c r="BV194" s="7"/>
      <c r="BW194" s="7"/>
      <c r="BX194" s="7"/>
      <c r="BY194" s="7"/>
    </row>
    <row r="195" spans="1:77" s="8" customFormat="1" ht="18" customHeight="1">
      <c r="A195" s="48" t="s">
        <v>73</v>
      </c>
      <c r="B195" s="44" t="s">
        <v>193</v>
      </c>
      <c r="C195" s="153" t="s">
        <v>64</v>
      </c>
      <c r="D195" s="153" t="s">
        <v>74</v>
      </c>
      <c r="E195" s="154">
        <f>F195+G195+H195</f>
        <v>1070</v>
      </c>
      <c r="F195" s="155"/>
      <c r="G195" s="155"/>
      <c r="H195" s="155">
        <v>1070</v>
      </c>
      <c r="I195" s="157"/>
      <c r="J195" s="188">
        <f>K195+L195+M195+N195</f>
        <v>0</v>
      </c>
      <c r="K195" s="188"/>
      <c r="L195" s="188"/>
      <c r="M195" s="188"/>
      <c r="N195" s="188"/>
      <c r="O195" s="157">
        <f>P195+Q195+R195+S195</f>
        <v>1070</v>
      </c>
      <c r="P195" s="157">
        <f t="shared" si="162"/>
        <v>0</v>
      </c>
      <c r="Q195" s="157">
        <f>G195+L195</f>
        <v>0</v>
      </c>
      <c r="R195" s="157">
        <f>H195+M195</f>
        <v>1070</v>
      </c>
      <c r="S195" s="157">
        <f>I195+N195</f>
        <v>0</v>
      </c>
      <c r="T195" s="154">
        <f t="shared" si="199"/>
        <v>0</v>
      </c>
      <c r="U195" s="155"/>
      <c r="V195" s="155"/>
      <c r="W195" s="155"/>
      <c r="X195" s="155"/>
      <c r="Y195" s="155"/>
      <c r="Z195" s="155"/>
      <c r="AA195" s="155"/>
      <c r="AB195" s="154">
        <f t="shared" si="165"/>
        <v>0</v>
      </c>
      <c r="AC195" s="154">
        <f t="shared" si="165"/>
        <v>0</v>
      </c>
      <c r="AD195" s="154">
        <f t="shared" si="165"/>
        <v>0</v>
      </c>
      <c r="AE195" s="154">
        <f t="shared" si="165"/>
        <v>0</v>
      </c>
      <c r="AF195" s="159">
        <f>AG195+AH195+AI195</f>
        <v>710</v>
      </c>
      <c r="AG195" s="160"/>
      <c r="AH195" s="160"/>
      <c r="AI195" s="160">
        <v>710</v>
      </c>
      <c r="AJ195" s="161"/>
      <c r="AK195" s="161"/>
      <c r="AL195" s="161"/>
      <c r="AM195" s="161"/>
      <c r="AN195" s="162">
        <f t="shared" si="167"/>
        <v>710</v>
      </c>
      <c r="AO195" s="162">
        <f t="shared" si="167"/>
        <v>0</v>
      </c>
      <c r="AP195" s="162">
        <f t="shared" si="167"/>
        <v>0</v>
      </c>
      <c r="AQ195" s="162">
        <f t="shared" si="167"/>
        <v>710</v>
      </c>
      <c r="AR195" s="7"/>
      <c r="AS195" s="7"/>
      <c r="AT195" s="7"/>
      <c r="AU195" s="7"/>
      <c r="AV195" s="7"/>
      <c r="AW195" s="7"/>
      <c r="AX195" s="7"/>
      <c r="AY195" s="7"/>
      <c r="AZ195" s="7"/>
      <c r="BA195" s="7"/>
      <c r="BB195" s="7"/>
      <c r="BC195" s="7"/>
      <c r="BD195" s="7"/>
      <c r="BE195" s="7"/>
      <c r="BF195" s="7"/>
      <c r="BG195" s="7"/>
      <c r="BH195" s="7"/>
      <c r="BI195" s="7"/>
      <c r="BJ195" s="7"/>
      <c r="BK195" s="7"/>
      <c r="BL195" s="7"/>
      <c r="BM195" s="7"/>
      <c r="BN195" s="7"/>
      <c r="BO195" s="7"/>
      <c r="BP195" s="7"/>
      <c r="BQ195" s="7"/>
      <c r="BR195" s="7"/>
      <c r="BS195" s="7"/>
      <c r="BT195" s="7"/>
      <c r="BU195" s="7"/>
      <c r="BV195" s="7"/>
      <c r="BW195" s="7"/>
      <c r="BX195" s="7"/>
      <c r="BY195" s="7"/>
    </row>
    <row r="196" spans="1:77" s="8" customFormat="1" ht="48.75" hidden="1">
      <c r="A196" s="118" t="s">
        <v>359</v>
      </c>
      <c r="B196" s="119">
        <v>6500051350</v>
      </c>
      <c r="C196" s="153"/>
      <c r="D196" s="153"/>
      <c r="E196" s="154">
        <f t="shared" ref="E196:I197" si="207">E197</f>
        <v>0</v>
      </c>
      <c r="F196" s="154">
        <f t="shared" si="207"/>
        <v>0</v>
      </c>
      <c r="G196" s="154">
        <f t="shared" si="207"/>
        <v>0</v>
      </c>
      <c r="H196" s="154">
        <f t="shared" si="207"/>
        <v>0</v>
      </c>
      <c r="I196" s="154">
        <f t="shared" si="207"/>
        <v>0</v>
      </c>
      <c r="J196" s="187"/>
      <c r="K196" s="187"/>
      <c r="L196" s="187"/>
      <c r="M196" s="187"/>
      <c r="N196" s="187"/>
      <c r="O196" s="154"/>
      <c r="P196" s="157">
        <f t="shared" si="162"/>
        <v>0</v>
      </c>
      <c r="Q196" s="154"/>
      <c r="R196" s="154"/>
      <c r="S196" s="154"/>
      <c r="T196" s="154">
        <f t="shared" ref="T196:W197" si="208">T197</f>
        <v>0</v>
      </c>
      <c r="U196" s="154">
        <f t="shared" si="208"/>
        <v>0</v>
      </c>
      <c r="V196" s="154">
        <f t="shared" si="208"/>
        <v>0</v>
      </c>
      <c r="W196" s="154">
        <f t="shared" si="208"/>
        <v>0</v>
      </c>
      <c r="X196" s="154"/>
      <c r="Y196" s="154"/>
      <c r="Z196" s="154"/>
      <c r="AA196" s="154"/>
      <c r="AB196" s="154">
        <f t="shared" si="165"/>
        <v>0</v>
      </c>
      <c r="AC196" s="154">
        <f t="shared" si="165"/>
        <v>0</v>
      </c>
      <c r="AD196" s="154">
        <f t="shared" si="165"/>
        <v>0</v>
      </c>
      <c r="AE196" s="154">
        <f t="shared" si="165"/>
        <v>0</v>
      </c>
      <c r="AF196" s="154">
        <f t="shared" ref="AF196:AI197" si="209">AF197</f>
        <v>0</v>
      </c>
      <c r="AG196" s="154">
        <f t="shared" si="209"/>
        <v>0</v>
      </c>
      <c r="AH196" s="154">
        <f t="shared" si="209"/>
        <v>0</v>
      </c>
      <c r="AI196" s="154">
        <f t="shared" si="209"/>
        <v>0</v>
      </c>
      <c r="AJ196" s="161"/>
      <c r="AK196" s="161"/>
      <c r="AL196" s="161"/>
      <c r="AM196" s="161"/>
      <c r="AN196" s="162">
        <f t="shared" si="167"/>
        <v>0</v>
      </c>
      <c r="AO196" s="162">
        <f t="shared" si="167"/>
        <v>0</v>
      </c>
      <c r="AP196" s="162">
        <f t="shared" si="167"/>
        <v>0</v>
      </c>
      <c r="AQ196" s="162">
        <f t="shared" si="167"/>
        <v>0</v>
      </c>
      <c r="AR196" s="7"/>
      <c r="AS196" s="7"/>
      <c r="AT196" s="7"/>
      <c r="AU196" s="7"/>
      <c r="AV196" s="7"/>
      <c r="AW196" s="7"/>
      <c r="AX196" s="7"/>
      <c r="AY196" s="7"/>
      <c r="AZ196" s="7"/>
      <c r="BA196" s="7"/>
      <c r="BB196" s="7"/>
      <c r="BC196" s="7"/>
      <c r="BD196" s="7"/>
      <c r="BE196" s="7"/>
      <c r="BF196" s="7"/>
      <c r="BG196" s="7"/>
      <c r="BH196" s="7"/>
      <c r="BI196" s="7"/>
      <c r="BJ196" s="7"/>
      <c r="BK196" s="7"/>
      <c r="BL196" s="7"/>
      <c r="BM196" s="7"/>
      <c r="BN196" s="7"/>
      <c r="BO196" s="7"/>
      <c r="BP196" s="7"/>
      <c r="BQ196" s="7"/>
      <c r="BR196" s="7"/>
      <c r="BS196" s="7"/>
      <c r="BT196" s="7"/>
      <c r="BU196" s="7"/>
      <c r="BV196" s="7"/>
      <c r="BW196" s="7"/>
      <c r="BX196" s="7"/>
      <c r="BY196" s="7"/>
    </row>
    <row r="197" spans="1:77" s="8" customFormat="1" ht="18" hidden="1" customHeight="1">
      <c r="A197" s="48" t="s">
        <v>63</v>
      </c>
      <c r="B197" s="119">
        <v>6500051350</v>
      </c>
      <c r="C197" s="153" t="s">
        <v>64</v>
      </c>
      <c r="D197" s="153"/>
      <c r="E197" s="154">
        <f t="shared" si="207"/>
        <v>0</v>
      </c>
      <c r="F197" s="154">
        <f t="shared" si="207"/>
        <v>0</v>
      </c>
      <c r="G197" s="154">
        <f t="shared" si="207"/>
        <v>0</v>
      </c>
      <c r="H197" s="154">
        <f t="shared" si="207"/>
        <v>0</v>
      </c>
      <c r="I197" s="154">
        <f t="shared" si="207"/>
        <v>0</v>
      </c>
      <c r="J197" s="187"/>
      <c r="K197" s="187"/>
      <c r="L197" s="187"/>
      <c r="M197" s="187"/>
      <c r="N197" s="187"/>
      <c r="O197" s="154"/>
      <c r="P197" s="157">
        <f t="shared" si="162"/>
        <v>0</v>
      </c>
      <c r="Q197" s="154"/>
      <c r="R197" s="154"/>
      <c r="S197" s="154"/>
      <c r="T197" s="154">
        <f t="shared" si="208"/>
        <v>0</v>
      </c>
      <c r="U197" s="154">
        <f t="shared" si="208"/>
        <v>0</v>
      </c>
      <c r="V197" s="154">
        <f t="shared" si="208"/>
        <v>0</v>
      </c>
      <c r="W197" s="154">
        <f t="shared" si="208"/>
        <v>0</v>
      </c>
      <c r="X197" s="154"/>
      <c r="Y197" s="154"/>
      <c r="Z197" s="154"/>
      <c r="AA197" s="154"/>
      <c r="AB197" s="154">
        <f t="shared" si="165"/>
        <v>0</v>
      </c>
      <c r="AC197" s="154">
        <f t="shared" si="165"/>
        <v>0</v>
      </c>
      <c r="AD197" s="154">
        <f t="shared" si="165"/>
        <v>0</v>
      </c>
      <c r="AE197" s="154">
        <f t="shared" si="165"/>
        <v>0</v>
      </c>
      <c r="AF197" s="154">
        <f t="shared" si="209"/>
        <v>0</v>
      </c>
      <c r="AG197" s="154">
        <f t="shared" si="209"/>
        <v>0</v>
      </c>
      <c r="AH197" s="154">
        <f t="shared" si="209"/>
        <v>0</v>
      </c>
      <c r="AI197" s="154">
        <f t="shared" si="209"/>
        <v>0</v>
      </c>
      <c r="AJ197" s="161"/>
      <c r="AK197" s="161"/>
      <c r="AL197" s="161"/>
      <c r="AM197" s="161"/>
      <c r="AN197" s="162">
        <f t="shared" si="167"/>
        <v>0</v>
      </c>
      <c r="AO197" s="162">
        <f t="shared" si="167"/>
        <v>0</v>
      </c>
      <c r="AP197" s="162">
        <f t="shared" si="167"/>
        <v>0</v>
      </c>
      <c r="AQ197" s="162">
        <f t="shared" si="167"/>
        <v>0</v>
      </c>
      <c r="AR197" s="7"/>
      <c r="AS197" s="7"/>
      <c r="AT197" s="7"/>
      <c r="AU197" s="7"/>
      <c r="AV197" s="7"/>
      <c r="AW197" s="7"/>
      <c r="AX197" s="7"/>
      <c r="AY197" s="7"/>
      <c r="AZ197" s="7"/>
      <c r="BA197" s="7"/>
      <c r="BB197" s="7"/>
      <c r="BC197" s="7"/>
      <c r="BD197" s="7"/>
      <c r="BE197" s="7"/>
      <c r="BF197" s="7"/>
      <c r="BG197" s="7"/>
      <c r="BH197" s="7"/>
      <c r="BI197" s="7"/>
      <c r="BJ197" s="7"/>
      <c r="BK197" s="7"/>
      <c r="BL197" s="7"/>
      <c r="BM197" s="7"/>
      <c r="BN197" s="7"/>
      <c r="BO197" s="7"/>
      <c r="BP197" s="7"/>
      <c r="BQ197" s="7"/>
      <c r="BR197" s="7"/>
      <c r="BS197" s="7"/>
      <c r="BT197" s="7"/>
      <c r="BU197" s="7"/>
      <c r="BV197" s="7"/>
      <c r="BW197" s="7"/>
      <c r="BX197" s="7"/>
      <c r="BY197" s="7"/>
    </row>
    <row r="198" spans="1:77" s="8" customFormat="1" ht="18" hidden="1" customHeight="1">
      <c r="A198" s="48" t="s">
        <v>73</v>
      </c>
      <c r="B198" s="119">
        <v>6500051350</v>
      </c>
      <c r="C198" s="153" t="s">
        <v>64</v>
      </c>
      <c r="D198" s="153" t="s">
        <v>74</v>
      </c>
      <c r="E198" s="154">
        <f>F198+G198+H198</f>
        <v>0</v>
      </c>
      <c r="F198" s="156"/>
      <c r="G198" s="156"/>
      <c r="H198" s="155"/>
      <c r="I198" s="157"/>
      <c r="J198" s="188"/>
      <c r="K198" s="188"/>
      <c r="L198" s="188"/>
      <c r="M198" s="188"/>
      <c r="N198" s="188"/>
      <c r="O198" s="157"/>
      <c r="P198" s="157">
        <f t="shared" si="162"/>
        <v>0</v>
      </c>
      <c r="Q198" s="157"/>
      <c r="R198" s="157"/>
      <c r="S198" s="157"/>
      <c r="T198" s="154">
        <f>U198+V198+W198</f>
        <v>0</v>
      </c>
      <c r="U198" s="156"/>
      <c r="V198" s="156"/>
      <c r="W198" s="155"/>
      <c r="X198" s="155"/>
      <c r="Y198" s="155"/>
      <c r="Z198" s="155"/>
      <c r="AA198" s="155"/>
      <c r="AB198" s="154">
        <f t="shared" si="165"/>
        <v>0</v>
      </c>
      <c r="AC198" s="154">
        <f t="shared" si="165"/>
        <v>0</v>
      </c>
      <c r="AD198" s="154">
        <f t="shared" si="165"/>
        <v>0</v>
      </c>
      <c r="AE198" s="154">
        <f t="shared" si="165"/>
        <v>0</v>
      </c>
      <c r="AF198" s="159">
        <f>AG198+AH198+AI198</f>
        <v>0</v>
      </c>
      <c r="AG198" s="160"/>
      <c r="AH198" s="160"/>
      <c r="AI198" s="160"/>
      <c r="AJ198" s="161"/>
      <c r="AK198" s="161"/>
      <c r="AL198" s="161"/>
      <c r="AM198" s="161"/>
      <c r="AN198" s="162">
        <f t="shared" si="167"/>
        <v>0</v>
      </c>
      <c r="AO198" s="162">
        <f t="shared" si="167"/>
        <v>0</v>
      </c>
      <c r="AP198" s="162">
        <f t="shared" si="167"/>
        <v>0</v>
      </c>
      <c r="AQ198" s="162">
        <f t="shared" si="167"/>
        <v>0</v>
      </c>
      <c r="AR198" s="7"/>
      <c r="AS198" s="7"/>
      <c r="AT198" s="7"/>
      <c r="AU198" s="7"/>
      <c r="AV198" s="7"/>
      <c r="AW198" s="7"/>
      <c r="AX198" s="7"/>
      <c r="AY198" s="7"/>
      <c r="AZ198" s="7"/>
      <c r="BA198" s="7"/>
      <c r="BB198" s="7"/>
      <c r="BC198" s="7"/>
      <c r="BD198" s="7"/>
      <c r="BE198" s="7"/>
      <c r="BF198" s="7"/>
      <c r="BG198" s="7"/>
      <c r="BH198" s="7"/>
      <c r="BI198" s="7"/>
      <c r="BJ198" s="7"/>
      <c r="BK198" s="7"/>
      <c r="BL198" s="7"/>
      <c r="BM198" s="7"/>
      <c r="BN198" s="7"/>
      <c r="BO198" s="7"/>
      <c r="BP198" s="7"/>
      <c r="BQ198" s="7"/>
      <c r="BR198" s="7"/>
      <c r="BS198" s="7"/>
      <c r="BT198" s="7"/>
      <c r="BU198" s="7"/>
      <c r="BV198" s="7"/>
      <c r="BW198" s="7"/>
      <c r="BX198" s="7"/>
      <c r="BY198" s="7"/>
    </row>
    <row r="199" spans="1:77" s="8" customFormat="1" ht="168.75" customHeight="1">
      <c r="A199" s="48" t="s">
        <v>316</v>
      </c>
      <c r="B199" s="60" t="s">
        <v>371</v>
      </c>
      <c r="C199" s="153"/>
      <c r="D199" s="153"/>
      <c r="E199" s="154">
        <f>E200</f>
        <v>0</v>
      </c>
      <c r="F199" s="154">
        <f t="shared" ref="F199:AJ200" si="210">F200</f>
        <v>0</v>
      </c>
      <c r="G199" s="154">
        <f t="shared" si="210"/>
        <v>0</v>
      </c>
      <c r="H199" s="154">
        <f t="shared" si="210"/>
        <v>0</v>
      </c>
      <c r="I199" s="154">
        <f t="shared" si="210"/>
        <v>0</v>
      </c>
      <c r="J199" s="187">
        <f t="shared" si="210"/>
        <v>0</v>
      </c>
      <c r="K199" s="187">
        <f t="shared" si="210"/>
        <v>0</v>
      </c>
      <c r="L199" s="187">
        <f t="shared" si="210"/>
        <v>0</v>
      </c>
      <c r="M199" s="187">
        <f t="shared" si="210"/>
        <v>0</v>
      </c>
      <c r="N199" s="187">
        <f t="shared" si="210"/>
        <v>0</v>
      </c>
      <c r="O199" s="154">
        <f t="shared" si="210"/>
        <v>0</v>
      </c>
      <c r="P199" s="157">
        <f t="shared" si="162"/>
        <v>0</v>
      </c>
      <c r="Q199" s="154">
        <f t="shared" si="210"/>
        <v>0</v>
      </c>
      <c r="R199" s="154">
        <f t="shared" si="210"/>
        <v>0</v>
      </c>
      <c r="S199" s="154">
        <f t="shared" si="210"/>
        <v>0</v>
      </c>
      <c r="T199" s="154">
        <f t="shared" si="210"/>
        <v>0</v>
      </c>
      <c r="U199" s="154">
        <f t="shared" si="210"/>
        <v>0</v>
      </c>
      <c r="V199" s="154">
        <f t="shared" si="210"/>
        <v>0</v>
      </c>
      <c r="W199" s="154">
        <f t="shared" si="210"/>
        <v>0</v>
      </c>
      <c r="X199" s="154">
        <f t="shared" si="210"/>
        <v>0</v>
      </c>
      <c r="Y199" s="154">
        <f t="shared" si="210"/>
        <v>0</v>
      </c>
      <c r="Z199" s="154">
        <f t="shared" si="210"/>
        <v>0</v>
      </c>
      <c r="AA199" s="154">
        <f t="shared" si="210"/>
        <v>0</v>
      </c>
      <c r="AB199" s="154">
        <f t="shared" si="165"/>
        <v>0</v>
      </c>
      <c r="AC199" s="154">
        <f t="shared" si="165"/>
        <v>0</v>
      </c>
      <c r="AD199" s="154">
        <f t="shared" si="165"/>
        <v>0</v>
      </c>
      <c r="AE199" s="154">
        <f t="shared" si="165"/>
        <v>0</v>
      </c>
      <c r="AF199" s="154">
        <f t="shared" si="210"/>
        <v>0</v>
      </c>
      <c r="AG199" s="154">
        <f t="shared" si="210"/>
        <v>0</v>
      </c>
      <c r="AH199" s="154">
        <f t="shared" si="210"/>
        <v>0</v>
      </c>
      <c r="AI199" s="154">
        <f t="shared" si="210"/>
        <v>0</v>
      </c>
      <c r="AJ199" s="154">
        <f t="shared" si="210"/>
        <v>0</v>
      </c>
      <c r="AK199" s="154">
        <f t="shared" ref="AK199:AM200" si="211">AK200</f>
        <v>0</v>
      </c>
      <c r="AL199" s="154">
        <f t="shared" si="211"/>
        <v>0</v>
      </c>
      <c r="AM199" s="154">
        <f t="shared" si="211"/>
        <v>0</v>
      </c>
      <c r="AN199" s="162">
        <f t="shared" si="167"/>
        <v>0</v>
      </c>
      <c r="AO199" s="162">
        <f t="shared" si="167"/>
        <v>0</v>
      </c>
      <c r="AP199" s="162">
        <f t="shared" si="167"/>
        <v>0</v>
      </c>
      <c r="AQ199" s="162">
        <f t="shared" si="167"/>
        <v>0</v>
      </c>
      <c r="AR199" s="7"/>
      <c r="AS199" s="7"/>
      <c r="AT199" s="7"/>
      <c r="AU199" s="7"/>
      <c r="AV199" s="7"/>
      <c r="AW199" s="7"/>
      <c r="AX199" s="7"/>
      <c r="AY199" s="7"/>
      <c r="AZ199" s="7"/>
      <c r="BA199" s="7"/>
      <c r="BB199" s="7"/>
      <c r="BC199" s="7"/>
      <c r="BD199" s="7"/>
      <c r="BE199" s="7"/>
      <c r="BF199" s="7"/>
      <c r="BG199" s="7"/>
      <c r="BH199" s="7"/>
      <c r="BI199" s="7"/>
      <c r="BJ199" s="7"/>
      <c r="BK199" s="7"/>
      <c r="BL199" s="7"/>
      <c r="BM199" s="7"/>
      <c r="BN199" s="7"/>
      <c r="BO199" s="7"/>
      <c r="BP199" s="7"/>
      <c r="BQ199" s="7"/>
      <c r="BR199" s="7"/>
      <c r="BS199" s="7"/>
      <c r="BT199" s="7"/>
      <c r="BU199" s="7"/>
      <c r="BV199" s="7"/>
      <c r="BW199" s="7"/>
      <c r="BX199" s="7"/>
      <c r="BY199" s="7"/>
    </row>
    <row r="200" spans="1:77" s="8" customFormat="1" ht="30">
      <c r="A200" s="48" t="s">
        <v>63</v>
      </c>
      <c r="B200" s="60" t="s">
        <v>371</v>
      </c>
      <c r="C200" s="153" t="s">
        <v>64</v>
      </c>
      <c r="D200" s="153"/>
      <c r="E200" s="154">
        <f>E201</f>
        <v>0</v>
      </c>
      <c r="F200" s="154">
        <f t="shared" si="210"/>
        <v>0</v>
      </c>
      <c r="G200" s="154">
        <f t="shared" si="210"/>
        <v>0</v>
      </c>
      <c r="H200" s="154">
        <f t="shared" si="210"/>
        <v>0</v>
      </c>
      <c r="I200" s="154">
        <f t="shared" si="210"/>
        <v>0</v>
      </c>
      <c r="J200" s="187">
        <f t="shared" si="210"/>
        <v>0</v>
      </c>
      <c r="K200" s="187">
        <f t="shared" si="210"/>
        <v>0</v>
      </c>
      <c r="L200" s="187">
        <f t="shared" si="210"/>
        <v>0</v>
      </c>
      <c r="M200" s="187">
        <f t="shared" si="210"/>
        <v>0</v>
      </c>
      <c r="N200" s="187">
        <f t="shared" si="210"/>
        <v>0</v>
      </c>
      <c r="O200" s="154">
        <f t="shared" si="210"/>
        <v>0</v>
      </c>
      <c r="P200" s="157">
        <f t="shared" si="162"/>
        <v>0</v>
      </c>
      <c r="Q200" s="154">
        <f t="shared" si="210"/>
        <v>0</v>
      </c>
      <c r="R200" s="154">
        <f t="shared" si="210"/>
        <v>0</v>
      </c>
      <c r="S200" s="154">
        <f t="shared" si="210"/>
        <v>0</v>
      </c>
      <c r="T200" s="154">
        <f t="shared" si="210"/>
        <v>0</v>
      </c>
      <c r="U200" s="154">
        <f t="shared" si="210"/>
        <v>0</v>
      </c>
      <c r="V200" s="154">
        <f t="shared" si="210"/>
        <v>0</v>
      </c>
      <c r="W200" s="154">
        <f t="shared" si="210"/>
        <v>0</v>
      </c>
      <c r="X200" s="154">
        <f t="shared" si="210"/>
        <v>0</v>
      </c>
      <c r="Y200" s="154">
        <f t="shared" si="210"/>
        <v>0</v>
      </c>
      <c r="Z200" s="154">
        <f t="shared" si="210"/>
        <v>0</v>
      </c>
      <c r="AA200" s="154">
        <f t="shared" si="210"/>
        <v>0</v>
      </c>
      <c r="AB200" s="154">
        <f t="shared" si="165"/>
        <v>0</v>
      </c>
      <c r="AC200" s="154">
        <f t="shared" si="165"/>
        <v>0</v>
      </c>
      <c r="AD200" s="154">
        <f t="shared" si="165"/>
        <v>0</v>
      </c>
      <c r="AE200" s="154">
        <f t="shared" si="165"/>
        <v>0</v>
      </c>
      <c r="AF200" s="154">
        <f t="shared" si="210"/>
        <v>0</v>
      </c>
      <c r="AG200" s="154">
        <f t="shared" si="210"/>
        <v>0</v>
      </c>
      <c r="AH200" s="154">
        <f t="shared" si="210"/>
        <v>0</v>
      </c>
      <c r="AI200" s="154">
        <f t="shared" si="210"/>
        <v>0</v>
      </c>
      <c r="AJ200" s="154">
        <f t="shared" si="210"/>
        <v>0</v>
      </c>
      <c r="AK200" s="154">
        <f t="shared" si="211"/>
        <v>0</v>
      </c>
      <c r="AL200" s="154">
        <f t="shared" si="211"/>
        <v>0</v>
      </c>
      <c r="AM200" s="154">
        <f t="shared" si="211"/>
        <v>0</v>
      </c>
      <c r="AN200" s="162">
        <f t="shared" si="167"/>
        <v>0</v>
      </c>
      <c r="AO200" s="162">
        <f t="shared" si="167"/>
        <v>0</v>
      </c>
      <c r="AP200" s="162">
        <f t="shared" si="167"/>
        <v>0</v>
      </c>
      <c r="AQ200" s="162">
        <f t="shared" si="167"/>
        <v>0</v>
      </c>
      <c r="AR200" s="7"/>
      <c r="AS200" s="7"/>
      <c r="AT200" s="7"/>
      <c r="AU200" s="7"/>
      <c r="AV200" s="7"/>
      <c r="AW200" s="7"/>
      <c r="AX200" s="7"/>
      <c r="AY200" s="7"/>
      <c r="AZ200" s="7"/>
      <c r="BA200" s="7"/>
      <c r="BB200" s="7"/>
      <c r="BC200" s="7"/>
      <c r="BD200" s="7"/>
      <c r="BE200" s="7"/>
      <c r="BF200" s="7"/>
      <c r="BG200" s="7"/>
      <c r="BH200" s="7"/>
      <c r="BI200" s="7"/>
      <c r="BJ200" s="7"/>
      <c r="BK200" s="7"/>
      <c r="BL200" s="7"/>
      <c r="BM200" s="7"/>
      <c r="BN200" s="7"/>
      <c r="BO200" s="7"/>
      <c r="BP200" s="7"/>
      <c r="BQ200" s="7"/>
      <c r="BR200" s="7"/>
      <c r="BS200" s="7"/>
      <c r="BT200" s="7"/>
      <c r="BU200" s="7"/>
      <c r="BV200" s="7"/>
      <c r="BW200" s="7"/>
      <c r="BX200" s="7"/>
      <c r="BY200" s="7"/>
    </row>
    <row r="201" spans="1:77" s="8" customFormat="1" ht="18" customHeight="1">
      <c r="A201" s="48" t="s">
        <v>73</v>
      </c>
      <c r="B201" s="60" t="s">
        <v>371</v>
      </c>
      <c r="C201" s="153" t="s">
        <v>64</v>
      </c>
      <c r="D201" s="153" t="s">
        <v>74</v>
      </c>
      <c r="E201" s="154">
        <f>F201+G201+H201+I201</f>
        <v>0</v>
      </c>
      <c r="F201" s="156"/>
      <c r="G201" s="156"/>
      <c r="H201" s="155"/>
      <c r="I201" s="157"/>
      <c r="J201" s="188">
        <f>K201+L201+M201+N201</f>
        <v>0</v>
      </c>
      <c r="K201" s="188"/>
      <c r="L201" s="188"/>
      <c r="M201" s="188"/>
      <c r="N201" s="188"/>
      <c r="O201" s="157">
        <f>P201+Q201+R201+S201</f>
        <v>0</v>
      </c>
      <c r="P201" s="157">
        <f t="shared" si="162"/>
        <v>0</v>
      </c>
      <c r="Q201" s="157"/>
      <c r="R201" s="157"/>
      <c r="S201" s="157"/>
      <c r="T201" s="154">
        <f>U201+V201+W201</f>
        <v>0</v>
      </c>
      <c r="U201" s="156"/>
      <c r="V201" s="156"/>
      <c r="W201" s="156"/>
      <c r="X201" s="156"/>
      <c r="Y201" s="156"/>
      <c r="Z201" s="156"/>
      <c r="AA201" s="156"/>
      <c r="AB201" s="154">
        <f t="shared" si="165"/>
        <v>0</v>
      </c>
      <c r="AC201" s="154">
        <f t="shared" si="165"/>
        <v>0</v>
      </c>
      <c r="AD201" s="154">
        <f t="shared" si="165"/>
        <v>0</v>
      </c>
      <c r="AE201" s="154">
        <f t="shared" si="165"/>
        <v>0</v>
      </c>
      <c r="AF201" s="159">
        <f>AG201+AH201+AI201</f>
        <v>0</v>
      </c>
      <c r="AG201" s="160"/>
      <c r="AH201" s="160"/>
      <c r="AI201" s="160">
        <v>0</v>
      </c>
      <c r="AJ201" s="162">
        <f>AK201+AL201+AM201</f>
        <v>0</v>
      </c>
      <c r="AK201" s="162"/>
      <c r="AL201" s="162"/>
      <c r="AM201" s="162"/>
      <c r="AN201" s="162">
        <f t="shared" si="167"/>
        <v>0</v>
      </c>
      <c r="AO201" s="162">
        <f t="shared" si="167"/>
        <v>0</v>
      </c>
      <c r="AP201" s="162">
        <f t="shared" si="167"/>
        <v>0</v>
      </c>
      <c r="AQ201" s="162">
        <f t="shared" si="167"/>
        <v>0</v>
      </c>
      <c r="AR201" s="7"/>
      <c r="AS201" s="7"/>
      <c r="AT201" s="7"/>
      <c r="AU201" s="7"/>
      <c r="AV201" s="7"/>
      <c r="AW201" s="7"/>
      <c r="AX201" s="7"/>
      <c r="AY201" s="7"/>
      <c r="AZ201" s="7"/>
      <c r="BA201" s="7"/>
      <c r="BB201" s="7"/>
      <c r="BC201" s="7"/>
      <c r="BD201" s="7"/>
      <c r="BE201" s="7"/>
      <c r="BF201" s="7"/>
      <c r="BG201" s="7"/>
      <c r="BH201" s="7"/>
      <c r="BI201" s="7"/>
      <c r="BJ201" s="7"/>
      <c r="BK201" s="7"/>
      <c r="BL201" s="7"/>
      <c r="BM201" s="7"/>
      <c r="BN201" s="7"/>
      <c r="BO201" s="7"/>
      <c r="BP201" s="7"/>
      <c r="BQ201" s="7"/>
      <c r="BR201" s="7"/>
      <c r="BS201" s="7"/>
      <c r="BT201" s="7"/>
      <c r="BU201" s="7"/>
      <c r="BV201" s="7"/>
      <c r="BW201" s="7"/>
      <c r="BX201" s="7"/>
      <c r="BY201" s="7"/>
    </row>
    <row r="202" spans="1:77" s="8" customFormat="1" ht="51">
      <c r="A202" s="58" t="s">
        <v>419</v>
      </c>
      <c r="B202" s="60" t="s">
        <v>169</v>
      </c>
      <c r="C202" s="153"/>
      <c r="D202" s="153"/>
      <c r="E202" s="154">
        <f>E203</f>
        <v>12.9</v>
      </c>
      <c r="F202" s="154">
        <f t="shared" ref="F202:AQ203" si="212">F203</f>
        <v>12.9</v>
      </c>
      <c r="G202" s="154">
        <f t="shared" si="212"/>
        <v>0</v>
      </c>
      <c r="H202" s="154">
        <f t="shared" si="212"/>
        <v>0</v>
      </c>
      <c r="I202" s="154">
        <f t="shared" si="212"/>
        <v>0</v>
      </c>
      <c r="J202" s="187">
        <f t="shared" si="212"/>
        <v>0</v>
      </c>
      <c r="K202" s="187">
        <f t="shared" si="212"/>
        <v>0</v>
      </c>
      <c r="L202" s="187">
        <f t="shared" si="212"/>
        <v>0</v>
      </c>
      <c r="M202" s="187">
        <f t="shared" si="212"/>
        <v>0</v>
      </c>
      <c r="N202" s="187">
        <f t="shared" si="212"/>
        <v>0</v>
      </c>
      <c r="O202" s="154">
        <f t="shared" si="212"/>
        <v>12.9</v>
      </c>
      <c r="P202" s="157">
        <f t="shared" si="162"/>
        <v>12.9</v>
      </c>
      <c r="Q202" s="154">
        <f t="shared" si="212"/>
        <v>0</v>
      </c>
      <c r="R202" s="154">
        <f t="shared" si="212"/>
        <v>0</v>
      </c>
      <c r="S202" s="154">
        <f t="shared" si="212"/>
        <v>0</v>
      </c>
      <c r="T202" s="154">
        <f t="shared" si="212"/>
        <v>0</v>
      </c>
      <c r="U202" s="154">
        <f t="shared" si="212"/>
        <v>0</v>
      </c>
      <c r="V202" s="154">
        <f t="shared" si="212"/>
        <v>0</v>
      </c>
      <c r="W202" s="154">
        <f t="shared" si="212"/>
        <v>0</v>
      </c>
      <c r="X202" s="154">
        <f t="shared" si="212"/>
        <v>0</v>
      </c>
      <c r="Y202" s="154">
        <f t="shared" si="212"/>
        <v>0</v>
      </c>
      <c r="Z202" s="154">
        <f t="shared" si="212"/>
        <v>0</v>
      </c>
      <c r="AA202" s="154">
        <f t="shared" si="212"/>
        <v>0</v>
      </c>
      <c r="AB202" s="154">
        <f t="shared" si="212"/>
        <v>0</v>
      </c>
      <c r="AC202" s="154">
        <f t="shared" si="212"/>
        <v>0</v>
      </c>
      <c r="AD202" s="154">
        <f t="shared" si="212"/>
        <v>0</v>
      </c>
      <c r="AE202" s="154">
        <f t="shared" si="212"/>
        <v>0</v>
      </c>
      <c r="AF202" s="154">
        <f t="shared" si="212"/>
        <v>0</v>
      </c>
      <c r="AG202" s="154">
        <f t="shared" si="212"/>
        <v>0</v>
      </c>
      <c r="AH202" s="154">
        <f t="shared" si="212"/>
        <v>0</v>
      </c>
      <c r="AI202" s="154">
        <f t="shared" si="212"/>
        <v>0</v>
      </c>
      <c r="AJ202" s="154">
        <f t="shared" si="212"/>
        <v>0</v>
      </c>
      <c r="AK202" s="154">
        <f t="shared" si="212"/>
        <v>0</v>
      </c>
      <c r="AL202" s="154">
        <f t="shared" si="212"/>
        <v>0</v>
      </c>
      <c r="AM202" s="154">
        <f t="shared" si="212"/>
        <v>0</v>
      </c>
      <c r="AN202" s="154">
        <f t="shared" si="212"/>
        <v>0</v>
      </c>
      <c r="AO202" s="154">
        <f t="shared" si="212"/>
        <v>0</v>
      </c>
      <c r="AP202" s="154">
        <f t="shared" si="212"/>
        <v>0</v>
      </c>
      <c r="AQ202" s="154">
        <f t="shared" si="212"/>
        <v>0</v>
      </c>
      <c r="AR202" s="7"/>
      <c r="AS202" s="7"/>
      <c r="AT202" s="7"/>
      <c r="AU202" s="7"/>
      <c r="AV202" s="7"/>
      <c r="AW202" s="7"/>
      <c r="AX202" s="7"/>
      <c r="AY202" s="7"/>
      <c r="AZ202" s="7"/>
      <c r="BA202" s="7"/>
      <c r="BB202" s="7"/>
      <c r="BC202" s="7"/>
      <c r="BD202" s="7"/>
      <c r="BE202" s="7"/>
      <c r="BF202" s="7"/>
      <c r="BG202" s="7"/>
      <c r="BH202" s="7"/>
      <c r="BI202" s="7"/>
      <c r="BJ202" s="7"/>
      <c r="BK202" s="7"/>
      <c r="BL202" s="7"/>
      <c r="BM202" s="7"/>
      <c r="BN202" s="7"/>
      <c r="BO202" s="7"/>
      <c r="BP202" s="7"/>
      <c r="BQ202" s="7"/>
      <c r="BR202" s="7"/>
      <c r="BS202" s="7"/>
      <c r="BT202" s="7"/>
      <c r="BU202" s="7"/>
      <c r="BV202" s="7"/>
      <c r="BW202" s="7"/>
      <c r="BX202" s="7"/>
      <c r="BY202" s="7"/>
    </row>
    <row r="203" spans="1:77" s="8" customFormat="1" ht="30">
      <c r="A203" s="48" t="s">
        <v>63</v>
      </c>
      <c r="B203" s="60" t="s">
        <v>169</v>
      </c>
      <c r="C203" s="153" t="s">
        <v>64</v>
      </c>
      <c r="D203" s="153"/>
      <c r="E203" s="154">
        <f>E204</f>
        <v>12.9</v>
      </c>
      <c r="F203" s="154">
        <f t="shared" si="212"/>
        <v>12.9</v>
      </c>
      <c r="G203" s="154">
        <f t="shared" si="212"/>
        <v>0</v>
      </c>
      <c r="H203" s="154">
        <f t="shared" si="212"/>
        <v>0</v>
      </c>
      <c r="I203" s="154">
        <f t="shared" si="212"/>
        <v>0</v>
      </c>
      <c r="J203" s="187">
        <f t="shared" si="212"/>
        <v>0</v>
      </c>
      <c r="K203" s="187">
        <f t="shared" si="212"/>
        <v>0</v>
      </c>
      <c r="L203" s="187">
        <f t="shared" si="212"/>
        <v>0</v>
      </c>
      <c r="M203" s="187">
        <f t="shared" si="212"/>
        <v>0</v>
      </c>
      <c r="N203" s="187">
        <f t="shared" si="212"/>
        <v>0</v>
      </c>
      <c r="O203" s="154">
        <f t="shared" si="212"/>
        <v>12.9</v>
      </c>
      <c r="P203" s="157">
        <f t="shared" si="162"/>
        <v>12.9</v>
      </c>
      <c r="Q203" s="154">
        <f t="shared" si="212"/>
        <v>0</v>
      </c>
      <c r="R203" s="154">
        <f t="shared" si="212"/>
        <v>0</v>
      </c>
      <c r="S203" s="154">
        <f t="shared" si="212"/>
        <v>0</v>
      </c>
      <c r="T203" s="154">
        <f t="shared" si="212"/>
        <v>0</v>
      </c>
      <c r="U203" s="154">
        <f t="shared" si="212"/>
        <v>0</v>
      </c>
      <c r="V203" s="154">
        <f t="shared" si="212"/>
        <v>0</v>
      </c>
      <c r="W203" s="154">
        <f t="shared" si="212"/>
        <v>0</v>
      </c>
      <c r="X203" s="154">
        <f t="shared" si="212"/>
        <v>0</v>
      </c>
      <c r="Y203" s="154">
        <f t="shared" si="212"/>
        <v>0</v>
      </c>
      <c r="Z203" s="154">
        <f t="shared" si="212"/>
        <v>0</v>
      </c>
      <c r="AA203" s="154">
        <f t="shared" si="212"/>
        <v>0</v>
      </c>
      <c r="AB203" s="154">
        <f t="shared" si="212"/>
        <v>0</v>
      </c>
      <c r="AC203" s="154">
        <f t="shared" si="212"/>
        <v>0</v>
      </c>
      <c r="AD203" s="154">
        <f t="shared" si="212"/>
        <v>0</v>
      </c>
      <c r="AE203" s="154">
        <f t="shared" si="212"/>
        <v>0</v>
      </c>
      <c r="AF203" s="154">
        <f t="shared" si="212"/>
        <v>0</v>
      </c>
      <c r="AG203" s="154">
        <f t="shared" si="212"/>
        <v>0</v>
      </c>
      <c r="AH203" s="154">
        <f t="shared" si="212"/>
        <v>0</v>
      </c>
      <c r="AI203" s="154">
        <f t="shared" si="212"/>
        <v>0</v>
      </c>
      <c r="AJ203" s="154">
        <f t="shared" si="212"/>
        <v>0</v>
      </c>
      <c r="AK203" s="154">
        <f t="shared" si="212"/>
        <v>0</v>
      </c>
      <c r="AL203" s="154">
        <f t="shared" si="212"/>
        <v>0</v>
      </c>
      <c r="AM203" s="154">
        <f t="shared" si="212"/>
        <v>0</v>
      </c>
      <c r="AN203" s="154">
        <f t="shared" si="212"/>
        <v>0</v>
      </c>
      <c r="AO203" s="154">
        <f t="shared" si="212"/>
        <v>0</v>
      </c>
      <c r="AP203" s="154">
        <f t="shared" si="212"/>
        <v>0</v>
      </c>
      <c r="AQ203" s="154">
        <f t="shared" si="212"/>
        <v>0</v>
      </c>
      <c r="AR203" s="7"/>
      <c r="AS203" s="7"/>
      <c r="AT203" s="7"/>
      <c r="AU203" s="7"/>
      <c r="AV203" s="7"/>
      <c r="AW203" s="7"/>
      <c r="AX203" s="7"/>
      <c r="AY203" s="7"/>
      <c r="AZ203" s="7"/>
      <c r="BA203" s="7"/>
      <c r="BB203" s="7"/>
      <c r="BC203" s="7"/>
      <c r="BD203" s="7"/>
      <c r="BE203" s="7"/>
      <c r="BF203" s="7"/>
      <c r="BG203" s="7"/>
      <c r="BH203" s="7"/>
      <c r="BI203" s="7"/>
      <c r="BJ203" s="7"/>
      <c r="BK203" s="7"/>
      <c r="BL203" s="7"/>
      <c r="BM203" s="7"/>
      <c r="BN203" s="7"/>
      <c r="BO203" s="7"/>
      <c r="BP203" s="7"/>
      <c r="BQ203" s="7"/>
      <c r="BR203" s="7"/>
      <c r="BS203" s="7"/>
      <c r="BT203" s="7"/>
      <c r="BU203" s="7"/>
      <c r="BV203" s="7"/>
      <c r="BW203" s="7"/>
      <c r="BX203" s="7"/>
      <c r="BY203" s="7"/>
    </row>
    <row r="204" spans="1:77" s="8" customFormat="1" ht="18" customHeight="1">
      <c r="A204" s="48" t="s">
        <v>73</v>
      </c>
      <c r="B204" s="60" t="s">
        <v>169</v>
      </c>
      <c r="C204" s="153" t="s">
        <v>64</v>
      </c>
      <c r="D204" s="153" t="s">
        <v>74</v>
      </c>
      <c r="E204" s="154">
        <f>F204+G204+H204+I204</f>
        <v>12.9</v>
      </c>
      <c r="F204" s="156">
        <v>12.9</v>
      </c>
      <c r="G204" s="156"/>
      <c r="H204" s="155"/>
      <c r="I204" s="157"/>
      <c r="J204" s="188">
        <f>K204+L204+M204+N204</f>
        <v>0</v>
      </c>
      <c r="K204" s="188">
        <v>0</v>
      </c>
      <c r="L204" s="188"/>
      <c r="M204" s="188"/>
      <c r="N204" s="188"/>
      <c r="O204" s="157">
        <f>E204+J204</f>
        <v>12.9</v>
      </c>
      <c r="P204" s="157">
        <f t="shared" si="162"/>
        <v>12.9</v>
      </c>
      <c r="Q204" s="157">
        <f>G204+L204</f>
        <v>0</v>
      </c>
      <c r="R204" s="157">
        <f>H204+M204</f>
        <v>0</v>
      </c>
      <c r="S204" s="157">
        <f>I204+N204</f>
        <v>0</v>
      </c>
      <c r="T204" s="154">
        <f>U204+V204+W204</f>
        <v>0</v>
      </c>
      <c r="U204" s="156"/>
      <c r="V204" s="156"/>
      <c r="W204" s="156"/>
      <c r="X204" s="156">
        <f>Y204+Z204+AA204</f>
        <v>0</v>
      </c>
      <c r="Y204" s="156"/>
      <c r="Z204" s="156"/>
      <c r="AA204" s="156"/>
      <c r="AB204" s="154">
        <f>T204+X204</f>
        <v>0</v>
      </c>
      <c r="AC204" s="154">
        <f>U204+Y204</f>
        <v>0</v>
      </c>
      <c r="AD204" s="154">
        <f>V204+Z204</f>
        <v>0</v>
      </c>
      <c r="AE204" s="154">
        <f>W204+AA204</f>
        <v>0</v>
      </c>
      <c r="AF204" s="159">
        <f>AG204+AH204+AI204</f>
        <v>0</v>
      </c>
      <c r="AG204" s="160"/>
      <c r="AH204" s="160"/>
      <c r="AI204" s="160"/>
      <c r="AJ204" s="162">
        <f>AK204+AL204+AM204</f>
        <v>0</v>
      </c>
      <c r="AK204" s="162"/>
      <c r="AL204" s="162"/>
      <c r="AM204" s="162"/>
      <c r="AN204" s="162">
        <f>AF204+AJ204</f>
        <v>0</v>
      </c>
      <c r="AO204" s="162">
        <f>AG204+AK204</f>
        <v>0</v>
      </c>
      <c r="AP204" s="162">
        <f>AH204+AL204</f>
        <v>0</v>
      </c>
      <c r="AQ204" s="162">
        <f>AI204+AM204</f>
        <v>0</v>
      </c>
      <c r="AR204" s="7"/>
      <c r="AS204" s="7"/>
      <c r="AT204" s="7"/>
      <c r="AU204" s="7"/>
      <c r="AV204" s="7"/>
      <c r="AW204" s="7"/>
      <c r="AX204" s="7"/>
      <c r="AY204" s="7"/>
      <c r="AZ204" s="7"/>
      <c r="BA204" s="7"/>
      <c r="BB204" s="7"/>
      <c r="BC204" s="7"/>
      <c r="BD204" s="7"/>
      <c r="BE204" s="7"/>
      <c r="BF204" s="7"/>
      <c r="BG204" s="7"/>
      <c r="BH204" s="7"/>
      <c r="BI204" s="7"/>
      <c r="BJ204" s="7"/>
      <c r="BK204" s="7"/>
      <c r="BL204" s="7"/>
      <c r="BM204" s="7"/>
      <c r="BN204" s="7"/>
      <c r="BO204" s="7"/>
      <c r="BP204" s="7"/>
      <c r="BQ204" s="7"/>
      <c r="BR204" s="7"/>
      <c r="BS204" s="7"/>
      <c r="BT204" s="7"/>
      <c r="BU204" s="7"/>
      <c r="BV204" s="7"/>
      <c r="BW204" s="7"/>
      <c r="BX204" s="7"/>
      <c r="BY204" s="7"/>
    </row>
    <row r="205" spans="1:77" s="7" customFormat="1" ht="53.25" hidden="1" customHeight="1">
      <c r="A205" s="59" t="s">
        <v>128</v>
      </c>
      <c r="B205" s="21" t="s">
        <v>194</v>
      </c>
      <c r="C205" s="19"/>
      <c r="D205" s="19"/>
      <c r="E205" s="154">
        <f t="shared" si="200"/>
        <v>0</v>
      </c>
      <c r="F205" s="18">
        <f t="shared" ref="F205:H206" si="213">F206</f>
        <v>0</v>
      </c>
      <c r="G205" s="18">
        <f t="shared" si="213"/>
        <v>0</v>
      </c>
      <c r="H205" s="155">
        <f t="shared" si="213"/>
        <v>0</v>
      </c>
      <c r="I205" s="157"/>
      <c r="J205" s="188"/>
      <c r="K205" s="188"/>
      <c r="L205" s="188"/>
      <c r="M205" s="188"/>
      <c r="N205" s="188"/>
      <c r="O205" s="157"/>
      <c r="P205" s="157">
        <f t="shared" si="162"/>
        <v>0</v>
      </c>
      <c r="Q205" s="157"/>
      <c r="R205" s="157"/>
      <c r="S205" s="157"/>
      <c r="T205" s="154">
        <f t="shared" si="199"/>
        <v>0</v>
      </c>
      <c r="U205" s="18">
        <f t="shared" ref="U205:W206" si="214">U206</f>
        <v>0</v>
      </c>
      <c r="V205" s="157">
        <f t="shared" si="214"/>
        <v>0</v>
      </c>
      <c r="W205" s="157">
        <f t="shared" si="214"/>
        <v>0</v>
      </c>
      <c r="X205" s="157"/>
      <c r="Y205" s="157"/>
      <c r="Z205" s="157"/>
      <c r="AA205" s="157"/>
      <c r="AB205" s="154">
        <f t="shared" si="165"/>
        <v>0</v>
      </c>
      <c r="AC205" s="154">
        <f t="shared" si="165"/>
        <v>0</v>
      </c>
      <c r="AD205" s="154">
        <f t="shared" si="165"/>
        <v>0</v>
      </c>
      <c r="AE205" s="154">
        <f t="shared" si="165"/>
        <v>0</v>
      </c>
      <c r="AF205" s="159">
        <f>AF206</f>
        <v>0</v>
      </c>
      <c r="AG205" s="159">
        <f t="shared" ref="AG205:AI206" si="215">AG206</f>
        <v>0</v>
      </c>
      <c r="AH205" s="159">
        <f t="shared" si="215"/>
        <v>0</v>
      </c>
      <c r="AI205" s="159">
        <f t="shared" si="215"/>
        <v>0</v>
      </c>
      <c r="AJ205" s="161"/>
      <c r="AK205" s="161"/>
      <c r="AL205" s="161"/>
      <c r="AM205" s="161"/>
      <c r="AN205" s="162">
        <f t="shared" si="167"/>
        <v>0</v>
      </c>
      <c r="AO205" s="162">
        <f t="shared" si="167"/>
        <v>0</v>
      </c>
      <c r="AP205" s="162">
        <f t="shared" si="167"/>
        <v>0</v>
      </c>
      <c r="AQ205" s="162">
        <f t="shared" si="167"/>
        <v>0</v>
      </c>
    </row>
    <row r="206" spans="1:77" s="8" customFormat="1" ht="30.75" hidden="1" customHeight="1">
      <c r="A206" s="32" t="s">
        <v>63</v>
      </c>
      <c r="B206" s="22" t="s">
        <v>194</v>
      </c>
      <c r="C206" s="153" t="s">
        <v>64</v>
      </c>
      <c r="D206" s="153"/>
      <c r="E206" s="154">
        <f t="shared" si="200"/>
        <v>0</v>
      </c>
      <c r="F206" s="156">
        <f t="shared" si="213"/>
        <v>0</v>
      </c>
      <c r="G206" s="156">
        <f t="shared" si="213"/>
        <v>0</v>
      </c>
      <c r="H206" s="155">
        <f t="shared" si="213"/>
        <v>0</v>
      </c>
      <c r="I206" s="157"/>
      <c r="J206" s="188"/>
      <c r="K206" s="188"/>
      <c r="L206" s="188"/>
      <c r="M206" s="188"/>
      <c r="N206" s="188"/>
      <c r="O206" s="157"/>
      <c r="P206" s="157">
        <f t="shared" si="162"/>
        <v>0</v>
      </c>
      <c r="Q206" s="157"/>
      <c r="R206" s="157"/>
      <c r="S206" s="157"/>
      <c r="T206" s="154">
        <f t="shared" si="199"/>
        <v>0</v>
      </c>
      <c r="U206" s="156">
        <f t="shared" si="214"/>
        <v>0</v>
      </c>
      <c r="V206" s="155">
        <f t="shared" si="214"/>
        <v>0</v>
      </c>
      <c r="W206" s="155">
        <f t="shared" si="214"/>
        <v>0</v>
      </c>
      <c r="X206" s="155"/>
      <c r="Y206" s="155"/>
      <c r="Z206" s="155"/>
      <c r="AA206" s="155"/>
      <c r="AB206" s="154">
        <f t="shared" si="165"/>
        <v>0</v>
      </c>
      <c r="AC206" s="154">
        <f t="shared" si="165"/>
        <v>0</v>
      </c>
      <c r="AD206" s="154">
        <f t="shared" si="165"/>
        <v>0</v>
      </c>
      <c r="AE206" s="154">
        <f t="shared" si="165"/>
        <v>0</v>
      </c>
      <c r="AF206" s="159">
        <f>AF207</f>
        <v>0</v>
      </c>
      <c r="AG206" s="160">
        <f t="shared" si="215"/>
        <v>0</v>
      </c>
      <c r="AH206" s="160">
        <f t="shared" si="215"/>
        <v>0</v>
      </c>
      <c r="AI206" s="160">
        <f t="shared" si="215"/>
        <v>0</v>
      </c>
      <c r="AJ206" s="161"/>
      <c r="AK206" s="161"/>
      <c r="AL206" s="161"/>
      <c r="AM206" s="161"/>
      <c r="AN206" s="162">
        <f t="shared" si="167"/>
        <v>0</v>
      </c>
      <c r="AO206" s="162">
        <f t="shared" si="167"/>
        <v>0</v>
      </c>
      <c r="AP206" s="162">
        <f t="shared" si="167"/>
        <v>0</v>
      </c>
      <c r="AQ206" s="162">
        <f t="shared" si="167"/>
        <v>0</v>
      </c>
      <c r="AR206" s="7"/>
      <c r="AS206" s="7"/>
      <c r="AT206" s="7"/>
      <c r="AU206" s="7"/>
      <c r="AV206" s="7"/>
      <c r="AW206" s="7"/>
      <c r="AX206" s="7"/>
      <c r="AY206" s="7"/>
      <c r="AZ206" s="7"/>
      <c r="BA206" s="7"/>
      <c r="BB206" s="7"/>
      <c r="BC206" s="7"/>
      <c r="BD206" s="7"/>
      <c r="BE206" s="7"/>
      <c r="BF206" s="7"/>
      <c r="BG206" s="7"/>
      <c r="BH206" s="7"/>
      <c r="BI206" s="7"/>
      <c r="BJ206" s="7"/>
      <c r="BK206" s="7"/>
      <c r="BL206" s="7"/>
      <c r="BM206" s="7"/>
      <c r="BN206" s="7"/>
      <c r="BO206" s="7"/>
      <c r="BP206" s="7"/>
      <c r="BQ206" s="7"/>
      <c r="BR206" s="7"/>
      <c r="BS206" s="7"/>
      <c r="BT206" s="7"/>
      <c r="BU206" s="7"/>
      <c r="BV206" s="7"/>
      <c r="BW206" s="7"/>
      <c r="BX206" s="7"/>
      <c r="BY206" s="7"/>
    </row>
    <row r="207" spans="1:77" s="8" customFormat="1" ht="17.25" hidden="1" customHeight="1">
      <c r="A207" s="123" t="s">
        <v>75</v>
      </c>
      <c r="B207" s="22" t="s">
        <v>194</v>
      </c>
      <c r="C207" s="153" t="s">
        <v>64</v>
      </c>
      <c r="D207" s="153" t="s">
        <v>76</v>
      </c>
      <c r="E207" s="154">
        <f t="shared" si="200"/>
        <v>0</v>
      </c>
      <c r="F207" s="156"/>
      <c r="G207" s="156"/>
      <c r="H207" s="155"/>
      <c r="I207" s="157"/>
      <c r="J207" s="188"/>
      <c r="K207" s="188"/>
      <c r="L207" s="188"/>
      <c r="M207" s="188"/>
      <c r="N207" s="188"/>
      <c r="O207" s="157"/>
      <c r="P207" s="157">
        <f t="shared" si="162"/>
        <v>0</v>
      </c>
      <c r="Q207" s="157"/>
      <c r="R207" s="157"/>
      <c r="S207" s="157"/>
      <c r="T207" s="154">
        <f t="shared" si="199"/>
        <v>0</v>
      </c>
      <c r="U207" s="156"/>
      <c r="V207" s="155"/>
      <c r="W207" s="156"/>
      <c r="X207" s="156"/>
      <c r="Y207" s="156"/>
      <c r="Z207" s="156"/>
      <c r="AA207" s="156"/>
      <c r="AB207" s="154">
        <f t="shared" si="165"/>
        <v>0</v>
      </c>
      <c r="AC207" s="154">
        <f t="shared" si="165"/>
        <v>0</v>
      </c>
      <c r="AD207" s="154">
        <f t="shared" si="165"/>
        <v>0</v>
      </c>
      <c r="AE207" s="154">
        <f t="shared" si="165"/>
        <v>0</v>
      </c>
      <c r="AF207" s="159">
        <f>AI207</f>
        <v>0</v>
      </c>
      <c r="AG207" s="160"/>
      <c r="AH207" s="160"/>
      <c r="AI207" s="160"/>
      <c r="AJ207" s="161"/>
      <c r="AK207" s="161"/>
      <c r="AL207" s="161"/>
      <c r="AM207" s="161"/>
      <c r="AN207" s="162">
        <f t="shared" si="167"/>
        <v>0</v>
      </c>
      <c r="AO207" s="162">
        <f t="shared" si="167"/>
        <v>0</v>
      </c>
      <c r="AP207" s="162">
        <f t="shared" si="167"/>
        <v>0</v>
      </c>
      <c r="AQ207" s="162">
        <f t="shared" si="167"/>
        <v>0</v>
      </c>
      <c r="AR207" s="7"/>
      <c r="AS207" s="7"/>
      <c r="AT207" s="7"/>
      <c r="AU207" s="7"/>
      <c r="AV207" s="7"/>
      <c r="AW207" s="7"/>
      <c r="AX207" s="7"/>
      <c r="AY207" s="7"/>
      <c r="AZ207" s="7"/>
      <c r="BA207" s="7"/>
      <c r="BB207" s="7"/>
      <c r="BC207" s="7"/>
      <c r="BD207" s="7"/>
      <c r="BE207" s="7"/>
      <c r="BF207" s="7"/>
      <c r="BG207" s="7"/>
      <c r="BH207" s="7"/>
      <c r="BI207" s="7"/>
      <c r="BJ207" s="7"/>
      <c r="BK207" s="7"/>
      <c r="BL207" s="7"/>
      <c r="BM207" s="7"/>
      <c r="BN207" s="7"/>
      <c r="BO207" s="7"/>
      <c r="BP207" s="7"/>
      <c r="BQ207" s="7"/>
      <c r="BR207" s="7"/>
      <c r="BS207" s="7"/>
      <c r="BT207" s="7"/>
      <c r="BU207" s="7"/>
      <c r="BV207" s="7"/>
      <c r="BW207" s="7"/>
      <c r="BX207" s="7"/>
      <c r="BY207" s="7"/>
    </row>
    <row r="208" spans="1:77" s="7" customFormat="1" ht="71.25">
      <c r="A208" s="43" t="s">
        <v>129</v>
      </c>
      <c r="B208" s="21" t="s">
        <v>195</v>
      </c>
      <c r="C208" s="19"/>
      <c r="D208" s="19"/>
      <c r="E208" s="154">
        <f t="shared" si="200"/>
        <v>2187.1</v>
      </c>
      <c r="F208" s="18">
        <f t="shared" ref="F208:U209" si="216">F209</f>
        <v>0</v>
      </c>
      <c r="G208" s="157">
        <f t="shared" si="216"/>
        <v>2187.1</v>
      </c>
      <c r="H208" s="157">
        <f t="shared" si="216"/>
        <v>0</v>
      </c>
      <c r="I208" s="157">
        <f t="shared" si="216"/>
        <v>0</v>
      </c>
      <c r="J208" s="188">
        <f t="shared" si="216"/>
        <v>0</v>
      </c>
      <c r="K208" s="188">
        <f t="shared" si="216"/>
        <v>0</v>
      </c>
      <c r="L208" s="188">
        <f t="shared" si="216"/>
        <v>0</v>
      </c>
      <c r="M208" s="188">
        <f t="shared" si="216"/>
        <v>0</v>
      </c>
      <c r="N208" s="188">
        <f t="shared" si="216"/>
        <v>0</v>
      </c>
      <c r="O208" s="157">
        <f t="shared" si="216"/>
        <v>2187.1</v>
      </c>
      <c r="P208" s="157">
        <f t="shared" si="162"/>
        <v>0</v>
      </c>
      <c r="Q208" s="157">
        <f t="shared" si="216"/>
        <v>2187.1</v>
      </c>
      <c r="R208" s="157">
        <f t="shared" si="216"/>
        <v>0</v>
      </c>
      <c r="S208" s="157">
        <f t="shared" si="216"/>
        <v>0</v>
      </c>
      <c r="T208" s="157">
        <f t="shared" si="216"/>
        <v>2187.1</v>
      </c>
      <c r="U208" s="157">
        <f t="shared" si="216"/>
        <v>0</v>
      </c>
      <c r="V208" s="157">
        <f>V209</f>
        <v>2187.1</v>
      </c>
      <c r="W208" s="157">
        <f>W209</f>
        <v>0</v>
      </c>
      <c r="X208" s="157">
        <f t="shared" ref="X208:AA209" si="217">X209</f>
        <v>0</v>
      </c>
      <c r="Y208" s="157">
        <f t="shared" si="217"/>
        <v>0</v>
      </c>
      <c r="Z208" s="157">
        <f t="shared" si="217"/>
        <v>0</v>
      </c>
      <c r="AA208" s="157">
        <f t="shared" si="217"/>
        <v>0</v>
      </c>
      <c r="AB208" s="154">
        <f t="shared" si="165"/>
        <v>2187.1</v>
      </c>
      <c r="AC208" s="154">
        <f t="shared" si="165"/>
        <v>0</v>
      </c>
      <c r="AD208" s="154">
        <f t="shared" si="165"/>
        <v>2187.1</v>
      </c>
      <c r="AE208" s="154">
        <f t="shared" si="165"/>
        <v>0</v>
      </c>
      <c r="AF208" s="157">
        <f>AF209</f>
        <v>2187.1</v>
      </c>
      <c r="AG208" s="157">
        <f>AG209</f>
        <v>0</v>
      </c>
      <c r="AH208" s="157">
        <f>AH209</f>
        <v>2187.1</v>
      </c>
      <c r="AI208" s="157">
        <f>AI209</f>
        <v>0</v>
      </c>
      <c r="AJ208" s="157">
        <f t="shared" ref="AJ208:AM209" si="218">AJ209</f>
        <v>0</v>
      </c>
      <c r="AK208" s="157">
        <f t="shared" si="218"/>
        <v>0</v>
      </c>
      <c r="AL208" s="157">
        <f t="shared" si="218"/>
        <v>0</v>
      </c>
      <c r="AM208" s="157">
        <f t="shared" si="218"/>
        <v>0</v>
      </c>
      <c r="AN208" s="162">
        <f t="shared" si="167"/>
        <v>2187.1</v>
      </c>
      <c r="AO208" s="162">
        <f t="shared" si="167"/>
        <v>0</v>
      </c>
      <c r="AP208" s="162">
        <f t="shared" si="167"/>
        <v>2187.1</v>
      </c>
      <c r="AQ208" s="162">
        <f t="shared" si="167"/>
        <v>0</v>
      </c>
    </row>
    <row r="209" spans="1:77" s="8" customFormat="1" ht="30.75" customHeight="1">
      <c r="A209" s="16" t="s">
        <v>63</v>
      </c>
      <c r="B209" s="22" t="s">
        <v>195</v>
      </c>
      <c r="C209" s="153" t="s">
        <v>64</v>
      </c>
      <c r="D209" s="153"/>
      <c r="E209" s="154">
        <f t="shared" si="200"/>
        <v>2187.1</v>
      </c>
      <c r="F209" s="156">
        <f t="shared" si="216"/>
        <v>0</v>
      </c>
      <c r="G209" s="155">
        <f t="shared" si="216"/>
        <v>2187.1</v>
      </c>
      <c r="H209" s="155">
        <f t="shared" si="216"/>
        <v>0</v>
      </c>
      <c r="I209" s="155">
        <f t="shared" si="216"/>
        <v>0</v>
      </c>
      <c r="J209" s="190">
        <f t="shared" si="216"/>
        <v>0</v>
      </c>
      <c r="K209" s="190">
        <f t="shared" si="216"/>
        <v>0</v>
      </c>
      <c r="L209" s="190">
        <f t="shared" si="216"/>
        <v>0</v>
      </c>
      <c r="M209" s="190">
        <f t="shared" si="216"/>
        <v>0</v>
      </c>
      <c r="N209" s="190">
        <f t="shared" si="216"/>
        <v>0</v>
      </c>
      <c r="O209" s="155">
        <f t="shared" si="216"/>
        <v>2187.1</v>
      </c>
      <c r="P209" s="157">
        <f t="shared" si="162"/>
        <v>0</v>
      </c>
      <c r="Q209" s="155">
        <f t="shared" si="216"/>
        <v>2187.1</v>
      </c>
      <c r="R209" s="155">
        <f t="shared" si="216"/>
        <v>0</v>
      </c>
      <c r="S209" s="155">
        <f t="shared" si="216"/>
        <v>0</v>
      </c>
      <c r="T209" s="154">
        <f t="shared" si="199"/>
        <v>2187.1</v>
      </c>
      <c r="U209" s="156">
        <f>U210</f>
        <v>0</v>
      </c>
      <c r="V209" s="156">
        <f>V210</f>
        <v>2187.1</v>
      </c>
      <c r="W209" s="156">
        <f>W210</f>
        <v>0</v>
      </c>
      <c r="X209" s="156">
        <f t="shared" si="217"/>
        <v>0</v>
      </c>
      <c r="Y209" s="156">
        <f t="shared" si="217"/>
        <v>0</v>
      </c>
      <c r="Z209" s="156">
        <f t="shared" si="217"/>
        <v>0</v>
      </c>
      <c r="AA209" s="156">
        <f t="shared" si="217"/>
        <v>0</v>
      </c>
      <c r="AB209" s="154">
        <f t="shared" si="165"/>
        <v>2187.1</v>
      </c>
      <c r="AC209" s="154">
        <f t="shared" si="165"/>
        <v>0</v>
      </c>
      <c r="AD209" s="154">
        <f t="shared" si="165"/>
        <v>2187.1</v>
      </c>
      <c r="AE209" s="154">
        <f t="shared" si="165"/>
        <v>0</v>
      </c>
      <c r="AF209" s="159">
        <f t="shared" ref="AF209:AF227" si="219">AG209+AH209</f>
        <v>2187.1</v>
      </c>
      <c r="AG209" s="160">
        <f>AG210</f>
        <v>0</v>
      </c>
      <c r="AH209" s="160">
        <f>AH210</f>
        <v>2187.1</v>
      </c>
      <c r="AI209" s="160">
        <f>AI210</f>
        <v>0</v>
      </c>
      <c r="AJ209" s="160">
        <f t="shared" si="218"/>
        <v>0</v>
      </c>
      <c r="AK209" s="160">
        <f t="shared" si="218"/>
        <v>0</v>
      </c>
      <c r="AL209" s="160">
        <f t="shared" si="218"/>
        <v>0</v>
      </c>
      <c r="AM209" s="160">
        <f t="shared" si="218"/>
        <v>0</v>
      </c>
      <c r="AN209" s="162">
        <f t="shared" si="167"/>
        <v>2187.1</v>
      </c>
      <c r="AO209" s="162">
        <f t="shared" si="167"/>
        <v>0</v>
      </c>
      <c r="AP209" s="162">
        <f t="shared" si="167"/>
        <v>2187.1</v>
      </c>
      <c r="AQ209" s="162">
        <f t="shared" si="167"/>
        <v>0</v>
      </c>
      <c r="AR209" s="7"/>
      <c r="AS209" s="7"/>
      <c r="AT209" s="7"/>
      <c r="AU209" s="7"/>
      <c r="AV209" s="7"/>
      <c r="AW209" s="7"/>
      <c r="AX209" s="7"/>
      <c r="AY209" s="7"/>
      <c r="AZ209" s="7"/>
      <c r="BA209" s="7"/>
      <c r="BB209" s="7"/>
      <c r="BC209" s="7"/>
      <c r="BD209" s="7"/>
      <c r="BE209" s="7"/>
      <c r="BF209" s="7"/>
      <c r="BG209" s="7"/>
      <c r="BH209" s="7"/>
      <c r="BI209" s="7"/>
      <c r="BJ209" s="7"/>
      <c r="BK209" s="7"/>
      <c r="BL209" s="7"/>
      <c r="BM209" s="7"/>
      <c r="BN209" s="7"/>
      <c r="BO209" s="7"/>
      <c r="BP209" s="7"/>
      <c r="BQ209" s="7"/>
      <c r="BR209" s="7"/>
      <c r="BS209" s="7"/>
      <c r="BT209" s="7"/>
      <c r="BU209" s="7"/>
      <c r="BV209" s="7"/>
      <c r="BW209" s="7"/>
      <c r="BX209" s="7"/>
      <c r="BY209" s="7"/>
    </row>
    <row r="210" spans="1:77" s="8" customFormat="1" ht="16.5" customHeight="1">
      <c r="A210" s="16" t="s">
        <v>75</v>
      </c>
      <c r="B210" s="22" t="s">
        <v>195</v>
      </c>
      <c r="C210" s="153" t="s">
        <v>64</v>
      </c>
      <c r="D210" s="153" t="s">
        <v>76</v>
      </c>
      <c r="E210" s="154">
        <f t="shared" si="200"/>
        <v>2187.1</v>
      </c>
      <c r="F210" s="156"/>
      <c r="G210" s="155">
        <v>2187.1</v>
      </c>
      <c r="H210" s="157"/>
      <c r="I210" s="157"/>
      <c r="J210" s="188">
        <f>K210+L210+M210+N210</f>
        <v>0</v>
      </c>
      <c r="K210" s="188"/>
      <c r="L210" s="188"/>
      <c r="M210" s="188"/>
      <c r="N210" s="188"/>
      <c r="O210" s="157">
        <f>P210+Q210+R210+S210</f>
        <v>2187.1</v>
      </c>
      <c r="P210" s="157">
        <f t="shared" si="162"/>
        <v>0</v>
      </c>
      <c r="Q210" s="157">
        <f>G210+L210</f>
        <v>2187.1</v>
      </c>
      <c r="R210" s="157">
        <f>H210+M210</f>
        <v>0</v>
      </c>
      <c r="S210" s="157">
        <f>I210+N210</f>
        <v>0</v>
      </c>
      <c r="T210" s="154">
        <f t="shared" si="199"/>
        <v>2187.1</v>
      </c>
      <c r="U210" s="156"/>
      <c r="V210" s="156">
        <v>2187.1</v>
      </c>
      <c r="W210" s="156"/>
      <c r="X210" s="156"/>
      <c r="Y210" s="156"/>
      <c r="Z210" s="156"/>
      <c r="AA210" s="156"/>
      <c r="AB210" s="154">
        <f t="shared" si="165"/>
        <v>2187.1</v>
      </c>
      <c r="AC210" s="154">
        <f t="shared" si="165"/>
        <v>0</v>
      </c>
      <c r="AD210" s="154">
        <f t="shared" si="165"/>
        <v>2187.1</v>
      </c>
      <c r="AE210" s="154">
        <f t="shared" si="165"/>
        <v>0</v>
      </c>
      <c r="AF210" s="159">
        <f t="shared" si="219"/>
        <v>2187.1</v>
      </c>
      <c r="AG210" s="160"/>
      <c r="AH210" s="160">
        <v>2187.1</v>
      </c>
      <c r="AI210" s="160"/>
      <c r="AJ210" s="161"/>
      <c r="AK210" s="161"/>
      <c r="AL210" s="161"/>
      <c r="AM210" s="161"/>
      <c r="AN210" s="162">
        <f t="shared" si="167"/>
        <v>2187.1</v>
      </c>
      <c r="AO210" s="162">
        <f t="shared" si="167"/>
        <v>0</v>
      </c>
      <c r="AP210" s="162">
        <f t="shared" si="167"/>
        <v>2187.1</v>
      </c>
      <c r="AQ210" s="162">
        <f t="shared" si="167"/>
        <v>0</v>
      </c>
      <c r="AR210" s="7"/>
      <c r="AS210" s="7"/>
      <c r="AT210" s="7"/>
      <c r="AU210" s="7"/>
      <c r="AV210" s="7"/>
      <c r="AW210" s="7"/>
      <c r="AX210" s="7"/>
      <c r="AY210" s="7"/>
      <c r="AZ210" s="7"/>
      <c r="BA210" s="7"/>
      <c r="BB210" s="7"/>
      <c r="BC210" s="7"/>
      <c r="BD210" s="7"/>
      <c r="BE210" s="7"/>
      <c r="BF210" s="7"/>
      <c r="BG210" s="7"/>
      <c r="BH210" s="7"/>
      <c r="BI210" s="7"/>
      <c r="BJ210" s="7"/>
      <c r="BK210" s="7"/>
      <c r="BL210" s="7"/>
      <c r="BM210" s="7"/>
      <c r="BN210" s="7"/>
      <c r="BO210" s="7"/>
      <c r="BP210" s="7"/>
      <c r="BQ210" s="7"/>
      <c r="BR210" s="7"/>
      <c r="BS210" s="7"/>
      <c r="BT210" s="7"/>
      <c r="BU210" s="7"/>
      <c r="BV210" s="7"/>
      <c r="BW210" s="7"/>
      <c r="BX210" s="7"/>
      <c r="BY210" s="7"/>
    </row>
    <row r="211" spans="1:77" s="7" customFormat="1" ht="87.75" customHeight="1">
      <c r="A211" s="43" t="s">
        <v>130</v>
      </c>
      <c r="B211" s="21" t="s">
        <v>196</v>
      </c>
      <c r="C211" s="29"/>
      <c r="D211" s="19"/>
      <c r="E211" s="154">
        <f t="shared" si="200"/>
        <v>485.2</v>
      </c>
      <c r="F211" s="157">
        <f t="shared" ref="F211:U212" si="220">F212</f>
        <v>0</v>
      </c>
      <c r="G211" s="157">
        <f t="shared" si="220"/>
        <v>485.2</v>
      </c>
      <c r="H211" s="157">
        <f t="shared" si="220"/>
        <v>0</v>
      </c>
      <c r="I211" s="157">
        <f t="shared" si="220"/>
        <v>0</v>
      </c>
      <c r="J211" s="188">
        <f t="shared" si="220"/>
        <v>0</v>
      </c>
      <c r="K211" s="188">
        <f t="shared" si="220"/>
        <v>0</v>
      </c>
      <c r="L211" s="188">
        <f t="shared" si="220"/>
        <v>0</v>
      </c>
      <c r="M211" s="188">
        <f t="shared" si="220"/>
        <v>0</v>
      </c>
      <c r="N211" s="188">
        <f t="shared" si="220"/>
        <v>0</v>
      </c>
      <c r="O211" s="157">
        <f t="shared" si="220"/>
        <v>485.2</v>
      </c>
      <c r="P211" s="157">
        <f t="shared" si="162"/>
        <v>0</v>
      </c>
      <c r="Q211" s="157">
        <f t="shared" si="220"/>
        <v>485.2</v>
      </c>
      <c r="R211" s="157">
        <f t="shared" si="220"/>
        <v>0</v>
      </c>
      <c r="S211" s="157">
        <f t="shared" si="220"/>
        <v>0</v>
      </c>
      <c r="T211" s="157">
        <f t="shared" si="220"/>
        <v>411.7</v>
      </c>
      <c r="U211" s="157">
        <f t="shared" si="220"/>
        <v>0</v>
      </c>
      <c r="V211" s="157">
        <f>V212</f>
        <v>411.7</v>
      </c>
      <c r="W211" s="157">
        <f>W212</f>
        <v>0</v>
      </c>
      <c r="X211" s="157">
        <f t="shared" ref="X211:AA212" si="221">X212</f>
        <v>0</v>
      </c>
      <c r="Y211" s="157">
        <f t="shared" si="221"/>
        <v>0</v>
      </c>
      <c r="Z211" s="157">
        <f t="shared" si="221"/>
        <v>0</v>
      </c>
      <c r="AA211" s="157">
        <f t="shared" si="221"/>
        <v>0</v>
      </c>
      <c r="AB211" s="154">
        <f t="shared" si="165"/>
        <v>411.7</v>
      </c>
      <c r="AC211" s="154">
        <f t="shared" si="165"/>
        <v>0</v>
      </c>
      <c r="AD211" s="154">
        <f t="shared" si="165"/>
        <v>411.7</v>
      </c>
      <c r="AE211" s="154">
        <f t="shared" si="165"/>
        <v>0</v>
      </c>
      <c r="AF211" s="157">
        <f t="shared" ref="AF211:AM212" si="222">AF212</f>
        <v>373.2</v>
      </c>
      <c r="AG211" s="157">
        <f t="shared" si="222"/>
        <v>0</v>
      </c>
      <c r="AH211" s="157">
        <f t="shared" si="222"/>
        <v>373.2</v>
      </c>
      <c r="AI211" s="157">
        <f t="shared" si="222"/>
        <v>0</v>
      </c>
      <c r="AJ211" s="157">
        <f t="shared" si="222"/>
        <v>0</v>
      </c>
      <c r="AK211" s="157">
        <f t="shared" si="222"/>
        <v>0</v>
      </c>
      <c r="AL211" s="157">
        <f t="shared" si="222"/>
        <v>0</v>
      </c>
      <c r="AM211" s="157">
        <f t="shared" si="222"/>
        <v>0</v>
      </c>
      <c r="AN211" s="162">
        <f t="shared" si="167"/>
        <v>373.2</v>
      </c>
      <c r="AO211" s="162">
        <f t="shared" si="167"/>
        <v>0</v>
      </c>
      <c r="AP211" s="162">
        <f t="shared" si="167"/>
        <v>373.2</v>
      </c>
      <c r="AQ211" s="162">
        <f t="shared" si="167"/>
        <v>0</v>
      </c>
    </row>
    <row r="212" spans="1:77" s="8" customFormat="1" ht="32.25" customHeight="1">
      <c r="A212" s="16" t="s">
        <v>63</v>
      </c>
      <c r="B212" s="22" t="s">
        <v>196</v>
      </c>
      <c r="C212" s="153" t="s">
        <v>64</v>
      </c>
      <c r="D212" s="153"/>
      <c r="E212" s="154">
        <f t="shared" si="200"/>
        <v>485.2</v>
      </c>
      <c r="F212" s="155">
        <f t="shared" si="220"/>
        <v>0</v>
      </c>
      <c r="G212" s="155">
        <f t="shared" si="220"/>
        <v>485.2</v>
      </c>
      <c r="H212" s="155">
        <f t="shared" si="220"/>
        <v>0</v>
      </c>
      <c r="I212" s="155">
        <f t="shared" si="220"/>
        <v>0</v>
      </c>
      <c r="J212" s="190">
        <f t="shared" si="220"/>
        <v>0</v>
      </c>
      <c r="K212" s="190">
        <f t="shared" si="220"/>
        <v>0</v>
      </c>
      <c r="L212" s="190">
        <f t="shared" si="220"/>
        <v>0</v>
      </c>
      <c r="M212" s="190">
        <f t="shared" si="220"/>
        <v>0</v>
      </c>
      <c r="N212" s="190">
        <f t="shared" si="220"/>
        <v>0</v>
      </c>
      <c r="O212" s="155">
        <f t="shared" si="220"/>
        <v>485.2</v>
      </c>
      <c r="P212" s="157">
        <f t="shared" si="162"/>
        <v>0</v>
      </c>
      <c r="Q212" s="155">
        <f t="shared" si="220"/>
        <v>485.2</v>
      </c>
      <c r="R212" s="155">
        <f t="shared" si="220"/>
        <v>0</v>
      </c>
      <c r="S212" s="155">
        <f t="shared" si="220"/>
        <v>0</v>
      </c>
      <c r="T212" s="155">
        <f t="shared" si="220"/>
        <v>411.7</v>
      </c>
      <c r="U212" s="155">
        <f t="shared" si="220"/>
        <v>0</v>
      </c>
      <c r="V212" s="155">
        <f>V213</f>
        <v>411.7</v>
      </c>
      <c r="W212" s="155">
        <f>W213</f>
        <v>0</v>
      </c>
      <c r="X212" s="155">
        <f t="shared" si="221"/>
        <v>0</v>
      </c>
      <c r="Y212" s="155">
        <f t="shared" si="221"/>
        <v>0</v>
      </c>
      <c r="Z212" s="155">
        <f t="shared" si="221"/>
        <v>0</v>
      </c>
      <c r="AA212" s="155">
        <f t="shared" si="221"/>
        <v>0</v>
      </c>
      <c r="AB212" s="154">
        <f t="shared" si="165"/>
        <v>411.7</v>
      </c>
      <c r="AC212" s="154">
        <f t="shared" si="165"/>
        <v>0</v>
      </c>
      <c r="AD212" s="154">
        <f t="shared" si="165"/>
        <v>411.7</v>
      </c>
      <c r="AE212" s="154">
        <f t="shared" si="165"/>
        <v>0</v>
      </c>
      <c r="AF212" s="155">
        <f t="shared" si="222"/>
        <v>373.2</v>
      </c>
      <c r="AG212" s="155">
        <f t="shared" si="222"/>
        <v>0</v>
      </c>
      <c r="AH212" s="155">
        <f t="shared" si="222"/>
        <v>373.2</v>
      </c>
      <c r="AI212" s="155">
        <f t="shared" si="222"/>
        <v>0</v>
      </c>
      <c r="AJ212" s="155">
        <f t="shared" si="222"/>
        <v>0</v>
      </c>
      <c r="AK212" s="155">
        <f t="shared" si="222"/>
        <v>0</v>
      </c>
      <c r="AL212" s="155">
        <f t="shared" si="222"/>
        <v>0</v>
      </c>
      <c r="AM212" s="155">
        <f t="shared" si="222"/>
        <v>0</v>
      </c>
      <c r="AN212" s="162">
        <f t="shared" si="167"/>
        <v>373.2</v>
      </c>
      <c r="AO212" s="162">
        <f t="shared" si="167"/>
        <v>0</v>
      </c>
      <c r="AP212" s="162">
        <f t="shared" si="167"/>
        <v>373.2</v>
      </c>
      <c r="AQ212" s="162">
        <f t="shared" si="167"/>
        <v>0</v>
      </c>
      <c r="AR212" s="7"/>
      <c r="AS212" s="7"/>
      <c r="AT212" s="7"/>
      <c r="AU212" s="7"/>
      <c r="AV212" s="7"/>
      <c r="AW212" s="7"/>
      <c r="AX212" s="7"/>
      <c r="AY212" s="7"/>
      <c r="AZ212" s="7"/>
      <c r="BA212" s="7"/>
      <c r="BB212" s="7"/>
      <c r="BC212" s="7"/>
      <c r="BD212" s="7"/>
      <c r="BE212" s="7"/>
      <c r="BF212" s="7"/>
      <c r="BG212" s="7"/>
      <c r="BH212" s="7"/>
      <c r="BI212" s="7"/>
      <c r="BJ212" s="7"/>
      <c r="BK212" s="7"/>
      <c r="BL212" s="7"/>
      <c r="BM212" s="7"/>
      <c r="BN212" s="7"/>
      <c r="BO212" s="7"/>
      <c r="BP212" s="7"/>
      <c r="BQ212" s="7"/>
      <c r="BR212" s="7"/>
      <c r="BS212" s="7"/>
      <c r="BT212" s="7"/>
      <c r="BU212" s="7"/>
      <c r="BV212" s="7"/>
      <c r="BW212" s="7"/>
      <c r="BX212" s="7"/>
      <c r="BY212" s="7"/>
    </row>
    <row r="213" spans="1:77" s="8" customFormat="1" ht="16.5" customHeight="1">
      <c r="A213" s="16" t="s">
        <v>75</v>
      </c>
      <c r="B213" s="22" t="s">
        <v>196</v>
      </c>
      <c r="C213" s="153" t="s">
        <v>64</v>
      </c>
      <c r="D213" s="153" t="s">
        <v>76</v>
      </c>
      <c r="E213" s="154">
        <f t="shared" si="200"/>
        <v>485.2</v>
      </c>
      <c r="F213" s="155"/>
      <c r="G213" s="155">
        <v>485.2</v>
      </c>
      <c r="H213" s="157"/>
      <c r="I213" s="157"/>
      <c r="J213" s="188">
        <f>K213+L213+M213+N213</f>
        <v>0</v>
      </c>
      <c r="K213" s="188"/>
      <c r="L213" s="188"/>
      <c r="M213" s="188"/>
      <c r="N213" s="188"/>
      <c r="O213" s="157">
        <f>P213+Q213+R213+S213</f>
        <v>485.2</v>
      </c>
      <c r="P213" s="157">
        <f t="shared" si="162"/>
        <v>0</v>
      </c>
      <c r="Q213" s="157">
        <f>G213+L213</f>
        <v>485.2</v>
      </c>
      <c r="R213" s="157">
        <f>H213+M213</f>
        <v>0</v>
      </c>
      <c r="S213" s="157">
        <f>I213+N213</f>
        <v>0</v>
      </c>
      <c r="T213" s="154">
        <f t="shared" si="199"/>
        <v>411.7</v>
      </c>
      <c r="U213" s="155"/>
      <c r="V213" s="155">
        <v>411.7</v>
      </c>
      <c r="W213" s="156"/>
      <c r="X213" s="156"/>
      <c r="Y213" s="156"/>
      <c r="Z213" s="156"/>
      <c r="AA213" s="156"/>
      <c r="AB213" s="154">
        <f t="shared" si="165"/>
        <v>411.7</v>
      </c>
      <c r="AC213" s="154">
        <f t="shared" si="165"/>
        <v>0</v>
      </c>
      <c r="AD213" s="154">
        <f t="shared" si="165"/>
        <v>411.7</v>
      </c>
      <c r="AE213" s="154">
        <f t="shared" si="165"/>
        <v>0</v>
      </c>
      <c r="AF213" s="159">
        <f t="shared" si="219"/>
        <v>373.2</v>
      </c>
      <c r="AG213" s="160"/>
      <c r="AH213" s="160">
        <v>373.2</v>
      </c>
      <c r="AI213" s="160"/>
      <c r="AJ213" s="161"/>
      <c r="AK213" s="161"/>
      <c r="AL213" s="161"/>
      <c r="AM213" s="161"/>
      <c r="AN213" s="162">
        <f t="shared" si="167"/>
        <v>373.2</v>
      </c>
      <c r="AO213" s="162">
        <f t="shared" si="167"/>
        <v>0</v>
      </c>
      <c r="AP213" s="162">
        <f t="shared" si="167"/>
        <v>373.2</v>
      </c>
      <c r="AQ213" s="162">
        <f t="shared" si="167"/>
        <v>0</v>
      </c>
      <c r="AR213" s="7"/>
      <c r="AS213" s="7"/>
      <c r="AT213" s="7"/>
      <c r="AU213" s="7"/>
      <c r="AV213" s="7"/>
      <c r="AW213" s="7"/>
      <c r="AX213" s="7"/>
      <c r="AY213" s="7"/>
      <c r="AZ213" s="7"/>
      <c r="BA213" s="7"/>
      <c r="BB213" s="7"/>
      <c r="BC213" s="7"/>
      <c r="BD213" s="7"/>
      <c r="BE213" s="7"/>
      <c r="BF213" s="7"/>
      <c r="BG213" s="7"/>
      <c r="BH213" s="7"/>
      <c r="BI213" s="7"/>
      <c r="BJ213" s="7"/>
      <c r="BK213" s="7"/>
      <c r="BL213" s="7"/>
      <c r="BM213" s="7"/>
      <c r="BN213" s="7"/>
      <c r="BO213" s="7"/>
      <c r="BP213" s="7"/>
      <c r="BQ213" s="7"/>
      <c r="BR213" s="7"/>
      <c r="BS213" s="7"/>
      <c r="BT213" s="7"/>
      <c r="BU213" s="7"/>
      <c r="BV213" s="7"/>
      <c r="BW213" s="7"/>
      <c r="BX213" s="7"/>
      <c r="BY213" s="7"/>
    </row>
    <row r="214" spans="1:77" s="7" customFormat="1" ht="72" customHeight="1">
      <c r="A214" s="43" t="s">
        <v>131</v>
      </c>
      <c r="B214" s="23" t="s">
        <v>197</v>
      </c>
      <c r="C214" s="153"/>
      <c r="D214" s="153"/>
      <c r="E214" s="154">
        <f t="shared" si="200"/>
        <v>1597</v>
      </c>
      <c r="F214" s="156">
        <f t="shared" ref="F214:S215" si="223">F215</f>
        <v>0</v>
      </c>
      <c r="G214" s="155">
        <f t="shared" si="223"/>
        <v>1597</v>
      </c>
      <c r="H214" s="155">
        <f t="shared" si="223"/>
        <v>0</v>
      </c>
      <c r="I214" s="155">
        <f t="shared" si="223"/>
        <v>0</v>
      </c>
      <c r="J214" s="190">
        <f t="shared" si="223"/>
        <v>0</v>
      </c>
      <c r="K214" s="190">
        <f t="shared" si="223"/>
        <v>0</v>
      </c>
      <c r="L214" s="190">
        <f t="shared" si="223"/>
        <v>0</v>
      </c>
      <c r="M214" s="190">
        <f t="shared" si="223"/>
        <v>0</v>
      </c>
      <c r="N214" s="190">
        <f t="shared" si="223"/>
        <v>0</v>
      </c>
      <c r="O214" s="155">
        <f t="shared" si="223"/>
        <v>1597</v>
      </c>
      <c r="P214" s="157">
        <f t="shared" si="162"/>
        <v>0</v>
      </c>
      <c r="Q214" s="155">
        <f t="shared" si="223"/>
        <v>1597</v>
      </c>
      <c r="R214" s="155">
        <f t="shared" si="223"/>
        <v>0</v>
      </c>
      <c r="S214" s="155">
        <f t="shared" si="223"/>
        <v>0</v>
      </c>
      <c r="T214" s="154">
        <f t="shared" si="199"/>
        <v>1597</v>
      </c>
      <c r="U214" s="156"/>
      <c r="V214" s="155">
        <f>V215</f>
        <v>1597</v>
      </c>
      <c r="W214" s="155">
        <f t="shared" ref="W214:AA215" si="224">W215</f>
        <v>0</v>
      </c>
      <c r="X214" s="155">
        <f t="shared" si="224"/>
        <v>0</v>
      </c>
      <c r="Y214" s="155">
        <f t="shared" si="224"/>
        <v>0</v>
      </c>
      <c r="Z214" s="155">
        <f t="shared" si="224"/>
        <v>0</v>
      </c>
      <c r="AA214" s="155">
        <f t="shared" si="224"/>
        <v>0</v>
      </c>
      <c r="AB214" s="154">
        <f t="shared" si="165"/>
        <v>1597</v>
      </c>
      <c r="AC214" s="154">
        <f t="shared" si="165"/>
        <v>0</v>
      </c>
      <c r="AD214" s="154">
        <f t="shared" si="165"/>
        <v>1597</v>
      </c>
      <c r="AE214" s="154">
        <f t="shared" si="165"/>
        <v>0</v>
      </c>
      <c r="AF214" s="159">
        <f t="shared" si="219"/>
        <v>1597</v>
      </c>
      <c r="AG214" s="160">
        <f>AG215</f>
        <v>0</v>
      </c>
      <c r="AH214" s="160">
        <f>AH215</f>
        <v>1597</v>
      </c>
      <c r="AI214" s="160">
        <f t="shared" ref="AI214:AM215" si="225">AI215</f>
        <v>0</v>
      </c>
      <c r="AJ214" s="160">
        <f t="shared" si="225"/>
        <v>0</v>
      </c>
      <c r="AK214" s="160">
        <f t="shared" si="225"/>
        <v>0</v>
      </c>
      <c r="AL214" s="160">
        <f t="shared" si="225"/>
        <v>0</v>
      </c>
      <c r="AM214" s="160">
        <f t="shared" si="225"/>
        <v>0</v>
      </c>
      <c r="AN214" s="162">
        <f t="shared" si="167"/>
        <v>1597</v>
      </c>
      <c r="AO214" s="162">
        <f t="shared" si="167"/>
        <v>0</v>
      </c>
      <c r="AP214" s="162">
        <f t="shared" si="167"/>
        <v>1597</v>
      </c>
      <c r="AQ214" s="162">
        <f t="shared" si="167"/>
        <v>0</v>
      </c>
    </row>
    <row r="215" spans="1:77" s="8" customFormat="1" ht="61.5" customHeight="1">
      <c r="A215" s="32" t="s">
        <v>77</v>
      </c>
      <c r="B215" s="23" t="s">
        <v>197</v>
      </c>
      <c r="C215" s="153" t="s">
        <v>52</v>
      </c>
      <c r="D215" s="153"/>
      <c r="E215" s="154">
        <f t="shared" si="200"/>
        <v>1597</v>
      </c>
      <c r="F215" s="156">
        <f t="shared" si="223"/>
        <v>0</v>
      </c>
      <c r="G215" s="155">
        <f t="shared" si="223"/>
        <v>1597</v>
      </c>
      <c r="H215" s="155">
        <f t="shared" si="223"/>
        <v>0</v>
      </c>
      <c r="I215" s="155">
        <f t="shared" si="223"/>
        <v>0</v>
      </c>
      <c r="J215" s="190">
        <f t="shared" si="223"/>
        <v>0</v>
      </c>
      <c r="K215" s="190">
        <f t="shared" si="223"/>
        <v>0</v>
      </c>
      <c r="L215" s="190">
        <f t="shared" si="223"/>
        <v>0</v>
      </c>
      <c r="M215" s="190">
        <f t="shared" si="223"/>
        <v>0</v>
      </c>
      <c r="N215" s="190">
        <f t="shared" si="223"/>
        <v>0</v>
      </c>
      <c r="O215" s="155">
        <f t="shared" si="223"/>
        <v>1597</v>
      </c>
      <c r="P215" s="157">
        <f t="shared" si="162"/>
        <v>0</v>
      </c>
      <c r="Q215" s="155">
        <f t="shared" si="223"/>
        <v>1597</v>
      </c>
      <c r="R215" s="155">
        <f t="shared" si="223"/>
        <v>0</v>
      </c>
      <c r="S215" s="155">
        <f t="shared" si="223"/>
        <v>0</v>
      </c>
      <c r="T215" s="154">
        <f t="shared" si="199"/>
        <v>1597</v>
      </c>
      <c r="U215" s="156"/>
      <c r="V215" s="155">
        <f>V216</f>
        <v>1597</v>
      </c>
      <c r="W215" s="155">
        <f t="shared" si="224"/>
        <v>0</v>
      </c>
      <c r="X215" s="155">
        <f t="shared" si="224"/>
        <v>0</v>
      </c>
      <c r="Y215" s="155">
        <f t="shared" si="224"/>
        <v>0</v>
      </c>
      <c r="Z215" s="155">
        <f t="shared" si="224"/>
        <v>0</v>
      </c>
      <c r="AA215" s="155">
        <f t="shared" si="224"/>
        <v>0</v>
      </c>
      <c r="AB215" s="154">
        <f t="shared" si="165"/>
        <v>1597</v>
      </c>
      <c r="AC215" s="154">
        <f t="shared" si="165"/>
        <v>0</v>
      </c>
      <c r="AD215" s="154">
        <f t="shared" si="165"/>
        <v>1597</v>
      </c>
      <c r="AE215" s="154">
        <f t="shared" si="165"/>
        <v>0</v>
      </c>
      <c r="AF215" s="159">
        <f t="shared" si="219"/>
        <v>1597</v>
      </c>
      <c r="AG215" s="160">
        <f>AG216</f>
        <v>0</v>
      </c>
      <c r="AH215" s="160">
        <f>AH216</f>
        <v>1597</v>
      </c>
      <c r="AI215" s="160">
        <f t="shared" si="225"/>
        <v>0</v>
      </c>
      <c r="AJ215" s="160">
        <f t="shared" si="225"/>
        <v>0</v>
      </c>
      <c r="AK215" s="160">
        <f t="shared" si="225"/>
        <v>0</v>
      </c>
      <c r="AL215" s="160">
        <f t="shared" si="225"/>
        <v>0</v>
      </c>
      <c r="AM215" s="160">
        <f t="shared" si="225"/>
        <v>0</v>
      </c>
      <c r="AN215" s="162">
        <f t="shared" si="167"/>
        <v>1597</v>
      </c>
      <c r="AO215" s="162">
        <f t="shared" si="167"/>
        <v>0</v>
      </c>
      <c r="AP215" s="162">
        <f t="shared" si="167"/>
        <v>1597</v>
      </c>
      <c r="AQ215" s="162">
        <f t="shared" si="167"/>
        <v>0</v>
      </c>
      <c r="AR215" s="7"/>
      <c r="AS215" s="7"/>
      <c r="AT215" s="7"/>
      <c r="AU215" s="7"/>
      <c r="AV215" s="7"/>
      <c r="AW215" s="7"/>
      <c r="AX215" s="7"/>
      <c r="AY215" s="7"/>
      <c r="AZ215" s="7"/>
      <c r="BA215" s="7"/>
      <c r="BB215" s="7"/>
      <c r="BC215" s="7"/>
      <c r="BD215" s="7"/>
      <c r="BE215" s="7"/>
      <c r="BF215" s="7"/>
      <c r="BG215" s="7"/>
      <c r="BH215" s="7"/>
      <c r="BI215" s="7"/>
      <c r="BJ215" s="7"/>
      <c r="BK215" s="7"/>
      <c r="BL215" s="7"/>
      <c r="BM215" s="7"/>
      <c r="BN215" s="7"/>
      <c r="BO215" s="7"/>
      <c r="BP215" s="7"/>
      <c r="BQ215" s="7"/>
      <c r="BR215" s="7"/>
      <c r="BS215" s="7"/>
      <c r="BT215" s="7"/>
      <c r="BU215" s="7"/>
      <c r="BV215" s="7"/>
      <c r="BW215" s="7"/>
      <c r="BX215" s="7"/>
      <c r="BY215" s="7"/>
    </row>
    <row r="216" spans="1:77" s="8" customFormat="1" ht="17.25" customHeight="1">
      <c r="A216" s="16" t="s">
        <v>75</v>
      </c>
      <c r="B216" s="23" t="s">
        <v>197</v>
      </c>
      <c r="C216" s="153" t="s">
        <v>52</v>
      </c>
      <c r="D216" s="153" t="s">
        <v>76</v>
      </c>
      <c r="E216" s="154">
        <f t="shared" si="200"/>
        <v>1597</v>
      </c>
      <c r="F216" s="156"/>
      <c r="G216" s="155">
        <v>1597</v>
      </c>
      <c r="H216" s="157"/>
      <c r="I216" s="157"/>
      <c r="J216" s="188">
        <f>K216+L216+M216+N216</f>
        <v>0</v>
      </c>
      <c r="K216" s="188"/>
      <c r="L216" s="188"/>
      <c r="M216" s="188"/>
      <c r="N216" s="188"/>
      <c r="O216" s="157">
        <f>P216+Q216+R216+S216</f>
        <v>1597</v>
      </c>
      <c r="P216" s="157">
        <f t="shared" si="162"/>
        <v>0</v>
      </c>
      <c r="Q216" s="157">
        <f>G216+L216</f>
        <v>1597</v>
      </c>
      <c r="R216" s="157">
        <f>H216+M216</f>
        <v>0</v>
      </c>
      <c r="S216" s="157">
        <f>I216+N216</f>
        <v>0</v>
      </c>
      <c r="T216" s="154">
        <f t="shared" si="199"/>
        <v>1597</v>
      </c>
      <c r="U216" s="156"/>
      <c r="V216" s="155">
        <v>1597</v>
      </c>
      <c r="W216" s="156"/>
      <c r="X216" s="156"/>
      <c r="Y216" s="156"/>
      <c r="Z216" s="156"/>
      <c r="AA216" s="156"/>
      <c r="AB216" s="154">
        <f t="shared" si="165"/>
        <v>1597</v>
      </c>
      <c r="AC216" s="154">
        <f t="shared" si="165"/>
        <v>0</v>
      </c>
      <c r="AD216" s="154">
        <f t="shared" si="165"/>
        <v>1597</v>
      </c>
      <c r="AE216" s="154">
        <f t="shared" si="165"/>
        <v>0</v>
      </c>
      <c r="AF216" s="159">
        <f t="shared" si="219"/>
        <v>1597</v>
      </c>
      <c r="AG216" s="160"/>
      <c r="AH216" s="160">
        <v>1597</v>
      </c>
      <c r="AI216" s="160"/>
      <c r="AJ216" s="161"/>
      <c r="AK216" s="161"/>
      <c r="AL216" s="161"/>
      <c r="AM216" s="161"/>
      <c r="AN216" s="162">
        <f t="shared" si="167"/>
        <v>1597</v>
      </c>
      <c r="AO216" s="162">
        <f t="shared" si="167"/>
        <v>0</v>
      </c>
      <c r="AP216" s="162">
        <f t="shared" si="167"/>
        <v>1597</v>
      </c>
      <c r="AQ216" s="162">
        <f t="shared" si="167"/>
        <v>0</v>
      </c>
      <c r="AR216" s="7"/>
      <c r="AS216" s="7"/>
      <c r="AT216" s="7"/>
      <c r="AU216" s="7"/>
      <c r="AV216" s="7"/>
      <c r="AW216" s="7"/>
      <c r="AX216" s="7"/>
      <c r="AY216" s="7"/>
      <c r="AZ216" s="7"/>
      <c r="BA216" s="7"/>
      <c r="BB216" s="7"/>
      <c r="BC216" s="7"/>
      <c r="BD216" s="7"/>
      <c r="BE216" s="7"/>
      <c r="BF216" s="7"/>
      <c r="BG216" s="7"/>
      <c r="BH216" s="7"/>
      <c r="BI216" s="7"/>
      <c r="BJ216" s="7"/>
      <c r="BK216" s="7"/>
      <c r="BL216" s="7"/>
      <c r="BM216" s="7"/>
      <c r="BN216" s="7"/>
      <c r="BO216" s="7"/>
      <c r="BP216" s="7"/>
      <c r="BQ216" s="7"/>
      <c r="BR216" s="7"/>
      <c r="BS216" s="7"/>
      <c r="BT216" s="7"/>
      <c r="BU216" s="7"/>
      <c r="BV216" s="7"/>
      <c r="BW216" s="7"/>
      <c r="BX216" s="7"/>
      <c r="BY216" s="7"/>
    </row>
    <row r="217" spans="1:77" s="8" customFormat="1" ht="89.25">
      <c r="A217" s="141" t="s">
        <v>372</v>
      </c>
      <c r="B217" s="142" t="s">
        <v>373</v>
      </c>
      <c r="C217" s="153"/>
      <c r="D217" s="153"/>
      <c r="E217" s="154">
        <f>E218</f>
        <v>12775.8</v>
      </c>
      <c r="F217" s="154">
        <f t="shared" ref="F217:AJ218" si="226">F218</f>
        <v>0</v>
      </c>
      <c r="G217" s="154">
        <f t="shared" si="226"/>
        <v>12775.8</v>
      </c>
      <c r="H217" s="154">
        <f t="shared" si="226"/>
        <v>0</v>
      </c>
      <c r="I217" s="154">
        <f t="shared" si="226"/>
        <v>0</v>
      </c>
      <c r="J217" s="187">
        <f t="shared" si="226"/>
        <v>0</v>
      </c>
      <c r="K217" s="187">
        <f t="shared" si="226"/>
        <v>0</v>
      </c>
      <c r="L217" s="187">
        <f t="shared" si="226"/>
        <v>0</v>
      </c>
      <c r="M217" s="187">
        <f t="shared" si="226"/>
        <v>0</v>
      </c>
      <c r="N217" s="187">
        <f t="shared" si="226"/>
        <v>0</v>
      </c>
      <c r="O217" s="154">
        <f t="shared" si="226"/>
        <v>12775.8</v>
      </c>
      <c r="P217" s="157">
        <f t="shared" si="162"/>
        <v>0</v>
      </c>
      <c r="Q217" s="154">
        <f t="shared" si="226"/>
        <v>12775.8</v>
      </c>
      <c r="R217" s="154">
        <f t="shared" si="226"/>
        <v>0</v>
      </c>
      <c r="S217" s="154">
        <f t="shared" si="226"/>
        <v>0</v>
      </c>
      <c r="T217" s="154">
        <f t="shared" si="226"/>
        <v>11178.8</v>
      </c>
      <c r="U217" s="154">
        <f t="shared" si="226"/>
        <v>0</v>
      </c>
      <c r="V217" s="154">
        <f t="shared" si="226"/>
        <v>11178.8</v>
      </c>
      <c r="W217" s="154">
        <f t="shared" si="226"/>
        <v>0</v>
      </c>
      <c r="X217" s="154">
        <f t="shared" si="226"/>
        <v>0</v>
      </c>
      <c r="Y217" s="154">
        <f t="shared" si="226"/>
        <v>0</v>
      </c>
      <c r="Z217" s="154">
        <f t="shared" si="226"/>
        <v>0</v>
      </c>
      <c r="AA217" s="154">
        <f t="shared" si="226"/>
        <v>0</v>
      </c>
      <c r="AB217" s="154">
        <f t="shared" si="165"/>
        <v>11178.8</v>
      </c>
      <c r="AC217" s="154">
        <f t="shared" si="165"/>
        <v>0</v>
      </c>
      <c r="AD217" s="154">
        <f t="shared" si="165"/>
        <v>11178.8</v>
      </c>
      <c r="AE217" s="154">
        <f t="shared" si="165"/>
        <v>0</v>
      </c>
      <c r="AF217" s="154">
        <f t="shared" si="226"/>
        <v>11178.8</v>
      </c>
      <c r="AG217" s="154">
        <f t="shared" si="226"/>
        <v>0</v>
      </c>
      <c r="AH217" s="154">
        <f t="shared" si="226"/>
        <v>11178.8</v>
      </c>
      <c r="AI217" s="154">
        <f t="shared" si="226"/>
        <v>0</v>
      </c>
      <c r="AJ217" s="154">
        <f t="shared" si="226"/>
        <v>0</v>
      </c>
      <c r="AK217" s="154">
        <f t="shared" ref="AK217:AM218" si="227">AK218</f>
        <v>0</v>
      </c>
      <c r="AL217" s="154">
        <f t="shared" si="227"/>
        <v>0</v>
      </c>
      <c r="AM217" s="154">
        <f t="shared" si="227"/>
        <v>0</v>
      </c>
      <c r="AN217" s="162">
        <f t="shared" si="167"/>
        <v>11178.8</v>
      </c>
      <c r="AO217" s="162">
        <f t="shared" si="167"/>
        <v>0</v>
      </c>
      <c r="AP217" s="162">
        <f t="shared" si="167"/>
        <v>11178.8</v>
      </c>
      <c r="AQ217" s="162">
        <f t="shared" si="167"/>
        <v>0</v>
      </c>
      <c r="AR217" s="7"/>
      <c r="AS217" s="7"/>
      <c r="AT217" s="7"/>
      <c r="AU217" s="7"/>
      <c r="AV217" s="7"/>
      <c r="AW217" s="7"/>
      <c r="AX217" s="7"/>
      <c r="AY217" s="7"/>
      <c r="AZ217" s="7"/>
      <c r="BA217" s="7"/>
      <c r="BB217" s="7"/>
      <c r="BC217" s="7"/>
      <c r="BD217" s="7"/>
      <c r="BE217" s="7"/>
      <c r="BF217" s="7"/>
      <c r="BG217" s="7"/>
      <c r="BH217" s="7"/>
      <c r="BI217" s="7"/>
      <c r="BJ217" s="7"/>
      <c r="BK217" s="7"/>
      <c r="BL217" s="7"/>
      <c r="BM217" s="7"/>
      <c r="BN217" s="7"/>
      <c r="BO217" s="7"/>
      <c r="BP217" s="7"/>
      <c r="BQ217" s="7"/>
      <c r="BR217" s="7"/>
      <c r="BS217" s="7"/>
      <c r="BT217" s="7"/>
      <c r="BU217" s="7"/>
      <c r="BV217" s="7"/>
      <c r="BW217" s="7"/>
      <c r="BX217" s="7"/>
      <c r="BY217" s="7"/>
    </row>
    <row r="218" spans="1:77" s="8" customFormat="1" ht="51.75">
      <c r="A218" s="143" t="s">
        <v>77</v>
      </c>
      <c r="B218" s="142" t="s">
        <v>373</v>
      </c>
      <c r="C218" s="153" t="s">
        <v>52</v>
      </c>
      <c r="D218" s="153"/>
      <c r="E218" s="154">
        <f>E219</f>
        <v>12775.8</v>
      </c>
      <c r="F218" s="154">
        <f t="shared" si="226"/>
        <v>0</v>
      </c>
      <c r="G218" s="154">
        <f t="shared" si="226"/>
        <v>12775.8</v>
      </c>
      <c r="H218" s="154">
        <f t="shared" si="226"/>
        <v>0</v>
      </c>
      <c r="I218" s="154">
        <f t="shared" si="226"/>
        <v>0</v>
      </c>
      <c r="J218" s="187">
        <f t="shared" si="226"/>
        <v>0</v>
      </c>
      <c r="K218" s="187">
        <f t="shared" si="226"/>
        <v>0</v>
      </c>
      <c r="L218" s="187">
        <f t="shared" si="226"/>
        <v>0</v>
      </c>
      <c r="M218" s="187">
        <f t="shared" si="226"/>
        <v>0</v>
      </c>
      <c r="N218" s="187">
        <f t="shared" si="226"/>
        <v>0</v>
      </c>
      <c r="O218" s="154">
        <f t="shared" si="226"/>
        <v>12775.8</v>
      </c>
      <c r="P218" s="157">
        <f t="shared" si="162"/>
        <v>0</v>
      </c>
      <c r="Q218" s="154">
        <f t="shared" si="226"/>
        <v>12775.8</v>
      </c>
      <c r="R218" s="154">
        <f t="shared" si="226"/>
        <v>0</v>
      </c>
      <c r="S218" s="154">
        <f t="shared" si="226"/>
        <v>0</v>
      </c>
      <c r="T218" s="154">
        <f t="shared" si="226"/>
        <v>11178.8</v>
      </c>
      <c r="U218" s="154">
        <f t="shared" si="226"/>
        <v>0</v>
      </c>
      <c r="V218" s="154">
        <f t="shared" si="226"/>
        <v>11178.8</v>
      </c>
      <c r="W218" s="154">
        <f t="shared" si="226"/>
        <v>0</v>
      </c>
      <c r="X218" s="154">
        <f t="shared" si="226"/>
        <v>0</v>
      </c>
      <c r="Y218" s="154">
        <f t="shared" si="226"/>
        <v>0</v>
      </c>
      <c r="Z218" s="154">
        <f t="shared" si="226"/>
        <v>0</v>
      </c>
      <c r="AA218" s="154">
        <f t="shared" si="226"/>
        <v>0</v>
      </c>
      <c r="AB218" s="154">
        <f t="shared" si="165"/>
        <v>11178.8</v>
      </c>
      <c r="AC218" s="154">
        <f t="shared" si="165"/>
        <v>0</v>
      </c>
      <c r="AD218" s="154">
        <f t="shared" si="165"/>
        <v>11178.8</v>
      </c>
      <c r="AE218" s="154">
        <f t="shared" si="165"/>
        <v>0</v>
      </c>
      <c r="AF218" s="154">
        <f t="shared" si="226"/>
        <v>11178.8</v>
      </c>
      <c r="AG218" s="154">
        <f t="shared" si="226"/>
        <v>0</v>
      </c>
      <c r="AH218" s="154">
        <f t="shared" si="226"/>
        <v>11178.8</v>
      </c>
      <c r="AI218" s="154">
        <f t="shared" si="226"/>
        <v>0</v>
      </c>
      <c r="AJ218" s="154">
        <f t="shared" si="226"/>
        <v>0</v>
      </c>
      <c r="AK218" s="154">
        <f t="shared" si="227"/>
        <v>0</v>
      </c>
      <c r="AL218" s="154">
        <f t="shared" si="227"/>
        <v>0</v>
      </c>
      <c r="AM218" s="154">
        <f t="shared" si="227"/>
        <v>0</v>
      </c>
      <c r="AN218" s="162">
        <f t="shared" si="167"/>
        <v>11178.8</v>
      </c>
      <c r="AO218" s="162">
        <f t="shared" si="167"/>
        <v>0</v>
      </c>
      <c r="AP218" s="162">
        <f t="shared" si="167"/>
        <v>11178.8</v>
      </c>
      <c r="AQ218" s="162">
        <f t="shared" si="167"/>
        <v>0</v>
      </c>
      <c r="AR218" s="7"/>
      <c r="AS218" s="7"/>
      <c r="AT218" s="7"/>
      <c r="AU218" s="7"/>
      <c r="AV218" s="7"/>
      <c r="AW218" s="7"/>
      <c r="AX218" s="7"/>
      <c r="AY218" s="7"/>
      <c r="AZ218" s="7"/>
      <c r="BA218" s="7"/>
      <c r="BB218" s="7"/>
      <c r="BC218" s="7"/>
      <c r="BD218" s="7"/>
      <c r="BE218" s="7"/>
      <c r="BF218" s="7"/>
      <c r="BG218" s="7"/>
      <c r="BH218" s="7"/>
      <c r="BI218" s="7"/>
      <c r="BJ218" s="7"/>
      <c r="BK218" s="7"/>
      <c r="BL218" s="7"/>
      <c r="BM218" s="7"/>
      <c r="BN218" s="7"/>
      <c r="BO218" s="7"/>
      <c r="BP218" s="7"/>
      <c r="BQ218" s="7"/>
      <c r="BR218" s="7"/>
      <c r="BS218" s="7"/>
      <c r="BT218" s="7"/>
      <c r="BU218" s="7"/>
      <c r="BV218" s="7"/>
      <c r="BW218" s="7"/>
      <c r="BX218" s="7"/>
      <c r="BY218" s="7"/>
    </row>
    <row r="219" spans="1:77" s="8" customFormat="1" ht="17.25" customHeight="1">
      <c r="A219" s="16" t="s">
        <v>75</v>
      </c>
      <c r="B219" s="142" t="s">
        <v>373</v>
      </c>
      <c r="C219" s="153" t="s">
        <v>52</v>
      </c>
      <c r="D219" s="153" t="s">
        <v>76</v>
      </c>
      <c r="E219" s="154">
        <f>F219+G219+H219</f>
        <v>12775.8</v>
      </c>
      <c r="F219" s="156"/>
      <c r="G219" s="155">
        <v>12775.8</v>
      </c>
      <c r="H219" s="157"/>
      <c r="I219" s="157"/>
      <c r="J219" s="188">
        <f>K219+L219+M219+N219</f>
        <v>0</v>
      </c>
      <c r="K219" s="188"/>
      <c r="L219" s="197"/>
      <c r="M219" s="188"/>
      <c r="N219" s="188"/>
      <c r="O219" s="157">
        <f>P219+Q219+R219+S219</f>
        <v>12775.8</v>
      </c>
      <c r="P219" s="157">
        <f t="shared" ref="P219:P282" si="228">F219+K219</f>
        <v>0</v>
      </c>
      <c r="Q219" s="157">
        <f>G219+L219</f>
        <v>12775.8</v>
      </c>
      <c r="R219" s="157">
        <f>H219+M219</f>
        <v>0</v>
      </c>
      <c r="S219" s="157">
        <f>I219+N219</f>
        <v>0</v>
      </c>
      <c r="T219" s="154">
        <f>U219+V219+W219</f>
        <v>11178.8</v>
      </c>
      <c r="U219" s="156"/>
      <c r="V219" s="155">
        <v>11178.8</v>
      </c>
      <c r="W219" s="156"/>
      <c r="X219" s="156"/>
      <c r="Y219" s="156"/>
      <c r="Z219" s="156"/>
      <c r="AA219" s="156"/>
      <c r="AB219" s="154">
        <f t="shared" si="165"/>
        <v>11178.8</v>
      </c>
      <c r="AC219" s="154">
        <f t="shared" si="165"/>
        <v>0</v>
      </c>
      <c r="AD219" s="154">
        <f t="shared" si="165"/>
        <v>11178.8</v>
      </c>
      <c r="AE219" s="154">
        <f t="shared" si="165"/>
        <v>0</v>
      </c>
      <c r="AF219" s="159">
        <f>AG219+AH219+AI219</f>
        <v>11178.8</v>
      </c>
      <c r="AG219" s="160"/>
      <c r="AH219" s="160">
        <v>11178.8</v>
      </c>
      <c r="AI219" s="160"/>
      <c r="AJ219" s="161"/>
      <c r="AK219" s="161"/>
      <c r="AL219" s="161"/>
      <c r="AM219" s="161"/>
      <c r="AN219" s="162">
        <f t="shared" si="167"/>
        <v>11178.8</v>
      </c>
      <c r="AO219" s="162">
        <f t="shared" si="167"/>
        <v>0</v>
      </c>
      <c r="AP219" s="162">
        <f t="shared" si="167"/>
        <v>11178.8</v>
      </c>
      <c r="AQ219" s="162">
        <f t="shared" si="167"/>
        <v>0</v>
      </c>
      <c r="AR219" s="7"/>
      <c r="AS219" s="7"/>
      <c r="AT219" s="7"/>
      <c r="AU219" s="7"/>
      <c r="AV219" s="7"/>
      <c r="AW219" s="7"/>
      <c r="AX219" s="7"/>
      <c r="AY219" s="7"/>
      <c r="AZ219" s="7"/>
      <c r="BA219" s="7"/>
      <c r="BB219" s="7"/>
      <c r="BC219" s="7"/>
      <c r="BD219" s="7"/>
      <c r="BE219" s="7"/>
      <c r="BF219" s="7"/>
      <c r="BG219" s="7"/>
      <c r="BH219" s="7"/>
      <c r="BI219" s="7"/>
      <c r="BJ219" s="7"/>
      <c r="BK219" s="7"/>
      <c r="BL219" s="7"/>
      <c r="BM219" s="7"/>
      <c r="BN219" s="7"/>
      <c r="BO219" s="7"/>
      <c r="BP219" s="7"/>
      <c r="BQ219" s="7"/>
      <c r="BR219" s="7"/>
      <c r="BS219" s="7"/>
      <c r="BT219" s="7"/>
      <c r="BU219" s="7"/>
      <c r="BV219" s="7"/>
      <c r="BW219" s="7"/>
      <c r="BX219" s="7"/>
      <c r="BY219" s="7"/>
    </row>
    <row r="220" spans="1:77" s="8" customFormat="1" ht="76.5" hidden="1">
      <c r="A220" s="124" t="s">
        <v>358</v>
      </c>
      <c r="B220" s="117" t="s">
        <v>196</v>
      </c>
      <c r="C220" s="153"/>
      <c r="D220" s="153"/>
      <c r="E220" s="154">
        <f t="shared" ref="E220:I221" si="229">E221</f>
        <v>0</v>
      </c>
      <c r="F220" s="154">
        <f t="shared" si="229"/>
        <v>0</v>
      </c>
      <c r="G220" s="154">
        <f t="shared" si="229"/>
        <v>0</v>
      </c>
      <c r="H220" s="154">
        <f t="shared" si="229"/>
        <v>0</v>
      </c>
      <c r="I220" s="154">
        <f t="shared" si="229"/>
        <v>0</v>
      </c>
      <c r="J220" s="187"/>
      <c r="K220" s="187"/>
      <c r="L220" s="187"/>
      <c r="M220" s="187"/>
      <c r="N220" s="187"/>
      <c r="O220" s="154"/>
      <c r="P220" s="157">
        <f t="shared" si="228"/>
        <v>0</v>
      </c>
      <c r="Q220" s="154"/>
      <c r="R220" s="154"/>
      <c r="S220" s="154"/>
      <c r="T220" s="154">
        <f t="shared" ref="T220:W221" si="230">T221</f>
        <v>0</v>
      </c>
      <c r="U220" s="154">
        <f t="shared" si="230"/>
        <v>0</v>
      </c>
      <c r="V220" s="154">
        <f t="shared" si="230"/>
        <v>0</v>
      </c>
      <c r="W220" s="154">
        <f t="shared" si="230"/>
        <v>0</v>
      </c>
      <c r="X220" s="154"/>
      <c r="Y220" s="154"/>
      <c r="Z220" s="154"/>
      <c r="AA220" s="154"/>
      <c r="AB220" s="154">
        <f t="shared" si="165"/>
        <v>0</v>
      </c>
      <c r="AC220" s="154">
        <f t="shared" si="165"/>
        <v>0</v>
      </c>
      <c r="AD220" s="154">
        <f t="shared" si="165"/>
        <v>0</v>
      </c>
      <c r="AE220" s="154">
        <f t="shared" si="165"/>
        <v>0</v>
      </c>
      <c r="AF220" s="154">
        <f t="shared" ref="AF220:AI221" si="231">AF221</f>
        <v>0</v>
      </c>
      <c r="AG220" s="154">
        <f t="shared" si="231"/>
        <v>0</v>
      </c>
      <c r="AH220" s="154">
        <f t="shared" si="231"/>
        <v>0</v>
      </c>
      <c r="AI220" s="154">
        <f t="shared" si="231"/>
        <v>0</v>
      </c>
      <c r="AJ220" s="161"/>
      <c r="AK220" s="161"/>
      <c r="AL220" s="161"/>
      <c r="AM220" s="161"/>
      <c r="AN220" s="162">
        <f t="shared" si="167"/>
        <v>0</v>
      </c>
      <c r="AO220" s="162">
        <f t="shared" si="167"/>
        <v>0</v>
      </c>
      <c r="AP220" s="162">
        <f t="shared" si="167"/>
        <v>0</v>
      </c>
      <c r="AQ220" s="162">
        <f t="shared" si="167"/>
        <v>0</v>
      </c>
      <c r="AR220" s="7"/>
      <c r="AS220" s="7"/>
      <c r="AT220" s="7"/>
      <c r="AU220" s="7"/>
      <c r="AV220" s="7"/>
      <c r="AW220" s="7"/>
      <c r="AX220" s="7"/>
      <c r="AY220" s="7"/>
      <c r="AZ220" s="7"/>
      <c r="BA220" s="7"/>
      <c r="BB220" s="7"/>
      <c r="BC220" s="7"/>
      <c r="BD220" s="7"/>
      <c r="BE220" s="7"/>
      <c r="BF220" s="7"/>
      <c r="BG220" s="7"/>
      <c r="BH220" s="7"/>
      <c r="BI220" s="7"/>
      <c r="BJ220" s="7"/>
      <c r="BK220" s="7"/>
      <c r="BL220" s="7"/>
      <c r="BM220" s="7"/>
      <c r="BN220" s="7"/>
      <c r="BO220" s="7"/>
      <c r="BP220" s="7"/>
      <c r="BQ220" s="7"/>
      <c r="BR220" s="7"/>
      <c r="BS220" s="7"/>
      <c r="BT220" s="7"/>
      <c r="BU220" s="7"/>
      <c r="BV220" s="7"/>
      <c r="BW220" s="7"/>
      <c r="BX220" s="7"/>
      <c r="BY220" s="7"/>
    </row>
    <row r="221" spans="1:77" s="8" customFormat="1" ht="51.75" hidden="1">
      <c r="A221" s="122" t="s">
        <v>77</v>
      </c>
      <c r="B221" s="117" t="s">
        <v>196</v>
      </c>
      <c r="C221" s="153" t="s">
        <v>52</v>
      </c>
      <c r="D221" s="153"/>
      <c r="E221" s="154">
        <f t="shared" si="229"/>
        <v>0</v>
      </c>
      <c r="F221" s="154">
        <f t="shared" si="229"/>
        <v>0</v>
      </c>
      <c r="G221" s="154">
        <f t="shared" si="229"/>
        <v>0</v>
      </c>
      <c r="H221" s="154">
        <f t="shared" si="229"/>
        <v>0</v>
      </c>
      <c r="I221" s="154">
        <f t="shared" si="229"/>
        <v>0</v>
      </c>
      <c r="J221" s="187"/>
      <c r="K221" s="187"/>
      <c r="L221" s="187"/>
      <c r="M221" s="187"/>
      <c r="N221" s="187"/>
      <c r="O221" s="154"/>
      <c r="P221" s="157">
        <f t="shared" si="228"/>
        <v>0</v>
      </c>
      <c r="Q221" s="154"/>
      <c r="R221" s="154"/>
      <c r="S221" s="154"/>
      <c r="T221" s="154">
        <f t="shared" si="230"/>
        <v>0</v>
      </c>
      <c r="U221" s="154">
        <f t="shared" si="230"/>
        <v>0</v>
      </c>
      <c r="V221" s="154">
        <f t="shared" si="230"/>
        <v>0</v>
      </c>
      <c r="W221" s="154">
        <f t="shared" si="230"/>
        <v>0</v>
      </c>
      <c r="X221" s="154"/>
      <c r="Y221" s="154"/>
      <c r="Z221" s="154"/>
      <c r="AA221" s="154"/>
      <c r="AB221" s="154">
        <f t="shared" si="165"/>
        <v>0</v>
      </c>
      <c r="AC221" s="154">
        <f t="shared" si="165"/>
        <v>0</v>
      </c>
      <c r="AD221" s="154">
        <f t="shared" si="165"/>
        <v>0</v>
      </c>
      <c r="AE221" s="154">
        <f t="shared" si="165"/>
        <v>0</v>
      </c>
      <c r="AF221" s="154">
        <f t="shared" si="231"/>
        <v>0</v>
      </c>
      <c r="AG221" s="154">
        <f t="shared" si="231"/>
        <v>0</v>
      </c>
      <c r="AH221" s="154">
        <f t="shared" si="231"/>
        <v>0</v>
      </c>
      <c r="AI221" s="154">
        <f t="shared" si="231"/>
        <v>0</v>
      </c>
      <c r="AJ221" s="161"/>
      <c r="AK221" s="161"/>
      <c r="AL221" s="161"/>
      <c r="AM221" s="161"/>
      <c r="AN221" s="162">
        <f t="shared" si="167"/>
        <v>0</v>
      </c>
      <c r="AO221" s="162">
        <f t="shared" si="167"/>
        <v>0</v>
      </c>
      <c r="AP221" s="162">
        <f t="shared" si="167"/>
        <v>0</v>
      </c>
      <c r="AQ221" s="162">
        <f t="shared" si="167"/>
        <v>0</v>
      </c>
      <c r="AR221" s="7"/>
      <c r="AS221" s="7"/>
      <c r="AT221" s="7"/>
      <c r="AU221" s="7"/>
      <c r="AV221" s="7"/>
      <c r="AW221" s="7"/>
      <c r="AX221" s="7"/>
      <c r="AY221" s="7"/>
      <c r="AZ221" s="7"/>
      <c r="BA221" s="7"/>
      <c r="BB221" s="7"/>
      <c r="BC221" s="7"/>
      <c r="BD221" s="7"/>
      <c r="BE221" s="7"/>
      <c r="BF221" s="7"/>
      <c r="BG221" s="7"/>
      <c r="BH221" s="7"/>
      <c r="BI221" s="7"/>
      <c r="BJ221" s="7"/>
      <c r="BK221" s="7"/>
      <c r="BL221" s="7"/>
      <c r="BM221" s="7"/>
      <c r="BN221" s="7"/>
      <c r="BO221" s="7"/>
      <c r="BP221" s="7"/>
      <c r="BQ221" s="7"/>
      <c r="BR221" s="7"/>
      <c r="BS221" s="7"/>
      <c r="BT221" s="7"/>
      <c r="BU221" s="7"/>
      <c r="BV221" s="7"/>
      <c r="BW221" s="7"/>
      <c r="BX221" s="7"/>
      <c r="BY221" s="7"/>
    </row>
    <row r="222" spans="1:77" s="8" customFormat="1" ht="17.25" hidden="1" customHeight="1">
      <c r="A222" s="16" t="s">
        <v>75</v>
      </c>
      <c r="B222" s="117" t="s">
        <v>196</v>
      </c>
      <c r="C222" s="153" t="s">
        <v>52</v>
      </c>
      <c r="D222" s="153" t="s">
        <v>76</v>
      </c>
      <c r="E222" s="154">
        <f>F222+G222+H222</f>
        <v>0</v>
      </c>
      <c r="F222" s="156"/>
      <c r="G222" s="155"/>
      <c r="H222" s="157"/>
      <c r="I222" s="157">
        <f>T222+U222+V222</f>
        <v>0</v>
      </c>
      <c r="J222" s="188"/>
      <c r="K222" s="188"/>
      <c r="L222" s="188"/>
      <c r="M222" s="188"/>
      <c r="N222" s="188"/>
      <c r="O222" s="157"/>
      <c r="P222" s="157">
        <f t="shared" si="228"/>
        <v>0</v>
      </c>
      <c r="Q222" s="157"/>
      <c r="R222" s="157"/>
      <c r="S222" s="157"/>
      <c r="T222" s="154">
        <f>U222+V222+W222</f>
        <v>0</v>
      </c>
      <c r="U222" s="156"/>
      <c r="V222" s="155"/>
      <c r="W222" s="156"/>
      <c r="X222" s="156"/>
      <c r="Y222" s="156"/>
      <c r="Z222" s="156"/>
      <c r="AA222" s="156"/>
      <c r="AB222" s="154">
        <f t="shared" si="165"/>
        <v>0</v>
      </c>
      <c r="AC222" s="154">
        <f t="shared" si="165"/>
        <v>0</v>
      </c>
      <c r="AD222" s="154">
        <f t="shared" si="165"/>
        <v>0</v>
      </c>
      <c r="AE222" s="154">
        <f t="shared" si="165"/>
        <v>0</v>
      </c>
      <c r="AF222" s="159">
        <f>AG222+AH222+AI222</f>
        <v>0</v>
      </c>
      <c r="AG222" s="160"/>
      <c r="AH222" s="160"/>
      <c r="AI222" s="160"/>
      <c r="AJ222" s="161"/>
      <c r="AK222" s="161"/>
      <c r="AL222" s="161"/>
      <c r="AM222" s="161"/>
      <c r="AN222" s="162">
        <f t="shared" si="167"/>
        <v>0</v>
      </c>
      <c r="AO222" s="162">
        <f t="shared" si="167"/>
        <v>0</v>
      </c>
      <c r="AP222" s="162">
        <f t="shared" si="167"/>
        <v>0</v>
      </c>
      <c r="AQ222" s="162">
        <f t="shared" si="167"/>
        <v>0</v>
      </c>
      <c r="AR222" s="7"/>
      <c r="AS222" s="7"/>
      <c r="AT222" s="7"/>
      <c r="AU222" s="7"/>
      <c r="AV222" s="7"/>
      <c r="AW222" s="7"/>
      <c r="AX222" s="7"/>
      <c r="AY222" s="7"/>
      <c r="AZ222" s="7"/>
      <c r="BA222" s="7"/>
      <c r="BB222" s="7"/>
      <c r="BC222" s="7"/>
      <c r="BD222" s="7"/>
      <c r="BE222" s="7"/>
      <c r="BF222" s="7"/>
      <c r="BG222" s="7"/>
      <c r="BH222" s="7"/>
      <c r="BI222" s="7"/>
      <c r="BJ222" s="7"/>
      <c r="BK222" s="7"/>
      <c r="BL222" s="7"/>
      <c r="BM222" s="7"/>
      <c r="BN222" s="7"/>
      <c r="BO222" s="7"/>
      <c r="BP222" s="7"/>
      <c r="BQ222" s="7"/>
      <c r="BR222" s="7"/>
      <c r="BS222" s="7"/>
      <c r="BT222" s="7"/>
      <c r="BU222" s="7"/>
      <c r="BV222" s="7"/>
      <c r="BW222" s="7"/>
      <c r="BX222" s="7"/>
      <c r="BY222" s="7"/>
    </row>
    <row r="223" spans="1:77" s="7" customFormat="1" ht="55.5" customHeight="1">
      <c r="A223" s="59" t="s">
        <v>80</v>
      </c>
      <c r="B223" s="21" t="s">
        <v>198</v>
      </c>
      <c r="C223" s="19"/>
      <c r="D223" s="19"/>
      <c r="E223" s="154">
        <f t="shared" si="200"/>
        <v>891.9</v>
      </c>
      <c r="F223" s="18">
        <f>F224+F226</f>
        <v>0</v>
      </c>
      <c r="G223" s="18">
        <f>G224+G226</f>
        <v>891.9</v>
      </c>
      <c r="H223" s="18">
        <f t="shared" ref="H223:S223" si="232">H224+H226</f>
        <v>0</v>
      </c>
      <c r="I223" s="18">
        <f t="shared" si="232"/>
        <v>0</v>
      </c>
      <c r="J223" s="194">
        <f t="shared" si="232"/>
        <v>0</v>
      </c>
      <c r="K223" s="194">
        <f t="shared" si="232"/>
        <v>0</v>
      </c>
      <c r="L223" s="194">
        <f t="shared" si="232"/>
        <v>0</v>
      </c>
      <c r="M223" s="194">
        <f t="shared" si="232"/>
        <v>0</v>
      </c>
      <c r="N223" s="194">
        <f t="shared" si="232"/>
        <v>0</v>
      </c>
      <c r="O223" s="18">
        <f t="shared" si="232"/>
        <v>891.9</v>
      </c>
      <c r="P223" s="157">
        <f t="shared" si="228"/>
        <v>0</v>
      </c>
      <c r="Q223" s="18">
        <f t="shared" si="232"/>
        <v>891.9</v>
      </c>
      <c r="R223" s="18">
        <f t="shared" si="232"/>
        <v>0</v>
      </c>
      <c r="S223" s="18">
        <f t="shared" si="232"/>
        <v>0</v>
      </c>
      <c r="T223" s="154">
        <f t="shared" si="199"/>
        <v>810.7</v>
      </c>
      <c r="U223" s="18">
        <f t="shared" ref="U223:AA223" si="233">U225+U227</f>
        <v>0</v>
      </c>
      <c r="V223" s="18">
        <f t="shared" si="233"/>
        <v>810.7</v>
      </c>
      <c r="W223" s="18">
        <f t="shared" si="233"/>
        <v>0</v>
      </c>
      <c r="X223" s="18">
        <f t="shared" si="233"/>
        <v>0</v>
      </c>
      <c r="Y223" s="18">
        <f t="shared" si="233"/>
        <v>0</v>
      </c>
      <c r="Z223" s="18">
        <f t="shared" si="233"/>
        <v>0</v>
      </c>
      <c r="AA223" s="18">
        <f t="shared" si="233"/>
        <v>0</v>
      </c>
      <c r="AB223" s="154">
        <f t="shared" si="165"/>
        <v>810.7</v>
      </c>
      <c r="AC223" s="154">
        <f t="shared" si="165"/>
        <v>0</v>
      </c>
      <c r="AD223" s="154">
        <f t="shared" si="165"/>
        <v>810.7</v>
      </c>
      <c r="AE223" s="154">
        <f t="shared" si="165"/>
        <v>0</v>
      </c>
      <c r="AF223" s="159">
        <f t="shared" si="219"/>
        <v>810.7</v>
      </c>
      <c r="AG223" s="159">
        <f t="shared" ref="AG223:AM223" si="234">AG225+AG227</f>
        <v>0</v>
      </c>
      <c r="AH223" s="159">
        <f t="shared" si="234"/>
        <v>810.7</v>
      </c>
      <c r="AI223" s="159">
        <f t="shared" si="234"/>
        <v>0</v>
      </c>
      <c r="AJ223" s="159">
        <f t="shared" si="234"/>
        <v>0</v>
      </c>
      <c r="AK223" s="159">
        <f t="shared" si="234"/>
        <v>0</v>
      </c>
      <c r="AL223" s="159">
        <f t="shared" si="234"/>
        <v>0</v>
      </c>
      <c r="AM223" s="159">
        <f t="shared" si="234"/>
        <v>0</v>
      </c>
      <c r="AN223" s="162">
        <f t="shared" si="167"/>
        <v>810.7</v>
      </c>
      <c r="AO223" s="162">
        <f t="shared" si="167"/>
        <v>0</v>
      </c>
      <c r="AP223" s="162">
        <f t="shared" si="167"/>
        <v>810.7</v>
      </c>
      <c r="AQ223" s="162">
        <f t="shared" si="167"/>
        <v>0</v>
      </c>
    </row>
    <row r="224" spans="1:77" s="8" customFormat="1" ht="109.5" customHeight="1">
      <c r="A224" s="16" t="s">
        <v>11</v>
      </c>
      <c r="B224" s="22" t="s">
        <v>198</v>
      </c>
      <c r="C224" s="153" t="s">
        <v>12</v>
      </c>
      <c r="D224" s="153"/>
      <c r="E224" s="154">
        <f t="shared" si="200"/>
        <v>851.9</v>
      </c>
      <c r="F224" s="156">
        <f>F225</f>
        <v>0</v>
      </c>
      <c r="G224" s="156">
        <f>G225</f>
        <v>851.9</v>
      </c>
      <c r="H224" s="156">
        <f t="shared" ref="H224:S224" si="235">H225</f>
        <v>0</v>
      </c>
      <c r="I224" s="156">
        <f t="shared" si="235"/>
        <v>0</v>
      </c>
      <c r="J224" s="192">
        <f t="shared" si="235"/>
        <v>0</v>
      </c>
      <c r="K224" s="192">
        <f t="shared" si="235"/>
        <v>0</v>
      </c>
      <c r="L224" s="192">
        <f t="shared" si="235"/>
        <v>0</v>
      </c>
      <c r="M224" s="192">
        <f t="shared" si="235"/>
        <v>0</v>
      </c>
      <c r="N224" s="192">
        <f t="shared" si="235"/>
        <v>0</v>
      </c>
      <c r="O224" s="156">
        <f t="shared" si="235"/>
        <v>851.9</v>
      </c>
      <c r="P224" s="157">
        <f t="shared" si="228"/>
        <v>0</v>
      </c>
      <c r="Q224" s="156">
        <f t="shared" si="235"/>
        <v>851.9</v>
      </c>
      <c r="R224" s="156">
        <f t="shared" si="235"/>
        <v>0</v>
      </c>
      <c r="S224" s="156">
        <f t="shared" si="235"/>
        <v>0</v>
      </c>
      <c r="T224" s="154">
        <f t="shared" si="199"/>
        <v>770.7</v>
      </c>
      <c r="U224" s="156">
        <f t="shared" ref="U224:AA224" si="236">U225</f>
        <v>0</v>
      </c>
      <c r="V224" s="156">
        <f t="shared" si="236"/>
        <v>770.7</v>
      </c>
      <c r="W224" s="156">
        <f t="shared" si="236"/>
        <v>0</v>
      </c>
      <c r="X224" s="156">
        <f t="shared" si="236"/>
        <v>0</v>
      </c>
      <c r="Y224" s="156">
        <f t="shared" si="236"/>
        <v>0</v>
      </c>
      <c r="Z224" s="156">
        <f t="shared" si="236"/>
        <v>0</v>
      </c>
      <c r="AA224" s="156">
        <f t="shared" si="236"/>
        <v>0</v>
      </c>
      <c r="AB224" s="154">
        <f t="shared" si="165"/>
        <v>770.7</v>
      </c>
      <c r="AC224" s="154">
        <f t="shared" si="165"/>
        <v>0</v>
      </c>
      <c r="AD224" s="154">
        <f t="shared" si="165"/>
        <v>770.7</v>
      </c>
      <c r="AE224" s="154">
        <f t="shared" si="165"/>
        <v>0</v>
      </c>
      <c r="AF224" s="159">
        <f t="shared" si="219"/>
        <v>770.7</v>
      </c>
      <c r="AG224" s="160">
        <f t="shared" ref="AG224:AM224" si="237">AG225</f>
        <v>0</v>
      </c>
      <c r="AH224" s="160">
        <f t="shared" si="237"/>
        <v>770.7</v>
      </c>
      <c r="AI224" s="160">
        <f t="shared" si="237"/>
        <v>0</v>
      </c>
      <c r="AJ224" s="160">
        <f t="shared" si="237"/>
        <v>0</v>
      </c>
      <c r="AK224" s="160">
        <f t="shared" si="237"/>
        <v>0</v>
      </c>
      <c r="AL224" s="160">
        <f t="shared" si="237"/>
        <v>0</v>
      </c>
      <c r="AM224" s="160">
        <f t="shared" si="237"/>
        <v>0</v>
      </c>
      <c r="AN224" s="162">
        <f t="shared" si="167"/>
        <v>770.7</v>
      </c>
      <c r="AO224" s="162">
        <f t="shared" si="167"/>
        <v>0</v>
      </c>
      <c r="AP224" s="162">
        <f t="shared" si="167"/>
        <v>770.7</v>
      </c>
      <c r="AQ224" s="162">
        <f t="shared" si="167"/>
        <v>0</v>
      </c>
      <c r="AR224" s="7"/>
      <c r="AS224" s="7"/>
      <c r="AT224" s="7"/>
      <c r="AU224" s="7"/>
      <c r="AV224" s="7"/>
      <c r="AW224" s="7"/>
      <c r="AX224" s="7"/>
      <c r="AY224" s="7"/>
      <c r="AZ224" s="7"/>
      <c r="BA224" s="7"/>
      <c r="BB224" s="7"/>
      <c r="BC224" s="7"/>
      <c r="BD224" s="7"/>
      <c r="BE224" s="7"/>
      <c r="BF224" s="7"/>
      <c r="BG224" s="7"/>
      <c r="BH224" s="7"/>
      <c r="BI224" s="7"/>
      <c r="BJ224" s="7"/>
      <c r="BK224" s="7"/>
      <c r="BL224" s="7"/>
      <c r="BM224" s="7"/>
      <c r="BN224" s="7"/>
      <c r="BO224" s="7"/>
      <c r="BP224" s="7"/>
      <c r="BQ224" s="7"/>
      <c r="BR224" s="7"/>
      <c r="BS224" s="7"/>
      <c r="BT224" s="7"/>
      <c r="BU224" s="7"/>
      <c r="BV224" s="7"/>
      <c r="BW224" s="7"/>
      <c r="BX224" s="7"/>
      <c r="BY224" s="7"/>
    </row>
    <row r="225" spans="1:77" s="8" customFormat="1" ht="30.75" customHeight="1">
      <c r="A225" s="125" t="s">
        <v>78</v>
      </c>
      <c r="B225" s="22" t="s">
        <v>198</v>
      </c>
      <c r="C225" s="153" t="s">
        <v>12</v>
      </c>
      <c r="D225" s="153" t="s">
        <v>79</v>
      </c>
      <c r="E225" s="154">
        <f t="shared" si="200"/>
        <v>851.9</v>
      </c>
      <c r="F225" s="156"/>
      <c r="G225" s="156">
        <v>851.9</v>
      </c>
      <c r="H225" s="157"/>
      <c r="I225" s="157"/>
      <c r="J225" s="188">
        <f>K225+L225+M225+N225</f>
        <v>0</v>
      </c>
      <c r="K225" s="188"/>
      <c r="L225" s="188">
        <v>0</v>
      </c>
      <c r="M225" s="188"/>
      <c r="N225" s="188"/>
      <c r="O225" s="157">
        <f>P225+Q225+R225+S225</f>
        <v>851.9</v>
      </c>
      <c r="P225" s="157">
        <f t="shared" si="228"/>
        <v>0</v>
      </c>
      <c r="Q225" s="157">
        <f>G225+L225</f>
        <v>851.9</v>
      </c>
      <c r="R225" s="157">
        <f>H225+M225</f>
        <v>0</v>
      </c>
      <c r="S225" s="157">
        <f>I225+N225</f>
        <v>0</v>
      </c>
      <c r="T225" s="154">
        <f t="shared" si="199"/>
        <v>770.7</v>
      </c>
      <c r="U225" s="156"/>
      <c r="V225" s="156">
        <v>770.7</v>
      </c>
      <c r="W225" s="156"/>
      <c r="X225" s="156"/>
      <c r="Y225" s="156"/>
      <c r="Z225" s="156"/>
      <c r="AA225" s="156"/>
      <c r="AB225" s="154">
        <f t="shared" si="165"/>
        <v>770.7</v>
      </c>
      <c r="AC225" s="154">
        <f t="shared" si="165"/>
        <v>0</v>
      </c>
      <c r="AD225" s="154">
        <f t="shared" si="165"/>
        <v>770.7</v>
      </c>
      <c r="AE225" s="154">
        <f t="shared" si="165"/>
        <v>0</v>
      </c>
      <c r="AF225" s="159">
        <f t="shared" si="219"/>
        <v>770.7</v>
      </c>
      <c r="AG225" s="160"/>
      <c r="AH225" s="160">
        <v>770.7</v>
      </c>
      <c r="AI225" s="160"/>
      <c r="AJ225" s="161"/>
      <c r="AK225" s="161"/>
      <c r="AL225" s="161"/>
      <c r="AM225" s="161"/>
      <c r="AN225" s="162">
        <f t="shared" si="167"/>
        <v>770.7</v>
      </c>
      <c r="AO225" s="162">
        <f t="shared" si="167"/>
        <v>0</v>
      </c>
      <c r="AP225" s="162">
        <f t="shared" si="167"/>
        <v>770.7</v>
      </c>
      <c r="AQ225" s="162">
        <f t="shared" si="167"/>
        <v>0</v>
      </c>
      <c r="AR225" s="7"/>
      <c r="AS225" s="7"/>
      <c r="AT225" s="7"/>
      <c r="AU225" s="7"/>
      <c r="AV225" s="7"/>
      <c r="AW225" s="7"/>
      <c r="AX225" s="7"/>
      <c r="AY225" s="7"/>
      <c r="AZ225" s="7"/>
      <c r="BA225" s="7"/>
      <c r="BB225" s="7"/>
      <c r="BC225" s="7"/>
      <c r="BD225" s="7"/>
      <c r="BE225" s="7"/>
      <c r="BF225" s="7"/>
      <c r="BG225" s="7"/>
      <c r="BH225" s="7"/>
      <c r="BI225" s="7"/>
      <c r="BJ225" s="7"/>
      <c r="BK225" s="7"/>
      <c r="BL225" s="7"/>
      <c r="BM225" s="7"/>
      <c r="BN225" s="7"/>
      <c r="BO225" s="7"/>
      <c r="BP225" s="7"/>
      <c r="BQ225" s="7"/>
      <c r="BR225" s="7"/>
      <c r="BS225" s="7"/>
      <c r="BT225" s="7"/>
      <c r="BU225" s="7"/>
      <c r="BV225" s="7"/>
      <c r="BW225" s="7"/>
      <c r="BX225" s="7"/>
      <c r="BY225" s="7"/>
    </row>
    <row r="226" spans="1:77" s="8" customFormat="1" ht="45.75" customHeight="1">
      <c r="A226" s="16" t="s">
        <v>22</v>
      </c>
      <c r="B226" s="22" t="s">
        <v>198</v>
      </c>
      <c r="C226" s="153" t="s">
        <v>16</v>
      </c>
      <c r="D226" s="153"/>
      <c r="E226" s="154">
        <f t="shared" si="200"/>
        <v>40</v>
      </c>
      <c r="F226" s="156">
        <f>F227</f>
        <v>0</v>
      </c>
      <c r="G226" s="155">
        <f>G227</f>
        <v>40</v>
      </c>
      <c r="H226" s="155">
        <f t="shared" ref="H226:S226" si="238">H227</f>
        <v>0</v>
      </c>
      <c r="I226" s="155">
        <f t="shared" si="238"/>
        <v>0</v>
      </c>
      <c r="J226" s="190">
        <f t="shared" si="238"/>
        <v>0</v>
      </c>
      <c r="K226" s="190">
        <f t="shared" si="238"/>
        <v>0</v>
      </c>
      <c r="L226" s="190">
        <f t="shared" si="238"/>
        <v>0</v>
      </c>
      <c r="M226" s="190">
        <f t="shared" si="238"/>
        <v>0</v>
      </c>
      <c r="N226" s="190">
        <f t="shared" si="238"/>
        <v>0</v>
      </c>
      <c r="O226" s="155">
        <f t="shared" si="238"/>
        <v>40</v>
      </c>
      <c r="P226" s="157">
        <f t="shared" si="228"/>
        <v>0</v>
      </c>
      <c r="Q226" s="155">
        <f t="shared" si="238"/>
        <v>40</v>
      </c>
      <c r="R226" s="155">
        <f t="shared" si="238"/>
        <v>0</v>
      </c>
      <c r="S226" s="155">
        <f t="shared" si="238"/>
        <v>0</v>
      </c>
      <c r="T226" s="154">
        <f t="shared" si="199"/>
        <v>40</v>
      </c>
      <c r="U226" s="156">
        <f t="shared" ref="U226:AA226" si="239">U227</f>
        <v>0</v>
      </c>
      <c r="V226" s="155">
        <f t="shared" si="239"/>
        <v>40</v>
      </c>
      <c r="W226" s="155">
        <f t="shared" si="239"/>
        <v>0</v>
      </c>
      <c r="X226" s="155">
        <f t="shared" si="239"/>
        <v>0</v>
      </c>
      <c r="Y226" s="155">
        <f t="shared" si="239"/>
        <v>0</v>
      </c>
      <c r="Z226" s="155">
        <f t="shared" si="239"/>
        <v>0</v>
      </c>
      <c r="AA226" s="155">
        <f t="shared" si="239"/>
        <v>0</v>
      </c>
      <c r="AB226" s="154">
        <f t="shared" si="165"/>
        <v>40</v>
      </c>
      <c r="AC226" s="154">
        <f t="shared" si="165"/>
        <v>0</v>
      </c>
      <c r="AD226" s="154">
        <f t="shared" si="165"/>
        <v>40</v>
      </c>
      <c r="AE226" s="154">
        <f>W226+AA226</f>
        <v>0</v>
      </c>
      <c r="AF226" s="159">
        <f t="shared" si="219"/>
        <v>40</v>
      </c>
      <c r="AG226" s="160">
        <f t="shared" ref="AG226:AM226" si="240">AG227</f>
        <v>0</v>
      </c>
      <c r="AH226" s="160">
        <f t="shared" si="240"/>
        <v>40</v>
      </c>
      <c r="AI226" s="160">
        <f t="shared" si="240"/>
        <v>0</v>
      </c>
      <c r="AJ226" s="160">
        <f t="shared" si="240"/>
        <v>0</v>
      </c>
      <c r="AK226" s="160">
        <f t="shared" si="240"/>
        <v>0</v>
      </c>
      <c r="AL226" s="160">
        <f t="shared" si="240"/>
        <v>0</v>
      </c>
      <c r="AM226" s="160">
        <f t="shared" si="240"/>
        <v>0</v>
      </c>
      <c r="AN226" s="162">
        <f t="shared" si="167"/>
        <v>40</v>
      </c>
      <c r="AO226" s="162">
        <f t="shared" si="167"/>
        <v>0</v>
      </c>
      <c r="AP226" s="162">
        <f t="shared" si="167"/>
        <v>40</v>
      </c>
      <c r="AQ226" s="162">
        <f>AI226+AM226</f>
        <v>0</v>
      </c>
      <c r="AR226" s="7"/>
      <c r="AS226" s="7"/>
      <c r="AT226" s="7"/>
      <c r="AU226" s="7"/>
      <c r="AV226" s="7"/>
      <c r="AW226" s="7"/>
      <c r="AX226" s="7"/>
      <c r="AY226" s="7"/>
      <c r="AZ226" s="7"/>
      <c r="BA226" s="7"/>
      <c r="BB226" s="7"/>
      <c r="BC226" s="7"/>
      <c r="BD226" s="7"/>
      <c r="BE226" s="7"/>
      <c r="BF226" s="7"/>
      <c r="BG226" s="7"/>
      <c r="BH226" s="7"/>
      <c r="BI226" s="7"/>
      <c r="BJ226" s="7"/>
      <c r="BK226" s="7"/>
      <c r="BL226" s="7"/>
      <c r="BM226" s="7"/>
      <c r="BN226" s="7"/>
      <c r="BO226" s="7"/>
      <c r="BP226" s="7"/>
      <c r="BQ226" s="7"/>
      <c r="BR226" s="7"/>
      <c r="BS226" s="7"/>
      <c r="BT226" s="7"/>
      <c r="BU226" s="7"/>
      <c r="BV226" s="7"/>
      <c r="BW226" s="7"/>
      <c r="BX226" s="7"/>
      <c r="BY226" s="7"/>
    </row>
    <row r="227" spans="1:77" s="8" customFormat="1" ht="29.25" customHeight="1">
      <c r="A227" s="125" t="s">
        <v>78</v>
      </c>
      <c r="B227" s="22" t="s">
        <v>198</v>
      </c>
      <c r="C227" s="153" t="s">
        <v>16</v>
      </c>
      <c r="D227" s="153" t="s">
        <v>79</v>
      </c>
      <c r="E227" s="154">
        <f t="shared" si="200"/>
        <v>40</v>
      </c>
      <c r="F227" s="156"/>
      <c r="G227" s="126">
        <v>40</v>
      </c>
      <c r="H227" s="157"/>
      <c r="I227" s="157"/>
      <c r="J227" s="188">
        <f>K227+L227+M227+N227</f>
        <v>0</v>
      </c>
      <c r="K227" s="188"/>
      <c r="L227" s="188"/>
      <c r="M227" s="188"/>
      <c r="N227" s="188"/>
      <c r="O227" s="157">
        <f>P227+Q227+R227+S227</f>
        <v>40</v>
      </c>
      <c r="P227" s="157">
        <f t="shared" si="228"/>
        <v>0</v>
      </c>
      <c r="Q227" s="157">
        <f>G227+L227</f>
        <v>40</v>
      </c>
      <c r="R227" s="157">
        <f>H227+M227</f>
        <v>0</v>
      </c>
      <c r="S227" s="157">
        <f>I227+N227</f>
        <v>0</v>
      </c>
      <c r="T227" s="154">
        <f t="shared" si="199"/>
        <v>40</v>
      </c>
      <c r="U227" s="156"/>
      <c r="V227" s="126">
        <v>40</v>
      </c>
      <c r="W227" s="156"/>
      <c r="X227" s="156"/>
      <c r="Y227" s="156"/>
      <c r="Z227" s="156"/>
      <c r="AA227" s="156"/>
      <c r="AB227" s="154">
        <f t="shared" ref="AB227:AE293" si="241">T227+X227</f>
        <v>40</v>
      </c>
      <c r="AC227" s="154">
        <f t="shared" si="241"/>
        <v>0</v>
      </c>
      <c r="AD227" s="154">
        <f t="shared" si="241"/>
        <v>40</v>
      </c>
      <c r="AE227" s="154">
        <f t="shared" si="241"/>
        <v>0</v>
      </c>
      <c r="AF227" s="159">
        <f t="shared" si="219"/>
        <v>40</v>
      </c>
      <c r="AG227" s="160"/>
      <c r="AH227" s="160">
        <v>40</v>
      </c>
      <c r="AI227" s="160"/>
      <c r="AJ227" s="161"/>
      <c r="AK227" s="161"/>
      <c r="AL227" s="161"/>
      <c r="AM227" s="161"/>
      <c r="AN227" s="162">
        <f t="shared" ref="AN227:AQ293" si="242">AF227+AJ227</f>
        <v>40</v>
      </c>
      <c r="AO227" s="162">
        <f t="shared" si="242"/>
        <v>0</v>
      </c>
      <c r="AP227" s="162">
        <f t="shared" si="242"/>
        <v>40</v>
      </c>
      <c r="AQ227" s="162">
        <f t="shared" si="242"/>
        <v>0</v>
      </c>
      <c r="AR227" s="7"/>
      <c r="AS227" s="7"/>
      <c r="AT227" s="7"/>
      <c r="AU227" s="7"/>
      <c r="AV227" s="7"/>
      <c r="AW227" s="7"/>
      <c r="AX227" s="7"/>
      <c r="AY227" s="7"/>
      <c r="AZ227" s="7"/>
      <c r="BA227" s="7"/>
      <c r="BB227" s="7"/>
      <c r="BC227" s="7"/>
      <c r="BD227" s="7"/>
      <c r="BE227" s="7"/>
      <c r="BF227" s="7"/>
      <c r="BG227" s="7"/>
      <c r="BH227" s="7"/>
      <c r="BI227" s="7"/>
      <c r="BJ227" s="7"/>
      <c r="BK227" s="7"/>
      <c r="BL227" s="7"/>
      <c r="BM227" s="7"/>
      <c r="BN227" s="7"/>
      <c r="BO227" s="7"/>
      <c r="BP227" s="7"/>
      <c r="BQ227" s="7"/>
      <c r="BR227" s="7"/>
      <c r="BS227" s="7"/>
      <c r="BT227" s="7"/>
      <c r="BU227" s="7"/>
      <c r="BV227" s="7"/>
      <c r="BW227" s="7"/>
      <c r="BX227" s="7"/>
      <c r="BY227" s="7"/>
    </row>
    <row r="228" spans="1:77" s="7" customFormat="1" ht="32.25" hidden="1" customHeight="1">
      <c r="A228" s="24" t="s">
        <v>154</v>
      </c>
      <c r="B228" s="23" t="s">
        <v>282</v>
      </c>
      <c r="C228" s="153" t="s">
        <v>142</v>
      </c>
      <c r="D228" s="153"/>
      <c r="E228" s="154">
        <f t="shared" si="200"/>
        <v>0</v>
      </c>
      <c r="F228" s="154">
        <f t="shared" ref="F228:H229" si="243">F229</f>
        <v>0</v>
      </c>
      <c r="G228" s="154">
        <f t="shared" si="243"/>
        <v>0</v>
      </c>
      <c r="H228" s="154">
        <f t="shared" si="243"/>
        <v>0</v>
      </c>
      <c r="I228" s="154"/>
      <c r="J228" s="188">
        <f t="shared" ref="J228:J233" si="244">K228+L228+M228+N228</f>
        <v>0</v>
      </c>
      <c r="K228" s="187"/>
      <c r="L228" s="187"/>
      <c r="M228" s="187"/>
      <c r="N228" s="187"/>
      <c r="O228" s="157">
        <f t="shared" ref="O228:O233" si="245">P228+Q228+R228+S228</f>
        <v>0</v>
      </c>
      <c r="P228" s="157">
        <f t="shared" si="228"/>
        <v>0</v>
      </c>
      <c r="Q228" s="154"/>
      <c r="R228" s="154"/>
      <c r="S228" s="154"/>
      <c r="T228" s="154">
        <f t="shared" si="199"/>
        <v>0</v>
      </c>
      <c r="U228" s="155">
        <f t="shared" ref="U228:W229" si="246">U229</f>
        <v>0</v>
      </c>
      <c r="V228" s="155">
        <f t="shared" si="246"/>
        <v>0</v>
      </c>
      <c r="W228" s="155">
        <f t="shared" si="246"/>
        <v>0</v>
      </c>
      <c r="X228" s="155"/>
      <c r="Y228" s="155"/>
      <c r="Z228" s="155"/>
      <c r="AA228" s="155"/>
      <c r="AB228" s="154">
        <f t="shared" si="241"/>
        <v>0</v>
      </c>
      <c r="AC228" s="154">
        <f t="shared" si="241"/>
        <v>0</v>
      </c>
      <c r="AD228" s="154">
        <f t="shared" si="241"/>
        <v>0</v>
      </c>
      <c r="AE228" s="154">
        <f t="shared" si="241"/>
        <v>0</v>
      </c>
      <c r="AF228" s="159"/>
      <c r="AG228" s="160"/>
      <c r="AH228" s="160"/>
      <c r="AI228" s="160"/>
      <c r="AJ228" s="161"/>
      <c r="AK228" s="161"/>
      <c r="AL228" s="161"/>
      <c r="AM228" s="161"/>
      <c r="AN228" s="162">
        <f t="shared" si="242"/>
        <v>0</v>
      </c>
      <c r="AO228" s="162">
        <f t="shared" si="242"/>
        <v>0</v>
      </c>
      <c r="AP228" s="162">
        <f t="shared" si="242"/>
        <v>0</v>
      </c>
      <c r="AQ228" s="162">
        <f t="shared" si="242"/>
        <v>0</v>
      </c>
    </row>
    <row r="229" spans="1:77" s="7" customFormat="1" ht="48" hidden="1" customHeight="1">
      <c r="A229" s="24" t="s">
        <v>91</v>
      </c>
      <c r="B229" s="23" t="s">
        <v>282</v>
      </c>
      <c r="C229" s="153" t="s">
        <v>155</v>
      </c>
      <c r="D229" s="153"/>
      <c r="E229" s="154">
        <f t="shared" si="200"/>
        <v>0</v>
      </c>
      <c r="F229" s="154">
        <f t="shared" si="243"/>
        <v>0</v>
      </c>
      <c r="G229" s="154">
        <f t="shared" si="243"/>
        <v>0</v>
      </c>
      <c r="H229" s="154">
        <f t="shared" si="243"/>
        <v>0</v>
      </c>
      <c r="I229" s="154"/>
      <c r="J229" s="188">
        <f t="shared" si="244"/>
        <v>0</v>
      </c>
      <c r="K229" s="187"/>
      <c r="L229" s="187"/>
      <c r="M229" s="187"/>
      <c r="N229" s="187"/>
      <c r="O229" s="157">
        <f t="shared" si="245"/>
        <v>0</v>
      </c>
      <c r="P229" s="157">
        <f t="shared" si="228"/>
        <v>0</v>
      </c>
      <c r="Q229" s="154"/>
      <c r="R229" s="154"/>
      <c r="S229" s="154"/>
      <c r="T229" s="154">
        <f t="shared" si="199"/>
        <v>0</v>
      </c>
      <c r="U229" s="155">
        <f t="shared" si="246"/>
        <v>0</v>
      </c>
      <c r="V229" s="155">
        <f t="shared" si="246"/>
        <v>0</v>
      </c>
      <c r="W229" s="155">
        <f t="shared" si="246"/>
        <v>0</v>
      </c>
      <c r="X229" s="155"/>
      <c r="Y229" s="155"/>
      <c r="Z229" s="155"/>
      <c r="AA229" s="155"/>
      <c r="AB229" s="154">
        <f t="shared" si="241"/>
        <v>0</v>
      </c>
      <c r="AC229" s="154">
        <f t="shared" si="241"/>
        <v>0</v>
      </c>
      <c r="AD229" s="154">
        <f t="shared" si="241"/>
        <v>0</v>
      </c>
      <c r="AE229" s="154">
        <f t="shared" si="241"/>
        <v>0</v>
      </c>
      <c r="AF229" s="159"/>
      <c r="AG229" s="160"/>
      <c r="AH229" s="160"/>
      <c r="AI229" s="160"/>
      <c r="AJ229" s="161"/>
      <c r="AK229" s="161"/>
      <c r="AL229" s="161"/>
      <c r="AM229" s="161"/>
      <c r="AN229" s="162">
        <f t="shared" si="242"/>
        <v>0</v>
      </c>
      <c r="AO229" s="162">
        <f t="shared" si="242"/>
        <v>0</v>
      </c>
      <c r="AP229" s="162">
        <f t="shared" si="242"/>
        <v>0</v>
      </c>
      <c r="AQ229" s="162">
        <f t="shared" si="242"/>
        <v>0</v>
      </c>
    </row>
    <row r="230" spans="1:77" s="8" customFormat="1" ht="15" hidden="1" customHeight="1">
      <c r="A230" s="24" t="s">
        <v>153</v>
      </c>
      <c r="B230" s="23" t="s">
        <v>282</v>
      </c>
      <c r="C230" s="153" t="s">
        <v>155</v>
      </c>
      <c r="D230" s="153" t="s">
        <v>152</v>
      </c>
      <c r="E230" s="154">
        <f t="shared" si="200"/>
        <v>0</v>
      </c>
      <c r="F230" s="155"/>
      <c r="G230" s="155"/>
      <c r="H230" s="157"/>
      <c r="I230" s="157"/>
      <c r="J230" s="188">
        <f t="shared" si="244"/>
        <v>0</v>
      </c>
      <c r="K230" s="188"/>
      <c r="L230" s="188"/>
      <c r="M230" s="188"/>
      <c r="N230" s="188"/>
      <c r="O230" s="157">
        <f t="shared" si="245"/>
        <v>0</v>
      </c>
      <c r="P230" s="157">
        <f t="shared" si="228"/>
        <v>0</v>
      </c>
      <c r="Q230" s="157"/>
      <c r="R230" s="157"/>
      <c r="S230" s="157"/>
      <c r="T230" s="154">
        <f t="shared" si="199"/>
        <v>0</v>
      </c>
      <c r="U230" s="155"/>
      <c r="V230" s="156"/>
      <c r="W230" s="156"/>
      <c r="X230" s="156"/>
      <c r="Y230" s="156"/>
      <c r="Z230" s="156"/>
      <c r="AA230" s="156"/>
      <c r="AB230" s="154">
        <f t="shared" si="241"/>
        <v>0</v>
      </c>
      <c r="AC230" s="154">
        <f t="shared" si="241"/>
        <v>0</v>
      </c>
      <c r="AD230" s="154">
        <f t="shared" si="241"/>
        <v>0</v>
      </c>
      <c r="AE230" s="154">
        <f t="shared" si="241"/>
        <v>0</v>
      </c>
      <c r="AF230" s="159"/>
      <c r="AG230" s="160"/>
      <c r="AH230" s="160"/>
      <c r="AI230" s="160"/>
      <c r="AJ230" s="161"/>
      <c r="AK230" s="161"/>
      <c r="AL230" s="161"/>
      <c r="AM230" s="161"/>
      <c r="AN230" s="162">
        <f t="shared" si="242"/>
        <v>0</v>
      </c>
      <c r="AO230" s="162">
        <f t="shared" si="242"/>
        <v>0</v>
      </c>
      <c r="AP230" s="162">
        <f t="shared" si="242"/>
        <v>0</v>
      </c>
      <c r="AQ230" s="162">
        <f t="shared" si="242"/>
        <v>0</v>
      </c>
      <c r="AR230" s="7"/>
      <c r="AS230" s="7"/>
      <c r="AT230" s="7"/>
      <c r="AU230" s="7"/>
      <c r="AV230" s="7"/>
      <c r="AW230" s="7"/>
      <c r="AX230" s="7"/>
      <c r="AY230" s="7"/>
      <c r="AZ230" s="7"/>
      <c r="BA230" s="7"/>
      <c r="BB230" s="7"/>
      <c r="BC230" s="7"/>
      <c r="BD230" s="7"/>
      <c r="BE230" s="7"/>
      <c r="BF230" s="7"/>
      <c r="BG230" s="7"/>
      <c r="BH230" s="7"/>
      <c r="BI230" s="7"/>
      <c r="BJ230" s="7"/>
      <c r="BK230" s="7"/>
      <c r="BL230" s="7"/>
      <c r="BM230" s="7"/>
      <c r="BN230" s="7"/>
      <c r="BO230" s="7"/>
      <c r="BP230" s="7"/>
      <c r="BQ230" s="7"/>
      <c r="BR230" s="7"/>
      <c r="BS230" s="7"/>
      <c r="BT230" s="7"/>
      <c r="BU230" s="7"/>
      <c r="BV230" s="7"/>
      <c r="BW230" s="7"/>
      <c r="BX230" s="7"/>
      <c r="BY230" s="7"/>
    </row>
    <row r="231" spans="1:77" s="8" customFormat="1" ht="98.25" customHeight="1">
      <c r="A231" s="175" t="s">
        <v>420</v>
      </c>
      <c r="B231" s="23" t="s">
        <v>422</v>
      </c>
      <c r="C231" s="153"/>
      <c r="D231" s="153"/>
      <c r="E231" s="154">
        <f t="shared" si="200"/>
        <v>0</v>
      </c>
      <c r="F231" s="155"/>
      <c r="G231" s="155"/>
      <c r="H231" s="157"/>
      <c r="I231" s="157"/>
      <c r="J231" s="188">
        <f t="shared" si="244"/>
        <v>25.99</v>
      </c>
      <c r="K231" s="188"/>
      <c r="L231" s="188">
        <f>L232</f>
        <v>25.99</v>
      </c>
      <c r="M231" s="188"/>
      <c r="N231" s="188"/>
      <c r="O231" s="157">
        <f t="shared" si="245"/>
        <v>25.99</v>
      </c>
      <c r="P231" s="157">
        <f t="shared" si="228"/>
        <v>0</v>
      </c>
      <c r="Q231" s="157">
        <f>G231+L231</f>
        <v>25.99</v>
      </c>
      <c r="R231" s="157"/>
      <c r="S231" s="157"/>
      <c r="T231" s="154"/>
      <c r="U231" s="155"/>
      <c r="V231" s="156"/>
      <c r="W231" s="156"/>
      <c r="X231" s="156"/>
      <c r="Y231" s="156"/>
      <c r="Z231" s="156"/>
      <c r="AA231" s="156"/>
      <c r="AB231" s="154"/>
      <c r="AC231" s="154"/>
      <c r="AD231" s="154"/>
      <c r="AE231" s="154"/>
      <c r="AF231" s="159"/>
      <c r="AG231" s="160"/>
      <c r="AH231" s="160"/>
      <c r="AI231" s="160"/>
      <c r="AJ231" s="161"/>
      <c r="AK231" s="161"/>
      <c r="AL231" s="161"/>
      <c r="AM231" s="161"/>
      <c r="AN231" s="162"/>
      <c r="AO231" s="162"/>
      <c r="AP231" s="162"/>
      <c r="AQ231" s="162"/>
      <c r="AR231" s="7"/>
      <c r="AS231" s="7"/>
      <c r="AT231" s="7"/>
      <c r="AU231" s="7"/>
      <c r="AV231" s="7"/>
      <c r="AW231" s="7"/>
      <c r="AX231" s="7"/>
      <c r="AY231" s="7"/>
      <c r="AZ231" s="7"/>
      <c r="BA231" s="7"/>
      <c r="BB231" s="7"/>
      <c r="BC231" s="7"/>
      <c r="BD231" s="7"/>
      <c r="BE231" s="7"/>
      <c r="BF231" s="7"/>
      <c r="BG231" s="7"/>
      <c r="BH231" s="7"/>
      <c r="BI231" s="7"/>
      <c r="BJ231" s="7"/>
      <c r="BK231" s="7"/>
      <c r="BL231" s="7"/>
      <c r="BM231" s="7"/>
      <c r="BN231" s="7"/>
      <c r="BO231" s="7"/>
      <c r="BP231" s="7"/>
      <c r="BQ231" s="7"/>
      <c r="BR231" s="7"/>
      <c r="BS231" s="7"/>
      <c r="BT231" s="7"/>
      <c r="BU231" s="7"/>
      <c r="BV231" s="7"/>
      <c r="BW231" s="7"/>
      <c r="BX231" s="7"/>
      <c r="BY231" s="7"/>
    </row>
    <row r="232" spans="1:77" s="8" customFormat="1" ht="31.5" customHeight="1">
      <c r="A232" s="58" t="s">
        <v>22</v>
      </c>
      <c r="B232" s="23" t="s">
        <v>422</v>
      </c>
      <c r="C232" s="153" t="s">
        <v>12</v>
      </c>
      <c r="D232" s="153"/>
      <c r="E232" s="154">
        <f t="shared" si="200"/>
        <v>0</v>
      </c>
      <c r="F232" s="155"/>
      <c r="G232" s="155"/>
      <c r="H232" s="157"/>
      <c r="I232" s="157"/>
      <c r="J232" s="188">
        <f t="shared" si="244"/>
        <v>25.99</v>
      </c>
      <c r="K232" s="188"/>
      <c r="L232" s="188">
        <f>L233</f>
        <v>25.99</v>
      </c>
      <c r="M232" s="188"/>
      <c r="N232" s="188"/>
      <c r="O232" s="157">
        <f t="shared" si="245"/>
        <v>25.99</v>
      </c>
      <c r="P232" s="157">
        <f t="shared" si="228"/>
        <v>0</v>
      </c>
      <c r="Q232" s="157">
        <f>G232+L232</f>
        <v>25.99</v>
      </c>
      <c r="R232" s="157"/>
      <c r="S232" s="157"/>
      <c r="T232" s="154"/>
      <c r="U232" s="155"/>
      <c r="V232" s="156"/>
      <c r="W232" s="156"/>
      <c r="X232" s="156"/>
      <c r="Y232" s="156"/>
      <c r="Z232" s="156"/>
      <c r="AA232" s="156"/>
      <c r="AB232" s="154"/>
      <c r="AC232" s="154"/>
      <c r="AD232" s="154"/>
      <c r="AE232" s="154"/>
      <c r="AF232" s="159"/>
      <c r="AG232" s="160"/>
      <c r="AH232" s="160"/>
      <c r="AI232" s="160"/>
      <c r="AJ232" s="161"/>
      <c r="AK232" s="161"/>
      <c r="AL232" s="161"/>
      <c r="AM232" s="161"/>
      <c r="AN232" s="162"/>
      <c r="AO232" s="162"/>
      <c r="AP232" s="162"/>
      <c r="AQ232" s="162"/>
      <c r="AR232" s="7"/>
      <c r="AS232" s="7"/>
      <c r="AT232" s="7"/>
      <c r="AU232" s="7"/>
      <c r="AV232" s="7"/>
      <c r="AW232" s="7"/>
      <c r="AX232" s="7"/>
      <c r="AY232" s="7"/>
      <c r="AZ232" s="7"/>
      <c r="BA232" s="7"/>
      <c r="BB232" s="7"/>
      <c r="BC232" s="7"/>
      <c r="BD232" s="7"/>
      <c r="BE232" s="7"/>
      <c r="BF232" s="7"/>
      <c r="BG232" s="7"/>
      <c r="BH232" s="7"/>
      <c r="BI232" s="7"/>
      <c r="BJ232" s="7"/>
      <c r="BK232" s="7"/>
      <c r="BL232" s="7"/>
      <c r="BM232" s="7"/>
      <c r="BN232" s="7"/>
      <c r="BO232" s="7"/>
      <c r="BP232" s="7"/>
      <c r="BQ232" s="7"/>
      <c r="BR232" s="7"/>
      <c r="BS232" s="7"/>
      <c r="BT232" s="7"/>
      <c r="BU232" s="7"/>
      <c r="BV232" s="7"/>
      <c r="BW232" s="7"/>
      <c r="BX232" s="7"/>
      <c r="BY232" s="7"/>
    </row>
    <row r="233" spans="1:77" s="8" customFormat="1" ht="46.5" customHeight="1">
      <c r="A233" s="58" t="s">
        <v>421</v>
      </c>
      <c r="B233" s="23" t="s">
        <v>422</v>
      </c>
      <c r="C233" s="153" t="s">
        <v>12</v>
      </c>
      <c r="D233" s="153" t="s">
        <v>79</v>
      </c>
      <c r="E233" s="154">
        <f t="shared" si="200"/>
        <v>0</v>
      </c>
      <c r="F233" s="155"/>
      <c r="G233" s="155"/>
      <c r="H233" s="157"/>
      <c r="I233" s="157"/>
      <c r="J233" s="188">
        <f t="shared" si="244"/>
        <v>25.99</v>
      </c>
      <c r="K233" s="188"/>
      <c r="L233" s="188">
        <v>25.99</v>
      </c>
      <c r="M233" s="188"/>
      <c r="N233" s="188"/>
      <c r="O233" s="157">
        <f t="shared" si="245"/>
        <v>25.99</v>
      </c>
      <c r="P233" s="157">
        <f t="shared" si="228"/>
        <v>0</v>
      </c>
      <c r="Q233" s="157">
        <f>G233+L233</f>
        <v>25.99</v>
      </c>
      <c r="R233" s="157"/>
      <c r="S233" s="157"/>
      <c r="T233" s="154"/>
      <c r="U233" s="155"/>
      <c r="V233" s="156"/>
      <c r="W233" s="156"/>
      <c r="X233" s="156"/>
      <c r="Y233" s="156"/>
      <c r="Z233" s="156"/>
      <c r="AA233" s="156"/>
      <c r="AB233" s="154"/>
      <c r="AC233" s="154"/>
      <c r="AD233" s="154"/>
      <c r="AE233" s="154"/>
      <c r="AF233" s="159"/>
      <c r="AG233" s="160"/>
      <c r="AH233" s="160"/>
      <c r="AI233" s="160"/>
      <c r="AJ233" s="161"/>
      <c r="AK233" s="161"/>
      <c r="AL233" s="161"/>
      <c r="AM233" s="161"/>
      <c r="AN233" s="162"/>
      <c r="AO233" s="162"/>
      <c r="AP233" s="162"/>
      <c r="AQ233" s="162"/>
      <c r="AR233" s="7"/>
      <c r="AS233" s="7"/>
      <c r="AT233" s="7"/>
      <c r="AU233" s="7"/>
      <c r="AV233" s="7"/>
      <c r="AW233" s="7"/>
      <c r="AX233" s="7"/>
      <c r="AY233" s="7"/>
      <c r="AZ233" s="7"/>
      <c r="BA233" s="7"/>
      <c r="BB233" s="7"/>
      <c r="BC233" s="7"/>
      <c r="BD233" s="7"/>
      <c r="BE233" s="7"/>
      <c r="BF233" s="7"/>
      <c r="BG233" s="7"/>
      <c r="BH233" s="7"/>
      <c r="BI233" s="7"/>
      <c r="BJ233" s="7"/>
      <c r="BK233" s="7"/>
      <c r="BL233" s="7"/>
      <c r="BM233" s="7"/>
      <c r="BN233" s="7"/>
      <c r="BO233" s="7"/>
      <c r="BP233" s="7"/>
      <c r="BQ233" s="7"/>
      <c r="BR233" s="7"/>
      <c r="BS233" s="7"/>
      <c r="BT233" s="7"/>
      <c r="BU233" s="7"/>
      <c r="BV233" s="7"/>
      <c r="BW233" s="7"/>
      <c r="BX233" s="7"/>
      <c r="BY233" s="7"/>
    </row>
    <row r="234" spans="1:77" s="9" customFormat="1" ht="42.75">
      <c r="A234" s="43" t="s">
        <v>85</v>
      </c>
      <c r="B234" s="39" t="s">
        <v>199</v>
      </c>
      <c r="C234" s="19"/>
      <c r="D234" s="19"/>
      <c r="E234" s="154">
        <f t="shared" si="200"/>
        <v>3263.1</v>
      </c>
      <c r="F234" s="18">
        <f t="shared" ref="F234:S235" si="247">F235</f>
        <v>0</v>
      </c>
      <c r="G234" s="18">
        <f t="shared" si="247"/>
        <v>3263.1</v>
      </c>
      <c r="H234" s="157">
        <f t="shared" si="247"/>
        <v>0</v>
      </c>
      <c r="I234" s="157">
        <f t="shared" si="247"/>
        <v>0</v>
      </c>
      <c r="J234" s="188">
        <f t="shared" si="247"/>
        <v>0</v>
      </c>
      <c r="K234" s="188">
        <f t="shared" si="247"/>
        <v>0</v>
      </c>
      <c r="L234" s="188">
        <f t="shared" si="247"/>
        <v>0</v>
      </c>
      <c r="M234" s="188">
        <f t="shared" si="247"/>
        <v>0</v>
      </c>
      <c r="N234" s="188">
        <f t="shared" si="247"/>
        <v>0</v>
      </c>
      <c r="O234" s="157">
        <f t="shared" si="247"/>
        <v>3263.1</v>
      </c>
      <c r="P234" s="157">
        <f t="shared" si="228"/>
        <v>0</v>
      </c>
      <c r="Q234" s="157">
        <f t="shared" si="247"/>
        <v>3263.1</v>
      </c>
      <c r="R234" s="157">
        <f t="shared" si="247"/>
        <v>0</v>
      </c>
      <c r="S234" s="157">
        <f t="shared" si="247"/>
        <v>0</v>
      </c>
      <c r="T234" s="154">
        <f t="shared" si="199"/>
        <v>3263.1</v>
      </c>
      <c r="U234" s="18">
        <f t="shared" ref="U234:AA234" si="248">U235</f>
        <v>0</v>
      </c>
      <c r="V234" s="18">
        <f t="shared" si="248"/>
        <v>3263.1</v>
      </c>
      <c r="W234" s="18">
        <f t="shared" si="248"/>
        <v>0</v>
      </c>
      <c r="X234" s="18">
        <f t="shared" si="248"/>
        <v>0</v>
      </c>
      <c r="Y234" s="18">
        <f t="shared" si="248"/>
        <v>0</v>
      </c>
      <c r="Z234" s="18">
        <f t="shared" si="248"/>
        <v>0</v>
      </c>
      <c r="AA234" s="18">
        <f t="shared" si="248"/>
        <v>0</v>
      </c>
      <c r="AB234" s="154">
        <f t="shared" si="241"/>
        <v>3263.1</v>
      </c>
      <c r="AC234" s="154">
        <f t="shared" si="241"/>
        <v>0</v>
      </c>
      <c r="AD234" s="154">
        <f t="shared" si="241"/>
        <v>3263.1</v>
      </c>
      <c r="AE234" s="154">
        <f t="shared" si="241"/>
        <v>0</v>
      </c>
      <c r="AF234" s="159">
        <f>AG234+AH234</f>
        <v>3263.1</v>
      </c>
      <c r="AG234" s="159">
        <f>AG235</f>
        <v>0</v>
      </c>
      <c r="AH234" s="159">
        <f>AH235</f>
        <v>3263.1</v>
      </c>
      <c r="AI234" s="159">
        <f t="shared" ref="AI234:AM235" si="249">AI235</f>
        <v>0</v>
      </c>
      <c r="AJ234" s="159">
        <f t="shared" si="249"/>
        <v>0</v>
      </c>
      <c r="AK234" s="159">
        <f t="shared" si="249"/>
        <v>0</v>
      </c>
      <c r="AL234" s="159">
        <f t="shared" si="249"/>
        <v>0</v>
      </c>
      <c r="AM234" s="159">
        <f t="shared" si="249"/>
        <v>0</v>
      </c>
      <c r="AN234" s="162">
        <f t="shared" si="242"/>
        <v>3263.1</v>
      </c>
      <c r="AO234" s="162">
        <f t="shared" si="242"/>
        <v>0</v>
      </c>
      <c r="AP234" s="162">
        <f t="shared" si="242"/>
        <v>3263.1</v>
      </c>
      <c r="AQ234" s="162">
        <f t="shared" si="242"/>
        <v>0</v>
      </c>
    </row>
    <row r="235" spans="1:77" s="8" customFormat="1" ht="14.25" customHeight="1">
      <c r="A235" s="156" t="s">
        <v>35</v>
      </c>
      <c r="B235" s="17" t="s">
        <v>199</v>
      </c>
      <c r="C235" s="153" t="s">
        <v>36</v>
      </c>
      <c r="D235" s="153"/>
      <c r="E235" s="154">
        <f t="shared" si="200"/>
        <v>3263.1</v>
      </c>
      <c r="F235" s="156">
        <f t="shared" si="247"/>
        <v>0</v>
      </c>
      <c r="G235" s="156">
        <f t="shared" si="247"/>
        <v>3263.1</v>
      </c>
      <c r="H235" s="156">
        <f t="shared" si="247"/>
        <v>0</v>
      </c>
      <c r="I235" s="156">
        <f t="shared" si="247"/>
        <v>0</v>
      </c>
      <c r="J235" s="192">
        <f t="shared" si="247"/>
        <v>0</v>
      </c>
      <c r="K235" s="192">
        <f t="shared" si="247"/>
        <v>0</v>
      </c>
      <c r="L235" s="192">
        <f t="shared" si="247"/>
        <v>0</v>
      </c>
      <c r="M235" s="192">
        <f t="shared" si="247"/>
        <v>0</v>
      </c>
      <c r="N235" s="192">
        <f t="shared" si="247"/>
        <v>0</v>
      </c>
      <c r="O235" s="156">
        <f t="shared" si="247"/>
        <v>3263.1</v>
      </c>
      <c r="P235" s="157">
        <f t="shared" si="228"/>
        <v>0</v>
      </c>
      <c r="Q235" s="156">
        <f t="shared" si="247"/>
        <v>3263.1</v>
      </c>
      <c r="R235" s="156">
        <f t="shared" si="247"/>
        <v>0</v>
      </c>
      <c r="S235" s="156">
        <f t="shared" si="247"/>
        <v>0</v>
      </c>
      <c r="T235" s="154">
        <f t="shared" si="199"/>
        <v>3263.1</v>
      </c>
      <c r="U235" s="156">
        <f>U236</f>
        <v>0</v>
      </c>
      <c r="V235" s="156">
        <f>V236</f>
        <v>3263.1</v>
      </c>
      <c r="W235" s="156">
        <f>W236</f>
        <v>0</v>
      </c>
      <c r="X235" s="156"/>
      <c r="Y235" s="156"/>
      <c r="Z235" s="156"/>
      <c r="AA235" s="156"/>
      <c r="AB235" s="154">
        <f t="shared" si="241"/>
        <v>3263.1</v>
      </c>
      <c r="AC235" s="154">
        <f t="shared" si="241"/>
        <v>0</v>
      </c>
      <c r="AD235" s="154">
        <f t="shared" si="241"/>
        <v>3263.1</v>
      </c>
      <c r="AE235" s="154">
        <f t="shared" si="241"/>
        <v>0</v>
      </c>
      <c r="AF235" s="159">
        <f>AG235+AH235</f>
        <v>3263.1</v>
      </c>
      <c r="AG235" s="160">
        <f>AG236</f>
        <v>0</v>
      </c>
      <c r="AH235" s="160">
        <f>AH236</f>
        <v>3263.1</v>
      </c>
      <c r="AI235" s="160">
        <f>AI236</f>
        <v>0</v>
      </c>
      <c r="AJ235" s="160">
        <f t="shared" si="249"/>
        <v>0</v>
      </c>
      <c r="AK235" s="160">
        <f t="shared" si="249"/>
        <v>0</v>
      </c>
      <c r="AL235" s="160">
        <f t="shared" si="249"/>
        <v>0</v>
      </c>
      <c r="AM235" s="160">
        <f t="shared" si="249"/>
        <v>0</v>
      </c>
      <c r="AN235" s="162">
        <f t="shared" si="242"/>
        <v>3263.1</v>
      </c>
      <c r="AO235" s="162">
        <f t="shared" si="242"/>
        <v>0</v>
      </c>
      <c r="AP235" s="162">
        <f t="shared" si="242"/>
        <v>3263.1</v>
      </c>
      <c r="AQ235" s="162">
        <f t="shared" si="242"/>
        <v>0</v>
      </c>
      <c r="AR235" s="7"/>
      <c r="AS235" s="7"/>
      <c r="AT235" s="7"/>
      <c r="AU235" s="7"/>
      <c r="AV235" s="7"/>
      <c r="AW235" s="7"/>
      <c r="AX235" s="7"/>
      <c r="AY235" s="7"/>
      <c r="AZ235" s="7"/>
      <c r="BA235" s="7"/>
      <c r="BB235" s="7"/>
      <c r="BC235" s="7"/>
      <c r="BD235" s="7"/>
      <c r="BE235" s="7"/>
      <c r="BF235" s="7"/>
      <c r="BG235" s="7"/>
      <c r="BH235" s="7"/>
      <c r="BI235" s="7"/>
      <c r="BJ235" s="7"/>
      <c r="BK235" s="7"/>
      <c r="BL235" s="7"/>
      <c r="BM235" s="7"/>
      <c r="BN235" s="7"/>
      <c r="BO235" s="7"/>
      <c r="BP235" s="7"/>
      <c r="BQ235" s="7"/>
      <c r="BR235" s="7"/>
      <c r="BS235" s="7"/>
      <c r="BT235" s="7"/>
      <c r="BU235" s="7"/>
      <c r="BV235" s="7"/>
      <c r="BW235" s="7"/>
      <c r="BX235" s="7"/>
      <c r="BY235" s="7"/>
    </row>
    <row r="236" spans="1:77" s="8" customFormat="1" ht="61.5" customHeight="1">
      <c r="A236" s="16" t="s">
        <v>83</v>
      </c>
      <c r="B236" s="17" t="s">
        <v>199</v>
      </c>
      <c r="C236" s="153" t="s">
        <v>36</v>
      </c>
      <c r="D236" s="153" t="s">
        <v>84</v>
      </c>
      <c r="E236" s="154">
        <f t="shared" si="200"/>
        <v>3263.1</v>
      </c>
      <c r="F236" s="156"/>
      <c r="G236" s="156">
        <v>3263.1</v>
      </c>
      <c r="H236" s="155"/>
      <c r="I236" s="155"/>
      <c r="J236" s="190">
        <f>K236+L236+M236+N236</f>
        <v>0</v>
      </c>
      <c r="K236" s="190"/>
      <c r="L236" s="190"/>
      <c r="M236" s="190"/>
      <c r="N236" s="190"/>
      <c r="O236" s="155">
        <f>P236+Q236+R236+S236</f>
        <v>3263.1</v>
      </c>
      <c r="P236" s="157">
        <f t="shared" si="228"/>
        <v>0</v>
      </c>
      <c r="Q236" s="155">
        <f>G236+L236</f>
        <v>3263.1</v>
      </c>
      <c r="R236" s="155">
        <f>H236+M236</f>
        <v>0</v>
      </c>
      <c r="S236" s="155">
        <f>I236+N236</f>
        <v>0</v>
      </c>
      <c r="T236" s="154">
        <f t="shared" si="199"/>
        <v>3263.1</v>
      </c>
      <c r="U236" s="156"/>
      <c r="V236" s="156">
        <v>3263.1</v>
      </c>
      <c r="W236" s="156"/>
      <c r="X236" s="156"/>
      <c r="Y236" s="156"/>
      <c r="Z236" s="156"/>
      <c r="AA236" s="156"/>
      <c r="AB236" s="154">
        <f t="shared" si="241"/>
        <v>3263.1</v>
      </c>
      <c r="AC236" s="154">
        <f t="shared" si="241"/>
        <v>0</v>
      </c>
      <c r="AD236" s="154">
        <f t="shared" si="241"/>
        <v>3263.1</v>
      </c>
      <c r="AE236" s="154">
        <f t="shared" si="241"/>
        <v>0</v>
      </c>
      <c r="AF236" s="159">
        <f>AG236+AH236</f>
        <v>3263.1</v>
      </c>
      <c r="AG236" s="160"/>
      <c r="AH236" s="160">
        <v>3263.1</v>
      </c>
      <c r="AI236" s="160"/>
      <c r="AJ236" s="161"/>
      <c r="AK236" s="161"/>
      <c r="AL236" s="161"/>
      <c r="AM236" s="161"/>
      <c r="AN236" s="162">
        <f t="shared" si="242"/>
        <v>3263.1</v>
      </c>
      <c r="AO236" s="162">
        <f t="shared" si="242"/>
        <v>0</v>
      </c>
      <c r="AP236" s="162">
        <f t="shared" si="242"/>
        <v>3263.1</v>
      </c>
      <c r="AQ236" s="162">
        <f t="shared" si="242"/>
        <v>0</v>
      </c>
      <c r="AR236" s="7"/>
      <c r="AS236" s="7"/>
      <c r="AT236" s="7"/>
      <c r="AU236" s="7"/>
      <c r="AV236" s="7"/>
      <c r="AW236" s="7"/>
      <c r="AX236" s="7"/>
      <c r="AY236" s="7"/>
      <c r="AZ236" s="7"/>
      <c r="BA236" s="7"/>
      <c r="BB236" s="7"/>
      <c r="BC236" s="7"/>
      <c r="BD236" s="7"/>
      <c r="BE236" s="7"/>
      <c r="BF236" s="7"/>
      <c r="BG236" s="7"/>
      <c r="BH236" s="7"/>
      <c r="BI236" s="7"/>
      <c r="BJ236" s="7"/>
      <c r="BK236" s="7"/>
      <c r="BL236" s="7"/>
      <c r="BM236" s="7"/>
      <c r="BN236" s="7"/>
      <c r="BO236" s="7"/>
      <c r="BP236" s="7"/>
      <c r="BQ236" s="7"/>
      <c r="BR236" s="7"/>
      <c r="BS236" s="7"/>
      <c r="BT236" s="7"/>
      <c r="BU236" s="7"/>
      <c r="BV236" s="7"/>
      <c r="BW236" s="7"/>
      <c r="BX236" s="7"/>
      <c r="BY236" s="7"/>
    </row>
    <row r="237" spans="1:77" s="7" customFormat="1" ht="17.25" hidden="1" customHeight="1">
      <c r="A237" s="48" t="s">
        <v>86</v>
      </c>
      <c r="B237" s="25" t="s">
        <v>200</v>
      </c>
      <c r="C237" s="153"/>
      <c r="D237" s="153"/>
      <c r="E237" s="154">
        <f t="shared" si="200"/>
        <v>0</v>
      </c>
      <c r="F237" s="157">
        <f>F238</f>
        <v>0</v>
      </c>
      <c r="G237" s="18"/>
      <c r="H237" s="155">
        <f>H238</f>
        <v>0</v>
      </c>
      <c r="I237" s="157"/>
      <c r="J237" s="188"/>
      <c r="K237" s="188"/>
      <c r="L237" s="188"/>
      <c r="M237" s="188"/>
      <c r="N237" s="188"/>
      <c r="O237" s="157"/>
      <c r="P237" s="157">
        <f t="shared" si="228"/>
        <v>0</v>
      </c>
      <c r="Q237" s="157"/>
      <c r="R237" s="157"/>
      <c r="S237" s="157"/>
      <c r="T237" s="154">
        <f t="shared" si="199"/>
        <v>0</v>
      </c>
      <c r="U237" s="157">
        <f>U238</f>
        <v>0</v>
      </c>
      <c r="V237" s="18"/>
      <c r="W237" s="156"/>
      <c r="X237" s="156"/>
      <c r="Y237" s="156"/>
      <c r="Z237" s="156"/>
      <c r="AA237" s="156"/>
      <c r="AB237" s="154">
        <f t="shared" si="241"/>
        <v>0</v>
      </c>
      <c r="AC237" s="154">
        <f t="shared" si="241"/>
        <v>0</v>
      </c>
      <c r="AD237" s="154">
        <f t="shared" si="241"/>
        <v>0</v>
      </c>
      <c r="AE237" s="154">
        <f t="shared" si="241"/>
        <v>0</v>
      </c>
      <c r="AF237" s="159"/>
      <c r="AG237" s="159"/>
      <c r="AH237" s="160">
        <f>AH238</f>
        <v>0</v>
      </c>
      <c r="AI237" s="159"/>
      <c r="AJ237" s="161"/>
      <c r="AK237" s="161"/>
      <c r="AL237" s="161"/>
      <c r="AM237" s="161"/>
      <c r="AN237" s="162">
        <f t="shared" si="242"/>
        <v>0</v>
      </c>
      <c r="AO237" s="162">
        <f t="shared" si="242"/>
        <v>0</v>
      </c>
      <c r="AP237" s="162">
        <f t="shared" si="242"/>
        <v>0</v>
      </c>
      <c r="AQ237" s="162">
        <f t="shared" si="242"/>
        <v>0</v>
      </c>
    </row>
    <row r="238" spans="1:77" s="8" customFormat="1" ht="16.5" hidden="1" customHeight="1">
      <c r="A238" s="156" t="s">
        <v>35</v>
      </c>
      <c r="B238" s="25" t="s">
        <v>200</v>
      </c>
      <c r="C238" s="153" t="s">
        <v>36</v>
      </c>
      <c r="D238" s="153"/>
      <c r="E238" s="154">
        <f t="shared" si="200"/>
        <v>0</v>
      </c>
      <c r="F238" s="155">
        <f>F239</f>
        <v>0</v>
      </c>
      <c r="G238" s="156"/>
      <c r="H238" s="155">
        <f>H239</f>
        <v>0</v>
      </c>
      <c r="I238" s="157"/>
      <c r="J238" s="188"/>
      <c r="K238" s="188"/>
      <c r="L238" s="188"/>
      <c r="M238" s="188"/>
      <c r="N238" s="188"/>
      <c r="O238" s="157"/>
      <c r="P238" s="157">
        <f t="shared" si="228"/>
        <v>0</v>
      </c>
      <c r="Q238" s="157"/>
      <c r="R238" s="157"/>
      <c r="S238" s="157"/>
      <c r="T238" s="154">
        <f t="shared" si="199"/>
        <v>0</v>
      </c>
      <c r="U238" s="155">
        <f>U239</f>
        <v>0</v>
      </c>
      <c r="V238" s="156"/>
      <c r="W238" s="156"/>
      <c r="X238" s="156"/>
      <c r="Y238" s="156"/>
      <c r="Z238" s="156"/>
      <c r="AA238" s="156"/>
      <c r="AB238" s="154">
        <f t="shared" si="241"/>
        <v>0</v>
      </c>
      <c r="AC238" s="154">
        <f t="shared" si="241"/>
        <v>0</v>
      </c>
      <c r="AD238" s="154">
        <f t="shared" si="241"/>
        <v>0</v>
      </c>
      <c r="AE238" s="154">
        <f t="shared" si="241"/>
        <v>0</v>
      </c>
      <c r="AF238" s="160"/>
      <c r="AG238" s="160"/>
      <c r="AH238" s="160">
        <f>AH239</f>
        <v>0</v>
      </c>
      <c r="AI238" s="160"/>
      <c r="AJ238" s="161"/>
      <c r="AK238" s="161"/>
      <c r="AL238" s="161"/>
      <c r="AM238" s="161"/>
      <c r="AN238" s="162">
        <f t="shared" si="242"/>
        <v>0</v>
      </c>
      <c r="AO238" s="162">
        <f t="shared" si="242"/>
        <v>0</v>
      </c>
      <c r="AP238" s="162">
        <f t="shared" si="242"/>
        <v>0</v>
      </c>
      <c r="AQ238" s="162">
        <f t="shared" si="242"/>
        <v>0</v>
      </c>
      <c r="AR238" s="7"/>
      <c r="AS238" s="7"/>
      <c r="AT238" s="7"/>
      <c r="AU238" s="7"/>
      <c r="AV238" s="7"/>
      <c r="AW238" s="7"/>
      <c r="AX238" s="7"/>
      <c r="AY238" s="7"/>
      <c r="AZ238" s="7"/>
      <c r="BA238" s="7"/>
      <c r="BB238" s="7"/>
      <c r="BC238" s="7"/>
      <c r="BD238" s="7"/>
      <c r="BE238" s="7"/>
      <c r="BF238" s="7"/>
      <c r="BG238" s="7"/>
      <c r="BH238" s="7"/>
      <c r="BI238" s="7"/>
      <c r="BJ238" s="7"/>
      <c r="BK238" s="7"/>
      <c r="BL238" s="7"/>
      <c r="BM238" s="7"/>
      <c r="BN238" s="7"/>
      <c r="BO238" s="7"/>
      <c r="BP238" s="7"/>
      <c r="BQ238" s="7"/>
      <c r="BR238" s="7"/>
      <c r="BS238" s="7"/>
      <c r="BT238" s="7"/>
      <c r="BU238" s="7"/>
      <c r="BV238" s="7"/>
      <c r="BW238" s="7"/>
      <c r="BX238" s="7"/>
      <c r="BY238" s="7"/>
    </row>
    <row r="239" spans="1:77" s="8" customFormat="1" ht="30" hidden="1" customHeight="1">
      <c r="A239" s="48" t="s">
        <v>88</v>
      </c>
      <c r="B239" s="25" t="s">
        <v>200</v>
      </c>
      <c r="C239" s="153" t="s">
        <v>36</v>
      </c>
      <c r="D239" s="153" t="s">
        <v>87</v>
      </c>
      <c r="E239" s="154">
        <f t="shared" si="200"/>
        <v>0</v>
      </c>
      <c r="F239" s="155"/>
      <c r="G239" s="156"/>
      <c r="H239" s="155">
        <f>H240</f>
        <v>0</v>
      </c>
      <c r="I239" s="157"/>
      <c r="J239" s="188"/>
      <c r="K239" s="188"/>
      <c r="L239" s="188"/>
      <c r="M239" s="188"/>
      <c r="N239" s="188"/>
      <c r="O239" s="157"/>
      <c r="P239" s="157">
        <f t="shared" si="228"/>
        <v>0</v>
      </c>
      <c r="Q239" s="157"/>
      <c r="R239" s="157"/>
      <c r="S239" s="157"/>
      <c r="T239" s="154">
        <f t="shared" si="199"/>
        <v>0</v>
      </c>
      <c r="U239" s="155"/>
      <c r="V239" s="156"/>
      <c r="W239" s="156"/>
      <c r="X239" s="156"/>
      <c r="Y239" s="156"/>
      <c r="Z239" s="156"/>
      <c r="AA239" s="156"/>
      <c r="AB239" s="154">
        <f t="shared" si="241"/>
        <v>0</v>
      </c>
      <c r="AC239" s="154">
        <f t="shared" si="241"/>
        <v>0</v>
      </c>
      <c r="AD239" s="154">
        <f t="shared" si="241"/>
        <v>0</v>
      </c>
      <c r="AE239" s="154">
        <f t="shared" si="241"/>
        <v>0</v>
      </c>
      <c r="AF239" s="160"/>
      <c r="AG239" s="160"/>
      <c r="AH239" s="160"/>
      <c r="AI239" s="160"/>
      <c r="AJ239" s="161"/>
      <c r="AK239" s="161"/>
      <c r="AL239" s="161"/>
      <c r="AM239" s="161"/>
      <c r="AN239" s="162">
        <f t="shared" si="242"/>
        <v>0</v>
      </c>
      <c r="AO239" s="162">
        <f t="shared" si="242"/>
        <v>0</v>
      </c>
      <c r="AP239" s="162">
        <f t="shared" si="242"/>
        <v>0</v>
      </c>
      <c r="AQ239" s="162">
        <f t="shared" si="242"/>
        <v>0</v>
      </c>
      <c r="AR239" s="7"/>
      <c r="AS239" s="7"/>
      <c r="AT239" s="7"/>
      <c r="AU239" s="7"/>
      <c r="AV239" s="7"/>
      <c r="AW239" s="7"/>
      <c r="AX239" s="7"/>
      <c r="AY239" s="7"/>
      <c r="AZ239" s="7"/>
      <c r="BA239" s="7"/>
      <c r="BB239" s="7"/>
      <c r="BC239" s="7"/>
      <c r="BD239" s="7"/>
      <c r="BE239" s="7"/>
      <c r="BF239" s="7"/>
      <c r="BG239" s="7"/>
      <c r="BH239" s="7"/>
      <c r="BI239" s="7"/>
      <c r="BJ239" s="7"/>
      <c r="BK239" s="7"/>
      <c r="BL239" s="7"/>
      <c r="BM239" s="7"/>
      <c r="BN239" s="7"/>
      <c r="BO239" s="7"/>
      <c r="BP239" s="7"/>
      <c r="BQ239" s="7"/>
      <c r="BR239" s="7"/>
      <c r="BS239" s="7"/>
      <c r="BT239" s="7"/>
      <c r="BU239" s="7"/>
      <c r="BV239" s="7"/>
      <c r="BW239" s="7"/>
      <c r="BX239" s="7"/>
      <c r="BY239" s="7"/>
    </row>
    <row r="240" spans="1:77" s="7" customFormat="1" ht="42.75" hidden="1" customHeight="1">
      <c r="A240" s="49" t="s">
        <v>32</v>
      </c>
      <c r="B240" s="25" t="s">
        <v>171</v>
      </c>
      <c r="C240" s="153"/>
      <c r="D240" s="153"/>
      <c r="E240" s="154">
        <f t="shared" ref="E240:G241" si="250">E241</f>
        <v>0</v>
      </c>
      <c r="F240" s="158">
        <f t="shared" si="250"/>
        <v>0</v>
      </c>
      <c r="G240" s="158">
        <f t="shared" si="250"/>
        <v>0</v>
      </c>
      <c r="H240" s="158">
        <f>H241</f>
        <v>0</v>
      </c>
      <c r="I240" s="158">
        <f>I241</f>
        <v>0</v>
      </c>
      <c r="J240" s="193"/>
      <c r="K240" s="193"/>
      <c r="L240" s="193"/>
      <c r="M240" s="193"/>
      <c r="N240" s="193"/>
      <c r="O240" s="158"/>
      <c r="P240" s="157">
        <f t="shared" si="228"/>
        <v>0</v>
      </c>
      <c r="Q240" s="158"/>
      <c r="R240" s="158"/>
      <c r="S240" s="158"/>
      <c r="T240" s="154">
        <f t="shared" ref="T240:W241" si="251">T241</f>
        <v>0</v>
      </c>
      <c r="U240" s="158">
        <f t="shared" si="251"/>
        <v>0</v>
      </c>
      <c r="V240" s="158">
        <f t="shared" si="251"/>
        <v>0</v>
      </c>
      <c r="W240" s="158">
        <f t="shared" si="251"/>
        <v>0</v>
      </c>
      <c r="X240" s="158"/>
      <c r="Y240" s="158"/>
      <c r="Z240" s="158"/>
      <c r="AA240" s="158"/>
      <c r="AB240" s="154">
        <f t="shared" si="241"/>
        <v>0</v>
      </c>
      <c r="AC240" s="154">
        <f t="shared" si="241"/>
        <v>0</v>
      </c>
      <c r="AD240" s="154">
        <f t="shared" si="241"/>
        <v>0</v>
      </c>
      <c r="AE240" s="154">
        <f t="shared" si="241"/>
        <v>0</v>
      </c>
      <c r="AF240" s="154">
        <f t="shared" ref="AF240:AI241" si="252">AF241</f>
        <v>0</v>
      </c>
      <c r="AG240" s="158">
        <f t="shared" si="252"/>
        <v>0</v>
      </c>
      <c r="AH240" s="158">
        <f t="shared" si="252"/>
        <v>0</v>
      </c>
      <c r="AI240" s="158">
        <f t="shared" si="252"/>
        <v>0</v>
      </c>
      <c r="AJ240" s="161"/>
      <c r="AK240" s="161"/>
      <c r="AL240" s="161"/>
      <c r="AM240" s="161"/>
      <c r="AN240" s="162">
        <f t="shared" si="242"/>
        <v>0</v>
      </c>
      <c r="AO240" s="162">
        <f t="shared" si="242"/>
        <v>0</v>
      </c>
      <c r="AP240" s="162">
        <f t="shared" si="242"/>
        <v>0</v>
      </c>
      <c r="AQ240" s="162">
        <f t="shared" si="242"/>
        <v>0</v>
      </c>
    </row>
    <row r="241" spans="1:77" s="8" customFormat="1" ht="17.25" hidden="1" customHeight="1">
      <c r="A241" s="127" t="s">
        <v>35</v>
      </c>
      <c r="B241" s="25" t="s">
        <v>171</v>
      </c>
      <c r="C241" s="153" t="s">
        <v>36</v>
      </c>
      <c r="D241" s="153"/>
      <c r="E241" s="154">
        <f t="shared" si="250"/>
        <v>0</v>
      </c>
      <c r="F241" s="158">
        <f t="shared" si="250"/>
        <v>0</v>
      </c>
      <c r="G241" s="158">
        <f t="shared" si="250"/>
        <v>0</v>
      </c>
      <c r="H241" s="158">
        <f>H242</f>
        <v>0</v>
      </c>
      <c r="I241" s="158">
        <f>I242</f>
        <v>0</v>
      </c>
      <c r="J241" s="193"/>
      <c r="K241" s="193"/>
      <c r="L241" s="193"/>
      <c r="M241" s="193"/>
      <c r="N241" s="193"/>
      <c r="O241" s="158"/>
      <c r="P241" s="157">
        <f t="shared" si="228"/>
        <v>0</v>
      </c>
      <c r="Q241" s="158"/>
      <c r="R241" s="158"/>
      <c r="S241" s="158"/>
      <c r="T241" s="154">
        <f t="shared" si="251"/>
        <v>0</v>
      </c>
      <c r="U241" s="158">
        <f t="shared" si="251"/>
        <v>0</v>
      </c>
      <c r="V241" s="158">
        <f t="shared" si="251"/>
        <v>0</v>
      </c>
      <c r="W241" s="158">
        <f t="shared" si="251"/>
        <v>0</v>
      </c>
      <c r="X241" s="158"/>
      <c r="Y241" s="158"/>
      <c r="Z241" s="158"/>
      <c r="AA241" s="158"/>
      <c r="AB241" s="154">
        <f t="shared" si="241"/>
        <v>0</v>
      </c>
      <c r="AC241" s="154">
        <f t="shared" si="241"/>
        <v>0</v>
      </c>
      <c r="AD241" s="154">
        <f t="shared" si="241"/>
        <v>0</v>
      </c>
      <c r="AE241" s="154">
        <f t="shared" si="241"/>
        <v>0</v>
      </c>
      <c r="AF241" s="154">
        <f t="shared" si="252"/>
        <v>0</v>
      </c>
      <c r="AG241" s="158">
        <f t="shared" si="252"/>
        <v>0</v>
      </c>
      <c r="AH241" s="158">
        <f t="shared" si="252"/>
        <v>0</v>
      </c>
      <c r="AI241" s="158">
        <f t="shared" si="252"/>
        <v>0</v>
      </c>
      <c r="AJ241" s="161"/>
      <c r="AK241" s="161"/>
      <c r="AL241" s="161"/>
      <c r="AM241" s="161"/>
      <c r="AN241" s="162">
        <f t="shared" si="242"/>
        <v>0</v>
      </c>
      <c r="AO241" s="162">
        <f t="shared" si="242"/>
        <v>0</v>
      </c>
      <c r="AP241" s="162">
        <f t="shared" si="242"/>
        <v>0</v>
      </c>
      <c r="AQ241" s="162">
        <f t="shared" si="242"/>
        <v>0</v>
      </c>
      <c r="AR241" s="7"/>
      <c r="AS241" s="7"/>
      <c r="AT241" s="7"/>
      <c r="AU241" s="7"/>
      <c r="AV241" s="7"/>
      <c r="AW241" s="7"/>
      <c r="AX241" s="7"/>
      <c r="AY241" s="7"/>
      <c r="AZ241" s="7"/>
      <c r="BA241" s="7"/>
      <c r="BB241" s="7"/>
      <c r="BC241" s="7"/>
      <c r="BD241" s="7"/>
      <c r="BE241" s="7"/>
      <c r="BF241" s="7"/>
      <c r="BG241" s="7"/>
      <c r="BH241" s="7"/>
      <c r="BI241" s="7"/>
      <c r="BJ241" s="7"/>
      <c r="BK241" s="7"/>
      <c r="BL241" s="7"/>
      <c r="BM241" s="7"/>
      <c r="BN241" s="7"/>
      <c r="BO241" s="7"/>
      <c r="BP241" s="7"/>
      <c r="BQ241" s="7"/>
      <c r="BR241" s="7"/>
      <c r="BS241" s="7"/>
      <c r="BT241" s="7"/>
      <c r="BU241" s="7"/>
      <c r="BV241" s="7"/>
      <c r="BW241" s="7"/>
      <c r="BX241" s="7"/>
      <c r="BY241" s="7"/>
    </row>
    <row r="242" spans="1:77" s="8" customFormat="1" ht="50.25" hidden="1" customHeight="1">
      <c r="A242" s="16" t="s">
        <v>89</v>
      </c>
      <c r="B242" s="84" t="s">
        <v>171</v>
      </c>
      <c r="C242" s="153" t="s">
        <v>36</v>
      </c>
      <c r="D242" s="153" t="s">
        <v>90</v>
      </c>
      <c r="E242" s="154">
        <f t="shared" si="200"/>
        <v>0</v>
      </c>
      <c r="F242" s="155"/>
      <c r="G242" s="156"/>
      <c r="H242" s="155"/>
      <c r="I242" s="155"/>
      <c r="J242" s="190"/>
      <c r="K242" s="190"/>
      <c r="L242" s="190"/>
      <c r="M242" s="190"/>
      <c r="N242" s="190"/>
      <c r="O242" s="155"/>
      <c r="P242" s="157">
        <f t="shared" si="228"/>
        <v>0</v>
      </c>
      <c r="Q242" s="155"/>
      <c r="R242" s="155"/>
      <c r="S242" s="155"/>
      <c r="T242" s="154">
        <f t="shared" si="199"/>
        <v>0</v>
      </c>
      <c r="U242" s="155"/>
      <c r="V242" s="156"/>
      <c r="W242" s="156"/>
      <c r="X242" s="156"/>
      <c r="Y242" s="156"/>
      <c r="Z242" s="156"/>
      <c r="AA242" s="156"/>
      <c r="AB242" s="154">
        <f t="shared" si="241"/>
        <v>0</v>
      </c>
      <c r="AC242" s="154">
        <f t="shared" si="241"/>
        <v>0</v>
      </c>
      <c r="AD242" s="154">
        <f t="shared" si="241"/>
        <v>0</v>
      </c>
      <c r="AE242" s="154">
        <f t="shared" si="241"/>
        <v>0</v>
      </c>
      <c r="AF242" s="159">
        <f>AG242+AH242</f>
        <v>0</v>
      </c>
      <c r="AG242" s="160"/>
      <c r="AH242" s="160"/>
      <c r="AI242" s="160"/>
      <c r="AJ242" s="161"/>
      <c r="AK242" s="161"/>
      <c r="AL242" s="161"/>
      <c r="AM242" s="161"/>
      <c r="AN242" s="162">
        <f t="shared" si="242"/>
        <v>0</v>
      </c>
      <c r="AO242" s="162">
        <f t="shared" si="242"/>
        <v>0</v>
      </c>
      <c r="AP242" s="162">
        <f t="shared" si="242"/>
        <v>0</v>
      </c>
      <c r="AQ242" s="162">
        <f t="shared" si="242"/>
        <v>0</v>
      </c>
      <c r="AR242" s="7"/>
      <c r="AS242" s="7"/>
      <c r="AT242" s="7"/>
      <c r="AU242" s="7"/>
      <c r="AV242" s="7"/>
      <c r="AW242" s="7"/>
      <c r="AX242" s="7"/>
      <c r="AY242" s="7"/>
      <c r="AZ242" s="7"/>
      <c r="BA242" s="7"/>
      <c r="BB242" s="7"/>
      <c r="BC242" s="7"/>
      <c r="BD242" s="7"/>
      <c r="BE242" s="7"/>
      <c r="BF242" s="7"/>
      <c r="BG242" s="7"/>
      <c r="BH242" s="7"/>
      <c r="BI242" s="7"/>
      <c r="BJ242" s="7"/>
      <c r="BK242" s="7"/>
      <c r="BL242" s="7"/>
      <c r="BM242" s="7"/>
      <c r="BN242" s="7"/>
      <c r="BO242" s="7"/>
      <c r="BP242" s="7"/>
      <c r="BQ242" s="7"/>
      <c r="BR242" s="7"/>
      <c r="BS242" s="7"/>
      <c r="BT242" s="7"/>
      <c r="BU242" s="7"/>
      <c r="BV242" s="7"/>
      <c r="BW242" s="7"/>
      <c r="BX242" s="7"/>
      <c r="BY242" s="7"/>
    </row>
    <row r="243" spans="1:77" s="10" customFormat="1" ht="28.5">
      <c r="A243" s="43" t="s">
        <v>327</v>
      </c>
      <c r="B243" s="85" t="s">
        <v>328</v>
      </c>
      <c r="C243" s="19"/>
      <c r="D243" s="19"/>
      <c r="E243" s="154">
        <f t="shared" ref="E243:N244" si="253">E244</f>
        <v>1500</v>
      </c>
      <c r="F243" s="154">
        <f t="shared" si="253"/>
        <v>1500</v>
      </c>
      <c r="G243" s="154">
        <f t="shared" si="253"/>
        <v>0</v>
      </c>
      <c r="H243" s="154">
        <f t="shared" si="253"/>
        <v>0</v>
      </c>
      <c r="I243" s="154">
        <f t="shared" si="253"/>
        <v>0</v>
      </c>
      <c r="J243" s="187">
        <f t="shared" si="253"/>
        <v>0</v>
      </c>
      <c r="K243" s="187">
        <f t="shared" si="253"/>
        <v>0</v>
      </c>
      <c r="L243" s="187">
        <f t="shared" si="253"/>
        <v>0</v>
      </c>
      <c r="M243" s="187">
        <f t="shared" si="253"/>
        <v>0</v>
      </c>
      <c r="N243" s="187">
        <f t="shared" si="253"/>
        <v>0</v>
      </c>
      <c r="O243" s="154">
        <f>P243+Q243+R243+S243</f>
        <v>1500</v>
      </c>
      <c r="P243" s="157">
        <f t="shared" si="228"/>
        <v>1500</v>
      </c>
      <c r="Q243" s="154">
        <f t="shared" ref="Q243:S245" si="254">G243+L243</f>
        <v>0</v>
      </c>
      <c r="R243" s="154">
        <f t="shared" si="254"/>
        <v>0</v>
      </c>
      <c r="S243" s="154">
        <f t="shared" si="254"/>
        <v>0</v>
      </c>
      <c r="T243" s="154">
        <f t="shared" ref="T243:W244" si="255">T244</f>
        <v>0</v>
      </c>
      <c r="U243" s="154">
        <f t="shared" si="255"/>
        <v>0</v>
      </c>
      <c r="V243" s="154">
        <f t="shared" si="255"/>
        <v>0</v>
      </c>
      <c r="W243" s="154">
        <f t="shared" si="255"/>
        <v>0</v>
      </c>
      <c r="X243" s="154"/>
      <c r="Y243" s="154"/>
      <c r="Z243" s="154"/>
      <c r="AA243" s="154"/>
      <c r="AB243" s="154">
        <f t="shared" si="241"/>
        <v>0</v>
      </c>
      <c r="AC243" s="154">
        <f t="shared" si="241"/>
        <v>0</v>
      </c>
      <c r="AD243" s="154">
        <f t="shared" si="241"/>
        <v>0</v>
      </c>
      <c r="AE243" s="154">
        <f t="shared" si="241"/>
        <v>0</v>
      </c>
      <c r="AF243" s="154">
        <f t="shared" ref="AF243:AI244" si="256">AF244</f>
        <v>0</v>
      </c>
      <c r="AG243" s="154">
        <f t="shared" si="256"/>
        <v>0</v>
      </c>
      <c r="AH243" s="154">
        <f t="shared" si="256"/>
        <v>0</v>
      </c>
      <c r="AI243" s="154">
        <f t="shared" si="256"/>
        <v>0</v>
      </c>
      <c r="AJ243" s="148"/>
      <c r="AK243" s="148"/>
      <c r="AL243" s="148"/>
      <c r="AM243" s="148"/>
      <c r="AN243" s="162">
        <f t="shared" si="242"/>
        <v>0</v>
      </c>
      <c r="AO243" s="162">
        <f t="shared" si="242"/>
        <v>0</v>
      </c>
      <c r="AP243" s="162">
        <f t="shared" si="242"/>
        <v>0</v>
      </c>
      <c r="AQ243" s="162">
        <f t="shared" si="242"/>
        <v>0</v>
      </c>
      <c r="AR243" s="9"/>
      <c r="AS243" s="9"/>
      <c r="AT243" s="9"/>
      <c r="AU243" s="9"/>
      <c r="AV243" s="9"/>
      <c r="AW243" s="9"/>
      <c r="AX243" s="9"/>
      <c r="AY243" s="9"/>
      <c r="AZ243" s="9"/>
      <c r="BA243" s="9"/>
      <c r="BB243" s="9"/>
      <c r="BC243" s="9"/>
      <c r="BD243" s="9"/>
      <c r="BE243" s="9"/>
      <c r="BF243" s="9"/>
      <c r="BG243" s="9"/>
      <c r="BH243" s="9"/>
      <c r="BI243" s="9"/>
      <c r="BJ243" s="9"/>
      <c r="BK243" s="9"/>
      <c r="BL243" s="9"/>
      <c r="BM243" s="9"/>
      <c r="BN243" s="9"/>
      <c r="BO243" s="9"/>
      <c r="BP243" s="9"/>
      <c r="BQ243" s="9"/>
      <c r="BR243" s="9"/>
      <c r="BS243" s="9"/>
      <c r="BT243" s="9"/>
      <c r="BU243" s="9"/>
      <c r="BV243" s="9"/>
      <c r="BW243" s="9"/>
      <c r="BX243" s="9"/>
      <c r="BY243" s="9"/>
    </row>
    <row r="244" spans="1:77" s="8" customFormat="1" ht="16.5" customHeight="1">
      <c r="A244" s="16" t="s">
        <v>35</v>
      </c>
      <c r="B244" s="72" t="s">
        <v>328</v>
      </c>
      <c r="C244" s="153" t="s">
        <v>36</v>
      </c>
      <c r="D244" s="153"/>
      <c r="E244" s="154">
        <f t="shared" si="253"/>
        <v>1500</v>
      </c>
      <c r="F244" s="158">
        <f t="shared" si="253"/>
        <v>1500</v>
      </c>
      <c r="G244" s="158">
        <f t="shared" si="253"/>
        <v>0</v>
      </c>
      <c r="H244" s="158">
        <f t="shared" si="253"/>
        <v>0</v>
      </c>
      <c r="I244" s="158">
        <f t="shared" si="253"/>
        <v>0</v>
      </c>
      <c r="J244" s="193">
        <f t="shared" si="253"/>
        <v>0</v>
      </c>
      <c r="K244" s="193">
        <f t="shared" si="253"/>
        <v>0</v>
      </c>
      <c r="L244" s="193">
        <f t="shared" si="253"/>
        <v>0</v>
      </c>
      <c r="M244" s="193">
        <f t="shared" si="253"/>
        <v>0</v>
      </c>
      <c r="N244" s="193">
        <f t="shared" si="253"/>
        <v>0</v>
      </c>
      <c r="O244" s="158">
        <f>P244+Q244+R244+S244</f>
        <v>1500</v>
      </c>
      <c r="P244" s="157">
        <f t="shared" si="228"/>
        <v>1500</v>
      </c>
      <c r="Q244" s="154">
        <f t="shared" si="254"/>
        <v>0</v>
      </c>
      <c r="R244" s="154">
        <f t="shared" si="254"/>
        <v>0</v>
      </c>
      <c r="S244" s="154">
        <f t="shared" si="254"/>
        <v>0</v>
      </c>
      <c r="T244" s="154">
        <f t="shared" si="255"/>
        <v>0</v>
      </c>
      <c r="U244" s="154">
        <f t="shared" si="255"/>
        <v>0</v>
      </c>
      <c r="V244" s="154">
        <f t="shared" si="255"/>
        <v>0</v>
      </c>
      <c r="W244" s="154">
        <f t="shared" si="255"/>
        <v>0</v>
      </c>
      <c r="X244" s="154"/>
      <c r="Y244" s="154"/>
      <c r="Z244" s="154"/>
      <c r="AA244" s="154"/>
      <c r="AB244" s="154">
        <f t="shared" si="241"/>
        <v>0</v>
      </c>
      <c r="AC244" s="154">
        <f t="shared" si="241"/>
        <v>0</v>
      </c>
      <c r="AD244" s="154">
        <f t="shared" si="241"/>
        <v>0</v>
      </c>
      <c r="AE244" s="154">
        <f t="shared" si="241"/>
        <v>0</v>
      </c>
      <c r="AF244" s="154">
        <f t="shared" si="256"/>
        <v>0</v>
      </c>
      <c r="AG244" s="154">
        <f t="shared" si="256"/>
        <v>0</v>
      </c>
      <c r="AH244" s="154">
        <f t="shared" si="256"/>
        <v>0</v>
      </c>
      <c r="AI244" s="154">
        <f t="shared" si="256"/>
        <v>0</v>
      </c>
      <c r="AJ244" s="161"/>
      <c r="AK244" s="161"/>
      <c r="AL244" s="161"/>
      <c r="AM244" s="161"/>
      <c r="AN244" s="162">
        <f t="shared" si="242"/>
        <v>0</v>
      </c>
      <c r="AO244" s="162">
        <f t="shared" si="242"/>
        <v>0</v>
      </c>
      <c r="AP244" s="162">
        <f t="shared" si="242"/>
        <v>0</v>
      </c>
      <c r="AQ244" s="162">
        <f t="shared" si="242"/>
        <v>0</v>
      </c>
      <c r="AR244" s="7"/>
      <c r="AS244" s="7"/>
      <c r="AT244" s="7"/>
      <c r="AU244" s="7"/>
      <c r="AV244" s="7"/>
      <c r="AW244" s="7"/>
      <c r="AX244" s="7"/>
      <c r="AY244" s="7"/>
      <c r="AZ244" s="7"/>
      <c r="BA244" s="7"/>
      <c r="BB244" s="7"/>
      <c r="BC244" s="7"/>
      <c r="BD244" s="7"/>
      <c r="BE244" s="7"/>
      <c r="BF244" s="7"/>
      <c r="BG244" s="7"/>
      <c r="BH244" s="7"/>
      <c r="BI244" s="7"/>
      <c r="BJ244" s="7"/>
      <c r="BK244" s="7"/>
      <c r="BL244" s="7"/>
      <c r="BM244" s="7"/>
      <c r="BN244" s="7"/>
      <c r="BO244" s="7"/>
      <c r="BP244" s="7"/>
      <c r="BQ244" s="7"/>
      <c r="BR244" s="7"/>
      <c r="BS244" s="7"/>
      <c r="BT244" s="7"/>
      <c r="BU244" s="7"/>
      <c r="BV244" s="7"/>
      <c r="BW244" s="7"/>
      <c r="BX244" s="7"/>
      <c r="BY244" s="7"/>
    </row>
    <row r="245" spans="1:77" s="8" customFormat="1" ht="41.25" customHeight="1">
      <c r="A245" s="128" t="s">
        <v>89</v>
      </c>
      <c r="B245" s="72" t="s">
        <v>328</v>
      </c>
      <c r="C245" s="153" t="s">
        <v>36</v>
      </c>
      <c r="D245" s="153" t="s">
        <v>90</v>
      </c>
      <c r="E245" s="154">
        <f>F245+G245+H245+I245</f>
        <v>1500</v>
      </c>
      <c r="F245" s="155">
        <v>1500</v>
      </c>
      <c r="G245" s="156"/>
      <c r="H245" s="157"/>
      <c r="I245" s="157"/>
      <c r="J245" s="188">
        <f>K245+L245+M245+N245</f>
        <v>0</v>
      </c>
      <c r="K245" s="188"/>
      <c r="L245" s="188"/>
      <c r="M245" s="188"/>
      <c r="N245" s="188"/>
      <c r="O245" s="157">
        <f>P245+Q245+R245+S245</f>
        <v>1500</v>
      </c>
      <c r="P245" s="157">
        <f t="shared" si="228"/>
        <v>1500</v>
      </c>
      <c r="Q245" s="154">
        <f t="shared" si="254"/>
        <v>0</v>
      </c>
      <c r="R245" s="154">
        <f t="shared" si="254"/>
        <v>0</v>
      </c>
      <c r="S245" s="154">
        <f t="shared" si="254"/>
        <v>0</v>
      </c>
      <c r="T245" s="154"/>
      <c r="U245" s="155"/>
      <c r="V245" s="156"/>
      <c r="W245" s="156"/>
      <c r="X245" s="156"/>
      <c r="Y245" s="156"/>
      <c r="Z245" s="156"/>
      <c r="AA245" s="156"/>
      <c r="AB245" s="154">
        <f t="shared" si="241"/>
        <v>0</v>
      </c>
      <c r="AC245" s="154">
        <f t="shared" si="241"/>
        <v>0</v>
      </c>
      <c r="AD245" s="154">
        <f t="shared" si="241"/>
        <v>0</v>
      </c>
      <c r="AE245" s="154">
        <f t="shared" si="241"/>
        <v>0</v>
      </c>
      <c r="AF245" s="160"/>
      <c r="AG245" s="160"/>
      <c r="AH245" s="160"/>
      <c r="AI245" s="160"/>
      <c r="AJ245" s="161"/>
      <c r="AK245" s="161"/>
      <c r="AL245" s="161"/>
      <c r="AM245" s="161"/>
      <c r="AN245" s="162">
        <f t="shared" si="242"/>
        <v>0</v>
      </c>
      <c r="AO245" s="162">
        <f t="shared" si="242"/>
        <v>0</v>
      </c>
      <c r="AP245" s="162">
        <f t="shared" si="242"/>
        <v>0</v>
      </c>
      <c r="AQ245" s="162">
        <f t="shared" si="242"/>
        <v>0</v>
      </c>
      <c r="AR245" s="7"/>
      <c r="AS245" s="7"/>
      <c r="AT245" s="7"/>
      <c r="AU245" s="7"/>
      <c r="AV245" s="7"/>
      <c r="AW245" s="7"/>
      <c r="AX245" s="7"/>
      <c r="AY245" s="7"/>
      <c r="AZ245" s="7"/>
      <c r="BA245" s="7"/>
      <c r="BB245" s="7"/>
      <c r="BC245" s="7"/>
      <c r="BD245" s="7"/>
      <c r="BE245" s="7"/>
      <c r="BF245" s="7"/>
      <c r="BG245" s="7"/>
      <c r="BH245" s="7"/>
      <c r="BI245" s="7"/>
      <c r="BJ245" s="7"/>
      <c r="BK245" s="7"/>
      <c r="BL245" s="7"/>
      <c r="BM245" s="7"/>
      <c r="BN245" s="7"/>
      <c r="BO245" s="7"/>
      <c r="BP245" s="7"/>
      <c r="BQ245" s="7"/>
      <c r="BR245" s="7"/>
      <c r="BS245" s="7"/>
      <c r="BT245" s="7"/>
      <c r="BU245" s="7"/>
      <c r="BV245" s="7"/>
      <c r="BW245" s="7"/>
      <c r="BX245" s="7"/>
      <c r="BY245" s="7"/>
    </row>
    <row r="246" spans="1:77" s="8" customFormat="1">
      <c r="A246" s="92" t="s">
        <v>291</v>
      </c>
      <c r="B246" s="91">
        <v>6500099990</v>
      </c>
      <c r="C246" s="153"/>
      <c r="D246" s="153"/>
      <c r="E246" s="154">
        <f t="shared" ref="E246:T247" si="257">E247</f>
        <v>0</v>
      </c>
      <c r="F246" s="154">
        <f t="shared" si="257"/>
        <v>0</v>
      </c>
      <c r="G246" s="154">
        <f t="shared" si="257"/>
        <v>0</v>
      </c>
      <c r="H246" s="154">
        <f t="shared" si="257"/>
        <v>0</v>
      </c>
      <c r="I246" s="154">
        <f t="shared" si="257"/>
        <v>0</v>
      </c>
      <c r="J246" s="187">
        <f t="shared" si="257"/>
        <v>0</v>
      </c>
      <c r="K246" s="187">
        <f t="shared" si="257"/>
        <v>0</v>
      </c>
      <c r="L246" s="187">
        <f t="shared" si="257"/>
        <v>0</v>
      </c>
      <c r="M246" s="187">
        <f t="shared" si="257"/>
        <v>0</v>
      </c>
      <c r="N246" s="187">
        <f t="shared" si="257"/>
        <v>0</v>
      </c>
      <c r="O246" s="154">
        <f t="shared" si="257"/>
        <v>0</v>
      </c>
      <c r="P246" s="157">
        <f t="shared" si="228"/>
        <v>0</v>
      </c>
      <c r="Q246" s="154">
        <f t="shared" si="257"/>
        <v>0</v>
      </c>
      <c r="R246" s="154">
        <f t="shared" si="257"/>
        <v>0</v>
      </c>
      <c r="S246" s="154">
        <f t="shared" si="257"/>
        <v>0</v>
      </c>
      <c r="T246" s="154">
        <f t="shared" si="257"/>
        <v>1791</v>
      </c>
      <c r="U246" s="154">
        <f t="shared" ref="U246:AK247" si="258">U247</f>
        <v>1791</v>
      </c>
      <c r="V246" s="154">
        <f t="shared" si="258"/>
        <v>0</v>
      </c>
      <c r="W246" s="154">
        <f t="shared" si="258"/>
        <v>0</v>
      </c>
      <c r="X246" s="154">
        <f t="shared" si="258"/>
        <v>0</v>
      </c>
      <c r="Y246" s="154">
        <f t="shared" si="258"/>
        <v>0</v>
      </c>
      <c r="Z246" s="154">
        <f t="shared" si="258"/>
        <v>0</v>
      </c>
      <c r="AA246" s="154">
        <f t="shared" si="258"/>
        <v>0</v>
      </c>
      <c r="AB246" s="154">
        <f t="shared" si="241"/>
        <v>1791</v>
      </c>
      <c r="AC246" s="154">
        <f t="shared" si="241"/>
        <v>1791</v>
      </c>
      <c r="AD246" s="154">
        <f t="shared" si="241"/>
        <v>0</v>
      </c>
      <c r="AE246" s="154">
        <f t="shared" si="241"/>
        <v>0</v>
      </c>
      <c r="AF246" s="154">
        <f t="shared" si="258"/>
        <v>3612</v>
      </c>
      <c r="AG246" s="154">
        <f t="shared" si="258"/>
        <v>3612</v>
      </c>
      <c r="AH246" s="154">
        <f t="shared" si="258"/>
        <v>0</v>
      </c>
      <c r="AI246" s="154">
        <f t="shared" si="258"/>
        <v>0</v>
      </c>
      <c r="AJ246" s="154">
        <f t="shared" si="258"/>
        <v>0</v>
      </c>
      <c r="AK246" s="154">
        <f t="shared" si="258"/>
        <v>0</v>
      </c>
      <c r="AL246" s="154">
        <f t="shared" ref="AK246:AM247" si="259">AL247</f>
        <v>0</v>
      </c>
      <c r="AM246" s="154">
        <f t="shared" si="259"/>
        <v>0</v>
      </c>
      <c r="AN246" s="162">
        <f t="shared" si="242"/>
        <v>3612</v>
      </c>
      <c r="AO246" s="162">
        <f t="shared" si="242"/>
        <v>3612</v>
      </c>
      <c r="AP246" s="162">
        <f t="shared" si="242"/>
        <v>0</v>
      </c>
      <c r="AQ246" s="162">
        <f t="shared" si="242"/>
        <v>0</v>
      </c>
      <c r="AR246" s="7"/>
      <c r="AS246" s="7"/>
      <c r="AT246" s="7"/>
      <c r="AU246" s="7"/>
      <c r="AV246" s="7"/>
      <c r="AW246" s="7"/>
      <c r="AX246" s="7"/>
      <c r="AY246" s="7"/>
      <c r="AZ246" s="7"/>
      <c r="BA246" s="7"/>
      <c r="BB246" s="7"/>
      <c r="BC246" s="7"/>
      <c r="BD246" s="7"/>
      <c r="BE246" s="7"/>
      <c r="BF246" s="7"/>
      <c r="BG246" s="7"/>
      <c r="BH246" s="7"/>
      <c r="BI246" s="7"/>
      <c r="BJ246" s="7"/>
      <c r="BK246" s="7"/>
      <c r="BL246" s="7"/>
      <c r="BM246" s="7"/>
      <c r="BN246" s="7"/>
      <c r="BO246" s="7"/>
      <c r="BP246" s="7"/>
      <c r="BQ246" s="7"/>
      <c r="BR246" s="7"/>
      <c r="BS246" s="7"/>
      <c r="BT246" s="7"/>
      <c r="BU246" s="7"/>
      <c r="BV246" s="7"/>
      <c r="BW246" s="7"/>
      <c r="BX246" s="7"/>
      <c r="BY246" s="7"/>
    </row>
    <row r="247" spans="1:77" s="8" customFormat="1">
      <c r="A247" s="93" t="s">
        <v>18</v>
      </c>
      <c r="B247" s="91">
        <v>6500099990</v>
      </c>
      <c r="C247" s="153" t="s">
        <v>19</v>
      </c>
      <c r="D247" s="153"/>
      <c r="E247" s="154">
        <f t="shared" si="257"/>
        <v>0</v>
      </c>
      <c r="F247" s="155">
        <f t="shared" si="257"/>
        <v>0</v>
      </c>
      <c r="G247" s="155">
        <f t="shared" si="257"/>
        <v>0</v>
      </c>
      <c r="H247" s="155">
        <f t="shared" si="257"/>
        <v>0</v>
      </c>
      <c r="I247" s="155">
        <f t="shared" si="257"/>
        <v>0</v>
      </c>
      <c r="J247" s="190">
        <f t="shared" si="257"/>
        <v>0</v>
      </c>
      <c r="K247" s="190">
        <f t="shared" si="257"/>
        <v>0</v>
      </c>
      <c r="L247" s="190">
        <f t="shared" si="257"/>
        <v>0</v>
      </c>
      <c r="M247" s="190">
        <f t="shared" si="257"/>
        <v>0</v>
      </c>
      <c r="N247" s="190">
        <f t="shared" si="257"/>
        <v>0</v>
      </c>
      <c r="O247" s="155">
        <f t="shared" si="257"/>
        <v>0</v>
      </c>
      <c r="P247" s="157">
        <f t="shared" si="228"/>
        <v>0</v>
      </c>
      <c r="Q247" s="155">
        <f t="shared" si="257"/>
        <v>0</v>
      </c>
      <c r="R247" s="155">
        <f t="shared" si="257"/>
        <v>0</v>
      </c>
      <c r="S247" s="155">
        <f t="shared" si="257"/>
        <v>0</v>
      </c>
      <c r="T247" s="157">
        <f t="shared" si="257"/>
        <v>1791</v>
      </c>
      <c r="U247" s="155">
        <f t="shared" si="258"/>
        <v>1791</v>
      </c>
      <c r="V247" s="155">
        <f t="shared" si="258"/>
        <v>0</v>
      </c>
      <c r="W247" s="155">
        <f t="shared" si="258"/>
        <v>0</v>
      </c>
      <c r="X247" s="155">
        <f t="shared" si="258"/>
        <v>0</v>
      </c>
      <c r="Y247" s="155">
        <f t="shared" si="258"/>
        <v>0</v>
      </c>
      <c r="Z247" s="155">
        <f t="shared" si="258"/>
        <v>0</v>
      </c>
      <c r="AA247" s="155">
        <f t="shared" si="258"/>
        <v>0</v>
      </c>
      <c r="AB247" s="154">
        <f t="shared" si="241"/>
        <v>1791</v>
      </c>
      <c r="AC247" s="154">
        <f t="shared" si="241"/>
        <v>1791</v>
      </c>
      <c r="AD247" s="154">
        <f t="shared" si="241"/>
        <v>0</v>
      </c>
      <c r="AE247" s="154">
        <f t="shared" si="241"/>
        <v>0</v>
      </c>
      <c r="AF247" s="157">
        <f t="shared" si="258"/>
        <v>3612</v>
      </c>
      <c r="AG247" s="155">
        <f t="shared" si="258"/>
        <v>3612</v>
      </c>
      <c r="AH247" s="155">
        <f t="shared" si="258"/>
        <v>0</v>
      </c>
      <c r="AI247" s="155">
        <f t="shared" si="258"/>
        <v>0</v>
      </c>
      <c r="AJ247" s="155">
        <f t="shared" si="258"/>
        <v>0</v>
      </c>
      <c r="AK247" s="155">
        <f t="shared" si="259"/>
        <v>0</v>
      </c>
      <c r="AL247" s="155">
        <f t="shared" si="259"/>
        <v>0</v>
      </c>
      <c r="AM247" s="155">
        <f t="shared" si="259"/>
        <v>0</v>
      </c>
      <c r="AN247" s="162">
        <f t="shared" si="242"/>
        <v>3612</v>
      </c>
      <c r="AO247" s="162">
        <f t="shared" si="242"/>
        <v>3612</v>
      </c>
      <c r="AP247" s="162">
        <f t="shared" si="242"/>
        <v>0</v>
      </c>
      <c r="AQ247" s="162">
        <f t="shared" si="242"/>
        <v>0</v>
      </c>
      <c r="AR247" s="7"/>
      <c r="AS247" s="7"/>
      <c r="AT247" s="7"/>
      <c r="AU247" s="7"/>
      <c r="AV247" s="7"/>
      <c r="AW247" s="7"/>
      <c r="AX247" s="7"/>
      <c r="AY247" s="7"/>
      <c r="AZ247" s="7"/>
      <c r="BA247" s="7"/>
      <c r="BB247" s="7"/>
      <c r="BC247" s="7"/>
      <c r="BD247" s="7"/>
      <c r="BE247" s="7"/>
      <c r="BF247" s="7"/>
      <c r="BG247" s="7"/>
      <c r="BH247" s="7"/>
      <c r="BI247" s="7"/>
      <c r="BJ247" s="7"/>
      <c r="BK247" s="7"/>
      <c r="BL247" s="7"/>
      <c r="BM247" s="7"/>
      <c r="BN247" s="7"/>
      <c r="BO247" s="7"/>
      <c r="BP247" s="7"/>
      <c r="BQ247" s="7"/>
      <c r="BR247" s="7"/>
      <c r="BS247" s="7"/>
      <c r="BT247" s="7"/>
      <c r="BU247" s="7"/>
      <c r="BV247" s="7"/>
      <c r="BW247" s="7"/>
      <c r="BX247" s="7"/>
      <c r="BY247" s="7"/>
    </row>
    <row r="248" spans="1:77" s="8" customFormat="1">
      <c r="A248" s="129" t="s">
        <v>291</v>
      </c>
      <c r="B248" s="91">
        <v>6500099990</v>
      </c>
      <c r="C248" s="153" t="s">
        <v>19</v>
      </c>
      <c r="D248" s="130" t="s">
        <v>292</v>
      </c>
      <c r="E248" s="154">
        <f>F248+G248+H248</f>
        <v>0</v>
      </c>
      <c r="F248" s="155"/>
      <c r="G248" s="156"/>
      <c r="H248" s="157"/>
      <c r="I248" s="157"/>
      <c r="J248" s="188">
        <f>K248+L248+M248+N248</f>
        <v>0</v>
      </c>
      <c r="K248" s="188"/>
      <c r="L248" s="188"/>
      <c r="M248" s="188"/>
      <c r="N248" s="188"/>
      <c r="O248" s="157">
        <f>P248+Q248+R248+S248</f>
        <v>0</v>
      </c>
      <c r="P248" s="157">
        <f t="shared" si="228"/>
        <v>0</v>
      </c>
      <c r="Q248" s="157"/>
      <c r="R248" s="157"/>
      <c r="S248" s="157"/>
      <c r="T248" s="154">
        <f>U248+V248+W248</f>
        <v>1791</v>
      </c>
      <c r="U248" s="155">
        <v>1791</v>
      </c>
      <c r="V248" s="156"/>
      <c r="W248" s="156"/>
      <c r="X248" s="156"/>
      <c r="Y248" s="156"/>
      <c r="Z248" s="156"/>
      <c r="AA248" s="156"/>
      <c r="AB248" s="154">
        <f t="shared" si="241"/>
        <v>1791</v>
      </c>
      <c r="AC248" s="154">
        <f t="shared" si="241"/>
        <v>1791</v>
      </c>
      <c r="AD248" s="154">
        <f t="shared" si="241"/>
        <v>0</v>
      </c>
      <c r="AE248" s="154">
        <f t="shared" si="241"/>
        <v>0</v>
      </c>
      <c r="AF248" s="154">
        <f>AG248+AH248+AI248</f>
        <v>3612</v>
      </c>
      <c r="AG248" s="158">
        <v>3612</v>
      </c>
      <c r="AH248" s="160"/>
      <c r="AI248" s="160"/>
      <c r="AJ248" s="161"/>
      <c r="AK248" s="161"/>
      <c r="AL248" s="161"/>
      <c r="AM248" s="161"/>
      <c r="AN248" s="162">
        <f t="shared" si="242"/>
        <v>3612</v>
      </c>
      <c r="AO248" s="162">
        <f t="shared" si="242"/>
        <v>3612</v>
      </c>
      <c r="AP248" s="162">
        <f t="shared" si="242"/>
        <v>0</v>
      </c>
      <c r="AQ248" s="162">
        <f t="shared" si="242"/>
        <v>0</v>
      </c>
      <c r="AR248" s="7"/>
      <c r="AS248" s="7"/>
      <c r="AT248" s="7"/>
      <c r="AU248" s="7"/>
      <c r="AV248" s="7"/>
      <c r="AW248" s="7"/>
      <c r="AX248" s="7"/>
      <c r="AY248" s="7"/>
      <c r="AZ248" s="7"/>
      <c r="BA248" s="7"/>
      <c r="BB248" s="7"/>
      <c r="BC248" s="7"/>
      <c r="BD248" s="7"/>
      <c r="BE248" s="7"/>
      <c r="BF248" s="7"/>
      <c r="BG248" s="7"/>
      <c r="BH248" s="7"/>
      <c r="BI248" s="7"/>
      <c r="BJ248" s="7"/>
      <c r="BK248" s="7"/>
      <c r="BL248" s="7"/>
      <c r="BM248" s="7"/>
      <c r="BN248" s="7"/>
      <c r="BO248" s="7"/>
      <c r="BP248" s="7"/>
      <c r="BQ248" s="7"/>
      <c r="BR248" s="7"/>
      <c r="BS248" s="7"/>
      <c r="BT248" s="7"/>
      <c r="BU248" s="7"/>
      <c r="BV248" s="7"/>
      <c r="BW248" s="7"/>
      <c r="BX248" s="7"/>
      <c r="BY248" s="7"/>
    </row>
    <row r="249" spans="1:77" s="7" customFormat="1" ht="19.5" customHeight="1">
      <c r="A249" s="176" t="s">
        <v>135</v>
      </c>
      <c r="B249" s="177"/>
      <c r="C249" s="178"/>
      <c r="D249" s="178"/>
      <c r="E249" s="179">
        <f>F249+G249+H249+I249</f>
        <v>191620.6</v>
      </c>
      <c r="F249" s="179">
        <f>F250+F280+F305+F415+F462+F466+F476+F472+F480+F490+F484+F401</f>
        <v>83433.400000000009</v>
      </c>
      <c r="G249" s="179">
        <f t="shared" ref="G249:AQ249" si="260">G250+G280+G305+G415+G462+G466+G476+G472+G480+G490+G484+G401</f>
        <v>98312.8</v>
      </c>
      <c r="H249" s="179">
        <f t="shared" si="260"/>
        <v>9874.4000000000015</v>
      </c>
      <c r="I249" s="179">
        <f t="shared" si="260"/>
        <v>0</v>
      </c>
      <c r="J249" s="187">
        <f t="shared" si="260"/>
        <v>559.20000000000005</v>
      </c>
      <c r="K249" s="187">
        <f>K250+K280+K305+K415+K462+K466+K476+K472+K480+K490+K484+K401</f>
        <v>559.20000000000005</v>
      </c>
      <c r="L249" s="187">
        <f t="shared" si="260"/>
        <v>0</v>
      </c>
      <c r="M249" s="187">
        <f t="shared" si="260"/>
        <v>0</v>
      </c>
      <c r="N249" s="187">
        <f t="shared" si="260"/>
        <v>0</v>
      </c>
      <c r="O249" s="179">
        <f t="shared" si="260"/>
        <v>192179.79999999996</v>
      </c>
      <c r="P249" s="157">
        <f t="shared" si="228"/>
        <v>83992.6</v>
      </c>
      <c r="Q249" s="179">
        <f t="shared" si="260"/>
        <v>98312.8</v>
      </c>
      <c r="R249" s="179">
        <f t="shared" si="260"/>
        <v>9874.4000000000015</v>
      </c>
      <c r="S249" s="179">
        <f t="shared" si="260"/>
        <v>0</v>
      </c>
      <c r="T249" s="179">
        <f t="shared" si="260"/>
        <v>167930.69620999999</v>
      </c>
      <c r="U249" s="179">
        <f t="shared" si="260"/>
        <v>64020.472970000017</v>
      </c>
      <c r="V249" s="179">
        <f t="shared" si="260"/>
        <v>94001.754240000009</v>
      </c>
      <c r="W249" s="179">
        <f t="shared" si="260"/>
        <v>9908.469000000001</v>
      </c>
      <c r="X249" s="179">
        <f t="shared" si="260"/>
        <v>0</v>
      </c>
      <c r="Y249" s="154">
        <f>Y250+Y280+Y305+Y415+Y462+Y466+Y476+Y472+Y480+Y490+Y484+Y401</f>
        <v>0</v>
      </c>
      <c r="Z249" s="154">
        <f t="shared" si="260"/>
        <v>0</v>
      </c>
      <c r="AA249" s="154">
        <f t="shared" si="260"/>
        <v>0</v>
      </c>
      <c r="AB249" s="154">
        <f t="shared" si="260"/>
        <v>167930.69620999999</v>
      </c>
      <c r="AC249" s="154">
        <f t="shared" si="260"/>
        <v>64020.472970000017</v>
      </c>
      <c r="AD249" s="154">
        <f t="shared" si="260"/>
        <v>94001.754240000009</v>
      </c>
      <c r="AE249" s="154">
        <f t="shared" si="260"/>
        <v>9908.469000000001</v>
      </c>
      <c r="AF249" s="154">
        <f t="shared" si="260"/>
        <v>167087.29999999999</v>
      </c>
      <c r="AG249" s="154">
        <f t="shared" si="260"/>
        <v>64541.5</v>
      </c>
      <c r="AH249" s="154">
        <f t="shared" si="260"/>
        <v>92077.7</v>
      </c>
      <c r="AI249" s="154">
        <f t="shared" si="260"/>
        <v>10468.1</v>
      </c>
      <c r="AJ249" s="154">
        <f t="shared" si="260"/>
        <v>0</v>
      </c>
      <c r="AK249" s="154">
        <f t="shared" si="260"/>
        <v>0</v>
      </c>
      <c r="AL249" s="154">
        <f t="shared" si="260"/>
        <v>0</v>
      </c>
      <c r="AM249" s="154">
        <f t="shared" si="260"/>
        <v>0</v>
      </c>
      <c r="AN249" s="154">
        <f t="shared" si="260"/>
        <v>167087.29999999999</v>
      </c>
      <c r="AO249" s="154">
        <f t="shared" si="260"/>
        <v>64541.5</v>
      </c>
      <c r="AP249" s="154">
        <f t="shared" si="260"/>
        <v>92077.7</v>
      </c>
      <c r="AQ249" s="154">
        <f t="shared" si="260"/>
        <v>10468.1</v>
      </c>
    </row>
    <row r="250" spans="1:77" s="131" customFormat="1" ht="48" customHeight="1">
      <c r="A250" s="50" t="s">
        <v>326</v>
      </c>
      <c r="B250" s="30" t="s">
        <v>201</v>
      </c>
      <c r="C250" s="51"/>
      <c r="D250" s="51"/>
      <c r="E250" s="154">
        <f t="shared" ref="E250:AM250" si="261">E251+E256+E261+E275</f>
        <v>2250</v>
      </c>
      <c r="F250" s="154">
        <f t="shared" si="261"/>
        <v>2250</v>
      </c>
      <c r="G250" s="154">
        <f t="shared" si="261"/>
        <v>0</v>
      </c>
      <c r="H250" s="154">
        <f t="shared" si="261"/>
        <v>0</v>
      </c>
      <c r="I250" s="154">
        <f t="shared" si="261"/>
        <v>0</v>
      </c>
      <c r="J250" s="187">
        <f>J251+J256+J261+J275</f>
        <v>109.2</v>
      </c>
      <c r="K250" s="187">
        <f t="shared" si="261"/>
        <v>109.2</v>
      </c>
      <c r="L250" s="187">
        <f t="shared" si="261"/>
        <v>0</v>
      </c>
      <c r="M250" s="187">
        <f t="shared" si="261"/>
        <v>0</v>
      </c>
      <c r="N250" s="187">
        <f t="shared" si="261"/>
        <v>0</v>
      </c>
      <c r="O250" s="154">
        <f t="shared" si="261"/>
        <v>2359.1999999999998</v>
      </c>
      <c r="P250" s="157">
        <f t="shared" si="228"/>
        <v>2359.1999999999998</v>
      </c>
      <c r="Q250" s="154">
        <f t="shared" si="261"/>
        <v>0</v>
      </c>
      <c r="R250" s="154">
        <f t="shared" si="261"/>
        <v>0</v>
      </c>
      <c r="S250" s="154">
        <f t="shared" si="261"/>
        <v>0</v>
      </c>
      <c r="T250" s="154">
        <f t="shared" si="261"/>
        <v>0</v>
      </c>
      <c r="U250" s="154">
        <f t="shared" si="261"/>
        <v>0</v>
      </c>
      <c r="V250" s="154">
        <f t="shared" si="261"/>
        <v>0</v>
      </c>
      <c r="W250" s="154">
        <f t="shared" si="261"/>
        <v>0</v>
      </c>
      <c r="X250" s="154">
        <f t="shared" si="261"/>
        <v>0</v>
      </c>
      <c r="Y250" s="154">
        <f t="shared" si="261"/>
        <v>0</v>
      </c>
      <c r="Z250" s="154">
        <f t="shared" si="261"/>
        <v>0</v>
      </c>
      <c r="AA250" s="154">
        <f t="shared" si="261"/>
        <v>0</v>
      </c>
      <c r="AB250" s="154">
        <f t="shared" si="241"/>
        <v>0</v>
      </c>
      <c r="AC250" s="154">
        <f t="shared" si="241"/>
        <v>0</v>
      </c>
      <c r="AD250" s="154">
        <f t="shared" si="241"/>
        <v>0</v>
      </c>
      <c r="AE250" s="154">
        <f t="shared" si="241"/>
        <v>0</v>
      </c>
      <c r="AF250" s="154">
        <f t="shared" si="261"/>
        <v>0</v>
      </c>
      <c r="AG250" s="154">
        <f t="shared" si="261"/>
        <v>0</v>
      </c>
      <c r="AH250" s="154">
        <f t="shared" si="261"/>
        <v>0</v>
      </c>
      <c r="AI250" s="154">
        <f t="shared" si="261"/>
        <v>0</v>
      </c>
      <c r="AJ250" s="154">
        <f t="shared" si="261"/>
        <v>0</v>
      </c>
      <c r="AK250" s="154">
        <f t="shared" si="261"/>
        <v>0</v>
      </c>
      <c r="AL250" s="154">
        <f t="shared" si="261"/>
        <v>0</v>
      </c>
      <c r="AM250" s="154">
        <f t="shared" si="261"/>
        <v>0</v>
      </c>
      <c r="AN250" s="162">
        <f t="shared" si="242"/>
        <v>0</v>
      </c>
      <c r="AO250" s="162">
        <f t="shared" si="242"/>
        <v>0</v>
      </c>
      <c r="AP250" s="162">
        <f t="shared" si="242"/>
        <v>0</v>
      </c>
      <c r="AQ250" s="162">
        <f t="shared" si="242"/>
        <v>0</v>
      </c>
      <c r="AR250" s="7"/>
      <c r="AS250" s="7"/>
      <c r="AT250" s="7"/>
    </row>
    <row r="251" spans="1:77" s="8" customFormat="1" ht="60" hidden="1" customHeight="1">
      <c r="A251" s="16" t="s">
        <v>202</v>
      </c>
      <c r="B251" s="17" t="s">
        <v>203</v>
      </c>
      <c r="C251" s="51"/>
      <c r="D251" s="51"/>
      <c r="E251" s="154">
        <f>E252</f>
        <v>0</v>
      </c>
      <c r="F251" s="154">
        <f>F252</f>
        <v>0</v>
      </c>
      <c r="G251" s="154">
        <f>G252</f>
        <v>0</v>
      </c>
      <c r="H251" s="154">
        <f>H252</f>
        <v>0</v>
      </c>
      <c r="I251" s="154">
        <f>I252</f>
        <v>0</v>
      </c>
      <c r="J251" s="187"/>
      <c r="K251" s="187"/>
      <c r="L251" s="187"/>
      <c r="M251" s="187"/>
      <c r="N251" s="187"/>
      <c r="O251" s="154"/>
      <c r="P251" s="157">
        <f t="shared" si="228"/>
        <v>0</v>
      </c>
      <c r="Q251" s="154"/>
      <c r="R251" s="154"/>
      <c r="S251" s="154"/>
      <c r="T251" s="154">
        <f t="shared" ref="T251:AI251" si="262">T252</f>
        <v>0</v>
      </c>
      <c r="U251" s="154">
        <f t="shared" si="262"/>
        <v>0</v>
      </c>
      <c r="V251" s="154">
        <f t="shared" si="262"/>
        <v>0</v>
      </c>
      <c r="W251" s="154">
        <f t="shared" si="262"/>
        <v>0</v>
      </c>
      <c r="X251" s="154"/>
      <c r="Y251" s="154"/>
      <c r="Z251" s="154"/>
      <c r="AA251" s="154"/>
      <c r="AB251" s="154">
        <f t="shared" si="241"/>
        <v>0</v>
      </c>
      <c r="AC251" s="154">
        <f t="shared" si="241"/>
        <v>0</v>
      </c>
      <c r="AD251" s="154">
        <f t="shared" si="241"/>
        <v>0</v>
      </c>
      <c r="AE251" s="154">
        <f t="shared" si="241"/>
        <v>0</v>
      </c>
      <c r="AF251" s="154">
        <f t="shared" si="262"/>
        <v>0</v>
      </c>
      <c r="AG251" s="154">
        <f t="shared" si="262"/>
        <v>0</v>
      </c>
      <c r="AH251" s="154">
        <f t="shared" si="262"/>
        <v>0</v>
      </c>
      <c r="AI251" s="154">
        <f t="shared" si="262"/>
        <v>0</v>
      </c>
      <c r="AJ251" s="161"/>
      <c r="AK251" s="161"/>
      <c r="AL251" s="161"/>
      <c r="AM251" s="161"/>
      <c r="AN251" s="162">
        <f t="shared" si="242"/>
        <v>0</v>
      </c>
      <c r="AO251" s="162">
        <f t="shared" si="242"/>
        <v>0</v>
      </c>
      <c r="AP251" s="162">
        <f t="shared" si="242"/>
        <v>0</v>
      </c>
      <c r="AQ251" s="162">
        <f t="shared" si="242"/>
        <v>0</v>
      </c>
      <c r="AR251" s="7"/>
      <c r="AS251" s="7"/>
      <c r="AT251" s="7"/>
      <c r="AU251" s="7"/>
      <c r="AV251" s="7"/>
      <c r="AW251" s="7"/>
      <c r="AX251" s="7"/>
      <c r="AY251" s="7"/>
      <c r="AZ251" s="7"/>
      <c r="BA251" s="7"/>
      <c r="BB251" s="7"/>
      <c r="BC251" s="7"/>
      <c r="BD251" s="7"/>
      <c r="BE251" s="7"/>
      <c r="BF251" s="7"/>
      <c r="BG251" s="7"/>
      <c r="BH251" s="7"/>
      <c r="BI251" s="7"/>
      <c r="BJ251" s="7"/>
      <c r="BK251" s="7"/>
      <c r="BL251" s="7"/>
      <c r="BM251" s="7"/>
      <c r="BN251" s="7"/>
      <c r="BO251" s="7"/>
      <c r="BP251" s="7"/>
      <c r="BQ251" s="7"/>
      <c r="BR251" s="7"/>
      <c r="BS251" s="7"/>
      <c r="BT251" s="7"/>
      <c r="BU251" s="7"/>
      <c r="BV251" s="7"/>
      <c r="BW251" s="7"/>
      <c r="BX251" s="7"/>
      <c r="BY251" s="7"/>
    </row>
    <row r="252" spans="1:77" s="8" customFormat="1" ht="126" hidden="1" customHeight="1">
      <c r="A252" s="16" t="s">
        <v>204</v>
      </c>
      <c r="B252" s="17" t="s">
        <v>205</v>
      </c>
      <c r="C252" s="153"/>
      <c r="D252" s="51"/>
      <c r="E252" s="154">
        <f t="shared" ref="E252:H253" si="263">E253</f>
        <v>0</v>
      </c>
      <c r="F252" s="158">
        <f t="shared" si="263"/>
        <v>0</v>
      </c>
      <c r="G252" s="158">
        <f t="shared" si="263"/>
        <v>0</v>
      </c>
      <c r="H252" s="155">
        <f t="shared" si="263"/>
        <v>0</v>
      </c>
      <c r="I252" s="157"/>
      <c r="J252" s="188"/>
      <c r="K252" s="188"/>
      <c r="L252" s="188"/>
      <c r="M252" s="188"/>
      <c r="N252" s="188"/>
      <c r="O252" s="157"/>
      <c r="P252" s="157">
        <f t="shared" si="228"/>
        <v>0</v>
      </c>
      <c r="Q252" s="157"/>
      <c r="R252" s="157"/>
      <c r="S252" s="157"/>
      <c r="T252" s="154">
        <f t="shared" si="199"/>
        <v>0</v>
      </c>
      <c r="U252" s="156">
        <f>U253</f>
        <v>0</v>
      </c>
      <c r="V252" s="156"/>
      <c r="W252" s="156"/>
      <c r="X252" s="156"/>
      <c r="Y252" s="156"/>
      <c r="Z252" s="156"/>
      <c r="AA252" s="156"/>
      <c r="AB252" s="154">
        <f t="shared" si="241"/>
        <v>0</v>
      </c>
      <c r="AC252" s="154">
        <f t="shared" si="241"/>
        <v>0</v>
      </c>
      <c r="AD252" s="154">
        <f t="shared" si="241"/>
        <v>0</v>
      </c>
      <c r="AE252" s="154">
        <f t="shared" si="241"/>
        <v>0</v>
      </c>
      <c r="AF252" s="159">
        <f>AG252+AH252</f>
        <v>0</v>
      </c>
      <c r="AG252" s="160">
        <f>AG253</f>
        <v>0</v>
      </c>
      <c r="AH252" s="160"/>
      <c r="AI252" s="160"/>
      <c r="AJ252" s="161"/>
      <c r="AK252" s="161"/>
      <c r="AL252" s="161"/>
      <c r="AM252" s="161"/>
      <c r="AN252" s="162">
        <f t="shared" si="242"/>
        <v>0</v>
      </c>
      <c r="AO252" s="162">
        <f t="shared" si="242"/>
        <v>0</v>
      </c>
      <c r="AP252" s="162">
        <f t="shared" si="242"/>
        <v>0</v>
      </c>
      <c r="AQ252" s="162">
        <f t="shared" si="242"/>
        <v>0</v>
      </c>
      <c r="AR252" s="7"/>
      <c r="AS252" s="7"/>
      <c r="AT252" s="7"/>
      <c r="AU252" s="7"/>
      <c r="AV252" s="7"/>
      <c r="AW252" s="7"/>
      <c r="AX252" s="7"/>
      <c r="AY252" s="7"/>
      <c r="AZ252" s="7"/>
      <c r="BA252" s="7"/>
      <c r="BB252" s="7"/>
      <c r="BC252" s="7"/>
      <c r="BD252" s="7"/>
      <c r="BE252" s="7"/>
      <c r="BF252" s="7"/>
      <c r="BG252" s="7"/>
      <c r="BH252" s="7"/>
      <c r="BI252" s="7"/>
      <c r="BJ252" s="7"/>
      <c r="BK252" s="7"/>
      <c r="BL252" s="7"/>
      <c r="BM252" s="7"/>
      <c r="BN252" s="7"/>
      <c r="BO252" s="7"/>
      <c r="BP252" s="7"/>
      <c r="BQ252" s="7"/>
      <c r="BR252" s="7"/>
      <c r="BS252" s="7"/>
      <c r="BT252" s="7"/>
      <c r="BU252" s="7"/>
      <c r="BV252" s="7"/>
      <c r="BW252" s="7"/>
      <c r="BX252" s="7"/>
      <c r="BY252" s="7"/>
    </row>
    <row r="253" spans="1:77" s="8" customFormat="1" ht="14.25" hidden="1" customHeight="1">
      <c r="A253" s="58" t="s">
        <v>104</v>
      </c>
      <c r="B253" s="89" t="s">
        <v>205</v>
      </c>
      <c r="C253" s="153"/>
      <c r="D253" s="153"/>
      <c r="E253" s="154">
        <f t="shared" si="263"/>
        <v>0</v>
      </c>
      <c r="F253" s="158">
        <f t="shared" si="263"/>
        <v>0</v>
      </c>
      <c r="G253" s="158">
        <f t="shared" si="263"/>
        <v>0</v>
      </c>
      <c r="H253" s="155">
        <f t="shared" si="263"/>
        <v>0</v>
      </c>
      <c r="I253" s="157"/>
      <c r="J253" s="188"/>
      <c r="K253" s="188"/>
      <c r="L253" s="188"/>
      <c r="M253" s="188"/>
      <c r="N253" s="188"/>
      <c r="O253" s="157"/>
      <c r="P253" s="157">
        <f t="shared" si="228"/>
        <v>0</v>
      </c>
      <c r="Q253" s="157"/>
      <c r="R253" s="157"/>
      <c r="S253" s="157"/>
      <c r="T253" s="154">
        <f t="shared" si="199"/>
        <v>0</v>
      </c>
      <c r="U253" s="156">
        <f>U254</f>
        <v>0</v>
      </c>
      <c r="V253" s="156"/>
      <c r="W253" s="156"/>
      <c r="X253" s="156"/>
      <c r="Y253" s="156"/>
      <c r="Z253" s="156"/>
      <c r="AA253" s="156"/>
      <c r="AB253" s="154">
        <f t="shared" si="241"/>
        <v>0</v>
      </c>
      <c r="AC253" s="154">
        <f t="shared" si="241"/>
        <v>0</v>
      </c>
      <c r="AD253" s="154">
        <f t="shared" si="241"/>
        <v>0</v>
      </c>
      <c r="AE253" s="154">
        <f t="shared" si="241"/>
        <v>0</v>
      </c>
      <c r="AF253" s="159">
        <f>AG253+AH253</f>
        <v>0</v>
      </c>
      <c r="AG253" s="160">
        <f>AG254</f>
        <v>0</v>
      </c>
      <c r="AH253" s="160"/>
      <c r="AI253" s="160"/>
      <c r="AJ253" s="161"/>
      <c r="AK253" s="161"/>
      <c r="AL253" s="161"/>
      <c r="AM253" s="161"/>
      <c r="AN253" s="162">
        <f t="shared" si="242"/>
        <v>0</v>
      </c>
      <c r="AO253" s="162">
        <f t="shared" si="242"/>
        <v>0</v>
      </c>
      <c r="AP253" s="162">
        <f t="shared" si="242"/>
        <v>0</v>
      </c>
      <c r="AQ253" s="162">
        <f t="shared" si="242"/>
        <v>0</v>
      </c>
      <c r="AR253" s="7"/>
      <c r="AS253" s="7"/>
      <c r="AT253" s="7"/>
      <c r="AU253" s="7"/>
      <c r="AV253" s="7"/>
      <c r="AW253" s="7"/>
      <c r="AX253" s="7"/>
      <c r="AY253" s="7"/>
      <c r="AZ253" s="7"/>
      <c r="BA253" s="7"/>
      <c r="BB253" s="7"/>
      <c r="BC253" s="7"/>
      <c r="BD253" s="7"/>
      <c r="BE253" s="7"/>
      <c r="BF253" s="7"/>
      <c r="BG253" s="7"/>
      <c r="BH253" s="7"/>
      <c r="BI253" s="7"/>
      <c r="BJ253" s="7"/>
      <c r="BK253" s="7"/>
      <c r="BL253" s="7"/>
      <c r="BM253" s="7"/>
      <c r="BN253" s="7"/>
      <c r="BO253" s="7"/>
      <c r="BP253" s="7"/>
      <c r="BQ253" s="7"/>
      <c r="BR253" s="7"/>
      <c r="BS253" s="7"/>
      <c r="BT253" s="7"/>
      <c r="BU253" s="7"/>
      <c r="BV253" s="7"/>
      <c r="BW253" s="7"/>
      <c r="BX253" s="7"/>
      <c r="BY253" s="7"/>
    </row>
    <row r="254" spans="1:77" s="8" customFormat="1" ht="24.75" hidden="1" customHeight="1">
      <c r="A254" s="58" t="s">
        <v>63</v>
      </c>
      <c r="B254" s="89" t="s">
        <v>206</v>
      </c>
      <c r="C254" s="153" t="s">
        <v>64</v>
      </c>
      <c r="D254" s="153"/>
      <c r="E254" s="154">
        <f t="shared" si="200"/>
        <v>0</v>
      </c>
      <c r="F254" s="156">
        <f>F255</f>
        <v>0</v>
      </c>
      <c r="G254" s="156">
        <f>G255</f>
        <v>0</v>
      </c>
      <c r="H254" s="156">
        <f>H255</f>
        <v>0</v>
      </c>
      <c r="I254" s="156"/>
      <c r="J254" s="192"/>
      <c r="K254" s="192"/>
      <c r="L254" s="192"/>
      <c r="M254" s="192"/>
      <c r="N254" s="192"/>
      <c r="O254" s="156"/>
      <c r="P254" s="157">
        <f t="shared" si="228"/>
        <v>0</v>
      </c>
      <c r="Q254" s="156"/>
      <c r="R254" s="156"/>
      <c r="S254" s="156"/>
      <c r="T254" s="154">
        <f t="shared" si="199"/>
        <v>0</v>
      </c>
      <c r="U254" s="155">
        <f>U255</f>
        <v>0</v>
      </c>
      <c r="V254" s="155">
        <f>V255</f>
        <v>0</v>
      </c>
      <c r="W254" s="155">
        <f>W255</f>
        <v>0</v>
      </c>
      <c r="X254" s="155"/>
      <c r="Y254" s="155"/>
      <c r="Z254" s="155"/>
      <c r="AA254" s="155"/>
      <c r="AB254" s="154">
        <f t="shared" si="241"/>
        <v>0</v>
      </c>
      <c r="AC254" s="154">
        <f t="shared" si="241"/>
        <v>0</v>
      </c>
      <c r="AD254" s="154">
        <f t="shared" si="241"/>
        <v>0</v>
      </c>
      <c r="AE254" s="154">
        <f t="shared" si="241"/>
        <v>0</v>
      </c>
      <c r="AF254" s="159">
        <f>AG254+AH254</f>
        <v>0</v>
      </c>
      <c r="AG254" s="160">
        <f>AG255</f>
        <v>0</v>
      </c>
      <c r="AH254" s="160">
        <f>AH255</f>
        <v>0</v>
      </c>
      <c r="AI254" s="160">
        <f>AI255</f>
        <v>0</v>
      </c>
      <c r="AJ254" s="161"/>
      <c r="AK254" s="161"/>
      <c r="AL254" s="161"/>
      <c r="AM254" s="161"/>
      <c r="AN254" s="162">
        <f t="shared" si="242"/>
        <v>0</v>
      </c>
      <c r="AO254" s="162">
        <f t="shared" si="242"/>
        <v>0</v>
      </c>
      <c r="AP254" s="162">
        <f t="shared" si="242"/>
        <v>0</v>
      </c>
      <c r="AQ254" s="162">
        <f t="shared" si="242"/>
        <v>0</v>
      </c>
      <c r="AR254" s="7"/>
      <c r="AS254" s="7"/>
      <c r="AT254" s="7"/>
      <c r="AU254" s="7"/>
      <c r="AV254" s="7"/>
      <c r="AW254" s="7"/>
      <c r="AX254" s="7"/>
      <c r="AY254" s="7"/>
      <c r="AZ254" s="7"/>
      <c r="BA254" s="7"/>
      <c r="BB254" s="7"/>
      <c r="BC254" s="7"/>
      <c r="BD254" s="7"/>
      <c r="BE254" s="7"/>
      <c r="BF254" s="7"/>
      <c r="BG254" s="7"/>
      <c r="BH254" s="7"/>
      <c r="BI254" s="7"/>
      <c r="BJ254" s="7"/>
      <c r="BK254" s="7"/>
      <c r="BL254" s="7"/>
      <c r="BM254" s="7"/>
      <c r="BN254" s="7"/>
      <c r="BO254" s="7"/>
      <c r="BP254" s="7"/>
      <c r="BQ254" s="7"/>
      <c r="BR254" s="7"/>
      <c r="BS254" s="7"/>
      <c r="BT254" s="7"/>
      <c r="BU254" s="7"/>
      <c r="BV254" s="7"/>
      <c r="BW254" s="7"/>
      <c r="BX254" s="7"/>
      <c r="BY254" s="7"/>
    </row>
    <row r="255" spans="1:77" s="8" customFormat="1" ht="15.75" hidden="1" customHeight="1">
      <c r="A255" s="16" t="s">
        <v>73</v>
      </c>
      <c r="B255" s="90" t="s">
        <v>206</v>
      </c>
      <c r="C255" s="153" t="s">
        <v>64</v>
      </c>
      <c r="D255" s="153" t="s">
        <v>74</v>
      </c>
      <c r="E255" s="154">
        <f t="shared" si="200"/>
        <v>0</v>
      </c>
      <c r="F255" s="156"/>
      <c r="G255" s="156"/>
      <c r="H255" s="157"/>
      <c r="I255" s="157"/>
      <c r="J255" s="188"/>
      <c r="K255" s="188"/>
      <c r="L255" s="188"/>
      <c r="M255" s="188"/>
      <c r="N255" s="188"/>
      <c r="O255" s="157"/>
      <c r="P255" s="157">
        <f t="shared" si="228"/>
        <v>0</v>
      </c>
      <c r="Q255" s="157"/>
      <c r="R255" s="157"/>
      <c r="S255" s="157"/>
      <c r="T255" s="154">
        <f t="shared" si="199"/>
        <v>0</v>
      </c>
      <c r="U255" s="155"/>
      <c r="V255" s="156"/>
      <c r="W255" s="156"/>
      <c r="X255" s="156"/>
      <c r="Y255" s="156"/>
      <c r="Z255" s="156"/>
      <c r="AA255" s="156"/>
      <c r="AB255" s="154">
        <f t="shared" si="241"/>
        <v>0</v>
      </c>
      <c r="AC255" s="154">
        <f t="shared" si="241"/>
        <v>0</v>
      </c>
      <c r="AD255" s="154">
        <f t="shared" si="241"/>
        <v>0</v>
      </c>
      <c r="AE255" s="154">
        <f t="shared" si="241"/>
        <v>0</v>
      </c>
      <c r="AF255" s="159">
        <f>AG255+AH255</f>
        <v>0</v>
      </c>
      <c r="AG255" s="160"/>
      <c r="AH255" s="160"/>
      <c r="AI255" s="160"/>
      <c r="AJ255" s="161"/>
      <c r="AK255" s="161"/>
      <c r="AL255" s="161"/>
      <c r="AM255" s="161"/>
      <c r="AN255" s="162">
        <f t="shared" si="242"/>
        <v>0</v>
      </c>
      <c r="AO255" s="162">
        <f t="shared" si="242"/>
        <v>0</v>
      </c>
      <c r="AP255" s="162">
        <f t="shared" si="242"/>
        <v>0</v>
      </c>
      <c r="AQ255" s="162">
        <f t="shared" si="242"/>
        <v>0</v>
      </c>
      <c r="AR255" s="7"/>
      <c r="AS255" s="7"/>
      <c r="AT255" s="7"/>
      <c r="AU255" s="7"/>
      <c r="AV255" s="7"/>
      <c r="AW255" s="7"/>
      <c r="AX255" s="7"/>
      <c r="AY255" s="7"/>
      <c r="AZ255" s="7"/>
      <c r="BA255" s="7"/>
      <c r="BB255" s="7"/>
      <c r="BC255" s="7"/>
      <c r="BD255" s="7"/>
      <c r="BE255" s="7"/>
      <c r="BF255" s="7"/>
      <c r="BG255" s="7"/>
      <c r="BH255" s="7"/>
      <c r="BI255" s="7"/>
      <c r="BJ255" s="7"/>
      <c r="BK255" s="7"/>
      <c r="BL255" s="7"/>
      <c r="BM255" s="7"/>
      <c r="BN255" s="7"/>
      <c r="BO255" s="7"/>
      <c r="BP255" s="7"/>
      <c r="BQ255" s="7"/>
      <c r="BR255" s="7"/>
      <c r="BS255" s="7"/>
      <c r="BT255" s="7"/>
      <c r="BU255" s="7"/>
      <c r="BV255" s="7"/>
      <c r="BW255" s="7"/>
      <c r="BX255" s="7"/>
      <c r="BY255" s="7"/>
    </row>
    <row r="256" spans="1:77" s="8" customFormat="1" ht="39.75" hidden="1" customHeight="1">
      <c r="A256" s="56" t="s">
        <v>207</v>
      </c>
      <c r="B256" s="60" t="s">
        <v>201</v>
      </c>
      <c r="C256" s="153"/>
      <c r="D256" s="153"/>
      <c r="E256" s="154">
        <f>E257</f>
        <v>0</v>
      </c>
      <c r="F256" s="154">
        <f>F257</f>
        <v>0</v>
      </c>
      <c r="G256" s="154">
        <f>G257</f>
        <v>0</v>
      </c>
      <c r="H256" s="154">
        <f>H257</f>
        <v>0</v>
      </c>
      <c r="I256" s="154">
        <f>I257</f>
        <v>0</v>
      </c>
      <c r="J256" s="187"/>
      <c r="K256" s="187"/>
      <c r="L256" s="187"/>
      <c r="M256" s="187"/>
      <c r="N256" s="187"/>
      <c r="O256" s="154"/>
      <c r="P256" s="157">
        <f t="shared" si="228"/>
        <v>0</v>
      </c>
      <c r="Q256" s="154"/>
      <c r="R256" s="154"/>
      <c r="S256" s="154"/>
      <c r="T256" s="154">
        <f>T257</f>
        <v>0</v>
      </c>
      <c r="U256" s="154">
        <f>U257</f>
        <v>0</v>
      </c>
      <c r="V256" s="154">
        <f>V257</f>
        <v>0</v>
      </c>
      <c r="W256" s="154">
        <f>W257</f>
        <v>0</v>
      </c>
      <c r="X256" s="154"/>
      <c r="Y256" s="154"/>
      <c r="Z256" s="154"/>
      <c r="AA256" s="154"/>
      <c r="AB256" s="154">
        <f t="shared" si="241"/>
        <v>0</v>
      </c>
      <c r="AC256" s="154">
        <f t="shared" si="241"/>
        <v>0</v>
      </c>
      <c r="AD256" s="154">
        <f t="shared" si="241"/>
        <v>0</v>
      </c>
      <c r="AE256" s="154">
        <f t="shared" si="241"/>
        <v>0</v>
      </c>
      <c r="AF256" s="154">
        <f>AF257</f>
        <v>0</v>
      </c>
      <c r="AG256" s="154">
        <f>AG257</f>
        <v>0</v>
      </c>
      <c r="AH256" s="154">
        <f>AH257</f>
        <v>0</v>
      </c>
      <c r="AI256" s="154">
        <f>AI257</f>
        <v>0</v>
      </c>
      <c r="AJ256" s="161"/>
      <c r="AK256" s="161"/>
      <c r="AL256" s="161"/>
      <c r="AM256" s="161"/>
      <c r="AN256" s="162">
        <f t="shared" si="242"/>
        <v>0</v>
      </c>
      <c r="AO256" s="162">
        <f t="shared" si="242"/>
        <v>0</v>
      </c>
      <c r="AP256" s="162">
        <f t="shared" si="242"/>
        <v>0</v>
      </c>
      <c r="AQ256" s="162">
        <f t="shared" si="242"/>
        <v>0</v>
      </c>
      <c r="AR256" s="7"/>
      <c r="AS256" s="7"/>
      <c r="AT256" s="7"/>
      <c r="AU256" s="7"/>
      <c r="AV256" s="7"/>
      <c r="AW256" s="7"/>
      <c r="AX256" s="7"/>
      <c r="AY256" s="7"/>
      <c r="AZ256" s="7"/>
      <c r="BA256" s="7"/>
      <c r="BB256" s="7"/>
      <c r="BC256" s="7"/>
      <c r="BD256" s="7"/>
      <c r="BE256" s="7"/>
      <c r="BF256" s="7"/>
      <c r="BG256" s="7"/>
      <c r="BH256" s="7"/>
      <c r="BI256" s="7"/>
      <c r="BJ256" s="7"/>
      <c r="BK256" s="7"/>
      <c r="BL256" s="7"/>
      <c r="BM256" s="7"/>
      <c r="BN256" s="7"/>
      <c r="BO256" s="7"/>
      <c r="BP256" s="7"/>
      <c r="BQ256" s="7"/>
      <c r="BR256" s="7"/>
      <c r="BS256" s="7"/>
      <c r="BT256" s="7"/>
      <c r="BU256" s="7"/>
      <c r="BV256" s="7"/>
      <c r="BW256" s="7"/>
      <c r="BX256" s="7"/>
      <c r="BY256" s="7"/>
    </row>
    <row r="257" spans="1:77" s="8" customFormat="1" ht="41.25" hidden="1" customHeight="1">
      <c r="A257" s="56" t="s">
        <v>208</v>
      </c>
      <c r="B257" s="60" t="s">
        <v>209</v>
      </c>
      <c r="C257" s="153"/>
      <c r="D257" s="153"/>
      <c r="E257" s="154">
        <f t="shared" ref="E257:H259" si="264">E258</f>
        <v>0</v>
      </c>
      <c r="F257" s="154">
        <f t="shared" si="264"/>
        <v>0</v>
      </c>
      <c r="G257" s="154">
        <f t="shared" si="264"/>
        <v>0</v>
      </c>
      <c r="H257" s="154">
        <f t="shared" si="264"/>
        <v>0</v>
      </c>
      <c r="I257" s="154"/>
      <c r="J257" s="187"/>
      <c r="K257" s="187"/>
      <c r="L257" s="187"/>
      <c r="M257" s="187"/>
      <c r="N257" s="187"/>
      <c r="O257" s="154"/>
      <c r="P257" s="157">
        <f t="shared" si="228"/>
        <v>0</v>
      </c>
      <c r="Q257" s="154"/>
      <c r="R257" s="154"/>
      <c r="S257" s="154"/>
      <c r="T257" s="154">
        <f t="shared" ref="T257:AI259" si="265">T258</f>
        <v>0</v>
      </c>
      <c r="U257" s="154">
        <f t="shared" si="265"/>
        <v>0</v>
      </c>
      <c r="V257" s="154">
        <f t="shared" si="265"/>
        <v>0</v>
      </c>
      <c r="W257" s="154">
        <f t="shared" si="265"/>
        <v>0</v>
      </c>
      <c r="X257" s="154"/>
      <c r="Y257" s="154"/>
      <c r="Z257" s="154"/>
      <c r="AA257" s="154"/>
      <c r="AB257" s="154">
        <f t="shared" si="241"/>
        <v>0</v>
      </c>
      <c r="AC257" s="154">
        <f t="shared" si="241"/>
        <v>0</v>
      </c>
      <c r="AD257" s="154">
        <f t="shared" si="241"/>
        <v>0</v>
      </c>
      <c r="AE257" s="154">
        <f t="shared" si="241"/>
        <v>0</v>
      </c>
      <c r="AF257" s="154">
        <f t="shared" si="265"/>
        <v>0</v>
      </c>
      <c r="AG257" s="154">
        <f t="shared" si="265"/>
        <v>0</v>
      </c>
      <c r="AH257" s="154">
        <f t="shared" si="265"/>
        <v>0</v>
      </c>
      <c r="AI257" s="154">
        <f t="shared" si="265"/>
        <v>0</v>
      </c>
      <c r="AJ257" s="161"/>
      <c r="AK257" s="161"/>
      <c r="AL257" s="161"/>
      <c r="AM257" s="161"/>
      <c r="AN257" s="162">
        <f t="shared" si="242"/>
        <v>0</v>
      </c>
      <c r="AO257" s="162">
        <f t="shared" si="242"/>
        <v>0</v>
      </c>
      <c r="AP257" s="162">
        <f t="shared" si="242"/>
        <v>0</v>
      </c>
      <c r="AQ257" s="162">
        <f t="shared" si="242"/>
        <v>0</v>
      </c>
      <c r="AR257" s="7"/>
      <c r="AS257" s="7"/>
      <c r="AT257" s="7"/>
      <c r="AU257" s="7"/>
      <c r="AV257" s="7"/>
      <c r="AW257" s="7"/>
      <c r="AX257" s="7"/>
      <c r="AY257" s="7"/>
      <c r="AZ257" s="7"/>
      <c r="BA257" s="7"/>
      <c r="BB257" s="7"/>
      <c r="BC257" s="7"/>
      <c r="BD257" s="7"/>
      <c r="BE257" s="7"/>
      <c r="BF257" s="7"/>
      <c r="BG257" s="7"/>
      <c r="BH257" s="7"/>
      <c r="BI257" s="7"/>
      <c r="BJ257" s="7"/>
      <c r="BK257" s="7"/>
      <c r="BL257" s="7"/>
      <c r="BM257" s="7"/>
      <c r="BN257" s="7"/>
      <c r="BO257" s="7"/>
      <c r="BP257" s="7"/>
      <c r="BQ257" s="7"/>
      <c r="BR257" s="7"/>
      <c r="BS257" s="7"/>
      <c r="BT257" s="7"/>
      <c r="BU257" s="7"/>
      <c r="BV257" s="7"/>
      <c r="BW257" s="7"/>
      <c r="BX257" s="7"/>
      <c r="BY257" s="7"/>
    </row>
    <row r="258" spans="1:77" s="8" customFormat="1" ht="16.5" hidden="1" customHeight="1">
      <c r="A258" s="56" t="s">
        <v>104</v>
      </c>
      <c r="B258" s="60" t="s">
        <v>210</v>
      </c>
      <c r="C258" s="153"/>
      <c r="D258" s="153"/>
      <c r="E258" s="154">
        <f t="shared" si="264"/>
        <v>0</v>
      </c>
      <c r="F258" s="156">
        <f t="shared" si="264"/>
        <v>0</v>
      </c>
      <c r="G258" s="156">
        <f t="shared" si="264"/>
        <v>0</v>
      </c>
      <c r="H258" s="156">
        <f t="shared" si="264"/>
        <v>0</v>
      </c>
      <c r="I258" s="156"/>
      <c r="J258" s="192"/>
      <c r="K258" s="192"/>
      <c r="L258" s="192"/>
      <c r="M258" s="192"/>
      <c r="N258" s="192"/>
      <c r="O258" s="156"/>
      <c r="P258" s="157">
        <f t="shared" si="228"/>
        <v>0</v>
      </c>
      <c r="Q258" s="156"/>
      <c r="R258" s="156"/>
      <c r="S258" s="156"/>
      <c r="T258" s="156">
        <f t="shared" si="265"/>
        <v>0</v>
      </c>
      <c r="U258" s="156">
        <f t="shared" si="265"/>
        <v>0</v>
      </c>
      <c r="V258" s="156">
        <f t="shared" si="265"/>
        <v>0</v>
      </c>
      <c r="W258" s="156">
        <f t="shared" si="265"/>
        <v>0</v>
      </c>
      <c r="X258" s="156"/>
      <c r="Y258" s="156"/>
      <c r="Z258" s="156"/>
      <c r="AA258" s="156"/>
      <c r="AB258" s="154">
        <f t="shared" si="241"/>
        <v>0</v>
      </c>
      <c r="AC258" s="154">
        <f t="shared" si="241"/>
        <v>0</v>
      </c>
      <c r="AD258" s="154">
        <f t="shared" si="241"/>
        <v>0</v>
      </c>
      <c r="AE258" s="154">
        <f t="shared" si="241"/>
        <v>0</v>
      </c>
      <c r="AF258" s="156">
        <f t="shared" si="265"/>
        <v>0</v>
      </c>
      <c r="AG258" s="156">
        <f t="shared" si="265"/>
        <v>0</v>
      </c>
      <c r="AH258" s="156">
        <f t="shared" si="265"/>
        <v>0</v>
      </c>
      <c r="AI258" s="156">
        <f t="shared" si="265"/>
        <v>0</v>
      </c>
      <c r="AJ258" s="161"/>
      <c r="AK258" s="161"/>
      <c r="AL258" s="161"/>
      <c r="AM258" s="161"/>
      <c r="AN258" s="162">
        <f t="shared" si="242"/>
        <v>0</v>
      </c>
      <c r="AO258" s="162">
        <f t="shared" si="242"/>
        <v>0</v>
      </c>
      <c r="AP258" s="162">
        <f t="shared" si="242"/>
        <v>0</v>
      </c>
      <c r="AQ258" s="162">
        <f t="shared" si="242"/>
        <v>0</v>
      </c>
      <c r="AR258" s="7"/>
      <c r="AS258" s="7"/>
      <c r="AT258" s="7"/>
      <c r="AU258" s="7"/>
      <c r="AV258" s="7"/>
      <c r="AW258" s="7"/>
      <c r="AX258" s="7"/>
      <c r="AY258" s="7"/>
      <c r="AZ258" s="7"/>
      <c r="BA258" s="7"/>
      <c r="BB258" s="7"/>
      <c r="BC258" s="7"/>
      <c r="BD258" s="7"/>
      <c r="BE258" s="7"/>
      <c r="BF258" s="7"/>
      <c r="BG258" s="7"/>
      <c r="BH258" s="7"/>
      <c r="BI258" s="7"/>
      <c r="BJ258" s="7"/>
      <c r="BK258" s="7"/>
      <c r="BL258" s="7"/>
      <c r="BM258" s="7"/>
      <c r="BN258" s="7"/>
      <c r="BO258" s="7"/>
      <c r="BP258" s="7"/>
      <c r="BQ258" s="7"/>
      <c r="BR258" s="7"/>
      <c r="BS258" s="7"/>
      <c r="BT258" s="7"/>
      <c r="BU258" s="7"/>
      <c r="BV258" s="7"/>
      <c r="BW258" s="7"/>
      <c r="BX258" s="7"/>
      <c r="BY258" s="7"/>
    </row>
    <row r="259" spans="1:77" s="8" customFormat="1" ht="51.75" hidden="1">
      <c r="A259" s="57" t="s">
        <v>51</v>
      </c>
      <c r="B259" s="60"/>
      <c r="C259" s="153" t="s">
        <v>52</v>
      </c>
      <c r="D259" s="153"/>
      <c r="E259" s="154">
        <f t="shared" si="264"/>
        <v>0</v>
      </c>
      <c r="F259" s="156">
        <f t="shared" si="264"/>
        <v>0</v>
      </c>
      <c r="G259" s="156">
        <f t="shared" si="264"/>
        <v>0</v>
      </c>
      <c r="H259" s="156">
        <f t="shared" si="264"/>
        <v>0</v>
      </c>
      <c r="I259" s="156"/>
      <c r="J259" s="192"/>
      <c r="K259" s="192"/>
      <c r="L259" s="192"/>
      <c r="M259" s="192"/>
      <c r="N259" s="192"/>
      <c r="O259" s="156"/>
      <c r="P259" s="157">
        <f t="shared" si="228"/>
        <v>0</v>
      </c>
      <c r="Q259" s="156"/>
      <c r="R259" s="156"/>
      <c r="S259" s="156"/>
      <c r="T259" s="156">
        <f t="shared" si="265"/>
        <v>0</v>
      </c>
      <c r="U259" s="156">
        <f t="shared" si="265"/>
        <v>0</v>
      </c>
      <c r="V259" s="156">
        <f t="shared" si="265"/>
        <v>0</v>
      </c>
      <c r="W259" s="156">
        <f t="shared" si="265"/>
        <v>0</v>
      </c>
      <c r="X259" s="156"/>
      <c r="Y259" s="156"/>
      <c r="Z259" s="156"/>
      <c r="AA259" s="156"/>
      <c r="AB259" s="154">
        <f t="shared" si="241"/>
        <v>0</v>
      </c>
      <c r="AC259" s="154">
        <f t="shared" si="241"/>
        <v>0</v>
      </c>
      <c r="AD259" s="154">
        <f t="shared" si="241"/>
        <v>0</v>
      </c>
      <c r="AE259" s="154">
        <f t="shared" si="241"/>
        <v>0</v>
      </c>
      <c r="AF259" s="156">
        <f t="shared" si="265"/>
        <v>0</v>
      </c>
      <c r="AG259" s="156">
        <f t="shared" si="265"/>
        <v>0</v>
      </c>
      <c r="AH259" s="156">
        <f t="shared" si="265"/>
        <v>0</v>
      </c>
      <c r="AI259" s="156">
        <f t="shared" si="265"/>
        <v>0</v>
      </c>
      <c r="AJ259" s="161"/>
      <c r="AK259" s="161"/>
      <c r="AL259" s="161"/>
      <c r="AM259" s="161"/>
      <c r="AN259" s="162">
        <f t="shared" si="242"/>
        <v>0</v>
      </c>
      <c r="AO259" s="162">
        <f t="shared" si="242"/>
        <v>0</v>
      </c>
      <c r="AP259" s="162">
        <f t="shared" si="242"/>
        <v>0</v>
      </c>
      <c r="AQ259" s="162">
        <f t="shared" si="242"/>
        <v>0</v>
      </c>
      <c r="AR259" s="7"/>
      <c r="AS259" s="7"/>
      <c r="AT259" s="7"/>
      <c r="AU259" s="7"/>
      <c r="AV259" s="7"/>
      <c r="AW259" s="7"/>
      <c r="AX259" s="7"/>
      <c r="AY259" s="7"/>
      <c r="AZ259" s="7"/>
      <c r="BA259" s="7"/>
      <c r="BB259" s="7"/>
      <c r="BC259" s="7"/>
      <c r="BD259" s="7"/>
      <c r="BE259" s="7"/>
      <c r="BF259" s="7"/>
      <c r="BG259" s="7"/>
      <c r="BH259" s="7"/>
      <c r="BI259" s="7"/>
      <c r="BJ259" s="7"/>
      <c r="BK259" s="7"/>
      <c r="BL259" s="7"/>
      <c r="BM259" s="7"/>
      <c r="BN259" s="7"/>
      <c r="BO259" s="7"/>
      <c r="BP259" s="7"/>
      <c r="BQ259" s="7"/>
      <c r="BR259" s="7"/>
      <c r="BS259" s="7"/>
      <c r="BT259" s="7"/>
      <c r="BU259" s="7"/>
      <c r="BV259" s="7"/>
      <c r="BW259" s="7"/>
      <c r="BX259" s="7"/>
      <c r="BY259" s="7"/>
    </row>
    <row r="260" spans="1:77" s="8" customFormat="1" ht="13.5" hidden="1" customHeight="1">
      <c r="A260" s="46" t="s">
        <v>153</v>
      </c>
      <c r="B260" s="60" t="s">
        <v>210</v>
      </c>
      <c r="C260" s="153" t="s">
        <v>52</v>
      </c>
      <c r="D260" s="153" t="s">
        <v>152</v>
      </c>
      <c r="E260" s="158">
        <f>F260+G260+H260</f>
        <v>0</v>
      </c>
      <c r="F260" s="156">
        <v>0</v>
      </c>
      <c r="G260" s="156"/>
      <c r="H260" s="155"/>
      <c r="I260" s="155"/>
      <c r="J260" s="190"/>
      <c r="K260" s="190"/>
      <c r="L260" s="190"/>
      <c r="M260" s="190"/>
      <c r="N260" s="190"/>
      <c r="O260" s="155"/>
      <c r="P260" s="157">
        <f t="shared" si="228"/>
        <v>0</v>
      </c>
      <c r="Q260" s="155"/>
      <c r="R260" s="155"/>
      <c r="S260" s="155"/>
      <c r="T260" s="158">
        <f>U260+V260+W260</f>
        <v>0</v>
      </c>
      <c r="U260" s="155"/>
      <c r="V260" s="156"/>
      <c r="W260" s="156"/>
      <c r="X260" s="156"/>
      <c r="Y260" s="156"/>
      <c r="Z260" s="156"/>
      <c r="AA260" s="156"/>
      <c r="AB260" s="154">
        <f t="shared" si="241"/>
        <v>0</v>
      </c>
      <c r="AC260" s="154">
        <f t="shared" si="241"/>
        <v>0</v>
      </c>
      <c r="AD260" s="154">
        <f t="shared" si="241"/>
        <v>0</v>
      </c>
      <c r="AE260" s="154">
        <f t="shared" si="241"/>
        <v>0</v>
      </c>
      <c r="AF260" s="160">
        <f>AG260+AH260</f>
        <v>0</v>
      </c>
      <c r="AG260" s="160"/>
      <c r="AH260" s="160"/>
      <c r="AI260" s="160"/>
      <c r="AJ260" s="161"/>
      <c r="AK260" s="161"/>
      <c r="AL260" s="161"/>
      <c r="AM260" s="161"/>
      <c r="AN260" s="162">
        <f t="shared" si="242"/>
        <v>0</v>
      </c>
      <c r="AO260" s="162">
        <f t="shared" si="242"/>
        <v>0</v>
      </c>
      <c r="AP260" s="162">
        <f t="shared" si="242"/>
        <v>0</v>
      </c>
      <c r="AQ260" s="162">
        <f t="shared" si="242"/>
        <v>0</v>
      </c>
      <c r="AR260" s="7"/>
      <c r="AS260" s="7"/>
      <c r="AT260" s="7"/>
      <c r="AU260" s="7"/>
      <c r="AV260" s="7"/>
      <c r="AW260" s="7"/>
      <c r="AX260" s="7"/>
      <c r="AY260" s="7"/>
      <c r="AZ260" s="7"/>
      <c r="BA260" s="7"/>
      <c r="BB260" s="7"/>
      <c r="BC260" s="7"/>
      <c r="BD260" s="7"/>
      <c r="BE260" s="7"/>
      <c r="BF260" s="7"/>
      <c r="BG260" s="7"/>
      <c r="BH260" s="7"/>
      <c r="BI260" s="7"/>
      <c r="BJ260" s="7"/>
      <c r="BK260" s="7"/>
      <c r="BL260" s="7"/>
      <c r="BM260" s="7"/>
      <c r="BN260" s="7"/>
      <c r="BO260" s="7"/>
      <c r="BP260" s="7"/>
      <c r="BQ260" s="7"/>
      <c r="BR260" s="7"/>
      <c r="BS260" s="7"/>
      <c r="BT260" s="7"/>
      <c r="BU260" s="7"/>
      <c r="BV260" s="7"/>
      <c r="BW260" s="7"/>
      <c r="BX260" s="7"/>
      <c r="BY260" s="7"/>
    </row>
    <row r="261" spans="1:77" s="8" customFormat="1" ht="38.25">
      <c r="A261" s="73" t="s">
        <v>294</v>
      </c>
      <c r="B261" s="60" t="s">
        <v>297</v>
      </c>
      <c r="C261" s="153"/>
      <c r="D261" s="153"/>
      <c r="E261" s="154">
        <f>E262+E268</f>
        <v>2250</v>
      </c>
      <c r="F261" s="158">
        <f>F262+F268</f>
        <v>2250</v>
      </c>
      <c r="G261" s="158">
        <f t="shared" ref="G261:AM261" si="266">G262+G268</f>
        <v>0</v>
      </c>
      <c r="H261" s="158">
        <f t="shared" si="266"/>
        <v>0</v>
      </c>
      <c r="I261" s="158">
        <f t="shared" si="266"/>
        <v>0</v>
      </c>
      <c r="J261" s="193">
        <f>J262+J268</f>
        <v>109.2</v>
      </c>
      <c r="K261" s="193">
        <f t="shared" si="266"/>
        <v>109.2</v>
      </c>
      <c r="L261" s="193">
        <f t="shared" si="266"/>
        <v>0</v>
      </c>
      <c r="M261" s="193">
        <f t="shared" si="266"/>
        <v>0</v>
      </c>
      <c r="N261" s="193">
        <f t="shared" si="266"/>
        <v>0</v>
      </c>
      <c r="O261" s="158">
        <f t="shared" si="266"/>
        <v>2359.1999999999998</v>
      </c>
      <c r="P261" s="157">
        <f t="shared" si="228"/>
        <v>2359.1999999999998</v>
      </c>
      <c r="Q261" s="158">
        <f t="shared" si="266"/>
        <v>0</v>
      </c>
      <c r="R261" s="158">
        <f t="shared" si="266"/>
        <v>0</v>
      </c>
      <c r="S261" s="158">
        <f t="shared" si="266"/>
        <v>0</v>
      </c>
      <c r="T261" s="154">
        <f t="shared" si="266"/>
        <v>0</v>
      </c>
      <c r="U261" s="158">
        <f t="shared" si="266"/>
        <v>0</v>
      </c>
      <c r="V261" s="158">
        <f t="shared" si="266"/>
        <v>0</v>
      </c>
      <c r="W261" s="158">
        <f t="shared" si="266"/>
        <v>0</v>
      </c>
      <c r="X261" s="158">
        <f t="shared" si="266"/>
        <v>0</v>
      </c>
      <c r="Y261" s="158">
        <f t="shared" si="266"/>
        <v>0</v>
      </c>
      <c r="Z261" s="158">
        <f t="shared" si="266"/>
        <v>0</v>
      </c>
      <c r="AA261" s="158">
        <f t="shared" si="266"/>
        <v>0</v>
      </c>
      <c r="AB261" s="154">
        <f t="shared" si="241"/>
        <v>0</v>
      </c>
      <c r="AC261" s="154">
        <f t="shared" si="241"/>
        <v>0</v>
      </c>
      <c r="AD261" s="154">
        <f t="shared" si="241"/>
        <v>0</v>
      </c>
      <c r="AE261" s="154">
        <f t="shared" si="241"/>
        <v>0</v>
      </c>
      <c r="AF261" s="154">
        <f t="shared" si="266"/>
        <v>0</v>
      </c>
      <c r="AG261" s="158">
        <f t="shared" si="266"/>
        <v>0</v>
      </c>
      <c r="AH261" s="158">
        <f t="shared" si="266"/>
        <v>0</v>
      </c>
      <c r="AI261" s="158">
        <f t="shared" si="266"/>
        <v>0</v>
      </c>
      <c r="AJ261" s="158">
        <f t="shared" si="266"/>
        <v>0</v>
      </c>
      <c r="AK261" s="158">
        <f t="shared" si="266"/>
        <v>0</v>
      </c>
      <c r="AL261" s="158">
        <f t="shared" si="266"/>
        <v>0</v>
      </c>
      <c r="AM261" s="158">
        <f t="shared" si="266"/>
        <v>0</v>
      </c>
      <c r="AN261" s="162">
        <f t="shared" si="242"/>
        <v>0</v>
      </c>
      <c r="AO261" s="162">
        <f t="shared" si="242"/>
        <v>0</v>
      </c>
      <c r="AP261" s="162">
        <f t="shared" si="242"/>
        <v>0</v>
      </c>
      <c r="AQ261" s="162">
        <f t="shared" si="242"/>
        <v>0</v>
      </c>
      <c r="AR261" s="7"/>
      <c r="AS261" s="7"/>
      <c r="AT261" s="7"/>
      <c r="AU261" s="7"/>
      <c r="AV261" s="7"/>
      <c r="AW261" s="7"/>
      <c r="AX261" s="7"/>
      <c r="AY261" s="7"/>
      <c r="AZ261" s="7"/>
      <c r="BA261" s="7"/>
      <c r="BB261" s="7"/>
      <c r="BC261" s="7"/>
      <c r="BD261" s="7"/>
      <c r="BE261" s="7"/>
      <c r="BF261" s="7"/>
      <c r="BG261" s="7"/>
      <c r="BH261" s="7"/>
      <c r="BI261" s="7"/>
      <c r="BJ261" s="7"/>
      <c r="BK261" s="7"/>
      <c r="BL261" s="7"/>
      <c r="BM261" s="7"/>
      <c r="BN261" s="7"/>
      <c r="BO261" s="7"/>
      <c r="BP261" s="7"/>
      <c r="BQ261" s="7"/>
      <c r="BR261" s="7"/>
      <c r="BS261" s="7"/>
      <c r="BT261" s="7"/>
      <c r="BU261" s="7"/>
      <c r="BV261" s="7"/>
      <c r="BW261" s="7"/>
      <c r="BX261" s="7"/>
      <c r="BY261" s="7"/>
    </row>
    <row r="262" spans="1:77" s="8" customFormat="1" ht="88.5" hidden="1" customHeight="1">
      <c r="A262" s="58" t="s">
        <v>295</v>
      </c>
      <c r="B262" s="79" t="s">
        <v>298</v>
      </c>
      <c r="C262" s="153"/>
      <c r="D262" s="153"/>
      <c r="E262" s="154">
        <f t="shared" ref="E262:AA262" si="267">E263</f>
        <v>0</v>
      </c>
      <c r="F262" s="158">
        <f t="shared" si="267"/>
        <v>0</v>
      </c>
      <c r="G262" s="158">
        <f t="shared" si="267"/>
        <v>0</v>
      </c>
      <c r="H262" s="158">
        <f t="shared" si="267"/>
        <v>0</v>
      </c>
      <c r="I262" s="158">
        <f t="shared" si="267"/>
        <v>0</v>
      </c>
      <c r="J262" s="193">
        <f t="shared" si="267"/>
        <v>0</v>
      </c>
      <c r="K262" s="193">
        <f t="shared" si="267"/>
        <v>0</v>
      </c>
      <c r="L262" s="193">
        <f t="shared" si="267"/>
        <v>0</v>
      </c>
      <c r="M262" s="193">
        <f t="shared" si="267"/>
        <v>0</v>
      </c>
      <c r="N262" s="193">
        <f t="shared" si="267"/>
        <v>0</v>
      </c>
      <c r="O262" s="158">
        <f t="shared" si="267"/>
        <v>0</v>
      </c>
      <c r="P262" s="157">
        <f t="shared" si="228"/>
        <v>0</v>
      </c>
      <c r="Q262" s="158">
        <f t="shared" si="267"/>
        <v>0</v>
      </c>
      <c r="R262" s="158">
        <f t="shared" si="267"/>
        <v>0</v>
      </c>
      <c r="S262" s="158">
        <f t="shared" si="267"/>
        <v>0</v>
      </c>
      <c r="T262" s="158">
        <f t="shared" si="267"/>
        <v>0</v>
      </c>
      <c r="U262" s="158">
        <f t="shared" si="267"/>
        <v>0</v>
      </c>
      <c r="V262" s="158">
        <f t="shared" si="267"/>
        <v>0</v>
      </c>
      <c r="W262" s="158">
        <f t="shared" si="267"/>
        <v>0</v>
      </c>
      <c r="X262" s="158">
        <f t="shared" si="267"/>
        <v>0</v>
      </c>
      <c r="Y262" s="158">
        <f t="shared" si="267"/>
        <v>0</v>
      </c>
      <c r="Z262" s="158">
        <f t="shared" si="267"/>
        <v>0</v>
      </c>
      <c r="AA262" s="158">
        <f t="shared" si="267"/>
        <v>0</v>
      </c>
      <c r="AB262" s="154">
        <f t="shared" si="241"/>
        <v>0</v>
      </c>
      <c r="AC262" s="154">
        <f t="shared" si="241"/>
        <v>0</v>
      </c>
      <c r="AD262" s="154">
        <f t="shared" si="241"/>
        <v>0</v>
      </c>
      <c r="AE262" s="154">
        <f t="shared" si="241"/>
        <v>0</v>
      </c>
      <c r="AF262" s="158">
        <f t="shared" ref="AF262:AM262" si="268">AF263</f>
        <v>0</v>
      </c>
      <c r="AG262" s="158">
        <f t="shared" si="268"/>
        <v>0</v>
      </c>
      <c r="AH262" s="158">
        <f t="shared" si="268"/>
        <v>0</v>
      </c>
      <c r="AI262" s="158">
        <f t="shared" si="268"/>
        <v>0</v>
      </c>
      <c r="AJ262" s="158">
        <f t="shared" si="268"/>
        <v>0</v>
      </c>
      <c r="AK262" s="158">
        <f t="shared" si="268"/>
        <v>0</v>
      </c>
      <c r="AL262" s="158">
        <f t="shared" si="268"/>
        <v>0</v>
      </c>
      <c r="AM262" s="158">
        <f t="shared" si="268"/>
        <v>0</v>
      </c>
      <c r="AN262" s="162">
        <f t="shared" si="242"/>
        <v>0</v>
      </c>
      <c r="AO262" s="162">
        <f t="shared" si="242"/>
        <v>0</v>
      </c>
      <c r="AP262" s="162">
        <f t="shared" si="242"/>
        <v>0</v>
      </c>
      <c r="AQ262" s="162">
        <f t="shared" si="242"/>
        <v>0</v>
      </c>
      <c r="AR262" s="7"/>
      <c r="AS262" s="7"/>
      <c r="AT262" s="7"/>
      <c r="AU262" s="7"/>
      <c r="AV262" s="7"/>
      <c r="AW262" s="7"/>
      <c r="AX262" s="7"/>
      <c r="AY262" s="7"/>
      <c r="AZ262" s="7"/>
      <c r="BA262" s="7"/>
      <c r="BB262" s="7"/>
      <c r="BC262" s="7"/>
      <c r="BD262" s="7"/>
      <c r="BE262" s="7"/>
      <c r="BF262" s="7"/>
      <c r="BG262" s="7"/>
      <c r="BH262" s="7"/>
      <c r="BI262" s="7"/>
      <c r="BJ262" s="7"/>
      <c r="BK262" s="7"/>
      <c r="BL262" s="7"/>
      <c r="BM262" s="7"/>
      <c r="BN262" s="7"/>
      <c r="BO262" s="7"/>
      <c r="BP262" s="7"/>
      <c r="BQ262" s="7"/>
      <c r="BR262" s="7"/>
      <c r="BS262" s="7"/>
      <c r="BT262" s="7"/>
      <c r="BU262" s="7"/>
      <c r="BV262" s="7"/>
      <c r="BW262" s="7"/>
      <c r="BX262" s="7"/>
      <c r="BY262" s="7"/>
    </row>
    <row r="263" spans="1:77" s="8" customFormat="1" ht="25.5" hidden="1">
      <c r="A263" s="58" t="s">
        <v>296</v>
      </c>
      <c r="B263" s="79" t="s">
        <v>299</v>
      </c>
      <c r="C263" s="153"/>
      <c r="D263" s="153"/>
      <c r="E263" s="154">
        <f>E264+E266</f>
        <v>0</v>
      </c>
      <c r="F263" s="158">
        <f>F264+F266</f>
        <v>0</v>
      </c>
      <c r="G263" s="158">
        <f>G264</f>
        <v>0</v>
      </c>
      <c r="H263" s="158">
        <f>H264</f>
        <v>0</v>
      </c>
      <c r="I263" s="158">
        <f>I264</f>
        <v>0</v>
      </c>
      <c r="J263" s="193">
        <f>J264+J266</f>
        <v>0</v>
      </c>
      <c r="K263" s="193">
        <f t="shared" ref="K263:AQ263" si="269">K264+K266</f>
        <v>0</v>
      </c>
      <c r="L263" s="193">
        <f t="shared" si="269"/>
        <v>0</v>
      </c>
      <c r="M263" s="193">
        <f t="shared" si="269"/>
        <v>0</v>
      </c>
      <c r="N263" s="193">
        <f t="shared" si="269"/>
        <v>0</v>
      </c>
      <c r="O263" s="158">
        <f t="shared" si="269"/>
        <v>0</v>
      </c>
      <c r="P263" s="157">
        <f t="shared" si="228"/>
        <v>0</v>
      </c>
      <c r="Q263" s="158">
        <f t="shared" si="269"/>
        <v>0</v>
      </c>
      <c r="R263" s="158">
        <f t="shared" si="269"/>
        <v>0</v>
      </c>
      <c r="S263" s="158">
        <f t="shared" si="269"/>
        <v>0</v>
      </c>
      <c r="T263" s="158">
        <f t="shared" si="269"/>
        <v>0</v>
      </c>
      <c r="U263" s="158">
        <f t="shared" si="269"/>
        <v>0</v>
      </c>
      <c r="V263" s="158">
        <f t="shared" si="269"/>
        <v>0</v>
      </c>
      <c r="W263" s="158">
        <f t="shared" si="269"/>
        <v>0</v>
      </c>
      <c r="X263" s="158">
        <f t="shared" si="269"/>
        <v>0</v>
      </c>
      <c r="Y263" s="158">
        <f t="shared" si="269"/>
        <v>0</v>
      </c>
      <c r="Z263" s="158">
        <f t="shared" si="269"/>
        <v>0</v>
      </c>
      <c r="AA263" s="158">
        <f t="shared" si="269"/>
        <v>0</v>
      </c>
      <c r="AB263" s="158">
        <f t="shared" si="269"/>
        <v>0</v>
      </c>
      <c r="AC263" s="158">
        <f t="shared" si="269"/>
        <v>0</v>
      </c>
      <c r="AD263" s="158">
        <f t="shared" si="269"/>
        <v>0</v>
      </c>
      <c r="AE263" s="158">
        <f t="shared" si="269"/>
        <v>0</v>
      </c>
      <c r="AF263" s="158">
        <f t="shared" si="269"/>
        <v>0</v>
      </c>
      <c r="AG263" s="158">
        <f t="shared" si="269"/>
        <v>0</v>
      </c>
      <c r="AH263" s="158">
        <f t="shared" si="269"/>
        <v>0</v>
      </c>
      <c r="AI263" s="158">
        <f t="shared" si="269"/>
        <v>0</v>
      </c>
      <c r="AJ263" s="158">
        <f t="shared" si="269"/>
        <v>0</v>
      </c>
      <c r="AK263" s="158">
        <f t="shared" si="269"/>
        <v>0</v>
      </c>
      <c r="AL263" s="158">
        <f t="shared" si="269"/>
        <v>0</v>
      </c>
      <c r="AM263" s="158">
        <f t="shared" si="269"/>
        <v>0</v>
      </c>
      <c r="AN263" s="158">
        <f t="shared" si="269"/>
        <v>0</v>
      </c>
      <c r="AO263" s="158">
        <f t="shared" si="269"/>
        <v>0</v>
      </c>
      <c r="AP263" s="158">
        <f t="shared" si="269"/>
        <v>0</v>
      </c>
      <c r="AQ263" s="158">
        <f t="shared" si="269"/>
        <v>0</v>
      </c>
      <c r="AR263" s="7"/>
      <c r="AS263" s="7"/>
      <c r="AT263" s="7"/>
      <c r="AU263" s="7"/>
      <c r="AV263" s="7"/>
      <c r="AW263" s="7"/>
      <c r="AX263" s="7"/>
      <c r="AY263" s="7"/>
      <c r="AZ263" s="7"/>
      <c r="BA263" s="7"/>
      <c r="BB263" s="7"/>
      <c r="BC263" s="7"/>
      <c r="BD263" s="7"/>
      <c r="BE263" s="7"/>
      <c r="BF263" s="7"/>
      <c r="BG263" s="7"/>
      <c r="BH263" s="7"/>
      <c r="BI263" s="7"/>
      <c r="BJ263" s="7"/>
      <c r="BK263" s="7"/>
      <c r="BL263" s="7"/>
      <c r="BM263" s="7"/>
      <c r="BN263" s="7"/>
      <c r="BO263" s="7"/>
      <c r="BP263" s="7"/>
      <c r="BQ263" s="7"/>
      <c r="BR263" s="7"/>
      <c r="BS263" s="7"/>
      <c r="BT263" s="7"/>
      <c r="BU263" s="7"/>
      <c r="BV263" s="7"/>
      <c r="BW263" s="7"/>
      <c r="BX263" s="7"/>
      <c r="BY263" s="7"/>
    </row>
    <row r="264" spans="1:77" s="8" customFormat="1" ht="39" hidden="1">
      <c r="A264" s="122" t="s">
        <v>42</v>
      </c>
      <c r="B264" s="79" t="s">
        <v>299</v>
      </c>
      <c r="C264" s="153" t="s">
        <v>16</v>
      </c>
      <c r="D264" s="153"/>
      <c r="E264" s="154">
        <f>E265</f>
        <v>0</v>
      </c>
      <c r="F264" s="158">
        <f>F265</f>
        <v>0</v>
      </c>
      <c r="G264" s="158">
        <f>G265</f>
        <v>0</v>
      </c>
      <c r="H264" s="158">
        <f>H265</f>
        <v>0</v>
      </c>
      <c r="I264" s="158"/>
      <c r="J264" s="193"/>
      <c r="K264" s="193"/>
      <c r="L264" s="193"/>
      <c r="M264" s="193"/>
      <c r="N264" s="193"/>
      <c r="O264" s="158"/>
      <c r="P264" s="157">
        <f t="shared" si="228"/>
        <v>0</v>
      </c>
      <c r="Q264" s="158"/>
      <c r="R264" s="158"/>
      <c r="S264" s="158"/>
      <c r="T264" s="154">
        <f>T265</f>
        <v>0</v>
      </c>
      <c r="U264" s="158">
        <f>U265</f>
        <v>0</v>
      </c>
      <c r="V264" s="158">
        <f>V265</f>
        <v>0</v>
      </c>
      <c r="W264" s="158">
        <f>W265</f>
        <v>0</v>
      </c>
      <c r="X264" s="158"/>
      <c r="Y264" s="158"/>
      <c r="Z264" s="158"/>
      <c r="AA264" s="158"/>
      <c r="AB264" s="154">
        <f t="shared" si="241"/>
        <v>0</v>
      </c>
      <c r="AC264" s="154">
        <f t="shared" si="241"/>
        <v>0</v>
      </c>
      <c r="AD264" s="154">
        <f t="shared" si="241"/>
        <v>0</v>
      </c>
      <c r="AE264" s="154">
        <f t="shared" si="241"/>
        <v>0</v>
      </c>
      <c r="AF264" s="154">
        <f>AF265</f>
        <v>0</v>
      </c>
      <c r="AG264" s="158">
        <f>AG265</f>
        <v>0</v>
      </c>
      <c r="AH264" s="158">
        <f>AH265</f>
        <v>0</v>
      </c>
      <c r="AI264" s="158">
        <f>AI265</f>
        <v>0</v>
      </c>
      <c r="AJ264" s="161"/>
      <c r="AK264" s="161"/>
      <c r="AL264" s="161"/>
      <c r="AM264" s="161"/>
      <c r="AN264" s="162">
        <f t="shared" si="242"/>
        <v>0</v>
      </c>
      <c r="AO264" s="162">
        <f t="shared" si="242"/>
        <v>0</v>
      </c>
      <c r="AP264" s="162">
        <f t="shared" si="242"/>
        <v>0</v>
      </c>
      <c r="AQ264" s="162">
        <f t="shared" si="242"/>
        <v>0</v>
      </c>
      <c r="AR264" s="7"/>
      <c r="AS264" s="7"/>
      <c r="AT264" s="7"/>
      <c r="AU264" s="7"/>
      <c r="AV264" s="7"/>
      <c r="AW264" s="7"/>
      <c r="AX264" s="7"/>
      <c r="AY264" s="7"/>
      <c r="AZ264" s="7"/>
      <c r="BA264" s="7"/>
      <c r="BB264" s="7"/>
      <c r="BC264" s="7"/>
      <c r="BD264" s="7"/>
      <c r="BE264" s="7"/>
      <c r="BF264" s="7"/>
      <c r="BG264" s="7"/>
      <c r="BH264" s="7"/>
      <c r="BI264" s="7"/>
      <c r="BJ264" s="7"/>
      <c r="BK264" s="7"/>
      <c r="BL264" s="7"/>
      <c r="BM264" s="7"/>
      <c r="BN264" s="7"/>
      <c r="BO264" s="7"/>
      <c r="BP264" s="7"/>
      <c r="BQ264" s="7"/>
      <c r="BR264" s="7"/>
      <c r="BS264" s="7"/>
      <c r="BT264" s="7"/>
      <c r="BU264" s="7"/>
      <c r="BV264" s="7"/>
      <c r="BW264" s="7"/>
      <c r="BX264" s="7"/>
      <c r="BY264" s="7"/>
    </row>
    <row r="265" spans="1:77" s="8" customFormat="1" ht="13.5" hidden="1" customHeight="1">
      <c r="A265" s="80" t="s">
        <v>49</v>
      </c>
      <c r="B265" s="79" t="s">
        <v>299</v>
      </c>
      <c r="C265" s="153" t="s">
        <v>16</v>
      </c>
      <c r="D265" s="153" t="s">
        <v>50</v>
      </c>
      <c r="E265" s="154">
        <f>F265+G265+H265</f>
        <v>0</v>
      </c>
      <c r="F265" s="37"/>
      <c r="G265" s="155"/>
      <c r="H265" s="155"/>
      <c r="I265" s="155"/>
      <c r="J265" s="190"/>
      <c r="K265" s="190"/>
      <c r="L265" s="190"/>
      <c r="M265" s="190"/>
      <c r="N265" s="190"/>
      <c r="O265" s="155"/>
      <c r="P265" s="157">
        <f t="shared" si="228"/>
        <v>0</v>
      </c>
      <c r="Q265" s="155"/>
      <c r="R265" s="155"/>
      <c r="S265" s="155"/>
      <c r="T265" s="154">
        <f>U265+V265+W265</f>
        <v>0</v>
      </c>
      <c r="U265" s="156"/>
      <c r="V265" s="156"/>
      <c r="W265" s="156"/>
      <c r="X265" s="156"/>
      <c r="Y265" s="156"/>
      <c r="Z265" s="156"/>
      <c r="AA265" s="156"/>
      <c r="AB265" s="154">
        <f t="shared" si="241"/>
        <v>0</v>
      </c>
      <c r="AC265" s="154">
        <f t="shared" si="241"/>
        <v>0</v>
      </c>
      <c r="AD265" s="154">
        <f t="shared" si="241"/>
        <v>0</v>
      </c>
      <c r="AE265" s="154">
        <f t="shared" si="241"/>
        <v>0</v>
      </c>
      <c r="AF265" s="159">
        <f>AG265+AH265+AI265</f>
        <v>0</v>
      </c>
      <c r="AG265" s="160"/>
      <c r="AH265" s="160"/>
      <c r="AI265" s="160"/>
      <c r="AJ265" s="161"/>
      <c r="AK265" s="161"/>
      <c r="AL265" s="161"/>
      <c r="AM265" s="161"/>
      <c r="AN265" s="162">
        <f t="shared" si="242"/>
        <v>0</v>
      </c>
      <c r="AO265" s="162">
        <f t="shared" si="242"/>
        <v>0</v>
      </c>
      <c r="AP265" s="162">
        <f t="shared" si="242"/>
        <v>0</v>
      </c>
      <c r="AQ265" s="162">
        <f t="shared" si="242"/>
        <v>0</v>
      </c>
      <c r="AR265" s="7"/>
      <c r="AS265" s="7"/>
      <c r="AT265" s="7"/>
      <c r="AU265" s="7"/>
      <c r="AV265" s="7"/>
      <c r="AW265" s="7"/>
      <c r="AX265" s="7"/>
      <c r="AY265" s="7"/>
      <c r="AZ265" s="7"/>
      <c r="BA265" s="7"/>
      <c r="BB265" s="7"/>
      <c r="BC265" s="7"/>
      <c r="BD265" s="7"/>
      <c r="BE265" s="7"/>
      <c r="BF265" s="7"/>
      <c r="BG265" s="7"/>
      <c r="BH265" s="7"/>
      <c r="BI265" s="7"/>
      <c r="BJ265" s="7"/>
      <c r="BK265" s="7"/>
      <c r="BL265" s="7"/>
      <c r="BM265" s="7"/>
      <c r="BN265" s="7"/>
      <c r="BO265" s="7"/>
      <c r="BP265" s="7"/>
      <c r="BQ265" s="7"/>
      <c r="BR265" s="7"/>
      <c r="BS265" s="7"/>
      <c r="BT265" s="7"/>
      <c r="BU265" s="7"/>
      <c r="BV265" s="7"/>
      <c r="BW265" s="7"/>
      <c r="BX265" s="7"/>
      <c r="BY265" s="7"/>
    </row>
    <row r="266" spans="1:77" s="8" customFormat="1" ht="36.75" hidden="1" customHeight="1">
      <c r="A266" s="81" t="s">
        <v>51</v>
      </c>
      <c r="B266" s="79" t="s">
        <v>299</v>
      </c>
      <c r="C266" s="153" t="s">
        <v>52</v>
      </c>
      <c r="D266" s="153"/>
      <c r="E266" s="154">
        <f>E267</f>
        <v>0</v>
      </c>
      <c r="F266" s="158">
        <f t="shared" ref="F266:AM266" si="270">F267</f>
        <v>0</v>
      </c>
      <c r="G266" s="158">
        <f t="shared" si="270"/>
        <v>0</v>
      </c>
      <c r="H266" s="158">
        <f t="shared" si="270"/>
        <v>0</v>
      </c>
      <c r="I266" s="158">
        <f t="shared" si="270"/>
        <v>0</v>
      </c>
      <c r="J266" s="193">
        <f t="shared" si="270"/>
        <v>0</v>
      </c>
      <c r="K266" s="193">
        <f t="shared" si="270"/>
        <v>0</v>
      </c>
      <c r="L266" s="193">
        <f t="shared" si="270"/>
        <v>0</v>
      </c>
      <c r="M266" s="193">
        <f t="shared" si="270"/>
        <v>0</v>
      </c>
      <c r="N266" s="193">
        <f t="shared" si="270"/>
        <v>0</v>
      </c>
      <c r="O266" s="158">
        <f t="shared" si="270"/>
        <v>0</v>
      </c>
      <c r="P266" s="157">
        <f t="shared" si="228"/>
        <v>0</v>
      </c>
      <c r="Q266" s="158">
        <f t="shared" si="270"/>
        <v>0</v>
      </c>
      <c r="R266" s="158">
        <f t="shared" si="270"/>
        <v>0</v>
      </c>
      <c r="S266" s="158">
        <f t="shared" si="270"/>
        <v>0</v>
      </c>
      <c r="T266" s="158">
        <f t="shared" si="270"/>
        <v>0</v>
      </c>
      <c r="U266" s="158">
        <f t="shared" si="270"/>
        <v>0</v>
      </c>
      <c r="V266" s="158">
        <f t="shared" si="270"/>
        <v>0</v>
      </c>
      <c r="W266" s="158">
        <f t="shared" si="270"/>
        <v>0</v>
      </c>
      <c r="X266" s="158">
        <f t="shared" si="270"/>
        <v>0</v>
      </c>
      <c r="Y266" s="158">
        <f t="shared" si="270"/>
        <v>0</v>
      </c>
      <c r="Z266" s="158">
        <f t="shared" si="270"/>
        <v>0</v>
      </c>
      <c r="AA266" s="158">
        <f t="shared" si="270"/>
        <v>0</v>
      </c>
      <c r="AB266" s="154">
        <f t="shared" si="241"/>
        <v>0</v>
      </c>
      <c r="AC266" s="154">
        <f t="shared" si="241"/>
        <v>0</v>
      </c>
      <c r="AD266" s="154">
        <f t="shared" si="241"/>
        <v>0</v>
      </c>
      <c r="AE266" s="154">
        <f t="shared" si="241"/>
        <v>0</v>
      </c>
      <c r="AF266" s="158">
        <f t="shared" si="270"/>
        <v>0</v>
      </c>
      <c r="AG266" s="158">
        <f t="shared" si="270"/>
        <v>0</v>
      </c>
      <c r="AH266" s="158">
        <f t="shared" si="270"/>
        <v>0</v>
      </c>
      <c r="AI266" s="158">
        <f t="shared" si="270"/>
        <v>0</v>
      </c>
      <c r="AJ266" s="158">
        <f t="shared" si="270"/>
        <v>0</v>
      </c>
      <c r="AK266" s="158">
        <f t="shared" si="270"/>
        <v>0</v>
      </c>
      <c r="AL266" s="158">
        <f t="shared" si="270"/>
        <v>0</v>
      </c>
      <c r="AM266" s="158">
        <f t="shared" si="270"/>
        <v>0</v>
      </c>
      <c r="AN266" s="162">
        <f t="shared" si="242"/>
        <v>0</v>
      </c>
      <c r="AO266" s="162">
        <f t="shared" si="242"/>
        <v>0</v>
      </c>
      <c r="AP266" s="162">
        <f t="shared" si="242"/>
        <v>0</v>
      </c>
      <c r="AQ266" s="162">
        <f t="shared" si="242"/>
        <v>0</v>
      </c>
      <c r="AR266" s="7"/>
      <c r="AS266" s="7"/>
      <c r="AT266" s="7"/>
      <c r="AU266" s="7"/>
      <c r="AV266" s="7"/>
      <c r="AW266" s="7"/>
      <c r="AX266" s="7"/>
      <c r="AY266" s="7"/>
      <c r="AZ266" s="7"/>
      <c r="BA266" s="7"/>
      <c r="BB266" s="7"/>
      <c r="BC266" s="7"/>
      <c r="BD266" s="7"/>
      <c r="BE266" s="7"/>
      <c r="BF266" s="7"/>
      <c r="BG266" s="7"/>
      <c r="BH266" s="7"/>
      <c r="BI266" s="7"/>
      <c r="BJ266" s="7"/>
      <c r="BK266" s="7"/>
      <c r="BL266" s="7"/>
      <c r="BM266" s="7"/>
      <c r="BN266" s="7"/>
      <c r="BO266" s="7"/>
      <c r="BP266" s="7"/>
      <c r="BQ266" s="7"/>
      <c r="BR266" s="7"/>
      <c r="BS266" s="7"/>
      <c r="BT266" s="7"/>
      <c r="BU266" s="7"/>
      <c r="BV266" s="7"/>
      <c r="BW266" s="7"/>
      <c r="BX266" s="7"/>
      <c r="BY266" s="7"/>
    </row>
    <row r="267" spans="1:77" s="8" customFormat="1" ht="13.5" hidden="1" customHeight="1">
      <c r="A267" s="80" t="s">
        <v>49</v>
      </c>
      <c r="B267" s="79" t="s">
        <v>299</v>
      </c>
      <c r="C267" s="153" t="s">
        <v>52</v>
      </c>
      <c r="D267" s="153" t="s">
        <v>50</v>
      </c>
      <c r="E267" s="154">
        <f>F267+G267+H267</f>
        <v>0</v>
      </c>
      <c r="F267" s="37">
        <v>0</v>
      </c>
      <c r="G267" s="155"/>
      <c r="H267" s="155"/>
      <c r="I267" s="155"/>
      <c r="J267" s="190">
        <f>K267+L267+M267+N267</f>
        <v>0</v>
      </c>
      <c r="K267" s="190">
        <v>0</v>
      </c>
      <c r="L267" s="190"/>
      <c r="M267" s="190"/>
      <c r="N267" s="190"/>
      <c r="O267" s="155">
        <f>E267+J267</f>
        <v>0</v>
      </c>
      <c r="P267" s="157">
        <f t="shared" si="228"/>
        <v>0</v>
      </c>
      <c r="Q267" s="155">
        <f>G267+L267</f>
        <v>0</v>
      </c>
      <c r="R267" s="155">
        <f>H267+M267</f>
        <v>0</v>
      </c>
      <c r="S267" s="155">
        <f>I267+N267</f>
        <v>0</v>
      </c>
      <c r="T267" s="154"/>
      <c r="U267" s="156"/>
      <c r="V267" s="156"/>
      <c r="W267" s="156"/>
      <c r="X267" s="156"/>
      <c r="Y267" s="156"/>
      <c r="Z267" s="156"/>
      <c r="AA267" s="156"/>
      <c r="AB267" s="154">
        <f t="shared" si="241"/>
        <v>0</v>
      </c>
      <c r="AC267" s="154">
        <f t="shared" si="241"/>
        <v>0</v>
      </c>
      <c r="AD267" s="154">
        <f t="shared" si="241"/>
        <v>0</v>
      </c>
      <c r="AE267" s="154">
        <f t="shared" si="241"/>
        <v>0</v>
      </c>
      <c r="AF267" s="159"/>
      <c r="AG267" s="160"/>
      <c r="AH267" s="160"/>
      <c r="AI267" s="160"/>
      <c r="AJ267" s="161"/>
      <c r="AK267" s="161"/>
      <c r="AL267" s="161"/>
      <c r="AM267" s="161"/>
      <c r="AN267" s="162">
        <f t="shared" si="242"/>
        <v>0</v>
      </c>
      <c r="AO267" s="162">
        <f t="shared" si="242"/>
        <v>0</v>
      </c>
      <c r="AP267" s="162">
        <f t="shared" si="242"/>
        <v>0</v>
      </c>
      <c r="AQ267" s="162">
        <f t="shared" si="242"/>
        <v>0</v>
      </c>
      <c r="AR267" s="7"/>
      <c r="AS267" s="7"/>
      <c r="AT267" s="7"/>
      <c r="AU267" s="7"/>
      <c r="AV267" s="7"/>
      <c r="AW267" s="7"/>
      <c r="AX267" s="7"/>
      <c r="AY267" s="7"/>
      <c r="AZ267" s="7"/>
      <c r="BA267" s="7"/>
      <c r="BB267" s="7"/>
      <c r="BC267" s="7"/>
      <c r="BD267" s="7"/>
      <c r="BE267" s="7"/>
      <c r="BF267" s="7"/>
      <c r="BG267" s="7"/>
      <c r="BH267" s="7"/>
      <c r="BI267" s="7"/>
      <c r="BJ267" s="7"/>
      <c r="BK267" s="7"/>
      <c r="BL267" s="7"/>
      <c r="BM267" s="7"/>
      <c r="BN267" s="7"/>
      <c r="BO267" s="7"/>
      <c r="BP267" s="7"/>
      <c r="BQ267" s="7"/>
      <c r="BR267" s="7"/>
      <c r="BS267" s="7"/>
      <c r="BT267" s="7"/>
      <c r="BU267" s="7"/>
      <c r="BV267" s="7"/>
      <c r="BW267" s="7"/>
      <c r="BX267" s="7"/>
      <c r="BY267" s="7"/>
    </row>
    <row r="268" spans="1:77" s="8" customFormat="1" ht="38.25">
      <c r="A268" s="73" t="s">
        <v>300</v>
      </c>
      <c r="B268" s="60" t="s">
        <v>301</v>
      </c>
      <c r="C268" s="153"/>
      <c r="D268" s="153"/>
      <c r="E268" s="154">
        <f>E269+E272</f>
        <v>2250</v>
      </c>
      <c r="F268" s="158">
        <f>F269+F272</f>
        <v>2250</v>
      </c>
      <c r="G268" s="158">
        <f t="shared" ref="G268:AQ268" si="271">G269+G272</f>
        <v>0</v>
      </c>
      <c r="H268" s="158">
        <f t="shared" si="271"/>
        <v>0</v>
      </c>
      <c r="I268" s="158">
        <f t="shared" si="271"/>
        <v>0</v>
      </c>
      <c r="J268" s="193">
        <f t="shared" si="271"/>
        <v>109.2</v>
      </c>
      <c r="K268" s="193">
        <f t="shared" si="271"/>
        <v>109.2</v>
      </c>
      <c r="L268" s="193">
        <f t="shared" si="271"/>
        <v>0</v>
      </c>
      <c r="M268" s="193">
        <f t="shared" si="271"/>
        <v>0</v>
      </c>
      <c r="N268" s="193">
        <f t="shared" si="271"/>
        <v>0</v>
      </c>
      <c r="O268" s="158">
        <f t="shared" si="271"/>
        <v>2359.1999999999998</v>
      </c>
      <c r="P268" s="157">
        <f t="shared" si="228"/>
        <v>2359.1999999999998</v>
      </c>
      <c r="Q268" s="158">
        <f t="shared" si="271"/>
        <v>0</v>
      </c>
      <c r="R268" s="158">
        <f t="shared" si="271"/>
        <v>0</v>
      </c>
      <c r="S268" s="158">
        <f t="shared" si="271"/>
        <v>0</v>
      </c>
      <c r="T268" s="158">
        <f t="shared" si="271"/>
        <v>0</v>
      </c>
      <c r="U268" s="158">
        <f t="shared" si="271"/>
        <v>0</v>
      </c>
      <c r="V268" s="158">
        <f t="shared" si="271"/>
        <v>0</v>
      </c>
      <c r="W268" s="158">
        <f t="shared" si="271"/>
        <v>0</v>
      </c>
      <c r="X268" s="158">
        <f t="shared" si="271"/>
        <v>0</v>
      </c>
      <c r="Y268" s="158">
        <f t="shared" si="271"/>
        <v>0</v>
      </c>
      <c r="Z268" s="158">
        <f t="shared" si="271"/>
        <v>0</v>
      </c>
      <c r="AA268" s="158">
        <f t="shared" si="271"/>
        <v>0</v>
      </c>
      <c r="AB268" s="158">
        <f t="shared" si="271"/>
        <v>0</v>
      </c>
      <c r="AC268" s="158">
        <f t="shared" si="271"/>
        <v>0</v>
      </c>
      <c r="AD268" s="158">
        <f t="shared" si="271"/>
        <v>0</v>
      </c>
      <c r="AE268" s="158">
        <f t="shared" si="271"/>
        <v>0</v>
      </c>
      <c r="AF268" s="158">
        <f t="shared" si="271"/>
        <v>0</v>
      </c>
      <c r="AG268" s="158">
        <f t="shared" si="271"/>
        <v>0</v>
      </c>
      <c r="AH268" s="158">
        <f t="shared" si="271"/>
        <v>0</v>
      </c>
      <c r="AI268" s="158">
        <f t="shared" si="271"/>
        <v>0</v>
      </c>
      <c r="AJ268" s="158">
        <f t="shared" si="271"/>
        <v>0</v>
      </c>
      <c r="AK268" s="158">
        <f t="shared" si="271"/>
        <v>0</v>
      </c>
      <c r="AL268" s="158">
        <f t="shared" si="271"/>
        <v>0</v>
      </c>
      <c r="AM268" s="158">
        <f t="shared" si="271"/>
        <v>0</v>
      </c>
      <c r="AN268" s="158">
        <f t="shared" si="271"/>
        <v>0</v>
      </c>
      <c r="AO268" s="158">
        <f t="shared" si="271"/>
        <v>0</v>
      </c>
      <c r="AP268" s="158">
        <f t="shared" si="271"/>
        <v>0</v>
      </c>
      <c r="AQ268" s="158">
        <f t="shared" si="271"/>
        <v>0</v>
      </c>
      <c r="AR268" s="7"/>
      <c r="AS268" s="7"/>
      <c r="AT268" s="7"/>
      <c r="AU268" s="7"/>
      <c r="AV268" s="7"/>
      <c r="AW268" s="7"/>
      <c r="AX268" s="7"/>
      <c r="AY268" s="7"/>
      <c r="AZ268" s="7"/>
      <c r="BA268" s="7"/>
      <c r="BB268" s="7"/>
      <c r="BC268" s="7"/>
      <c r="BD268" s="7"/>
      <c r="BE268" s="7"/>
      <c r="BF268" s="7"/>
      <c r="BG268" s="7"/>
      <c r="BH268" s="7"/>
      <c r="BI268" s="7"/>
      <c r="BJ268" s="7"/>
      <c r="BK268" s="7"/>
      <c r="BL268" s="7"/>
      <c r="BM268" s="7"/>
      <c r="BN268" s="7"/>
      <c r="BO268" s="7"/>
      <c r="BP268" s="7"/>
      <c r="BQ268" s="7"/>
      <c r="BR268" s="7"/>
      <c r="BS268" s="7"/>
      <c r="BT268" s="7"/>
      <c r="BU268" s="7"/>
      <c r="BV268" s="7"/>
      <c r="BW268" s="7"/>
      <c r="BX268" s="7"/>
      <c r="BY268" s="7"/>
    </row>
    <row r="269" spans="1:77" s="8" customFormat="1">
      <c r="A269" s="73" t="s">
        <v>104</v>
      </c>
      <c r="B269" s="60" t="s">
        <v>302</v>
      </c>
      <c r="C269" s="153"/>
      <c r="D269" s="153"/>
      <c r="E269" s="154">
        <f t="shared" ref="E269:T270" si="272">E270</f>
        <v>2250</v>
      </c>
      <c r="F269" s="158">
        <f>F270</f>
        <v>2250</v>
      </c>
      <c r="G269" s="158">
        <f t="shared" ref="G269:AQ270" si="273">G270</f>
        <v>0</v>
      </c>
      <c r="H269" s="158">
        <f t="shared" si="273"/>
        <v>0</v>
      </c>
      <c r="I269" s="158">
        <f t="shared" si="273"/>
        <v>0</v>
      </c>
      <c r="J269" s="193">
        <f t="shared" si="273"/>
        <v>109.2</v>
      </c>
      <c r="K269" s="193">
        <f t="shared" si="273"/>
        <v>109.2</v>
      </c>
      <c r="L269" s="193">
        <f t="shared" si="273"/>
        <v>0</v>
      </c>
      <c r="M269" s="193">
        <f t="shared" si="273"/>
        <v>0</v>
      </c>
      <c r="N269" s="193">
        <f t="shared" si="273"/>
        <v>0</v>
      </c>
      <c r="O269" s="158">
        <f t="shared" si="273"/>
        <v>2359.1999999999998</v>
      </c>
      <c r="P269" s="157">
        <f t="shared" si="228"/>
        <v>2359.1999999999998</v>
      </c>
      <c r="Q269" s="158">
        <f t="shared" si="273"/>
        <v>0</v>
      </c>
      <c r="R269" s="158">
        <f t="shared" si="273"/>
        <v>0</v>
      </c>
      <c r="S269" s="158">
        <f t="shared" si="273"/>
        <v>0</v>
      </c>
      <c r="T269" s="158">
        <f t="shared" si="273"/>
        <v>0</v>
      </c>
      <c r="U269" s="158">
        <f t="shared" si="273"/>
        <v>0</v>
      </c>
      <c r="V269" s="158">
        <f t="shared" si="273"/>
        <v>0</v>
      </c>
      <c r="W269" s="158">
        <f t="shared" si="273"/>
        <v>0</v>
      </c>
      <c r="X269" s="158">
        <f t="shared" si="273"/>
        <v>0</v>
      </c>
      <c r="Y269" s="158">
        <f t="shared" si="273"/>
        <v>0</v>
      </c>
      <c r="Z269" s="158">
        <f t="shared" si="273"/>
        <v>0</v>
      </c>
      <c r="AA269" s="158">
        <f t="shared" si="273"/>
        <v>0</v>
      </c>
      <c r="AB269" s="158">
        <f t="shared" si="273"/>
        <v>0</v>
      </c>
      <c r="AC269" s="158">
        <f t="shared" si="273"/>
        <v>0</v>
      </c>
      <c r="AD269" s="158">
        <f t="shared" si="273"/>
        <v>0</v>
      </c>
      <c r="AE269" s="158">
        <f t="shared" si="273"/>
        <v>0</v>
      </c>
      <c r="AF269" s="158">
        <f t="shared" si="273"/>
        <v>0</v>
      </c>
      <c r="AG269" s="158">
        <f t="shared" si="273"/>
        <v>0</v>
      </c>
      <c r="AH269" s="158">
        <f t="shared" si="273"/>
        <v>0</v>
      </c>
      <c r="AI269" s="158">
        <f t="shared" si="273"/>
        <v>0</v>
      </c>
      <c r="AJ269" s="158">
        <f t="shared" si="273"/>
        <v>0</v>
      </c>
      <c r="AK269" s="158">
        <f t="shared" si="273"/>
        <v>0</v>
      </c>
      <c r="AL269" s="158">
        <f t="shared" si="273"/>
        <v>0</v>
      </c>
      <c r="AM269" s="158">
        <f t="shared" si="273"/>
        <v>0</v>
      </c>
      <c r="AN269" s="158">
        <f t="shared" si="273"/>
        <v>0</v>
      </c>
      <c r="AO269" s="158">
        <f t="shared" si="273"/>
        <v>0</v>
      </c>
      <c r="AP269" s="158">
        <f t="shared" si="273"/>
        <v>0</v>
      </c>
      <c r="AQ269" s="158">
        <f t="shared" si="273"/>
        <v>0</v>
      </c>
      <c r="AR269" s="7"/>
      <c r="AS269" s="7"/>
      <c r="AT269" s="7"/>
      <c r="AU269" s="7"/>
      <c r="AV269" s="7"/>
      <c r="AW269" s="7"/>
      <c r="AX269" s="7"/>
      <c r="AY269" s="7"/>
      <c r="AZ269" s="7"/>
      <c r="BA269" s="7"/>
      <c r="BB269" s="7"/>
      <c r="BC269" s="7"/>
      <c r="BD269" s="7"/>
      <c r="BE269" s="7"/>
      <c r="BF269" s="7"/>
      <c r="BG269" s="7"/>
      <c r="BH269" s="7"/>
      <c r="BI269" s="7"/>
      <c r="BJ269" s="7"/>
      <c r="BK269" s="7"/>
      <c r="BL269" s="7"/>
      <c r="BM269" s="7"/>
      <c r="BN269" s="7"/>
      <c r="BO269" s="7"/>
      <c r="BP269" s="7"/>
      <c r="BQ269" s="7"/>
      <c r="BR269" s="7"/>
      <c r="BS269" s="7"/>
      <c r="BT269" s="7"/>
      <c r="BU269" s="7"/>
      <c r="BV269" s="7"/>
      <c r="BW269" s="7"/>
      <c r="BX269" s="7"/>
      <c r="BY269" s="7"/>
    </row>
    <row r="270" spans="1:77" s="8" customFormat="1" ht="39">
      <c r="A270" s="122" t="s">
        <v>42</v>
      </c>
      <c r="B270" s="60" t="s">
        <v>302</v>
      </c>
      <c r="C270" s="153" t="s">
        <v>16</v>
      </c>
      <c r="D270" s="153"/>
      <c r="E270" s="154">
        <f t="shared" si="272"/>
        <v>2250</v>
      </c>
      <c r="F270" s="158">
        <f t="shared" si="272"/>
        <v>2250</v>
      </c>
      <c r="G270" s="158">
        <f t="shared" si="272"/>
        <v>0</v>
      </c>
      <c r="H270" s="158">
        <f t="shared" si="272"/>
        <v>0</v>
      </c>
      <c r="I270" s="158">
        <f t="shared" si="272"/>
        <v>0</v>
      </c>
      <c r="J270" s="193">
        <f t="shared" si="272"/>
        <v>109.2</v>
      </c>
      <c r="K270" s="193">
        <f t="shared" si="272"/>
        <v>109.2</v>
      </c>
      <c r="L270" s="193">
        <f t="shared" si="272"/>
        <v>0</v>
      </c>
      <c r="M270" s="193">
        <f t="shared" si="272"/>
        <v>0</v>
      </c>
      <c r="N270" s="193">
        <f t="shared" si="272"/>
        <v>0</v>
      </c>
      <c r="O270" s="158">
        <f t="shared" si="272"/>
        <v>2359.1999999999998</v>
      </c>
      <c r="P270" s="157">
        <f t="shared" si="228"/>
        <v>2359.1999999999998</v>
      </c>
      <c r="Q270" s="158">
        <f t="shared" si="272"/>
        <v>0</v>
      </c>
      <c r="R270" s="158">
        <f t="shared" si="272"/>
        <v>0</v>
      </c>
      <c r="S270" s="158">
        <f t="shared" si="272"/>
        <v>0</v>
      </c>
      <c r="T270" s="158">
        <f t="shared" si="272"/>
        <v>0</v>
      </c>
      <c r="U270" s="158">
        <f t="shared" si="273"/>
        <v>0</v>
      </c>
      <c r="V270" s="158">
        <f t="shared" si="273"/>
        <v>0</v>
      </c>
      <c r="W270" s="158">
        <f t="shared" si="273"/>
        <v>0</v>
      </c>
      <c r="X270" s="158">
        <f t="shared" si="273"/>
        <v>0</v>
      </c>
      <c r="Y270" s="158">
        <f t="shared" si="273"/>
        <v>0</v>
      </c>
      <c r="Z270" s="158">
        <f t="shared" si="273"/>
        <v>0</v>
      </c>
      <c r="AA270" s="158">
        <f t="shared" si="273"/>
        <v>0</v>
      </c>
      <c r="AB270" s="158">
        <f t="shared" si="273"/>
        <v>0</v>
      </c>
      <c r="AC270" s="158">
        <f t="shared" si="273"/>
        <v>0</v>
      </c>
      <c r="AD270" s="158">
        <f t="shared" si="273"/>
        <v>0</v>
      </c>
      <c r="AE270" s="158">
        <f t="shared" si="273"/>
        <v>0</v>
      </c>
      <c r="AF270" s="158">
        <f t="shared" si="273"/>
        <v>0</v>
      </c>
      <c r="AG270" s="158">
        <f t="shared" si="273"/>
        <v>0</v>
      </c>
      <c r="AH270" s="158">
        <f t="shared" si="273"/>
        <v>0</v>
      </c>
      <c r="AI270" s="158">
        <f t="shared" si="273"/>
        <v>0</v>
      </c>
      <c r="AJ270" s="158">
        <f t="shared" si="273"/>
        <v>0</v>
      </c>
      <c r="AK270" s="158">
        <f t="shared" si="273"/>
        <v>0</v>
      </c>
      <c r="AL270" s="158">
        <f t="shared" si="273"/>
        <v>0</v>
      </c>
      <c r="AM270" s="158">
        <f t="shared" si="273"/>
        <v>0</v>
      </c>
      <c r="AN270" s="158">
        <f t="shared" si="273"/>
        <v>0</v>
      </c>
      <c r="AO270" s="158">
        <f t="shared" si="273"/>
        <v>0</v>
      </c>
      <c r="AP270" s="158">
        <f t="shared" si="273"/>
        <v>0</v>
      </c>
      <c r="AQ270" s="158">
        <f t="shared" si="273"/>
        <v>0</v>
      </c>
      <c r="AR270" s="7"/>
      <c r="AS270" s="7"/>
      <c r="AT270" s="7"/>
      <c r="AU270" s="7"/>
      <c r="AV270" s="7"/>
      <c r="AW270" s="7"/>
      <c r="AX270" s="7"/>
      <c r="AY270" s="7"/>
      <c r="AZ270" s="7"/>
      <c r="BA270" s="7"/>
      <c r="BB270" s="7"/>
      <c r="BC270" s="7"/>
      <c r="BD270" s="7"/>
      <c r="BE270" s="7"/>
      <c r="BF270" s="7"/>
      <c r="BG270" s="7"/>
      <c r="BH270" s="7"/>
      <c r="BI270" s="7"/>
      <c r="BJ270" s="7"/>
      <c r="BK270" s="7"/>
      <c r="BL270" s="7"/>
      <c r="BM270" s="7"/>
      <c r="BN270" s="7"/>
      <c r="BO270" s="7"/>
      <c r="BP270" s="7"/>
      <c r="BQ270" s="7"/>
      <c r="BR270" s="7"/>
      <c r="BS270" s="7"/>
      <c r="BT270" s="7"/>
      <c r="BU270" s="7"/>
      <c r="BV270" s="7"/>
      <c r="BW270" s="7"/>
      <c r="BX270" s="7"/>
      <c r="BY270" s="7"/>
    </row>
    <row r="271" spans="1:77" s="8" customFormat="1" ht="13.5" customHeight="1">
      <c r="A271" s="80" t="s">
        <v>49</v>
      </c>
      <c r="B271" s="60" t="s">
        <v>302</v>
      </c>
      <c r="C271" s="153" t="s">
        <v>16</v>
      </c>
      <c r="D271" s="153" t="s">
        <v>95</v>
      </c>
      <c r="E271" s="154">
        <f>F271+G271+H271+I271</f>
        <v>2250</v>
      </c>
      <c r="F271" s="37">
        <v>2250</v>
      </c>
      <c r="G271" s="155"/>
      <c r="H271" s="155"/>
      <c r="I271" s="155"/>
      <c r="J271" s="190">
        <f>K271+L271+M271+N271</f>
        <v>109.2</v>
      </c>
      <c r="K271" s="190">
        <v>109.2</v>
      </c>
      <c r="L271" s="190"/>
      <c r="M271" s="190"/>
      <c r="N271" s="190"/>
      <c r="O271" s="155">
        <f>E271+J271</f>
        <v>2359.1999999999998</v>
      </c>
      <c r="P271" s="157">
        <f t="shared" si="228"/>
        <v>2359.1999999999998</v>
      </c>
      <c r="Q271" s="155">
        <f>G271+L271</f>
        <v>0</v>
      </c>
      <c r="R271" s="155">
        <f>H271+M271</f>
        <v>0</v>
      </c>
      <c r="S271" s="155">
        <f>I271+N271</f>
        <v>0</v>
      </c>
      <c r="T271" s="154">
        <f>U271+V271+W271</f>
        <v>0</v>
      </c>
      <c r="U271" s="156"/>
      <c r="V271" s="156"/>
      <c r="W271" s="156"/>
      <c r="X271" s="156"/>
      <c r="Y271" s="156"/>
      <c r="Z271" s="156"/>
      <c r="AA271" s="156"/>
      <c r="AB271" s="154">
        <f t="shared" si="241"/>
        <v>0</v>
      </c>
      <c r="AC271" s="154">
        <f t="shared" si="241"/>
        <v>0</v>
      </c>
      <c r="AD271" s="154">
        <f t="shared" si="241"/>
        <v>0</v>
      </c>
      <c r="AE271" s="154">
        <f t="shared" si="241"/>
        <v>0</v>
      </c>
      <c r="AF271" s="159"/>
      <c r="AG271" s="160"/>
      <c r="AH271" s="160"/>
      <c r="AI271" s="160"/>
      <c r="AJ271" s="161"/>
      <c r="AK271" s="161"/>
      <c r="AL271" s="161"/>
      <c r="AM271" s="161"/>
      <c r="AN271" s="162">
        <f t="shared" si="242"/>
        <v>0</v>
      </c>
      <c r="AO271" s="162">
        <f t="shared" si="242"/>
        <v>0</v>
      </c>
      <c r="AP271" s="162">
        <f t="shared" si="242"/>
        <v>0</v>
      </c>
      <c r="AQ271" s="162">
        <f t="shared" si="242"/>
        <v>0</v>
      </c>
      <c r="AR271" s="7"/>
      <c r="AS271" s="7"/>
      <c r="AT271" s="7"/>
      <c r="AU271" s="7"/>
      <c r="AV271" s="7"/>
      <c r="AW271" s="7"/>
      <c r="AX271" s="7"/>
      <c r="AY271" s="7"/>
      <c r="AZ271" s="7"/>
      <c r="BA271" s="7"/>
      <c r="BB271" s="7"/>
      <c r="BC271" s="7"/>
      <c r="BD271" s="7"/>
      <c r="BE271" s="7"/>
      <c r="BF271" s="7"/>
      <c r="BG271" s="7"/>
      <c r="BH271" s="7"/>
      <c r="BI271" s="7"/>
      <c r="BJ271" s="7"/>
      <c r="BK271" s="7"/>
      <c r="BL271" s="7"/>
      <c r="BM271" s="7"/>
      <c r="BN271" s="7"/>
      <c r="BO271" s="7"/>
      <c r="BP271" s="7"/>
      <c r="BQ271" s="7"/>
      <c r="BR271" s="7"/>
      <c r="BS271" s="7"/>
      <c r="BT271" s="7"/>
      <c r="BU271" s="7"/>
      <c r="BV271" s="7"/>
      <c r="BW271" s="7"/>
      <c r="BX271" s="7"/>
      <c r="BY271" s="7"/>
    </row>
    <row r="272" spans="1:77" s="8" customFormat="1" hidden="1">
      <c r="A272" s="58" t="s">
        <v>287</v>
      </c>
      <c r="B272" s="60" t="s">
        <v>303</v>
      </c>
      <c r="C272" s="153"/>
      <c r="D272" s="153"/>
      <c r="E272" s="154">
        <f t="shared" ref="E272:I273" si="274">E273</f>
        <v>0</v>
      </c>
      <c r="F272" s="158">
        <f t="shared" si="274"/>
        <v>0</v>
      </c>
      <c r="G272" s="158">
        <f t="shared" si="274"/>
        <v>0</v>
      </c>
      <c r="H272" s="158">
        <f t="shared" si="274"/>
        <v>0</v>
      </c>
      <c r="I272" s="158">
        <f t="shared" si="274"/>
        <v>0</v>
      </c>
      <c r="J272" s="193"/>
      <c r="K272" s="193"/>
      <c r="L272" s="193"/>
      <c r="M272" s="193"/>
      <c r="N272" s="193"/>
      <c r="O272" s="158"/>
      <c r="P272" s="157">
        <f t="shared" si="228"/>
        <v>0</v>
      </c>
      <c r="Q272" s="158"/>
      <c r="R272" s="158"/>
      <c r="S272" s="158"/>
      <c r="T272" s="154">
        <f t="shared" ref="T272:W273" si="275">T273</f>
        <v>0</v>
      </c>
      <c r="U272" s="158">
        <f t="shared" si="275"/>
        <v>0</v>
      </c>
      <c r="V272" s="158">
        <f t="shared" si="275"/>
        <v>0</v>
      </c>
      <c r="W272" s="158">
        <f t="shared" si="275"/>
        <v>0</v>
      </c>
      <c r="X272" s="158"/>
      <c r="Y272" s="158"/>
      <c r="Z272" s="158"/>
      <c r="AA272" s="158"/>
      <c r="AB272" s="154">
        <f t="shared" si="241"/>
        <v>0</v>
      </c>
      <c r="AC272" s="154">
        <f t="shared" si="241"/>
        <v>0</v>
      </c>
      <c r="AD272" s="154">
        <f t="shared" si="241"/>
        <v>0</v>
      </c>
      <c r="AE272" s="154">
        <f t="shared" si="241"/>
        <v>0</v>
      </c>
      <c r="AF272" s="154">
        <f t="shared" ref="AF272:AI273" si="276">AF273</f>
        <v>0</v>
      </c>
      <c r="AG272" s="158">
        <f t="shared" si="276"/>
        <v>0</v>
      </c>
      <c r="AH272" s="158">
        <f t="shared" si="276"/>
        <v>0</v>
      </c>
      <c r="AI272" s="158">
        <f t="shared" si="276"/>
        <v>0</v>
      </c>
      <c r="AJ272" s="161"/>
      <c r="AK272" s="161"/>
      <c r="AL272" s="161"/>
      <c r="AM272" s="161"/>
      <c r="AN272" s="162">
        <f t="shared" si="242"/>
        <v>0</v>
      </c>
      <c r="AO272" s="162">
        <f t="shared" si="242"/>
        <v>0</v>
      </c>
      <c r="AP272" s="162">
        <f t="shared" si="242"/>
        <v>0</v>
      </c>
      <c r="AQ272" s="162">
        <f t="shared" si="242"/>
        <v>0</v>
      </c>
      <c r="AR272" s="7"/>
      <c r="AS272" s="7"/>
      <c r="AT272" s="7"/>
      <c r="AU272" s="7"/>
      <c r="AV272" s="7"/>
      <c r="AW272" s="7"/>
      <c r="AX272" s="7"/>
      <c r="AY272" s="7"/>
      <c r="AZ272" s="7"/>
      <c r="BA272" s="7"/>
      <c r="BB272" s="7"/>
      <c r="BC272" s="7"/>
      <c r="BD272" s="7"/>
      <c r="BE272" s="7"/>
      <c r="BF272" s="7"/>
      <c r="BG272" s="7"/>
      <c r="BH272" s="7"/>
      <c r="BI272" s="7"/>
      <c r="BJ272" s="7"/>
      <c r="BK272" s="7"/>
      <c r="BL272" s="7"/>
      <c r="BM272" s="7"/>
      <c r="BN272" s="7"/>
      <c r="BO272" s="7"/>
      <c r="BP272" s="7"/>
      <c r="BQ272" s="7"/>
      <c r="BR272" s="7"/>
      <c r="BS272" s="7"/>
      <c r="BT272" s="7"/>
      <c r="BU272" s="7"/>
      <c r="BV272" s="7"/>
      <c r="BW272" s="7"/>
      <c r="BX272" s="7"/>
      <c r="BY272" s="7"/>
    </row>
    <row r="273" spans="1:77" s="8" customFormat="1" ht="39" hidden="1">
      <c r="A273" s="122" t="s">
        <v>42</v>
      </c>
      <c r="B273" s="60" t="s">
        <v>303</v>
      </c>
      <c r="C273" s="153" t="s">
        <v>16</v>
      </c>
      <c r="D273" s="153"/>
      <c r="E273" s="154">
        <f t="shared" si="274"/>
        <v>0</v>
      </c>
      <c r="F273" s="158">
        <f t="shared" si="274"/>
        <v>0</v>
      </c>
      <c r="G273" s="158">
        <f t="shared" si="274"/>
        <v>0</v>
      </c>
      <c r="H273" s="158">
        <f t="shared" si="274"/>
        <v>0</v>
      </c>
      <c r="I273" s="158">
        <f t="shared" si="274"/>
        <v>0</v>
      </c>
      <c r="J273" s="193"/>
      <c r="K273" s="193"/>
      <c r="L273" s="193"/>
      <c r="M273" s="193"/>
      <c r="N273" s="193"/>
      <c r="O273" s="158"/>
      <c r="P273" s="157">
        <f t="shared" si="228"/>
        <v>0</v>
      </c>
      <c r="Q273" s="158"/>
      <c r="R273" s="158"/>
      <c r="S273" s="158"/>
      <c r="T273" s="154">
        <f t="shared" si="275"/>
        <v>0</v>
      </c>
      <c r="U273" s="158">
        <f t="shared" si="275"/>
        <v>0</v>
      </c>
      <c r="V273" s="158">
        <f t="shared" si="275"/>
        <v>0</v>
      </c>
      <c r="W273" s="158">
        <f t="shared" si="275"/>
        <v>0</v>
      </c>
      <c r="X273" s="158"/>
      <c r="Y273" s="158"/>
      <c r="Z273" s="158"/>
      <c r="AA273" s="158"/>
      <c r="AB273" s="154">
        <f t="shared" si="241"/>
        <v>0</v>
      </c>
      <c r="AC273" s="154">
        <f t="shared" si="241"/>
        <v>0</v>
      </c>
      <c r="AD273" s="154">
        <f t="shared" si="241"/>
        <v>0</v>
      </c>
      <c r="AE273" s="154">
        <f t="shared" si="241"/>
        <v>0</v>
      </c>
      <c r="AF273" s="154">
        <f t="shared" si="276"/>
        <v>0</v>
      </c>
      <c r="AG273" s="158">
        <f t="shared" si="276"/>
        <v>0</v>
      </c>
      <c r="AH273" s="158">
        <f t="shared" si="276"/>
        <v>0</v>
      </c>
      <c r="AI273" s="158">
        <f t="shared" si="276"/>
        <v>0</v>
      </c>
      <c r="AJ273" s="161"/>
      <c r="AK273" s="161"/>
      <c r="AL273" s="161"/>
      <c r="AM273" s="161"/>
      <c r="AN273" s="162">
        <f t="shared" si="242"/>
        <v>0</v>
      </c>
      <c r="AO273" s="162">
        <f t="shared" si="242"/>
        <v>0</v>
      </c>
      <c r="AP273" s="162">
        <f t="shared" si="242"/>
        <v>0</v>
      </c>
      <c r="AQ273" s="162">
        <f t="shared" si="242"/>
        <v>0</v>
      </c>
      <c r="AR273" s="7"/>
      <c r="AS273" s="7"/>
      <c r="AT273" s="7"/>
      <c r="AU273" s="7"/>
      <c r="AV273" s="7"/>
      <c r="AW273" s="7"/>
      <c r="AX273" s="7"/>
      <c r="AY273" s="7"/>
      <c r="AZ273" s="7"/>
      <c r="BA273" s="7"/>
      <c r="BB273" s="7"/>
      <c r="BC273" s="7"/>
      <c r="BD273" s="7"/>
      <c r="BE273" s="7"/>
      <c r="BF273" s="7"/>
      <c r="BG273" s="7"/>
      <c r="BH273" s="7"/>
      <c r="BI273" s="7"/>
      <c r="BJ273" s="7"/>
      <c r="BK273" s="7"/>
      <c r="BL273" s="7"/>
      <c r="BM273" s="7"/>
      <c r="BN273" s="7"/>
      <c r="BO273" s="7"/>
      <c r="BP273" s="7"/>
      <c r="BQ273" s="7"/>
      <c r="BR273" s="7"/>
      <c r="BS273" s="7"/>
      <c r="BT273" s="7"/>
      <c r="BU273" s="7"/>
      <c r="BV273" s="7"/>
      <c r="BW273" s="7"/>
      <c r="BX273" s="7"/>
      <c r="BY273" s="7"/>
    </row>
    <row r="274" spans="1:77" s="8" customFormat="1" ht="13.5" hidden="1" customHeight="1">
      <c r="A274" s="80" t="s">
        <v>49</v>
      </c>
      <c r="B274" s="60" t="s">
        <v>303</v>
      </c>
      <c r="C274" s="153" t="s">
        <v>16</v>
      </c>
      <c r="D274" s="153" t="s">
        <v>95</v>
      </c>
      <c r="E274" s="154">
        <f>F274+G274+H274+I274</f>
        <v>0</v>
      </c>
      <c r="F274" s="37"/>
      <c r="G274" s="155"/>
      <c r="H274" s="155"/>
      <c r="I274" s="155"/>
      <c r="J274" s="190"/>
      <c r="K274" s="190"/>
      <c r="L274" s="190"/>
      <c r="M274" s="190"/>
      <c r="N274" s="190"/>
      <c r="O274" s="155"/>
      <c r="P274" s="157">
        <f t="shared" si="228"/>
        <v>0</v>
      </c>
      <c r="Q274" s="155"/>
      <c r="R274" s="155"/>
      <c r="S274" s="155"/>
      <c r="T274" s="154">
        <f>U274+V274+W274</f>
        <v>0</v>
      </c>
      <c r="U274" s="156"/>
      <c r="V274" s="156"/>
      <c r="W274" s="156"/>
      <c r="X274" s="156"/>
      <c r="Y274" s="156"/>
      <c r="Z274" s="156"/>
      <c r="AA274" s="156"/>
      <c r="AB274" s="154">
        <f t="shared" si="241"/>
        <v>0</v>
      </c>
      <c r="AC274" s="154">
        <f t="shared" si="241"/>
        <v>0</v>
      </c>
      <c r="AD274" s="154">
        <f t="shared" si="241"/>
        <v>0</v>
      </c>
      <c r="AE274" s="154">
        <f t="shared" si="241"/>
        <v>0</v>
      </c>
      <c r="AF274" s="160"/>
      <c r="AG274" s="160"/>
      <c r="AH274" s="160"/>
      <c r="AI274" s="160"/>
      <c r="AJ274" s="161"/>
      <c r="AK274" s="161"/>
      <c r="AL274" s="161"/>
      <c r="AM274" s="161"/>
      <c r="AN274" s="162">
        <f t="shared" si="242"/>
        <v>0</v>
      </c>
      <c r="AO274" s="162">
        <f t="shared" si="242"/>
        <v>0</v>
      </c>
      <c r="AP274" s="162">
        <f t="shared" si="242"/>
        <v>0</v>
      </c>
      <c r="AQ274" s="162">
        <f t="shared" si="242"/>
        <v>0</v>
      </c>
      <c r="AR274" s="7"/>
      <c r="AS274" s="7"/>
      <c r="AT274" s="7"/>
      <c r="AU274" s="7"/>
      <c r="AV274" s="7"/>
      <c r="AW274" s="7"/>
      <c r="AX274" s="7"/>
      <c r="AY274" s="7"/>
      <c r="AZ274" s="7"/>
      <c r="BA274" s="7"/>
      <c r="BB274" s="7"/>
      <c r="BC274" s="7"/>
      <c r="BD274" s="7"/>
      <c r="BE274" s="7"/>
      <c r="BF274" s="7"/>
      <c r="BG274" s="7"/>
      <c r="BH274" s="7"/>
      <c r="BI274" s="7"/>
      <c r="BJ274" s="7"/>
      <c r="BK274" s="7"/>
      <c r="BL274" s="7"/>
      <c r="BM274" s="7"/>
      <c r="BN274" s="7"/>
      <c r="BO274" s="7"/>
      <c r="BP274" s="7"/>
      <c r="BQ274" s="7"/>
      <c r="BR274" s="7"/>
      <c r="BS274" s="7"/>
      <c r="BT274" s="7"/>
      <c r="BU274" s="7"/>
      <c r="BV274" s="7"/>
      <c r="BW274" s="7"/>
      <c r="BX274" s="7"/>
      <c r="BY274" s="7"/>
    </row>
    <row r="275" spans="1:77" s="8" customFormat="1" ht="38.25" hidden="1">
      <c r="A275" s="58" t="s">
        <v>374</v>
      </c>
      <c r="B275" s="60" t="s">
        <v>375</v>
      </c>
      <c r="C275" s="153"/>
      <c r="D275" s="153"/>
      <c r="E275" s="154">
        <f>E276</f>
        <v>0</v>
      </c>
      <c r="F275" s="154">
        <f t="shared" ref="F275:AM278" si="277">F276</f>
        <v>0</v>
      </c>
      <c r="G275" s="154">
        <f t="shared" si="277"/>
        <v>0</v>
      </c>
      <c r="H275" s="154">
        <f t="shared" si="277"/>
        <v>0</v>
      </c>
      <c r="I275" s="154">
        <f t="shared" si="277"/>
        <v>0</v>
      </c>
      <c r="J275" s="187">
        <f t="shared" si="277"/>
        <v>0</v>
      </c>
      <c r="K275" s="187">
        <f t="shared" si="277"/>
        <v>0</v>
      </c>
      <c r="L275" s="187">
        <f t="shared" si="277"/>
        <v>0</v>
      </c>
      <c r="M275" s="187">
        <f t="shared" si="277"/>
        <v>0</v>
      </c>
      <c r="N275" s="187">
        <f t="shared" si="277"/>
        <v>0</v>
      </c>
      <c r="O275" s="154">
        <f t="shared" si="277"/>
        <v>0</v>
      </c>
      <c r="P275" s="157">
        <f t="shared" si="228"/>
        <v>0</v>
      </c>
      <c r="Q275" s="154">
        <f t="shared" si="277"/>
        <v>0</v>
      </c>
      <c r="R275" s="154">
        <f t="shared" si="277"/>
        <v>0</v>
      </c>
      <c r="S275" s="154">
        <f t="shared" si="277"/>
        <v>0</v>
      </c>
      <c r="T275" s="154">
        <f t="shared" si="277"/>
        <v>0</v>
      </c>
      <c r="U275" s="154">
        <f t="shared" si="277"/>
        <v>0</v>
      </c>
      <c r="V275" s="154">
        <f t="shared" si="277"/>
        <v>0</v>
      </c>
      <c r="W275" s="154">
        <f t="shared" si="277"/>
        <v>0</v>
      </c>
      <c r="X275" s="154">
        <f t="shared" si="277"/>
        <v>0</v>
      </c>
      <c r="Y275" s="154">
        <f t="shared" si="277"/>
        <v>0</v>
      </c>
      <c r="Z275" s="154">
        <f t="shared" si="277"/>
        <v>0</v>
      </c>
      <c r="AA275" s="154">
        <f t="shared" si="277"/>
        <v>0</v>
      </c>
      <c r="AB275" s="154">
        <f t="shared" si="241"/>
        <v>0</v>
      </c>
      <c r="AC275" s="154">
        <f t="shared" si="241"/>
        <v>0</v>
      </c>
      <c r="AD275" s="154">
        <f t="shared" si="241"/>
        <v>0</v>
      </c>
      <c r="AE275" s="154">
        <f t="shared" si="241"/>
        <v>0</v>
      </c>
      <c r="AF275" s="154">
        <f t="shared" si="277"/>
        <v>0</v>
      </c>
      <c r="AG275" s="154">
        <f t="shared" si="277"/>
        <v>0</v>
      </c>
      <c r="AH275" s="154">
        <f t="shared" si="277"/>
        <v>0</v>
      </c>
      <c r="AI275" s="154">
        <f t="shared" si="277"/>
        <v>0</v>
      </c>
      <c r="AJ275" s="154">
        <f t="shared" si="277"/>
        <v>0</v>
      </c>
      <c r="AK275" s="154">
        <f t="shared" si="277"/>
        <v>0</v>
      </c>
      <c r="AL275" s="154">
        <f t="shared" si="277"/>
        <v>0</v>
      </c>
      <c r="AM275" s="154">
        <f t="shared" si="277"/>
        <v>0</v>
      </c>
      <c r="AN275" s="162">
        <f t="shared" si="242"/>
        <v>0</v>
      </c>
      <c r="AO275" s="162">
        <f t="shared" si="242"/>
        <v>0</v>
      </c>
      <c r="AP275" s="162">
        <f t="shared" si="242"/>
        <v>0</v>
      </c>
      <c r="AQ275" s="162">
        <f t="shared" si="242"/>
        <v>0</v>
      </c>
      <c r="AR275" s="7"/>
      <c r="AS275" s="7"/>
      <c r="AT275" s="7"/>
      <c r="AU275" s="7"/>
      <c r="AV275" s="7"/>
      <c r="AW275" s="7"/>
      <c r="AX275" s="7"/>
      <c r="AY275" s="7"/>
      <c r="AZ275" s="7"/>
      <c r="BA275" s="7"/>
      <c r="BB275" s="7"/>
      <c r="BC275" s="7"/>
      <c r="BD275" s="7"/>
      <c r="BE275" s="7"/>
      <c r="BF275" s="7"/>
      <c r="BG275" s="7"/>
      <c r="BH275" s="7"/>
      <c r="BI275" s="7"/>
      <c r="BJ275" s="7"/>
      <c r="BK275" s="7"/>
      <c r="BL275" s="7"/>
      <c r="BM275" s="7"/>
      <c r="BN275" s="7"/>
      <c r="BO275" s="7"/>
      <c r="BP275" s="7"/>
      <c r="BQ275" s="7"/>
      <c r="BR275" s="7"/>
      <c r="BS275" s="7"/>
      <c r="BT275" s="7"/>
      <c r="BU275" s="7"/>
      <c r="BV275" s="7"/>
      <c r="BW275" s="7"/>
      <c r="BX275" s="7"/>
      <c r="BY275" s="7"/>
    </row>
    <row r="276" spans="1:77" s="8" customFormat="1" ht="25.5" hidden="1">
      <c r="A276" s="58" t="s">
        <v>376</v>
      </c>
      <c r="B276" s="60" t="s">
        <v>379</v>
      </c>
      <c r="C276" s="153"/>
      <c r="D276" s="153"/>
      <c r="E276" s="154">
        <f>E277</f>
        <v>0</v>
      </c>
      <c r="F276" s="154">
        <f t="shared" si="277"/>
        <v>0</v>
      </c>
      <c r="G276" s="154">
        <f t="shared" si="277"/>
        <v>0</v>
      </c>
      <c r="H276" s="154">
        <f t="shared" si="277"/>
        <v>0</v>
      </c>
      <c r="I276" s="154">
        <f t="shared" si="277"/>
        <v>0</v>
      </c>
      <c r="J276" s="187">
        <f t="shared" si="277"/>
        <v>0</v>
      </c>
      <c r="K276" s="187">
        <f t="shared" si="277"/>
        <v>0</v>
      </c>
      <c r="L276" s="187">
        <f t="shared" si="277"/>
        <v>0</v>
      </c>
      <c r="M276" s="187">
        <f t="shared" si="277"/>
        <v>0</v>
      </c>
      <c r="N276" s="187">
        <f t="shared" si="277"/>
        <v>0</v>
      </c>
      <c r="O276" s="154">
        <f t="shared" si="277"/>
        <v>0</v>
      </c>
      <c r="P276" s="157">
        <f t="shared" si="228"/>
        <v>0</v>
      </c>
      <c r="Q276" s="154">
        <f t="shared" si="277"/>
        <v>0</v>
      </c>
      <c r="R276" s="154">
        <f t="shared" si="277"/>
        <v>0</v>
      </c>
      <c r="S276" s="154">
        <f t="shared" si="277"/>
        <v>0</v>
      </c>
      <c r="T276" s="154">
        <f t="shared" si="277"/>
        <v>0</v>
      </c>
      <c r="U276" s="154">
        <f t="shared" si="277"/>
        <v>0</v>
      </c>
      <c r="V276" s="154">
        <f t="shared" si="277"/>
        <v>0</v>
      </c>
      <c r="W276" s="154">
        <f t="shared" si="277"/>
        <v>0</v>
      </c>
      <c r="X276" s="154">
        <f t="shared" si="277"/>
        <v>0</v>
      </c>
      <c r="Y276" s="154">
        <f t="shared" si="277"/>
        <v>0</v>
      </c>
      <c r="Z276" s="154">
        <f t="shared" si="277"/>
        <v>0</v>
      </c>
      <c r="AA276" s="154">
        <f t="shared" si="277"/>
        <v>0</v>
      </c>
      <c r="AB276" s="154">
        <f t="shared" si="241"/>
        <v>0</v>
      </c>
      <c r="AC276" s="154">
        <f t="shared" si="241"/>
        <v>0</v>
      </c>
      <c r="AD276" s="154">
        <f t="shared" si="241"/>
        <v>0</v>
      </c>
      <c r="AE276" s="154">
        <f t="shared" si="241"/>
        <v>0</v>
      </c>
      <c r="AF276" s="154">
        <f t="shared" si="277"/>
        <v>0</v>
      </c>
      <c r="AG276" s="154">
        <f t="shared" si="277"/>
        <v>0</v>
      </c>
      <c r="AH276" s="154">
        <f t="shared" si="277"/>
        <v>0</v>
      </c>
      <c r="AI276" s="154">
        <f t="shared" si="277"/>
        <v>0</v>
      </c>
      <c r="AJ276" s="154">
        <f t="shared" si="277"/>
        <v>0</v>
      </c>
      <c r="AK276" s="154">
        <f t="shared" si="277"/>
        <v>0</v>
      </c>
      <c r="AL276" s="154">
        <f t="shared" si="277"/>
        <v>0</v>
      </c>
      <c r="AM276" s="154">
        <f t="shared" si="277"/>
        <v>0</v>
      </c>
      <c r="AN276" s="162">
        <f t="shared" si="242"/>
        <v>0</v>
      </c>
      <c r="AO276" s="162">
        <f t="shared" si="242"/>
        <v>0</v>
      </c>
      <c r="AP276" s="162">
        <f t="shared" si="242"/>
        <v>0</v>
      </c>
      <c r="AQ276" s="162">
        <f t="shared" si="242"/>
        <v>0</v>
      </c>
      <c r="AR276" s="7"/>
      <c r="AS276" s="7"/>
      <c r="AT276" s="7"/>
      <c r="AU276" s="7"/>
      <c r="AV276" s="7"/>
      <c r="AW276" s="7"/>
      <c r="AX276" s="7"/>
      <c r="AY276" s="7"/>
      <c r="AZ276" s="7"/>
      <c r="BA276" s="7"/>
      <c r="BB276" s="7"/>
      <c r="BC276" s="7"/>
      <c r="BD276" s="7"/>
      <c r="BE276" s="7"/>
      <c r="BF276" s="7"/>
      <c r="BG276" s="7"/>
      <c r="BH276" s="7"/>
      <c r="BI276" s="7"/>
      <c r="BJ276" s="7"/>
      <c r="BK276" s="7"/>
      <c r="BL276" s="7"/>
      <c r="BM276" s="7"/>
      <c r="BN276" s="7"/>
      <c r="BO276" s="7"/>
      <c r="BP276" s="7"/>
      <c r="BQ276" s="7"/>
      <c r="BR276" s="7"/>
      <c r="BS276" s="7"/>
      <c r="BT276" s="7"/>
      <c r="BU276" s="7"/>
      <c r="BV276" s="7"/>
      <c r="BW276" s="7"/>
      <c r="BX276" s="7"/>
      <c r="BY276" s="7"/>
    </row>
    <row r="277" spans="1:77" s="8" customFormat="1" ht="102" hidden="1">
      <c r="A277" s="58" t="s">
        <v>377</v>
      </c>
      <c r="B277" s="60" t="s">
        <v>380</v>
      </c>
      <c r="C277" s="153"/>
      <c r="D277" s="153"/>
      <c r="E277" s="154">
        <f>E278</f>
        <v>0</v>
      </c>
      <c r="F277" s="154">
        <f t="shared" si="277"/>
        <v>0</v>
      </c>
      <c r="G277" s="154">
        <f t="shared" si="277"/>
        <v>0</v>
      </c>
      <c r="H277" s="154">
        <f t="shared" si="277"/>
        <v>0</v>
      </c>
      <c r="I277" s="154">
        <f t="shared" si="277"/>
        <v>0</v>
      </c>
      <c r="J277" s="187">
        <f t="shared" si="277"/>
        <v>0</v>
      </c>
      <c r="K277" s="187">
        <f t="shared" si="277"/>
        <v>0</v>
      </c>
      <c r="L277" s="187">
        <f t="shared" si="277"/>
        <v>0</v>
      </c>
      <c r="M277" s="187">
        <f t="shared" si="277"/>
        <v>0</v>
      </c>
      <c r="N277" s="187">
        <f t="shared" si="277"/>
        <v>0</v>
      </c>
      <c r="O277" s="154">
        <f t="shared" si="277"/>
        <v>0</v>
      </c>
      <c r="P277" s="157">
        <f t="shared" si="228"/>
        <v>0</v>
      </c>
      <c r="Q277" s="154">
        <f t="shared" si="277"/>
        <v>0</v>
      </c>
      <c r="R277" s="154">
        <f t="shared" si="277"/>
        <v>0</v>
      </c>
      <c r="S277" s="154">
        <f t="shared" si="277"/>
        <v>0</v>
      </c>
      <c r="T277" s="154">
        <f t="shared" si="277"/>
        <v>0</v>
      </c>
      <c r="U277" s="154">
        <f t="shared" si="277"/>
        <v>0</v>
      </c>
      <c r="V277" s="154">
        <f t="shared" si="277"/>
        <v>0</v>
      </c>
      <c r="W277" s="154">
        <f t="shared" si="277"/>
        <v>0</v>
      </c>
      <c r="X277" s="154">
        <f t="shared" si="277"/>
        <v>0</v>
      </c>
      <c r="Y277" s="154">
        <f t="shared" si="277"/>
        <v>0</v>
      </c>
      <c r="Z277" s="154">
        <f t="shared" si="277"/>
        <v>0</v>
      </c>
      <c r="AA277" s="154">
        <f t="shared" si="277"/>
        <v>0</v>
      </c>
      <c r="AB277" s="154">
        <f t="shared" si="241"/>
        <v>0</v>
      </c>
      <c r="AC277" s="154">
        <f t="shared" si="241"/>
        <v>0</v>
      </c>
      <c r="AD277" s="154">
        <f t="shared" si="241"/>
        <v>0</v>
      </c>
      <c r="AE277" s="154">
        <f t="shared" si="241"/>
        <v>0</v>
      </c>
      <c r="AF277" s="154">
        <f t="shared" si="277"/>
        <v>0</v>
      </c>
      <c r="AG277" s="154">
        <f t="shared" si="277"/>
        <v>0</v>
      </c>
      <c r="AH277" s="154">
        <f t="shared" si="277"/>
        <v>0</v>
      </c>
      <c r="AI277" s="154">
        <f t="shared" si="277"/>
        <v>0</v>
      </c>
      <c r="AJ277" s="154">
        <f t="shared" si="277"/>
        <v>0</v>
      </c>
      <c r="AK277" s="154">
        <f t="shared" si="277"/>
        <v>0</v>
      </c>
      <c r="AL277" s="154">
        <f t="shared" si="277"/>
        <v>0</v>
      </c>
      <c r="AM277" s="154">
        <f t="shared" si="277"/>
        <v>0</v>
      </c>
      <c r="AN277" s="162">
        <f t="shared" si="242"/>
        <v>0</v>
      </c>
      <c r="AO277" s="162">
        <f t="shared" si="242"/>
        <v>0</v>
      </c>
      <c r="AP277" s="162">
        <f t="shared" si="242"/>
        <v>0</v>
      </c>
      <c r="AQ277" s="162">
        <f t="shared" si="242"/>
        <v>0</v>
      </c>
      <c r="AR277" s="7"/>
      <c r="AS277" s="7"/>
      <c r="AT277" s="7"/>
      <c r="AU277" s="7"/>
      <c r="AV277" s="7"/>
      <c r="AW277" s="7"/>
      <c r="AX277" s="7"/>
      <c r="AY277" s="7"/>
      <c r="AZ277" s="7"/>
      <c r="BA277" s="7"/>
      <c r="BB277" s="7"/>
      <c r="BC277" s="7"/>
      <c r="BD277" s="7"/>
      <c r="BE277" s="7"/>
      <c r="BF277" s="7"/>
      <c r="BG277" s="7"/>
      <c r="BH277" s="7"/>
      <c r="BI277" s="7"/>
      <c r="BJ277" s="7"/>
      <c r="BK277" s="7"/>
      <c r="BL277" s="7"/>
      <c r="BM277" s="7"/>
      <c r="BN277" s="7"/>
      <c r="BO277" s="7"/>
      <c r="BP277" s="7"/>
      <c r="BQ277" s="7"/>
      <c r="BR277" s="7"/>
      <c r="BS277" s="7"/>
      <c r="BT277" s="7"/>
      <c r="BU277" s="7"/>
      <c r="BV277" s="7"/>
      <c r="BW277" s="7"/>
      <c r="BX277" s="7"/>
      <c r="BY277" s="7"/>
    </row>
    <row r="278" spans="1:77" s="8" customFormat="1" ht="38.25" hidden="1">
      <c r="A278" s="58" t="s">
        <v>15</v>
      </c>
      <c r="B278" s="60" t="s">
        <v>380</v>
      </c>
      <c r="C278" s="153" t="s">
        <v>16</v>
      </c>
      <c r="D278" s="153"/>
      <c r="E278" s="154">
        <f>E279</f>
        <v>0</v>
      </c>
      <c r="F278" s="154">
        <f t="shared" si="277"/>
        <v>0</v>
      </c>
      <c r="G278" s="154">
        <f t="shared" si="277"/>
        <v>0</v>
      </c>
      <c r="H278" s="154">
        <f t="shared" si="277"/>
        <v>0</v>
      </c>
      <c r="I278" s="154">
        <f t="shared" si="277"/>
        <v>0</v>
      </c>
      <c r="J278" s="187">
        <f t="shared" si="277"/>
        <v>0</v>
      </c>
      <c r="K278" s="187">
        <f t="shared" si="277"/>
        <v>0</v>
      </c>
      <c r="L278" s="187">
        <f t="shared" si="277"/>
        <v>0</v>
      </c>
      <c r="M278" s="187">
        <f t="shared" si="277"/>
        <v>0</v>
      </c>
      <c r="N278" s="187">
        <f t="shared" si="277"/>
        <v>0</v>
      </c>
      <c r="O278" s="154">
        <f t="shared" si="277"/>
        <v>0</v>
      </c>
      <c r="P278" s="157">
        <f t="shared" si="228"/>
        <v>0</v>
      </c>
      <c r="Q278" s="154">
        <f t="shared" si="277"/>
        <v>0</v>
      </c>
      <c r="R278" s="154">
        <f t="shared" si="277"/>
        <v>0</v>
      </c>
      <c r="S278" s="154">
        <f t="shared" si="277"/>
        <v>0</v>
      </c>
      <c r="T278" s="154">
        <f t="shared" si="277"/>
        <v>0</v>
      </c>
      <c r="U278" s="154">
        <f t="shared" si="277"/>
        <v>0</v>
      </c>
      <c r="V278" s="154">
        <f t="shared" si="277"/>
        <v>0</v>
      </c>
      <c r="W278" s="154">
        <f t="shared" si="277"/>
        <v>0</v>
      </c>
      <c r="X278" s="154">
        <f t="shared" si="277"/>
        <v>0</v>
      </c>
      <c r="Y278" s="154">
        <f t="shared" si="277"/>
        <v>0</v>
      </c>
      <c r="Z278" s="154">
        <f t="shared" si="277"/>
        <v>0</v>
      </c>
      <c r="AA278" s="154">
        <f t="shared" si="277"/>
        <v>0</v>
      </c>
      <c r="AB278" s="154">
        <f t="shared" si="241"/>
        <v>0</v>
      </c>
      <c r="AC278" s="154">
        <f t="shared" si="241"/>
        <v>0</v>
      </c>
      <c r="AD278" s="154">
        <f t="shared" si="241"/>
        <v>0</v>
      </c>
      <c r="AE278" s="154">
        <f t="shared" si="241"/>
        <v>0</v>
      </c>
      <c r="AF278" s="154">
        <f t="shared" si="277"/>
        <v>0</v>
      </c>
      <c r="AG278" s="154">
        <f t="shared" si="277"/>
        <v>0</v>
      </c>
      <c r="AH278" s="154">
        <f t="shared" si="277"/>
        <v>0</v>
      </c>
      <c r="AI278" s="154">
        <f t="shared" si="277"/>
        <v>0</v>
      </c>
      <c r="AJ278" s="154">
        <f t="shared" si="277"/>
        <v>0</v>
      </c>
      <c r="AK278" s="154">
        <f t="shared" si="277"/>
        <v>0</v>
      </c>
      <c r="AL278" s="154">
        <f t="shared" si="277"/>
        <v>0</v>
      </c>
      <c r="AM278" s="154">
        <f t="shared" si="277"/>
        <v>0</v>
      </c>
      <c r="AN278" s="162">
        <f t="shared" si="242"/>
        <v>0</v>
      </c>
      <c r="AO278" s="162">
        <f t="shared" si="242"/>
        <v>0</v>
      </c>
      <c r="AP278" s="162">
        <f t="shared" si="242"/>
        <v>0</v>
      </c>
      <c r="AQ278" s="162">
        <f t="shared" si="242"/>
        <v>0</v>
      </c>
      <c r="AR278" s="7"/>
      <c r="AS278" s="7"/>
      <c r="AT278" s="7"/>
      <c r="AU278" s="7"/>
      <c r="AV278" s="7"/>
      <c r="AW278" s="7"/>
      <c r="AX278" s="7"/>
      <c r="AY278" s="7"/>
      <c r="AZ278" s="7"/>
      <c r="BA278" s="7"/>
      <c r="BB278" s="7"/>
      <c r="BC278" s="7"/>
      <c r="BD278" s="7"/>
      <c r="BE278" s="7"/>
      <c r="BF278" s="7"/>
      <c r="BG278" s="7"/>
      <c r="BH278" s="7"/>
      <c r="BI278" s="7"/>
      <c r="BJ278" s="7"/>
      <c r="BK278" s="7"/>
      <c r="BL278" s="7"/>
      <c r="BM278" s="7"/>
      <c r="BN278" s="7"/>
      <c r="BO278" s="7"/>
      <c r="BP278" s="7"/>
      <c r="BQ278" s="7"/>
      <c r="BR278" s="7"/>
      <c r="BS278" s="7"/>
      <c r="BT278" s="7"/>
      <c r="BU278" s="7"/>
      <c r="BV278" s="7"/>
      <c r="BW278" s="7"/>
      <c r="BX278" s="7"/>
      <c r="BY278" s="7"/>
    </row>
    <row r="279" spans="1:77" s="8" customFormat="1" ht="13.5" hidden="1" customHeight="1">
      <c r="A279" s="58" t="s">
        <v>378</v>
      </c>
      <c r="B279" s="60" t="s">
        <v>380</v>
      </c>
      <c r="C279" s="153" t="s">
        <v>16</v>
      </c>
      <c r="D279" s="153" t="s">
        <v>381</v>
      </c>
      <c r="E279" s="154">
        <f>F279+G279+H279</f>
        <v>0</v>
      </c>
      <c r="F279" s="37"/>
      <c r="G279" s="155">
        <v>0</v>
      </c>
      <c r="H279" s="155"/>
      <c r="I279" s="155"/>
      <c r="J279" s="190">
        <f>K279+L279+M279+N279</f>
        <v>0</v>
      </c>
      <c r="K279" s="190"/>
      <c r="L279" s="190">
        <v>0</v>
      </c>
      <c r="M279" s="190"/>
      <c r="N279" s="190"/>
      <c r="O279" s="155">
        <f>P279+Q279+R279+S279</f>
        <v>0</v>
      </c>
      <c r="P279" s="157">
        <f t="shared" si="228"/>
        <v>0</v>
      </c>
      <c r="Q279" s="155">
        <f>G279+L279</f>
        <v>0</v>
      </c>
      <c r="R279" s="155">
        <f>H279+M279</f>
        <v>0</v>
      </c>
      <c r="S279" s="155">
        <f>I279+N279</f>
        <v>0</v>
      </c>
      <c r="T279" s="154">
        <f>U279+V279+W279</f>
        <v>0</v>
      </c>
      <c r="U279" s="156"/>
      <c r="V279" s="156"/>
      <c r="W279" s="156"/>
      <c r="X279" s="156"/>
      <c r="Y279" s="156"/>
      <c r="Z279" s="156"/>
      <c r="AA279" s="156"/>
      <c r="AB279" s="154">
        <f t="shared" si="241"/>
        <v>0</v>
      </c>
      <c r="AC279" s="154">
        <f t="shared" si="241"/>
        <v>0</v>
      </c>
      <c r="AD279" s="154">
        <f t="shared" si="241"/>
        <v>0</v>
      </c>
      <c r="AE279" s="154">
        <f t="shared" si="241"/>
        <v>0</v>
      </c>
      <c r="AF279" s="160">
        <f>AG279+AH279+AI279</f>
        <v>0</v>
      </c>
      <c r="AG279" s="160"/>
      <c r="AH279" s="160"/>
      <c r="AI279" s="160"/>
      <c r="AJ279" s="161"/>
      <c r="AK279" s="161"/>
      <c r="AL279" s="161"/>
      <c r="AM279" s="161"/>
      <c r="AN279" s="162">
        <f t="shared" si="242"/>
        <v>0</v>
      </c>
      <c r="AO279" s="162">
        <f t="shared" si="242"/>
        <v>0</v>
      </c>
      <c r="AP279" s="162">
        <f t="shared" si="242"/>
        <v>0</v>
      </c>
      <c r="AQ279" s="162">
        <f t="shared" si="242"/>
        <v>0</v>
      </c>
      <c r="AR279" s="7"/>
      <c r="AS279" s="7"/>
      <c r="AT279" s="7"/>
      <c r="AU279" s="7"/>
      <c r="AV279" s="7"/>
      <c r="AW279" s="7"/>
      <c r="AX279" s="7"/>
      <c r="AY279" s="7"/>
      <c r="AZ279" s="7"/>
      <c r="BA279" s="7"/>
      <c r="BB279" s="7"/>
      <c r="BC279" s="7"/>
      <c r="BD279" s="7"/>
      <c r="BE279" s="7"/>
      <c r="BF279" s="7"/>
      <c r="BG279" s="7"/>
      <c r="BH279" s="7"/>
      <c r="BI279" s="7"/>
      <c r="BJ279" s="7"/>
      <c r="BK279" s="7"/>
      <c r="BL279" s="7"/>
      <c r="BM279" s="7"/>
      <c r="BN279" s="7"/>
      <c r="BO279" s="7"/>
      <c r="BP279" s="7"/>
      <c r="BQ279" s="7"/>
      <c r="BR279" s="7"/>
      <c r="BS279" s="7"/>
      <c r="BT279" s="7"/>
      <c r="BU279" s="7"/>
      <c r="BV279" s="7"/>
      <c r="BW279" s="7"/>
      <c r="BX279" s="7"/>
      <c r="BY279" s="7"/>
    </row>
    <row r="280" spans="1:77" s="109" customFormat="1" ht="89.25" customHeight="1">
      <c r="A280" s="43" t="s">
        <v>211</v>
      </c>
      <c r="B280" s="156">
        <v>6100000000</v>
      </c>
      <c r="C280" s="36"/>
      <c r="D280" s="36"/>
      <c r="E280" s="154">
        <f>E281+E287+E301+E297</f>
        <v>20605.3</v>
      </c>
      <c r="F280" s="154">
        <f>F281+F287+F301+F297</f>
        <v>13605.3</v>
      </c>
      <c r="G280" s="154">
        <f>G281+G287+G301+G297</f>
        <v>7000</v>
      </c>
      <c r="H280" s="154">
        <f>H281+H287+H301+H297</f>
        <v>0</v>
      </c>
      <c r="I280" s="154">
        <f t="shared" ref="I280:S280" si="278">I281+I287+I301+I297</f>
        <v>0</v>
      </c>
      <c r="J280" s="187">
        <f t="shared" si="278"/>
        <v>0</v>
      </c>
      <c r="K280" s="187">
        <f t="shared" si="278"/>
        <v>0</v>
      </c>
      <c r="L280" s="187">
        <f t="shared" si="278"/>
        <v>0</v>
      </c>
      <c r="M280" s="187">
        <f t="shared" si="278"/>
        <v>0</v>
      </c>
      <c r="N280" s="187">
        <f t="shared" si="278"/>
        <v>0</v>
      </c>
      <c r="O280" s="154">
        <f t="shared" si="278"/>
        <v>20605.3</v>
      </c>
      <c r="P280" s="157">
        <f t="shared" si="228"/>
        <v>13605.3</v>
      </c>
      <c r="Q280" s="154">
        <f t="shared" si="278"/>
        <v>7000</v>
      </c>
      <c r="R280" s="154">
        <f t="shared" si="278"/>
        <v>0</v>
      </c>
      <c r="S280" s="154">
        <f t="shared" si="278"/>
        <v>0</v>
      </c>
      <c r="T280" s="154">
        <f>T281+T287+T301</f>
        <v>17996.7</v>
      </c>
      <c r="U280" s="154">
        <f t="shared" ref="U280:AM280" si="279">U281+U287+U301</f>
        <v>10996.7</v>
      </c>
      <c r="V280" s="154">
        <f t="shared" si="279"/>
        <v>7000</v>
      </c>
      <c r="W280" s="154">
        <f t="shared" si="279"/>
        <v>0</v>
      </c>
      <c r="X280" s="154">
        <f t="shared" si="279"/>
        <v>0</v>
      </c>
      <c r="Y280" s="154">
        <f t="shared" si="279"/>
        <v>0</v>
      </c>
      <c r="Z280" s="154">
        <f t="shared" si="279"/>
        <v>0</v>
      </c>
      <c r="AA280" s="154">
        <f t="shared" si="279"/>
        <v>0</v>
      </c>
      <c r="AB280" s="154">
        <f t="shared" si="241"/>
        <v>17996.7</v>
      </c>
      <c r="AC280" s="154">
        <f t="shared" si="241"/>
        <v>10996.7</v>
      </c>
      <c r="AD280" s="154">
        <f t="shared" si="241"/>
        <v>7000</v>
      </c>
      <c r="AE280" s="154">
        <f t="shared" si="241"/>
        <v>0</v>
      </c>
      <c r="AF280" s="154">
        <f t="shared" si="279"/>
        <v>18285.099999999999</v>
      </c>
      <c r="AG280" s="154">
        <f t="shared" si="279"/>
        <v>11285.1</v>
      </c>
      <c r="AH280" s="154">
        <f t="shared" si="279"/>
        <v>7000</v>
      </c>
      <c r="AI280" s="154">
        <f t="shared" si="279"/>
        <v>0</v>
      </c>
      <c r="AJ280" s="154">
        <f t="shared" si="279"/>
        <v>0</v>
      </c>
      <c r="AK280" s="154">
        <f t="shared" si="279"/>
        <v>0</v>
      </c>
      <c r="AL280" s="154">
        <f t="shared" si="279"/>
        <v>0</v>
      </c>
      <c r="AM280" s="154">
        <f t="shared" si="279"/>
        <v>0</v>
      </c>
      <c r="AN280" s="162">
        <f t="shared" si="242"/>
        <v>18285.099999999999</v>
      </c>
      <c r="AO280" s="162">
        <f t="shared" si="242"/>
        <v>11285.1</v>
      </c>
      <c r="AP280" s="162">
        <f t="shared" si="242"/>
        <v>7000</v>
      </c>
      <c r="AQ280" s="162">
        <f t="shared" si="242"/>
        <v>0</v>
      </c>
      <c r="AR280" s="95"/>
      <c r="AS280" s="95"/>
      <c r="AT280" s="95"/>
    </row>
    <row r="281" spans="1:77" s="96" customFormat="1" ht="41.25" customHeight="1">
      <c r="A281" s="110" t="s">
        <v>212</v>
      </c>
      <c r="B281" s="111" t="s">
        <v>213</v>
      </c>
      <c r="C281" s="25"/>
      <c r="D281" s="25"/>
      <c r="E281" s="154">
        <f t="shared" ref="E281:AM281" si="280">E282</f>
        <v>6585.3</v>
      </c>
      <c r="F281" s="155">
        <f t="shared" si="280"/>
        <v>6585.3</v>
      </c>
      <c r="G281" s="155">
        <f t="shared" si="280"/>
        <v>0</v>
      </c>
      <c r="H281" s="155">
        <f t="shared" si="280"/>
        <v>0</v>
      </c>
      <c r="I281" s="155">
        <f t="shared" si="280"/>
        <v>0</v>
      </c>
      <c r="J281" s="190">
        <f t="shared" si="280"/>
        <v>-146</v>
      </c>
      <c r="K281" s="190">
        <f t="shared" si="280"/>
        <v>-146</v>
      </c>
      <c r="L281" s="190">
        <f t="shared" si="280"/>
        <v>0</v>
      </c>
      <c r="M281" s="190">
        <f t="shared" si="280"/>
        <v>0</v>
      </c>
      <c r="N281" s="190">
        <f t="shared" si="280"/>
        <v>0</v>
      </c>
      <c r="O281" s="155">
        <f t="shared" si="280"/>
        <v>6439.3</v>
      </c>
      <c r="P281" s="157">
        <f t="shared" si="228"/>
        <v>6439.3</v>
      </c>
      <c r="Q281" s="155">
        <f t="shared" si="280"/>
        <v>0</v>
      </c>
      <c r="R281" s="155">
        <f t="shared" si="280"/>
        <v>0</v>
      </c>
      <c r="S281" s="155">
        <f t="shared" si="280"/>
        <v>0</v>
      </c>
      <c r="T281" s="155">
        <f t="shared" si="280"/>
        <v>4997.7000000000007</v>
      </c>
      <c r="U281" s="155">
        <f t="shared" si="280"/>
        <v>4997.7000000000007</v>
      </c>
      <c r="V281" s="155">
        <f t="shared" si="280"/>
        <v>0</v>
      </c>
      <c r="W281" s="155">
        <f t="shared" si="280"/>
        <v>0</v>
      </c>
      <c r="X281" s="155">
        <f t="shared" si="280"/>
        <v>0</v>
      </c>
      <c r="Y281" s="155">
        <f t="shared" si="280"/>
        <v>0</v>
      </c>
      <c r="Z281" s="155">
        <f t="shared" si="280"/>
        <v>0</v>
      </c>
      <c r="AA281" s="155">
        <f t="shared" si="280"/>
        <v>0</v>
      </c>
      <c r="AB281" s="154">
        <f t="shared" si="241"/>
        <v>4997.7000000000007</v>
      </c>
      <c r="AC281" s="154">
        <f t="shared" si="241"/>
        <v>4997.7000000000007</v>
      </c>
      <c r="AD281" s="154">
        <f t="shared" si="241"/>
        <v>0</v>
      </c>
      <c r="AE281" s="154">
        <f t="shared" si="241"/>
        <v>0</v>
      </c>
      <c r="AF281" s="155">
        <f t="shared" si="280"/>
        <v>4997.7000000000007</v>
      </c>
      <c r="AG281" s="155">
        <f t="shared" si="280"/>
        <v>4997.7000000000007</v>
      </c>
      <c r="AH281" s="155">
        <f t="shared" si="280"/>
        <v>0</v>
      </c>
      <c r="AI281" s="155">
        <f t="shared" si="280"/>
        <v>0</v>
      </c>
      <c r="AJ281" s="155">
        <f t="shared" si="280"/>
        <v>0</v>
      </c>
      <c r="AK281" s="155">
        <f t="shared" si="280"/>
        <v>0</v>
      </c>
      <c r="AL281" s="155">
        <f t="shared" si="280"/>
        <v>0</v>
      </c>
      <c r="AM281" s="155">
        <f t="shared" si="280"/>
        <v>0</v>
      </c>
      <c r="AN281" s="162">
        <f t="shared" si="242"/>
        <v>4997.7000000000007</v>
      </c>
      <c r="AO281" s="162">
        <f t="shared" si="242"/>
        <v>4997.7000000000007</v>
      </c>
      <c r="AP281" s="162">
        <f t="shared" si="242"/>
        <v>0</v>
      </c>
      <c r="AQ281" s="162">
        <f t="shared" si="242"/>
        <v>0</v>
      </c>
      <c r="AR281" s="95"/>
      <c r="AS281" s="95"/>
      <c r="AT281" s="95"/>
      <c r="AU281" s="95"/>
      <c r="AV281" s="95"/>
      <c r="AW281" s="95"/>
      <c r="AX281" s="95"/>
      <c r="AY281" s="95"/>
      <c r="AZ281" s="95"/>
      <c r="BA281" s="95"/>
      <c r="BB281" s="95"/>
      <c r="BC281" s="95"/>
      <c r="BD281" s="95"/>
      <c r="BE281" s="95"/>
      <c r="BF281" s="95"/>
      <c r="BG281" s="95"/>
      <c r="BH281" s="95"/>
      <c r="BI281" s="95"/>
      <c r="BJ281" s="95"/>
      <c r="BK281" s="95"/>
      <c r="BL281" s="95"/>
      <c r="BM281" s="95"/>
      <c r="BN281" s="95"/>
      <c r="BO281" s="95"/>
      <c r="BP281" s="95"/>
      <c r="BQ281" s="95"/>
      <c r="BR281" s="95"/>
      <c r="BS281" s="95"/>
      <c r="BT281" s="95"/>
      <c r="BU281" s="95"/>
      <c r="BV281" s="95"/>
      <c r="BW281" s="95"/>
      <c r="BX281" s="95"/>
      <c r="BY281" s="95"/>
    </row>
    <row r="282" spans="1:77" s="96" customFormat="1" ht="14.25" customHeight="1">
      <c r="A282" s="132" t="s">
        <v>104</v>
      </c>
      <c r="B282" s="156">
        <v>6100182130</v>
      </c>
      <c r="C282" s="25"/>
      <c r="D282" s="25"/>
      <c r="E282" s="154">
        <f t="shared" ref="E282:AI282" si="281">E283+E285</f>
        <v>6585.3</v>
      </c>
      <c r="F282" s="158">
        <f t="shared" si="281"/>
        <v>6585.3</v>
      </c>
      <c r="G282" s="158">
        <f t="shared" si="281"/>
        <v>0</v>
      </c>
      <c r="H282" s="158">
        <f t="shared" si="281"/>
        <v>0</v>
      </c>
      <c r="I282" s="158">
        <f t="shared" si="281"/>
        <v>0</v>
      </c>
      <c r="J282" s="193">
        <f t="shared" si="281"/>
        <v>-146</v>
      </c>
      <c r="K282" s="193">
        <f t="shared" si="281"/>
        <v>-146</v>
      </c>
      <c r="L282" s="193">
        <f t="shared" si="281"/>
        <v>0</v>
      </c>
      <c r="M282" s="193">
        <f t="shared" si="281"/>
        <v>0</v>
      </c>
      <c r="N282" s="193">
        <f t="shared" si="281"/>
        <v>0</v>
      </c>
      <c r="O282" s="158">
        <f t="shared" si="281"/>
        <v>6439.3</v>
      </c>
      <c r="P282" s="157">
        <f t="shared" si="228"/>
        <v>6439.3</v>
      </c>
      <c r="Q282" s="158">
        <f t="shared" si="281"/>
        <v>0</v>
      </c>
      <c r="R282" s="158">
        <f t="shared" si="281"/>
        <v>0</v>
      </c>
      <c r="S282" s="158">
        <f t="shared" si="281"/>
        <v>0</v>
      </c>
      <c r="T282" s="154">
        <f t="shared" si="281"/>
        <v>4997.7000000000007</v>
      </c>
      <c r="U282" s="158">
        <f t="shared" si="281"/>
        <v>4997.7000000000007</v>
      </c>
      <c r="V282" s="158">
        <f t="shared" si="281"/>
        <v>0</v>
      </c>
      <c r="W282" s="158">
        <f t="shared" si="281"/>
        <v>0</v>
      </c>
      <c r="X282" s="158">
        <f t="shared" si="281"/>
        <v>0</v>
      </c>
      <c r="Y282" s="158">
        <f t="shared" si="281"/>
        <v>0</v>
      </c>
      <c r="Z282" s="158">
        <f t="shared" si="281"/>
        <v>0</v>
      </c>
      <c r="AA282" s="158">
        <f t="shared" si="281"/>
        <v>0</v>
      </c>
      <c r="AB282" s="154">
        <f t="shared" si="241"/>
        <v>4997.7000000000007</v>
      </c>
      <c r="AC282" s="154">
        <f t="shared" si="241"/>
        <v>4997.7000000000007</v>
      </c>
      <c r="AD282" s="154">
        <f t="shared" si="241"/>
        <v>0</v>
      </c>
      <c r="AE282" s="154">
        <f t="shared" si="241"/>
        <v>0</v>
      </c>
      <c r="AF282" s="154">
        <f t="shared" si="281"/>
        <v>4997.7000000000007</v>
      </c>
      <c r="AG282" s="158">
        <f t="shared" si="281"/>
        <v>4997.7000000000007</v>
      </c>
      <c r="AH282" s="158">
        <f t="shared" si="281"/>
        <v>0</v>
      </c>
      <c r="AI282" s="158">
        <f t="shared" si="281"/>
        <v>0</v>
      </c>
      <c r="AJ282" s="156"/>
      <c r="AK282" s="156"/>
      <c r="AL282" s="156"/>
      <c r="AM282" s="156"/>
      <c r="AN282" s="162">
        <f t="shared" si="242"/>
        <v>4997.7000000000007</v>
      </c>
      <c r="AO282" s="162">
        <f t="shared" si="242"/>
        <v>4997.7000000000007</v>
      </c>
      <c r="AP282" s="162">
        <f t="shared" si="242"/>
        <v>0</v>
      </c>
      <c r="AQ282" s="162">
        <f t="shared" si="242"/>
        <v>0</v>
      </c>
      <c r="AR282" s="95"/>
      <c r="AS282" s="95"/>
      <c r="AT282" s="95"/>
      <c r="AU282" s="95"/>
      <c r="AV282" s="95"/>
      <c r="AW282" s="95"/>
      <c r="AX282" s="95"/>
      <c r="AY282" s="95"/>
      <c r="AZ282" s="95"/>
      <c r="BA282" s="95"/>
      <c r="BB282" s="95"/>
      <c r="BC282" s="95"/>
      <c r="BD282" s="95"/>
      <c r="BE282" s="95"/>
      <c r="BF282" s="95"/>
      <c r="BG282" s="95"/>
      <c r="BH282" s="95"/>
      <c r="BI282" s="95"/>
      <c r="BJ282" s="95"/>
      <c r="BK282" s="95"/>
      <c r="BL282" s="95"/>
      <c r="BM282" s="95"/>
      <c r="BN282" s="95"/>
      <c r="BO282" s="95"/>
      <c r="BP282" s="95"/>
      <c r="BQ282" s="95"/>
      <c r="BR282" s="95"/>
      <c r="BS282" s="95"/>
      <c r="BT282" s="95"/>
      <c r="BU282" s="95"/>
      <c r="BV282" s="95"/>
      <c r="BW282" s="95"/>
      <c r="BX282" s="95"/>
      <c r="BY282" s="95"/>
    </row>
    <row r="283" spans="1:77" s="96" customFormat="1" ht="39.75" customHeight="1">
      <c r="A283" s="32" t="s">
        <v>42</v>
      </c>
      <c r="B283" s="156">
        <v>6100182130</v>
      </c>
      <c r="C283" s="25" t="s">
        <v>16</v>
      </c>
      <c r="D283" s="25"/>
      <c r="E283" s="154">
        <f t="shared" ref="E283:AM283" si="282">E284</f>
        <v>3078.8</v>
      </c>
      <c r="F283" s="158">
        <f t="shared" si="282"/>
        <v>3078.8</v>
      </c>
      <c r="G283" s="158">
        <f t="shared" si="282"/>
        <v>0</v>
      </c>
      <c r="H283" s="158">
        <f t="shared" si="282"/>
        <v>0</v>
      </c>
      <c r="I283" s="158">
        <f t="shared" si="282"/>
        <v>0</v>
      </c>
      <c r="J283" s="193">
        <f t="shared" si="282"/>
        <v>500</v>
      </c>
      <c r="K283" s="193">
        <f t="shared" si="282"/>
        <v>500</v>
      </c>
      <c r="L283" s="193">
        <f t="shared" si="282"/>
        <v>0</v>
      </c>
      <c r="M283" s="193">
        <f t="shared" si="282"/>
        <v>0</v>
      </c>
      <c r="N283" s="193">
        <f t="shared" si="282"/>
        <v>0</v>
      </c>
      <c r="O283" s="158">
        <f t="shared" si="282"/>
        <v>3578.8</v>
      </c>
      <c r="P283" s="157">
        <f t="shared" ref="P283:P346" si="283">F283+K283</f>
        <v>3578.8</v>
      </c>
      <c r="Q283" s="158">
        <f t="shared" si="282"/>
        <v>0</v>
      </c>
      <c r="R283" s="158">
        <f t="shared" si="282"/>
        <v>0</v>
      </c>
      <c r="S283" s="158">
        <f t="shared" si="282"/>
        <v>0</v>
      </c>
      <c r="T283" s="154">
        <f t="shared" si="282"/>
        <v>2778.8</v>
      </c>
      <c r="U283" s="158">
        <f t="shared" si="282"/>
        <v>2778.8</v>
      </c>
      <c r="V283" s="158">
        <f t="shared" si="282"/>
        <v>0</v>
      </c>
      <c r="W283" s="158">
        <f t="shared" si="282"/>
        <v>0</v>
      </c>
      <c r="X283" s="158">
        <f t="shared" si="282"/>
        <v>0</v>
      </c>
      <c r="Y283" s="158">
        <f t="shared" si="282"/>
        <v>0</v>
      </c>
      <c r="Z283" s="158">
        <f t="shared" si="282"/>
        <v>0</v>
      </c>
      <c r="AA283" s="158">
        <f t="shared" si="282"/>
        <v>0</v>
      </c>
      <c r="AB283" s="154">
        <f t="shared" si="241"/>
        <v>2778.8</v>
      </c>
      <c r="AC283" s="154">
        <f t="shared" si="241"/>
        <v>2778.8</v>
      </c>
      <c r="AD283" s="154">
        <f t="shared" si="241"/>
        <v>0</v>
      </c>
      <c r="AE283" s="154">
        <f t="shared" si="241"/>
        <v>0</v>
      </c>
      <c r="AF283" s="154">
        <f t="shared" si="282"/>
        <v>2778.8</v>
      </c>
      <c r="AG283" s="158">
        <f t="shared" si="282"/>
        <v>2778.8</v>
      </c>
      <c r="AH283" s="158">
        <f t="shared" si="282"/>
        <v>0</v>
      </c>
      <c r="AI283" s="154">
        <f t="shared" si="282"/>
        <v>0</v>
      </c>
      <c r="AJ283" s="154">
        <f t="shared" si="282"/>
        <v>0</v>
      </c>
      <c r="AK283" s="154">
        <f t="shared" si="282"/>
        <v>0</v>
      </c>
      <c r="AL283" s="154">
        <f t="shared" si="282"/>
        <v>0</v>
      </c>
      <c r="AM283" s="154">
        <f t="shared" si="282"/>
        <v>0</v>
      </c>
      <c r="AN283" s="162">
        <f t="shared" si="242"/>
        <v>2778.8</v>
      </c>
      <c r="AO283" s="162">
        <f t="shared" si="242"/>
        <v>2778.8</v>
      </c>
      <c r="AP283" s="162">
        <f t="shared" si="242"/>
        <v>0</v>
      </c>
      <c r="AQ283" s="162">
        <f t="shared" si="242"/>
        <v>0</v>
      </c>
      <c r="AR283" s="95"/>
      <c r="AS283" s="95"/>
      <c r="AT283" s="95"/>
      <c r="AU283" s="95"/>
      <c r="AV283" s="95"/>
      <c r="AW283" s="95"/>
      <c r="AX283" s="95"/>
      <c r="AY283" s="95"/>
      <c r="AZ283" s="95"/>
      <c r="BA283" s="95"/>
      <c r="BB283" s="95"/>
      <c r="BC283" s="95"/>
      <c r="BD283" s="95"/>
      <c r="BE283" s="95"/>
      <c r="BF283" s="95"/>
      <c r="BG283" s="95"/>
      <c r="BH283" s="95"/>
      <c r="BI283" s="95"/>
      <c r="BJ283" s="95"/>
      <c r="BK283" s="95"/>
      <c r="BL283" s="95"/>
      <c r="BM283" s="95"/>
      <c r="BN283" s="95"/>
      <c r="BO283" s="95"/>
      <c r="BP283" s="95"/>
      <c r="BQ283" s="95"/>
      <c r="BR283" s="95"/>
      <c r="BS283" s="95"/>
      <c r="BT283" s="95"/>
      <c r="BU283" s="95"/>
      <c r="BV283" s="95"/>
      <c r="BW283" s="95"/>
      <c r="BX283" s="95"/>
      <c r="BY283" s="95"/>
    </row>
    <row r="284" spans="1:77" s="96" customFormat="1" ht="30.75" customHeight="1">
      <c r="A284" s="24" t="s">
        <v>40</v>
      </c>
      <c r="B284" s="156">
        <v>6100182130</v>
      </c>
      <c r="C284" s="25" t="s">
        <v>16</v>
      </c>
      <c r="D284" s="25" t="s">
        <v>41</v>
      </c>
      <c r="E284" s="154">
        <f>F284+G284+H284</f>
        <v>3078.8</v>
      </c>
      <c r="F284" s="155">
        <v>3078.8</v>
      </c>
      <c r="G284" s="156"/>
      <c r="H284" s="155"/>
      <c r="I284" s="155"/>
      <c r="J284" s="190">
        <f>K284+L284+M284+N284</f>
        <v>500</v>
      </c>
      <c r="K284" s="191">
        <v>500</v>
      </c>
      <c r="L284" s="190"/>
      <c r="M284" s="190"/>
      <c r="N284" s="190"/>
      <c r="O284" s="155">
        <f>P284+Q284+R284+S284</f>
        <v>3578.8</v>
      </c>
      <c r="P284" s="157">
        <f t="shared" si="283"/>
        <v>3578.8</v>
      </c>
      <c r="Q284" s="155"/>
      <c r="R284" s="155"/>
      <c r="S284" s="155"/>
      <c r="T284" s="154">
        <f>U284+V284+W284</f>
        <v>2778.8</v>
      </c>
      <c r="U284" s="158">
        <v>2778.8</v>
      </c>
      <c r="V284" s="156"/>
      <c r="W284" s="156"/>
      <c r="X284" s="156"/>
      <c r="Y284" s="156"/>
      <c r="Z284" s="156"/>
      <c r="AA284" s="156"/>
      <c r="AB284" s="154">
        <f t="shared" si="241"/>
        <v>2778.8</v>
      </c>
      <c r="AC284" s="154">
        <f t="shared" si="241"/>
        <v>2778.8</v>
      </c>
      <c r="AD284" s="154">
        <f t="shared" si="241"/>
        <v>0</v>
      </c>
      <c r="AE284" s="154">
        <f t="shared" si="241"/>
        <v>0</v>
      </c>
      <c r="AF284" s="154">
        <f>AG284+AH284</f>
        <v>2778.8</v>
      </c>
      <c r="AG284" s="158">
        <v>2778.8</v>
      </c>
      <c r="AH284" s="160"/>
      <c r="AI284" s="160"/>
      <c r="AJ284" s="156"/>
      <c r="AK284" s="156"/>
      <c r="AL284" s="156"/>
      <c r="AM284" s="156"/>
      <c r="AN284" s="162">
        <f t="shared" si="242"/>
        <v>2778.8</v>
      </c>
      <c r="AO284" s="162">
        <f t="shared" si="242"/>
        <v>2778.8</v>
      </c>
      <c r="AP284" s="162">
        <f t="shared" si="242"/>
        <v>0</v>
      </c>
      <c r="AQ284" s="162">
        <f t="shared" si="242"/>
        <v>0</v>
      </c>
      <c r="AR284" s="95"/>
      <c r="AS284" s="95"/>
      <c r="AT284" s="95"/>
      <c r="AU284" s="95"/>
      <c r="AV284" s="95"/>
      <c r="AW284" s="95"/>
      <c r="AX284" s="95"/>
      <c r="AY284" s="95"/>
      <c r="AZ284" s="95"/>
      <c r="BA284" s="95"/>
      <c r="BB284" s="95"/>
      <c r="BC284" s="95"/>
      <c r="BD284" s="95"/>
      <c r="BE284" s="95"/>
      <c r="BF284" s="95"/>
      <c r="BG284" s="95"/>
      <c r="BH284" s="95"/>
      <c r="BI284" s="95"/>
      <c r="BJ284" s="95"/>
      <c r="BK284" s="95"/>
      <c r="BL284" s="95"/>
      <c r="BM284" s="95"/>
      <c r="BN284" s="95"/>
      <c r="BO284" s="95"/>
      <c r="BP284" s="95"/>
      <c r="BQ284" s="95"/>
      <c r="BR284" s="95"/>
      <c r="BS284" s="95"/>
      <c r="BT284" s="95"/>
      <c r="BU284" s="95"/>
      <c r="BV284" s="95"/>
      <c r="BW284" s="95"/>
      <c r="BX284" s="95"/>
      <c r="BY284" s="95"/>
    </row>
    <row r="285" spans="1:77" s="96" customFormat="1" ht="18" customHeight="1">
      <c r="A285" s="24" t="s">
        <v>35</v>
      </c>
      <c r="B285" s="156">
        <v>6100182130</v>
      </c>
      <c r="C285" s="25" t="s">
        <v>36</v>
      </c>
      <c r="D285" s="25"/>
      <c r="E285" s="154">
        <f>E286</f>
        <v>3506.5</v>
      </c>
      <c r="F285" s="158">
        <f>F286</f>
        <v>3506.5</v>
      </c>
      <c r="G285" s="158">
        <f>G286</f>
        <v>0</v>
      </c>
      <c r="H285" s="158">
        <f>H286</f>
        <v>0</v>
      </c>
      <c r="I285" s="158">
        <f t="shared" ref="I285:AM285" si="284">I286</f>
        <v>0</v>
      </c>
      <c r="J285" s="193">
        <f t="shared" si="284"/>
        <v>-646</v>
      </c>
      <c r="K285" s="193">
        <f t="shared" si="284"/>
        <v>-646</v>
      </c>
      <c r="L285" s="193">
        <f t="shared" si="284"/>
        <v>0</v>
      </c>
      <c r="M285" s="193">
        <f t="shared" si="284"/>
        <v>0</v>
      </c>
      <c r="N285" s="193">
        <f t="shared" si="284"/>
        <v>0</v>
      </c>
      <c r="O285" s="158">
        <f t="shared" si="284"/>
        <v>2860.5</v>
      </c>
      <c r="P285" s="157">
        <f t="shared" si="283"/>
        <v>2860.5</v>
      </c>
      <c r="Q285" s="158">
        <f t="shared" si="284"/>
        <v>0</v>
      </c>
      <c r="R285" s="158">
        <f t="shared" si="284"/>
        <v>0</v>
      </c>
      <c r="S285" s="158">
        <f t="shared" si="284"/>
        <v>0</v>
      </c>
      <c r="T285" s="158">
        <f t="shared" si="284"/>
        <v>2218.9</v>
      </c>
      <c r="U285" s="158">
        <f t="shared" si="284"/>
        <v>2218.9</v>
      </c>
      <c r="V285" s="158">
        <f t="shared" si="284"/>
        <v>0</v>
      </c>
      <c r="W285" s="158">
        <f t="shared" si="284"/>
        <v>0</v>
      </c>
      <c r="X285" s="158">
        <f t="shared" si="284"/>
        <v>0</v>
      </c>
      <c r="Y285" s="158">
        <f t="shared" si="284"/>
        <v>0</v>
      </c>
      <c r="Z285" s="158">
        <f t="shared" si="284"/>
        <v>0</v>
      </c>
      <c r="AA285" s="158">
        <f t="shared" si="284"/>
        <v>0</v>
      </c>
      <c r="AB285" s="154">
        <f t="shared" si="241"/>
        <v>2218.9</v>
      </c>
      <c r="AC285" s="154">
        <f t="shared" si="241"/>
        <v>2218.9</v>
      </c>
      <c r="AD285" s="154">
        <f t="shared" si="241"/>
        <v>0</v>
      </c>
      <c r="AE285" s="154">
        <f t="shared" si="241"/>
        <v>0</v>
      </c>
      <c r="AF285" s="158">
        <f t="shared" si="284"/>
        <v>2218.9</v>
      </c>
      <c r="AG285" s="158">
        <f t="shared" si="284"/>
        <v>2218.9</v>
      </c>
      <c r="AH285" s="158">
        <f t="shared" si="284"/>
        <v>0</v>
      </c>
      <c r="AI285" s="158">
        <f t="shared" si="284"/>
        <v>0</v>
      </c>
      <c r="AJ285" s="158">
        <f t="shared" si="284"/>
        <v>0</v>
      </c>
      <c r="AK285" s="158">
        <f t="shared" si="284"/>
        <v>0</v>
      </c>
      <c r="AL285" s="158">
        <f t="shared" si="284"/>
        <v>0</v>
      </c>
      <c r="AM285" s="158">
        <f t="shared" si="284"/>
        <v>0</v>
      </c>
      <c r="AN285" s="162">
        <f t="shared" si="242"/>
        <v>2218.9</v>
      </c>
      <c r="AO285" s="162">
        <f t="shared" si="242"/>
        <v>2218.9</v>
      </c>
      <c r="AP285" s="162">
        <f t="shared" si="242"/>
        <v>0</v>
      </c>
      <c r="AQ285" s="162">
        <f t="shared" si="242"/>
        <v>0</v>
      </c>
      <c r="AR285" s="95"/>
      <c r="AS285" s="95"/>
      <c r="AT285" s="95"/>
      <c r="AU285" s="95"/>
      <c r="AV285" s="95"/>
      <c r="AW285" s="95"/>
      <c r="AX285" s="95"/>
      <c r="AY285" s="95"/>
      <c r="AZ285" s="95"/>
      <c r="BA285" s="95"/>
      <c r="BB285" s="95"/>
      <c r="BC285" s="95"/>
      <c r="BD285" s="95"/>
      <c r="BE285" s="95"/>
      <c r="BF285" s="95"/>
      <c r="BG285" s="95"/>
      <c r="BH285" s="95"/>
      <c r="BI285" s="95"/>
      <c r="BJ285" s="95"/>
      <c r="BK285" s="95"/>
      <c r="BL285" s="95"/>
      <c r="BM285" s="95"/>
      <c r="BN285" s="95"/>
      <c r="BO285" s="95"/>
      <c r="BP285" s="95"/>
      <c r="BQ285" s="95"/>
      <c r="BR285" s="95"/>
      <c r="BS285" s="95"/>
      <c r="BT285" s="95"/>
      <c r="BU285" s="95"/>
      <c r="BV285" s="95"/>
      <c r="BW285" s="95"/>
      <c r="BX285" s="95"/>
      <c r="BY285" s="95"/>
    </row>
    <row r="286" spans="1:77" s="96" customFormat="1" ht="14.25" customHeight="1">
      <c r="A286" s="24" t="s">
        <v>40</v>
      </c>
      <c r="B286" s="156">
        <v>6100182130</v>
      </c>
      <c r="C286" s="25" t="s">
        <v>36</v>
      </c>
      <c r="D286" s="25" t="s">
        <v>41</v>
      </c>
      <c r="E286" s="154">
        <f>F286+G286+H286</f>
        <v>3506.5</v>
      </c>
      <c r="F286" s="158">
        <v>3506.5</v>
      </c>
      <c r="G286" s="154"/>
      <c r="H286" s="154"/>
      <c r="I286" s="154"/>
      <c r="J286" s="187">
        <f>K286+L286+M286+N286</f>
        <v>-646</v>
      </c>
      <c r="K286" s="187">
        <v>-646</v>
      </c>
      <c r="L286" s="187"/>
      <c r="M286" s="187"/>
      <c r="N286" s="187"/>
      <c r="O286" s="154">
        <f>P286+Q286+R286+S286</f>
        <v>2860.5</v>
      </c>
      <c r="P286" s="157">
        <f t="shared" si="283"/>
        <v>2860.5</v>
      </c>
      <c r="Q286" s="154">
        <f>G286+L286</f>
        <v>0</v>
      </c>
      <c r="R286" s="154">
        <f>H286+M286</f>
        <v>0</v>
      </c>
      <c r="S286" s="154">
        <f>I286+N286</f>
        <v>0</v>
      </c>
      <c r="T286" s="154">
        <f>U286+V286+W286</f>
        <v>2218.9</v>
      </c>
      <c r="U286" s="158">
        <v>2218.9</v>
      </c>
      <c r="V286" s="154"/>
      <c r="W286" s="154"/>
      <c r="X286" s="154"/>
      <c r="Y286" s="154"/>
      <c r="Z286" s="154"/>
      <c r="AA286" s="154"/>
      <c r="AB286" s="154">
        <f t="shared" si="241"/>
        <v>2218.9</v>
      </c>
      <c r="AC286" s="154">
        <f t="shared" si="241"/>
        <v>2218.9</v>
      </c>
      <c r="AD286" s="154">
        <f t="shared" si="241"/>
        <v>0</v>
      </c>
      <c r="AE286" s="154">
        <f t="shared" si="241"/>
        <v>0</v>
      </c>
      <c r="AF286" s="154">
        <f>AG286+AH286+AI286</f>
        <v>2218.9</v>
      </c>
      <c r="AG286" s="158">
        <v>2218.9</v>
      </c>
      <c r="AH286" s="158"/>
      <c r="AI286" s="154"/>
      <c r="AJ286" s="156"/>
      <c r="AK286" s="156"/>
      <c r="AL286" s="156"/>
      <c r="AM286" s="156"/>
      <c r="AN286" s="162">
        <f t="shared" si="242"/>
        <v>2218.9</v>
      </c>
      <c r="AO286" s="162">
        <f t="shared" si="242"/>
        <v>2218.9</v>
      </c>
      <c r="AP286" s="162">
        <f t="shared" si="242"/>
        <v>0</v>
      </c>
      <c r="AQ286" s="162">
        <f t="shared" si="242"/>
        <v>0</v>
      </c>
      <c r="AR286" s="95"/>
      <c r="AS286" s="95"/>
      <c r="AT286" s="95"/>
      <c r="AU286" s="95"/>
      <c r="AV286" s="95"/>
      <c r="AW286" s="95"/>
      <c r="AX286" s="95"/>
      <c r="AY286" s="95"/>
      <c r="AZ286" s="95"/>
      <c r="BA286" s="95"/>
      <c r="BB286" s="95"/>
      <c r="BC286" s="95"/>
      <c r="BD286" s="95"/>
      <c r="BE286" s="95"/>
      <c r="BF286" s="95"/>
      <c r="BG286" s="95"/>
      <c r="BH286" s="95"/>
      <c r="BI286" s="95"/>
      <c r="BJ286" s="95"/>
      <c r="BK286" s="95"/>
      <c r="BL286" s="95"/>
      <c r="BM286" s="95"/>
      <c r="BN286" s="95"/>
      <c r="BO286" s="95"/>
      <c r="BP286" s="95"/>
      <c r="BQ286" s="95"/>
      <c r="BR286" s="95"/>
      <c r="BS286" s="95"/>
      <c r="BT286" s="95"/>
      <c r="BU286" s="95"/>
      <c r="BV286" s="95"/>
      <c r="BW286" s="95"/>
      <c r="BX286" s="95"/>
      <c r="BY286" s="95"/>
    </row>
    <row r="287" spans="1:77" s="96" customFormat="1" ht="45" customHeight="1">
      <c r="A287" s="24" t="s">
        <v>214</v>
      </c>
      <c r="B287" s="156">
        <v>6100200000</v>
      </c>
      <c r="C287" s="25"/>
      <c r="D287" s="25"/>
      <c r="E287" s="154">
        <f>E288+E291+E294</f>
        <v>13877.5</v>
      </c>
      <c r="F287" s="158">
        <f>F288+F291+F294</f>
        <v>6877.5</v>
      </c>
      <c r="G287" s="158">
        <f>G288+G291+G294</f>
        <v>7000</v>
      </c>
      <c r="H287" s="158">
        <f>H288+H291+H294</f>
        <v>0</v>
      </c>
      <c r="I287" s="158">
        <f t="shared" ref="I287:AA287" si="285">I288+I291+I294</f>
        <v>0</v>
      </c>
      <c r="J287" s="193">
        <f t="shared" si="285"/>
        <v>146</v>
      </c>
      <c r="K287" s="193">
        <f t="shared" si="285"/>
        <v>146</v>
      </c>
      <c r="L287" s="193">
        <f t="shared" si="285"/>
        <v>0</v>
      </c>
      <c r="M287" s="193">
        <f t="shared" si="285"/>
        <v>0</v>
      </c>
      <c r="N287" s="193">
        <f t="shared" si="285"/>
        <v>0</v>
      </c>
      <c r="O287" s="158">
        <f t="shared" si="285"/>
        <v>14023.5</v>
      </c>
      <c r="P287" s="157">
        <f t="shared" si="283"/>
        <v>7023.5</v>
      </c>
      <c r="Q287" s="158">
        <f t="shared" si="285"/>
        <v>7000</v>
      </c>
      <c r="R287" s="158">
        <f t="shared" si="285"/>
        <v>0</v>
      </c>
      <c r="S287" s="158">
        <f t="shared" si="285"/>
        <v>0</v>
      </c>
      <c r="T287" s="154">
        <f t="shared" si="285"/>
        <v>12958</v>
      </c>
      <c r="U287" s="154">
        <f t="shared" si="285"/>
        <v>5958</v>
      </c>
      <c r="V287" s="154">
        <f t="shared" si="285"/>
        <v>7000</v>
      </c>
      <c r="W287" s="154">
        <f t="shared" si="285"/>
        <v>0</v>
      </c>
      <c r="X287" s="154">
        <f t="shared" si="285"/>
        <v>0</v>
      </c>
      <c r="Y287" s="154">
        <f t="shared" si="285"/>
        <v>0</v>
      </c>
      <c r="Z287" s="154">
        <f t="shared" si="285"/>
        <v>0</v>
      </c>
      <c r="AA287" s="154">
        <f t="shared" si="285"/>
        <v>0</v>
      </c>
      <c r="AB287" s="154">
        <f t="shared" si="241"/>
        <v>12958</v>
      </c>
      <c r="AC287" s="154">
        <f t="shared" si="241"/>
        <v>5958</v>
      </c>
      <c r="AD287" s="154">
        <f t="shared" si="241"/>
        <v>7000</v>
      </c>
      <c r="AE287" s="154">
        <f t="shared" si="241"/>
        <v>0</v>
      </c>
      <c r="AF287" s="154">
        <f t="shared" ref="AF287:AM287" si="286">AF288+AF291+AF294</f>
        <v>13246.4</v>
      </c>
      <c r="AG287" s="158">
        <f t="shared" si="286"/>
        <v>6246.4</v>
      </c>
      <c r="AH287" s="158">
        <f t="shared" si="286"/>
        <v>7000</v>
      </c>
      <c r="AI287" s="158">
        <f t="shared" si="286"/>
        <v>0</v>
      </c>
      <c r="AJ287" s="158">
        <f t="shared" si="286"/>
        <v>0</v>
      </c>
      <c r="AK287" s="158">
        <f t="shared" si="286"/>
        <v>0</v>
      </c>
      <c r="AL287" s="158">
        <f t="shared" si="286"/>
        <v>0</v>
      </c>
      <c r="AM287" s="158">
        <f t="shared" si="286"/>
        <v>0</v>
      </c>
      <c r="AN287" s="162">
        <f t="shared" si="242"/>
        <v>13246.4</v>
      </c>
      <c r="AO287" s="162">
        <f t="shared" si="242"/>
        <v>6246.4</v>
      </c>
      <c r="AP287" s="162">
        <f t="shared" si="242"/>
        <v>7000</v>
      </c>
      <c r="AQ287" s="162">
        <f t="shared" si="242"/>
        <v>0</v>
      </c>
      <c r="AR287" s="95"/>
      <c r="AS287" s="95"/>
      <c r="AT287" s="95"/>
      <c r="AU287" s="95"/>
      <c r="AV287" s="95"/>
      <c r="AW287" s="95"/>
      <c r="AX287" s="95"/>
      <c r="AY287" s="95"/>
      <c r="AZ287" s="95"/>
      <c r="BA287" s="95"/>
      <c r="BB287" s="95"/>
      <c r="BC287" s="95"/>
      <c r="BD287" s="95"/>
      <c r="BE287" s="95"/>
      <c r="BF287" s="95"/>
      <c r="BG287" s="95"/>
      <c r="BH287" s="95"/>
      <c r="BI287" s="95"/>
      <c r="BJ287" s="95"/>
      <c r="BK287" s="95"/>
      <c r="BL287" s="95"/>
      <c r="BM287" s="95"/>
      <c r="BN287" s="95"/>
      <c r="BO287" s="95"/>
      <c r="BP287" s="95"/>
      <c r="BQ287" s="95"/>
      <c r="BR287" s="95"/>
      <c r="BS287" s="95"/>
      <c r="BT287" s="95"/>
      <c r="BU287" s="95"/>
      <c r="BV287" s="95"/>
      <c r="BW287" s="95"/>
      <c r="BX287" s="95"/>
      <c r="BY287" s="95"/>
    </row>
    <row r="288" spans="1:77" s="96" customFormat="1" ht="18" customHeight="1">
      <c r="A288" s="24" t="s">
        <v>104</v>
      </c>
      <c r="B288" s="156">
        <v>6100282130</v>
      </c>
      <c r="C288" s="25"/>
      <c r="D288" s="25"/>
      <c r="E288" s="154">
        <f t="shared" ref="E288:AJ289" si="287">E289</f>
        <v>6806.8</v>
      </c>
      <c r="F288" s="158">
        <f t="shared" si="287"/>
        <v>6806.8</v>
      </c>
      <c r="G288" s="158">
        <f t="shared" si="287"/>
        <v>0</v>
      </c>
      <c r="H288" s="158">
        <f t="shared" si="287"/>
        <v>0</v>
      </c>
      <c r="I288" s="158">
        <f t="shared" si="287"/>
        <v>0</v>
      </c>
      <c r="J288" s="193">
        <f t="shared" si="287"/>
        <v>146</v>
      </c>
      <c r="K288" s="193">
        <f t="shared" si="287"/>
        <v>146</v>
      </c>
      <c r="L288" s="193">
        <f t="shared" si="287"/>
        <v>0</v>
      </c>
      <c r="M288" s="193">
        <f t="shared" si="287"/>
        <v>0</v>
      </c>
      <c r="N288" s="193">
        <f t="shared" si="287"/>
        <v>0</v>
      </c>
      <c r="O288" s="158">
        <f t="shared" si="287"/>
        <v>6952.8</v>
      </c>
      <c r="P288" s="157">
        <f t="shared" si="283"/>
        <v>6952.8</v>
      </c>
      <c r="Q288" s="158">
        <f t="shared" si="287"/>
        <v>0</v>
      </c>
      <c r="R288" s="158">
        <f t="shared" si="287"/>
        <v>0</v>
      </c>
      <c r="S288" s="158">
        <f t="shared" si="287"/>
        <v>0</v>
      </c>
      <c r="T288" s="158">
        <f t="shared" si="287"/>
        <v>5887.3</v>
      </c>
      <c r="U288" s="158">
        <f t="shared" si="287"/>
        <v>5887.3</v>
      </c>
      <c r="V288" s="158">
        <f t="shared" si="287"/>
        <v>0</v>
      </c>
      <c r="W288" s="158">
        <f t="shared" si="287"/>
        <v>0</v>
      </c>
      <c r="X288" s="158">
        <f t="shared" si="287"/>
        <v>0</v>
      </c>
      <c r="Y288" s="158">
        <f t="shared" si="287"/>
        <v>0</v>
      </c>
      <c r="Z288" s="158">
        <f t="shared" si="287"/>
        <v>0</v>
      </c>
      <c r="AA288" s="158">
        <f t="shared" si="287"/>
        <v>0</v>
      </c>
      <c r="AB288" s="154">
        <f t="shared" si="241"/>
        <v>5887.3</v>
      </c>
      <c r="AC288" s="154">
        <f t="shared" si="241"/>
        <v>5887.3</v>
      </c>
      <c r="AD288" s="154">
        <f t="shared" si="241"/>
        <v>0</v>
      </c>
      <c r="AE288" s="154">
        <f t="shared" si="241"/>
        <v>0</v>
      </c>
      <c r="AF288" s="158">
        <f t="shared" si="287"/>
        <v>6175.7</v>
      </c>
      <c r="AG288" s="158">
        <f t="shared" si="287"/>
        <v>6175.7</v>
      </c>
      <c r="AH288" s="158">
        <f t="shared" si="287"/>
        <v>0</v>
      </c>
      <c r="AI288" s="158">
        <f t="shared" si="287"/>
        <v>0</v>
      </c>
      <c r="AJ288" s="158">
        <f t="shared" si="287"/>
        <v>0</v>
      </c>
      <c r="AK288" s="158">
        <f t="shared" ref="AK288:AM289" si="288">AK289</f>
        <v>0</v>
      </c>
      <c r="AL288" s="158">
        <f t="shared" si="288"/>
        <v>0</v>
      </c>
      <c r="AM288" s="158">
        <f t="shared" si="288"/>
        <v>0</v>
      </c>
      <c r="AN288" s="162">
        <f t="shared" si="242"/>
        <v>6175.7</v>
      </c>
      <c r="AO288" s="162">
        <f t="shared" si="242"/>
        <v>6175.7</v>
      </c>
      <c r="AP288" s="162">
        <f t="shared" si="242"/>
        <v>0</v>
      </c>
      <c r="AQ288" s="162">
        <f t="shared" si="242"/>
        <v>0</v>
      </c>
      <c r="AR288" s="95"/>
      <c r="AS288" s="95"/>
      <c r="AT288" s="95"/>
      <c r="AU288" s="95"/>
      <c r="AV288" s="95"/>
      <c r="AW288" s="95"/>
      <c r="AX288" s="95"/>
      <c r="AY288" s="95"/>
      <c r="AZ288" s="95"/>
      <c r="BA288" s="95"/>
      <c r="BB288" s="95"/>
      <c r="BC288" s="95"/>
      <c r="BD288" s="95"/>
      <c r="BE288" s="95"/>
      <c r="BF288" s="95"/>
      <c r="BG288" s="95"/>
      <c r="BH288" s="95"/>
      <c r="BI288" s="95"/>
      <c r="BJ288" s="95"/>
      <c r="BK288" s="95"/>
      <c r="BL288" s="95"/>
      <c r="BM288" s="95"/>
      <c r="BN288" s="95"/>
      <c r="BO288" s="95"/>
      <c r="BP288" s="95"/>
      <c r="BQ288" s="95"/>
      <c r="BR288" s="95"/>
      <c r="BS288" s="95"/>
      <c r="BT288" s="95"/>
      <c r="BU288" s="95"/>
      <c r="BV288" s="95"/>
      <c r="BW288" s="95"/>
      <c r="BX288" s="95"/>
      <c r="BY288" s="95"/>
    </row>
    <row r="289" spans="1:77" s="96" customFormat="1" ht="45">
      <c r="A289" s="32" t="s">
        <v>42</v>
      </c>
      <c r="B289" s="156">
        <v>6100282130</v>
      </c>
      <c r="C289" s="25" t="s">
        <v>16</v>
      </c>
      <c r="D289" s="25"/>
      <c r="E289" s="154">
        <f t="shared" si="287"/>
        <v>6806.8</v>
      </c>
      <c r="F289" s="158">
        <f t="shared" si="287"/>
        <v>6806.8</v>
      </c>
      <c r="G289" s="158">
        <f t="shared" si="287"/>
        <v>0</v>
      </c>
      <c r="H289" s="158">
        <f t="shared" si="287"/>
        <v>0</v>
      </c>
      <c r="I289" s="158">
        <f t="shared" si="287"/>
        <v>0</v>
      </c>
      <c r="J289" s="193">
        <f t="shared" si="287"/>
        <v>146</v>
      </c>
      <c r="K289" s="193">
        <f t="shared" si="287"/>
        <v>146</v>
      </c>
      <c r="L289" s="193">
        <f t="shared" si="287"/>
        <v>0</v>
      </c>
      <c r="M289" s="193">
        <f t="shared" si="287"/>
        <v>0</v>
      </c>
      <c r="N289" s="193">
        <f t="shared" si="287"/>
        <v>0</v>
      </c>
      <c r="O289" s="158">
        <f t="shared" si="287"/>
        <v>6952.8</v>
      </c>
      <c r="P289" s="157">
        <f t="shared" si="283"/>
        <v>6952.8</v>
      </c>
      <c r="Q289" s="158">
        <f t="shared" si="287"/>
        <v>0</v>
      </c>
      <c r="R289" s="158">
        <f t="shared" si="287"/>
        <v>0</v>
      </c>
      <c r="S289" s="158">
        <f t="shared" si="287"/>
        <v>0</v>
      </c>
      <c r="T289" s="158">
        <f t="shared" si="287"/>
        <v>5887.3</v>
      </c>
      <c r="U289" s="158">
        <f t="shared" si="287"/>
        <v>5887.3</v>
      </c>
      <c r="V289" s="158">
        <f t="shared" si="287"/>
        <v>0</v>
      </c>
      <c r="W289" s="158">
        <f t="shared" si="287"/>
        <v>0</v>
      </c>
      <c r="X289" s="158">
        <f t="shared" si="287"/>
        <v>0</v>
      </c>
      <c r="Y289" s="158">
        <f t="shared" si="287"/>
        <v>0</v>
      </c>
      <c r="Z289" s="158">
        <f t="shared" si="287"/>
        <v>0</v>
      </c>
      <c r="AA289" s="158">
        <f t="shared" si="287"/>
        <v>0</v>
      </c>
      <c r="AB289" s="154">
        <f t="shared" si="241"/>
        <v>5887.3</v>
      </c>
      <c r="AC289" s="154">
        <f t="shared" si="241"/>
        <v>5887.3</v>
      </c>
      <c r="AD289" s="154">
        <f t="shared" si="241"/>
        <v>0</v>
      </c>
      <c r="AE289" s="154">
        <f t="shared" si="241"/>
        <v>0</v>
      </c>
      <c r="AF289" s="158">
        <f t="shared" si="287"/>
        <v>6175.7</v>
      </c>
      <c r="AG289" s="158">
        <f t="shared" si="287"/>
        <v>6175.7</v>
      </c>
      <c r="AH289" s="158">
        <f t="shared" si="287"/>
        <v>0</v>
      </c>
      <c r="AI289" s="158">
        <f t="shared" si="287"/>
        <v>0</v>
      </c>
      <c r="AJ289" s="158">
        <f t="shared" si="287"/>
        <v>0</v>
      </c>
      <c r="AK289" s="158">
        <f t="shared" si="288"/>
        <v>0</v>
      </c>
      <c r="AL289" s="158">
        <f t="shared" si="288"/>
        <v>0</v>
      </c>
      <c r="AM289" s="158">
        <f t="shared" si="288"/>
        <v>0</v>
      </c>
      <c r="AN289" s="162">
        <f t="shared" si="242"/>
        <v>6175.7</v>
      </c>
      <c r="AO289" s="162">
        <f t="shared" si="242"/>
        <v>6175.7</v>
      </c>
      <c r="AP289" s="162">
        <f t="shared" si="242"/>
        <v>0</v>
      </c>
      <c r="AQ289" s="162">
        <f t="shared" si="242"/>
        <v>0</v>
      </c>
      <c r="AR289" s="95"/>
      <c r="AS289" s="95"/>
      <c r="AT289" s="95"/>
      <c r="AU289" s="95"/>
      <c r="AV289" s="95"/>
      <c r="AW289" s="95"/>
      <c r="AX289" s="95"/>
      <c r="AY289" s="95"/>
      <c r="AZ289" s="95"/>
      <c r="BA289" s="95"/>
      <c r="BB289" s="95"/>
      <c r="BC289" s="95"/>
      <c r="BD289" s="95"/>
      <c r="BE289" s="95"/>
      <c r="BF289" s="95"/>
      <c r="BG289" s="95"/>
      <c r="BH289" s="95"/>
      <c r="BI289" s="95"/>
      <c r="BJ289" s="95"/>
      <c r="BK289" s="95"/>
      <c r="BL289" s="95"/>
      <c r="BM289" s="95"/>
      <c r="BN289" s="95"/>
      <c r="BO289" s="95"/>
      <c r="BP289" s="95"/>
      <c r="BQ289" s="95"/>
      <c r="BR289" s="95"/>
      <c r="BS289" s="95"/>
      <c r="BT289" s="95"/>
      <c r="BU289" s="95"/>
      <c r="BV289" s="95"/>
      <c r="BW289" s="95"/>
      <c r="BX289" s="95"/>
      <c r="BY289" s="95"/>
    </row>
    <row r="290" spans="1:77" s="96" customFormat="1" ht="30">
      <c r="A290" s="24" t="s">
        <v>40</v>
      </c>
      <c r="B290" s="156">
        <v>6100182130</v>
      </c>
      <c r="C290" s="25" t="s">
        <v>16</v>
      </c>
      <c r="D290" s="25" t="s">
        <v>41</v>
      </c>
      <c r="E290" s="154">
        <f t="shared" ref="E290:E296" si="289">F290+G290+H290</f>
        <v>6806.8</v>
      </c>
      <c r="F290" s="155">
        <v>6806.8</v>
      </c>
      <c r="G290" s="156"/>
      <c r="H290" s="157"/>
      <c r="I290" s="157"/>
      <c r="J290" s="188">
        <f>K290+L290+M290+N290</f>
        <v>146</v>
      </c>
      <c r="K290" s="191">
        <v>146</v>
      </c>
      <c r="L290" s="188"/>
      <c r="M290" s="188"/>
      <c r="N290" s="188"/>
      <c r="O290" s="157">
        <f>P290+Q290+R290+S290</f>
        <v>6952.8</v>
      </c>
      <c r="P290" s="157">
        <f t="shared" si="283"/>
        <v>6952.8</v>
      </c>
      <c r="Q290" s="157">
        <f>G290+L290</f>
        <v>0</v>
      </c>
      <c r="R290" s="157">
        <f>H290+M290</f>
        <v>0</v>
      </c>
      <c r="S290" s="157">
        <f>I290+N290</f>
        <v>0</v>
      </c>
      <c r="T290" s="154">
        <f>U290+V290+W290</f>
        <v>5887.3</v>
      </c>
      <c r="U290" s="158">
        <v>5887.3</v>
      </c>
      <c r="V290" s="156"/>
      <c r="W290" s="156"/>
      <c r="X290" s="156"/>
      <c r="Y290" s="156"/>
      <c r="Z290" s="156"/>
      <c r="AA290" s="156"/>
      <c r="AB290" s="154">
        <f t="shared" si="241"/>
        <v>5887.3</v>
      </c>
      <c r="AC290" s="154">
        <f t="shared" si="241"/>
        <v>5887.3</v>
      </c>
      <c r="AD290" s="154">
        <f t="shared" si="241"/>
        <v>0</v>
      </c>
      <c r="AE290" s="154">
        <f t="shared" si="241"/>
        <v>0</v>
      </c>
      <c r="AF290" s="154">
        <f t="shared" ref="AF290:AF296" si="290">AG290+AH290+AI290</f>
        <v>6175.7</v>
      </c>
      <c r="AG290" s="158">
        <v>6175.7</v>
      </c>
      <c r="AH290" s="160"/>
      <c r="AI290" s="160"/>
      <c r="AJ290" s="156"/>
      <c r="AK290" s="156"/>
      <c r="AL290" s="156"/>
      <c r="AM290" s="156"/>
      <c r="AN290" s="162">
        <f t="shared" si="242"/>
        <v>6175.7</v>
      </c>
      <c r="AO290" s="162">
        <f t="shared" si="242"/>
        <v>6175.7</v>
      </c>
      <c r="AP290" s="162">
        <f t="shared" si="242"/>
        <v>0</v>
      </c>
      <c r="AQ290" s="162">
        <f t="shared" si="242"/>
        <v>0</v>
      </c>
      <c r="AR290" s="95"/>
      <c r="AS290" s="95"/>
      <c r="AT290" s="95"/>
      <c r="AU290" s="95"/>
      <c r="AV290" s="95"/>
      <c r="AW290" s="95"/>
      <c r="AX290" s="95"/>
      <c r="AY290" s="95"/>
      <c r="AZ290" s="95"/>
      <c r="BA290" s="95"/>
      <c r="BB290" s="95"/>
      <c r="BC290" s="95"/>
      <c r="BD290" s="95"/>
      <c r="BE290" s="95"/>
      <c r="BF290" s="95"/>
      <c r="BG290" s="95"/>
      <c r="BH290" s="95"/>
      <c r="BI290" s="95"/>
      <c r="BJ290" s="95"/>
      <c r="BK290" s="95"/>
      <c r="BL290" s="95"/>
      <c r="BM290" s="95"/>
      <c r="BN290" s="95"/>
      <c r="BO290" s="95"/>
      <c r="BP290" s="95"/>
      <c r="BQ290" s="95"/>
      <c r="BR290" s="95"/>
      <c r="BS290" s="95"/>
      <c r="BT290" s="95"/>
      <c r="BU290" s="95"/>
      <c r="BV290" s="95"/>
      <c r="BW290" s="95"/>
      <c r="BX290" s="95"/>
      <c r="BY290" s="95"/>
    </row>
    <row r="291" spans="1:77" s="96" customFormat="1" ht="26.25" customHeight="1">
      <c r="A291" s="24" t="s">
        <v>216</v>
      </c>
      <c r="B291" s="25" t="s">
        <v>215</v>
      </c>
      <c r="C291" s="25"/>
      <c r="D291" s="25"/>
      <c r="E291" s="154">
        <f t="shared" si="289"/>
        <v>70.7</v>
      </c>
      <c r="F291" s="155">
        <f>F292</f>
        <v>70.7</v>
      </c>
      <c r="G291" s="155">
        <f t="shared" ref="G291:V292" si="291">G292</f>
        <v>0</v>
      </c>
      <c r="H291" s="155">
        <f t="shared" si="291"/>
        <v>0</v>
      </c>
      <c r="I291" s="155">
        <f t="shared" si="291"/>
        <v>0</v>
      </c>
      <c r="J291" s="190">
        <f t="shared" si="291"/>
        <v>0</v>
      </c>
      <c r="K291" s="190">
        <f t="shared" si="291"/>
        <v>0</v>
      </c>
      <c r="L291" s="190">
        <f t="shared" si="291"/>
        <v>0</v>
      </c>
      <c r="M291" s="190">
        <f t="shared" si="291"/>
        <v>0</v>
      </c>
      <c r="N291" s="190">
        <f t="shared" si="291"/>
        <v>0</v>
      </c>
      <c r="O291" s="155">
        <f t="shared" si="291"/>
        <v>70.7</v>
      </c>
      <c r="P291" s="157">
        <f t="shared" si="283"/>
        <v>70.7</v>
      </c>
      <c r="Q291" s="155">
        <f t="shared" si="291"/>
        <v>0</v>
      </c>
      <c r="R291" s="155">
        <f t="shared" si="291"/>
        <v>0</v>
      </c>
      <c r="S291" s="155">
        <f t="shared" si="291"/>
        <v>0</v>
      </c>
      <c r="T291" s="157">
        <f t="shared" si="291"/>
        <v>70.7</v>
      </c>
      <c r="U291" s="155">
        <f t="shared" si="291"/>
        <v>70.7</v>
      </c>
      <c r="V291" s="155">
        <f t="shared" si="291"/>
        <v>0</v>
      </c>
      <c r="W291" s="155">
        <f t="shared" ref="W291:AM292" si="292">W292</f>
        <v>0</v>
      </c>
      <c r="X291" s="155">
        <f t="shared" si="292"/>
        <v>0</v>
      </c>
      <c r="Y291" s="155">
        <f t="shared" si="292"/>
        <v>0</v>
      </c>
      <c r="Z291" s="155">
        <f t="shared" si="292"/>
        <v>0</v>
      </c>
      <c r="AA291" s="155">
        <f t="shared" si="292"/>
        <v>0</v>
      </c>
      <c r="AB291" s="154">
        <f t="shared" si="241"/>
        <v>70.7</v>
      </c>
      <c r="AC291" s="154">
        <f t="shared" si="241"/>
        <v>70.7</v>
      </c>
      <c r="AD291" s="154">
        <f t="shared" si="241"/>
        <v>0</v>
      </c>
      <c r="AE291" s="154">
        <f t="shared" si="241"/>
        <v>0</v>
      </c>
      <c r="AF291" s="157">
        <f t="shared" si="292"/>
        <v>70.7</v>
      </c>
      <c r="AG291" s="155">
        <f t="shared" si="292"/>
        <v>70.7</v>
      </c>
      <c r="AH291" s="155">
        <f t="shared" si="292"/>
        <v>0</v>
      </c>
      <c r="AI291" s="155">
        <f t="shared" si="292"/>
        <v>0</v>
      </c>
      <c r="AJ291" s="155">
        <f t="shared" si="292"/>
        <v>0</v>
      </c>
      <c r="AK291" s="155">
        <f t="shared" si="292"/>
        <v>0</v>
      </c>
      <c r="AL291" s="155">
        <f t="shared" si="292"/>
        <v>0</v>
      </c>
      <c r="AM291" s="155">
        <f t="shared" si="292"/>
        <v>0</v>
      </c>
      <c r="AN291" s="162">
        <f t="shared" si="242"/>
        <v>70.7</v>
      </c>
      <c r="AO291" s="162">
        <f t="shared" si="242"/>
        <v>70.7</v>
      </c>
      <c r="AP291" s="162">
        <f t="shared" si="242"/>
        <v>0</v>
      </c>
      <c r="AQ291" s="162">
        <f t="shared" si="242"/>
        <v>0</v>
      </c>
      <c r="AR291" s="95"/>
      <c r="AS291" s="95"/>
      <c r="AT291" s="95"/>
      <c r="AU291" s="95"/>
      <c r="AV291" s="95"/>
      <c r="AW291" s="95"/>
      <c r="AX291" s="95"/>
      <c r="AY291" s="95"/>
      <c r="AZ291" s="95"/>
      <c r="BA291" s="95"/>
      <c r="BB291" s="95"/>
      <c r="BC291" s="95"/>
      <c r="BD291" s="95"/>
      <c r="BE291" s="95"/>
      <c r="BF291" s="95"/>
      <c r="BG291" s="95"/>
      <c r="BH291" s="95"/>
      <c r="BI291" s="95"/>
      <c r="BJ291" s="95"/>
      <c r="BK291" s="95"/>
      <c r="BL291" s="95"/>
      <c r="BM291" s="95"/>
      <c r="BN291" s="95"/>
      <c r="BO291" s="95"/>
      <c r="BP291" s="95"/>
      <c r="BQ291" s="95"/>
      <c r="BR291" s="95"/>
      <c r="BS291" s="95"/>
      <c r="BT291" s="95"/>
      <c r="BU291" s="95"/>
      <c r="BV291" s="95"/>
      <c r="BW291" s="95"/>
      <c r="BX291" s="95"/>
      <c r="BY291" s="95"/>
    </row>
    <row r="292" spans="1:77" s="96" customFormat="1" ht="44.25" customHeight="1">
      <c r="A292" s="32" t="s">
        <v>42</v>
      </c>
      <c r="B292" s="25" t="s">
        <v>215</v>
      </c>
      <c r="C292" s="25" t="s">
        <v>16</v>
      </c>
      <c r="D292" s="25"/>
      <c r="E292" s="154">
        <f t="shared" si="289"/>
        <v>70.7</v>
      </c>
      <c r="F292" s="155">
        <f>F293</f>
        <v>70.7</v>
      </c>
      <c r="G292" s="155">
        <f t="shared" si="291"/>
        <v>0</v>
      </c>
      <c r="H292" s="155">
        <f t="shared" si="291"/>
        <v>0</v>
      </c>
      <c r="I292" s="155">
        <f t="shared" si="291"/>
        <v>0</v>
      </c>
      <c r="J292" s="190">
        <f t="shared" si="291"/>
        <v>0</v>
      </c>
      <c r="K292" s="190">
        <f t="shared" si="291"/>
        <v>0</v>
      </c>
      <c r="L292" s="190">
        <f t="shared" si="291"/>
        <v>0</v>
      </c>
      <c r="M292" s="190">
        <f t="shared" si="291"/>
        <v>0</v>
      </c>
      <c r="N292" s="190">
        <f t="shared" si="291"/>
        <v>0</v>
      </c>
      <c r="O292" s="155">
        <f t="shared" si="291"/>
        <v>70.7</v>
      </c>
      <c r="P292" s="157">
        <f t="shared" si="283"/>
        <v>70.7</v>
      </c>
      <c r="Q292" s="155">
        <f t="shared" si="291"/>
        <v>0</v>
      </c>
      <c r="R292" s="155">
        <f t="shared" si="291"/>
        <v>0</v>
      </c>
      <c r="S292" s="155">
        <f t="shared" si="291"/>
        <v>0</v>
      </c>
      <c r="T292" s="157">
        <f t="shared" si="291"/>
        <v>70.7</v>
      </c>
      <c r="U292" s="155">
        <f t="shared" si="291"/>
        <v>70.7</v>
      </c>
      <c r="V292" s="155">
        <f t="shared" si="291"/>
        <v>0</v>
      </c>
      <c r="W292" s="155">
        <f t="shared" si="292"/>
        <v>0</v>
      </c>
      <c r="X292" s="155">
        <f t="shared" si="292"/>
        <v>0</v>
      </c>
      <c r="Y292" s="155">
        <f t="shared" si="292"/>
        <v>0</v>
      </c>
      <c r="Z292" s="155">
        <f t="shared" si="292"/>
        <v>0</v>
      </c>
      <c r="AA292" s="155">
        <f t="shared" si="292"/>
        <v>0</v>
      </c>
      <c r="AB292" s="154">
        <f t="shared" si="241"/>
        <v>70.7</v>
      </c>
      <c r="AC292" s="154">
        <f t="shared" si="241"/>
        <v>70.7</v>
      </c>
      <c r="AD292" s="154">
        <f t="shared" si="241"/>
        <v>0</v>
      </c>
      <c r="AE292" s="154">
        <f t="shared" si="241"/>
        <v>0</v>
      </c>
      <c r="AF292" s="157">
        <f t="shared" si="292"/>
        <v>70.7</v>
      </c>
      <c r="AG292" s="155">
        <f t="shared" si="292"/>
        <v>70.7</v>
      </c>
      <c r="AH292" s="155">
        <f t="shared" si="292"/>
        <v>0</v>
      </c>
      <c r="AI292" s="155">
        <f t="shared" si="292"/>
        <v>0</v>
      </c>
      <c r="AJ292" s="155">
        <f t="shared" si="292"/>
        <v>0</v>
      </c>
      <c r="AK292" s="155">
        <f t="shared" si="292"/>
        <v>0</v>
      </c>
      <c r="AL292" s="155">
        <f t="shared" si="292"/>
        <v>0</v>
      </c>
      <c r="AM292" s="155">
        <f t="shared" si="292"/>
        <v>0</v>
      </c>
      <c r="AN292" s="162">
        <f t="shared" si="242"/>
        <v>70.7</v>
      </c>
      <c r="AO292" s="162">
        <f t="shared" si="242"/>
        <v>70.7</v>
      </c>
      <c r="AP292" s="162">
        <f t="shared" si="242"/>
        <v>0</v>
      </c>
      <c r="AQ292" s="162">
        <f t="shared" si="242"/>
        <v>0</v>
      </c>
      <c r="AR292" s="95"/>
      <c r="AS292" s="95"/>
      <c r="AT292" s="95"/>
      <c r="AU292" s="95"/>
      <c r="AV292" s="95"/>
      <c r="AW292" s="95"/>
      <c r="AX292" s="95"/>
      <c r="AY292" s="95"/>
      <c r="AZ292" s="95"/>
      <c r="BA292" s="95"/>
      <c r="BB292" s="95"/>
      <c r="BC292" s="95"/>
      <c r="BD292" s="95"/>
      <c r="BE292" s="95"/>
      <c r="BF292" s="95"/>
      <c r="BG292" s="95"/>
      <c r="BH292" s="95"/>
      <c r="BI292" s="95"/>
      <c r="BJ292" s="95"/>
      <c r="BK292" s="95"/>
      <c r="BL292" s="95"/>
      <c r="BM292" s="95"/>
      <c r="BN292" s="95"/>
      <c r="BO292" s="95"/>
      <c r="BP292" s="95"/>
      <c r="BQ292" s="95"/>
      <c r="BR292" s="95"/>
      <c r="BS292" s="95"/>
      <c r="BT292" s="95"/>
      <c r="BU292" s="95"/>
      <c r="BV292" s="95"/>
      <c r="BW292" s="95"/>
      <c r="BX292" s="95"/>
      <c r="BY292" s="95"/>
    </row>
    <row r="293" spans="1:77" s="96" customFormat="1" ht="14.25" customHeight="1">
      <c r="A293" s="24" t="s">
        <v>40</v>
      </c>
      <c r="B293" s="25" t="s">
        <v>215</v>
      </c>
      <c r="C293" s="25" t="s">
        <v>16</v>
      </c>
      <c r="D293" s="25" t="s">
        <v>41</v>
      </c>
      <c r="E293" s="154">
        <f t="shared" si="289"/>
        <v>70.7</v>
      </c>
      <c r="F293" s="155">
        <v>70.7</v>
      </c>
      <c r="G293" s="156"/>
      <c r="H293" s="157"/>
      <c r="I293" s="157"/>
      <c r="J293" s="188">
        <f>K293+L293+M293+N293</f>
        <v>0</v>
      </c>
      <c r="K293" s="188"/>
      <c r="L293" s="188"/>
      <c r="M293" s="188"/>
      <c r="N293" s="188"/>
      <c r="O293" s="157">
        <f>P293+Q293+R293+S293</f>
        <v>70.7</v>
      </c>
      <c r="P293" s="157">
        <f t="shared" si="283"/>
        <v>70.7</v>
      </c>
      <c r="Q293" s="157">
        <f>G293+L293</f>
        <v>0</v>
      </c>
      <c r="R293" s="157">
        <f>H293+M293</f>
        <v>0</v>
      </c>
      <c r="S293" s="157">
        <f>I293+N293</f>
        <v>0</v>
      </c>
      <c r="T293" s="154">
        <f>U293+V293+W293</f>
        <v>70.7</v>
      </c>
      <c r="U293" s="158">
        <v>70.7</v>
      </c>
      <c r="V293" s="156"/>
      <c r="W293" s="156"/>
      <c r="X293" s="156"/>
      <c r="Y293" s="156"/>
      <c r="Z293" s="156"/>
      <c r="AA293" s="156"/>
      <c r="AB293" s="154">
        <f t="shared" si="241"/>
        <v>70.7</v>
      </c>
      <c r="AC293" s="154">
        <f t="shared" si="241"/>
        <v>70.7</v>
      </c>
      <c r="AD293" s="154">
        <f t="shared" si="241"/>
        <v>0</v>
      </c>
      <c r="AE293" s="154">
        <f t="shared" si="241"/>
        <v>0</v>
      </c>
      <c r="AF293" s="154">
        <f t="shared" si="290"/>
        <v>70.7</v>
      </c>
      <c r="AG293" s="158">
        <v>70.7</v>
      </c>
      <c r="AH293" s="160"/>
      <c r="AI293" s="160"/>
      <c r="AJ293" s="156"/>
      <c r="AK293" s="156"/>
      <c r="AL293" s="156"/>
      <c r="AM293" s="156"/>
      <c r="AN293" s="162">
        <f t="shared" si="242"/>
        <v>70.7</v>
      </c>
      <c r="AO293" s="162">
        <f t="shared" si="242"/>
        <v>70.7</v>
      </c>
      <c r="AP293" s="162">
        <f t="shared" si="242"/>
        <v>0</v>
      </c>
      <c r="AQ293" s="162">
        <f t="shared" si="242"/>
        <v>0</v>
      </c>
      <c r="AR293" s="95"/>
      <c r="AS293" s="95"/>
      <c r="AT293" s="95"/>
      <c r="AU293" s="95"/>
      <c r="AV293" s="95"/>
      <c r="AW293" s="95"/>
      <c r="AX293" s="95"/>
      <c r="AY293" s="95"/>
      <c r="AZ293" s="95"/>
      <c r="BA293" s="95"/>
      <c r="BB293" s="95"/>
      <c r="BC293" s="95"/>
      <c r="BD293" s="95"/>
      <c r="BE293" s="95"/>
      <c r="BF293" s="95"/>
      <c r="BG293" s="95"/>
      <c r="BH293" s="95"/>
      <c r="BI293" s="95"/>
      <c r="BJ293" s="95"/>
      <c r="BK293" s="95"/>
      <c r="BL293" s="95"/>
      <c r="BM293" s="95"/>
      <c r="BN293" s="95"/>
      <c r="BO293" s="95"/>
      <c r="BP293" s="95"/>
      <c r="BQ293" s="95"/>
      <c r="BR293" s="95"/>
      <c r="BS293" s="95"/>
      <c r="BT293" s="95"/>
      <c r="BU293" s="95"/>
      <c r="BV293" s="95"/>
      <c r="BW293" s="95"/>
      <c r="BX293" s="95"/>
      <c r="BY293" s="95"/>
    </row>
    <row r="294" spans="1:77" s="96" customFormat="1" ht="60">
      <c r="A294" s="24" t="s">
        <v>217</v>
      </c>
      <c r="B294" s="25" t="s">
        <v>218</v>
      </c>
      <c r="C294" s="25"/>
      <c r="D294" s="25"/>
      <c r="E294" s="154">
        <f t="shared" si="289"/>
        <v>7000</v>
      </c>
      <c r="F294" s="155">
        <f t="shared" ref="F294:U295" si="293">F295</f>
        <v>0</v>
      </c>
      <c r="G294" s="155">
        <f t="shared" si="293"/>
        <v>7000</v>
      </c>
      <c r="H294" s="155">
        <f t="shared" si="293"/>
        <v>0</v>
      </c>
      <c r="I294" s="155">
        <f t="shared" si="293"/>
        <v>0</v>
      </c>
      <c r="J294" s="190">
        <f t="shared" si="293"/>
        <v>0</v>
      </c>
      <c r="K294" s="190">
        <f t="shared" si="293"/>
        <v>0</v>
      </c>
      <c r="L294" s="190">
        <f t="shared" si="293"/>
        <v>0</v>
      </c>
      <c r="M294" s="190">
        <f t="shared" si="293"/>
        <v>0</v>
      </c>
      <c r="N294" s="190">
        <f t="shared" si="293"/>
        <v>0</v>
      </c>
      <c r="O294" s="155">
        <f t="shared" si="293"/>
        <v>7000</v>
      </c>
      <c r="P294" s="157">
        <f t="shared" si="283"/>
        <v>0</v>
      </c>
      <c r="Q294" s="155">
        <f t="shared" si="293"/>
        <v>7000</v>
      </c>
      <c r="R294" s="155">
        <f t="shared" si="293"/>
        <v>0</v>
      </c>
      <c r="S294" s="155">
        <f t="shared" si="293"/>
        <v>0</v>
      </c>
      <c r="T294" s="155">
        <f t="shared" si="293"/>
        <v>7000</v>
      </c>
      <c r="U294" s="155">
        <f t="shared" si="293"/>
        <v>0</v>
      </c>
      <c r="V294" s="155">
        <f>V295</f>
        <v>7000</v>
      </c>
      <c r="W294" s="155">
        <f>W295</f>
        <v>0</v>
      </c>
      <c r="X294" s="155">
        <f t="shared" ref="X294:AA295" si="294">X295</f>
        <v>0</v>
      </c>
      <c r="Y294" s="155">
        <f t="shared" si="294"/>
        <v>0</v>
      </c>
      <c r="Z294" s="155">
        <f t="shared" si="294"/>
        <v>0</v>
      </c>
      <c r="AA294" s="155">
        <f t="shared" si="294"/>
        <v>0</v>
      </c>
      <c r="AB294" s="154">
        <f t="shared" ref="AB294:AE357" si="295">T294+X294</f>
        <v>7000</v>
      </c>
      <c r="AC294" s="154">
        <f t="shared" si="295"/>
        <v>0</v>
      </c>
      <c r="AD294" s="154">
        <f t="shared" si="295"/>
        <v>7000</v>
      </c>
      <c r="AE294" s="154">
        <f t="shared" si="295"/>
        <v>0</v>
      </c>
      <c r="AF294" s="155">
        <f t="shared" ref="AF294:AM295" si="296">AF295</f>
        <v>7000</v>
      </c>
      <c r="AG294" s="155">
        <f t="shared" si="296"/>
        <v>0</v>
      </c>
      <c r="AH294" s="155">
        <f t="shared" si="296"/>
        <v>7000</v>
      </c>
      <c r="AI294" s="155">
        <f t="shared" si="296"/>
        <v>0</v>
      </c>
      <c r="AJ294" s="155">
        <f t="shared" si="296"/>
        <v>0</v>
      </c>
      <c r="AK294" s="155">
        <f t="shared" si="296"/>
        <v>0</v>
      </c>
      <c r="AL294" s="155">
        <f t="shared" si="296"/>
        <v>0</v>
      </c>
      <c r="AM294" s="155">
        <f t="shared" si="296"/>
        <v>0</v>
      </c>
      <c r="AN294" s="162">
        <f t="shared" ref="AN294:AQ357" si="297">AF294+AJ294</f>
        <v>7000</v>
      </c>
      <c r="AO294" s="162">
        <f t="shared" si="297"/>
        <v>0</v>
      </c>
      <c r="AP294" s="162">
        <f t="shared" si="297"/>
        <v>7000</v>
      </c>
      <c r="AQ294" s="162">
        <f t="shared" si="297"/>
        <v>0</v>
      </c>
      <c r="AR294" s="95"/>
      <c r="AS294" s="95"/>
      <c r="AT294" s="95"/>
      <c r="AU294" s="95"/>
      <c r="AV294" s="95"/>
      <c r="AW294" s="95"/>
      <c r="AX294" s="95"/>
      <c r="AY294" s="95"/>
      <c r="AZ294" s="95"/>
      <c r="BA294" s="95"/>
      <c r="BB294" s="95"/>
      <c r="BC294" s="95"/>
      <c r="BD294" s="95"/>
      <c r="BE294" s="95"/>
      <c r="BF294" s="95"/>
      <c r="BG294" s="95"/>
      <c r="BH294" s="95"/>
      <c r="BI294" s="95"/>
      <c r="BJ294" s="95"/>
      <c r="BK294" s="95"/>
      <c r="BL294" s="95"/>
      <c r="BM294" s="95"/>
      <c r="BN294" s="95"/>
      <c r="BO294" s="95"/>
      <c r="BP294" s="95"/>
      <c r="BQ294" s="95"/>
      <c r="BR294" s="95"/>
      <c r="BS294" s="95"/>
      <c r="BT294" s="95"/>
      <c r="BU294" s="95"/>
      <c r="BV294" s="95"/>
      <c r="BW294" s="95"/>
      <c r="BX294" s="95"/>
      <c r="BY294" s="95"/>
    </row>
    <row r="295" spans="1:77" s="96" customFormat="1" ht="25.5" customHeight="1">
      <c r="A295" s="32" t="s">
        <v>42</v>
      </c>
      <c r="B295" s="25" t="s">
        <v>218</v>
      </c>
      <c r="C295" s="25" t="s">
        <v>16</v>
      </c>
      <c r="D295" s="25"/>
      <c r="E295" s="154">
        <f t="shared" si="289"/>
        <v>7000</v>
      </c>
      <c r="F295" s="155">
        <f t="shared" si="293"/>
        <v>0</v>
      </c>
      <c r="G295" s="155">
        <f t="shared" si="293"/>
        <v>7000</v>
      </c>
      <c r="H295" s="155">
        <f t="shared" si="293"/>
        <v>0</v>
      </c>
      <c r="I295" s="155">
        <f t="shared" si="293"/>
        <v>0</v>
      </c>
      <c r="J295" s="190">
        <f t="shared" si="293"/>
        <v>0</v>
      </c>
      <c r="K295" s="190">
        <f t="shared" si="293"/>
        <v>0</v>
      </c>
      <c r="L295" s="190">
        <f t="shared" si="293"/>
        <v>0</v>
      </c>
      <c r="M295" s="190">
        <f t="shared" si="293"/>
        <v>0</v>
      </c>
      <c r="N295" s="190">
        <f t="shared" si="293"/>
        <v>0</v>
      </c>
      <c r="O295" s="155">
        <f t="shared" si="293"/>
        <v>7000</v>
      </c>
      <c r="P295" s="157">
        <f t="shared" si="283"/>
        <v>0</v>
      </c>
      <c r="Q295" s="155">
        <f t="shared" si="293"/>
        <v>7000</v>
      </c>
      <c r="R295" s="155">
        <f t="shared" si="293"/>
        <v>0</v>
      </c>
      <c r="S295" s="155">
        <f t="shared" si="293"/>
        <v>0</v>
      </c>
      <c r="T295" s="155">
        <f t="shared" si="293"/>
        <v>7000</v>
      </c>
      <c r="U295" s="155">
        <f t="shared" si="293"/>
        <v>0</v>
      </c>
      <c r="V295" s="155">
        <f>V296</f>
        <v>7000</v>
      </c>
      <c r="W295" s="155">
        <f>W296</f>
        <v>0</v>
      </c>
      <c r="X295" s="155">
        <f t="shared" si="294"/>
        <v>0</v>
      </c>
      <c r="Y295" s="155">
        <f t="shared" si="294"/>
        <v>0</v>
      </c>
      <c r="Z295" s="155">
        <f t="shared" si="294"/>
        <v>0</v>
      </c>
      <c r="AA295" s="155">
        <f t="shared" si="294"/>
        <v>0</v>
      </c>
      <c r="AB295" s="154">
        <f t="shared" si="295"/>
        <v>7000</v>
      </c>
      <c r="AC295" s="154">
        <f t="shared" si="295"/>
        <v>0</v>
      </c>
      <c r="AD295" s="154">
        <f t="shared" si="295"/>
        <v>7000</v>
      </c>
      <c r="AE295" s="154">
        <f t="shared" si="295"/>
        <v>0</v>
      </c>
      <c r="AF295" s="155">
        <f t="shared" si="296"/>
        <v>7000</v>
      </c>
      <c r="AG295" s="155">
        <f t="shared" si="296"/>
        <v>0</v>
      </c>
      <c r="AH295" s="155">
        <f t="shared" si="296"/>
        <v>7000</v>
      </c>
      <c r="AI295" s="155">
        <f t="shared" si="296"/>
        <v>0</v>
      </c>
      <c r="AJ295" s="155">
        <f t="shared" si="296"/>
        <v>0</v>
      </c>
      <c r="AK295" s="155">
        <f t="shared" si="296"/>
        <v>0</v>
      </c>
      <c r="AL295" s="155">
        <f t="shared" si="296"/>
        <v>0</v>
      </c>
      <c r="AM295" s="155">
        <f t="shared" si="296"/>
        <v>0</v>
      </c>
      <c r="AN295" s="162">
        <f t="shared" si="297"/>
        <v>7000</v>
      </c>
      <c r="AO295" s="162">
        <f t="shared" si="297"/>
        <v>0</v>
      </c>
      <c r="AP295" s="162">
        <f t="shared" si="297"/>
        <v>7000</v>
      </c>
      <c r="AQ295" s="162">
        <f t="shared" si="297"/>
        <v>0</v>
      </c>
      <c r="AR295" s="95"/>
      <c r="AS295" s="95"/>
      <c r="AT295" s="95"/>
      <c r="AU295" s="95"/>
      <c r="AV295" s="95"/>
      <c r="AW295" s="95"/>
      <c r="AX295" s="95"/>
      <c r="AY295" s="95"/>
      <c r="AZ295" s="95"/>
      <c r="BA295" s="95"/>
      <c r="BB295" s="95"/>
      <c r="BC295" s="95"/>
      <c r="BD295" s="95"/>
      <c r="BE295" s="95"/>
      <c r="BF295" s="95"/>
      <c r="BG295" s="95"/>
      <c r="BH295" s="95"/>
      <c r="BI295" s="95"/>
      <c r="BJ295" s="95"/>
      <c r="BK295" s="95"/>
      <c r="BL295" s="95"/>
      <c r="BM295" s="95"/>
      <c r="BN295" s="95"/>
      <c r="BO295" s="95"/>
      <c r="BP295" s="95"/>
      <c r="BQ295" s="95"/>
      <c r="BR295" s="95"/>
      <c r="BS295" s="95"/>
      <c r="BT295" s="95"/>
      <c r="BU295" s="95"/>
      <c r="BV295" s="95"/>
      <c r="BW295" s="95"/>
      <c r="BX295" s="95"/>
      <c r="BY295" s="95"/>
    </row>
    <row r="296" spans="1:77" s="96" customFormat="1" ht="30">
      <c r="A296" s="24" t="s">
        <v>40</v>
      </c>
      <c r="B296" s="25" t="s">
        <v>218</v>
      </c>
      <c r="C296" s="25" t="s">
        <v>16</v>
      </c>
      <c r="D296" s="25" t="s">
        <v>41</v>
      </c>
      <c r="E296" s="154">
        <f t="shared" si="289"/>
        <v>7000</v>
      </c>
      <c r="F296" s="155"/>
      <c r="G296" s="155">
        <v>7000</v>
      </c>
      <c r="H296" s="157"/>
      <c r="I296" s="157"/>
      <c r="J296" s="188">
        <f>K296+L296+M296+N296</f>
        <v>0</v>
      </c>
      <c r="K296" s="188"/>
      <c r="L296" s="188"/>
      <c r="M296" s="188"/>
      <c r="N296" s="188"/>
      <c r="O296" s="157">
        <f>P296+Q296+R296+S296</f>
        <v>7000</v>
      </c>
      <c r="P296" s="157">
        <f t="shared" si="283"/>
        <v>0</v>
      </c>
      <c r="Q296" s="157">
        <f>G296+L296</f>
        <v>7000</v>
      </c>
      <c r="R296" s="157">
        <f>H296+M296</f>
        <v>0</v>
      </c>
      <c r="S296" s="157">
        <f>I296+N296</f>
        <v>0</v>
      </c>
      <c r="T296" s="154">
        <f>U296+V296+W296</f>
        <v>7000</v>
      </c>
      <c r="U296" s="158"/>
      <c r="V296" s="155">
        <v>7000</v>
      </c>
      <c r="W296" s="156"/>
      <c r="X296" s="156"/>
      <c r="Y296" s="156"/>
      <c r="Z296" s="156"/>
      <c r="AA296" s="156"/>
      <c r="AB296" s="154">
        <f t="shared" si="295"/>
        <v>7000</v>
      </c>
      <c r="AC296" s="154">
        <f t="shared" si="295"/>
        <v>0</v>
      </c>
      <c r="AD296" s="154">
        <f t="shared" si="295"/>
        <v>7000</v>
      </c>
      <c r="AE296" s="154">
        <f t="shared" si="295"/>
        <v>0</v>
      </c>
      <c r="AF296" s="158">
        <f t="shared" si="290"/>
        <v>7000</v>
      </c>
      <c r="AG296" s="160"/>
      <c r="AH296" s="160">
        <v>7000</v>
      </c>
      <c r="AI296" s="160"/>
      <c r="AJ296" s="156"/>
      <c r="AK296" s="156"/>
      <c r="AL296" s="156"/>
      <c r="AM296" s="156"/>
      <c r="AN296" s="162">
        <f t="shared" si="297"/>
        <v>7000</v>
      </c>
      <c r="AO296" s="162">
        <f t="shared" si="297"/>
        <v>0</v>
      </c>
      <c r="AP296" s="162">
        <f t="shared" si="297"/>
        <v>7000</v>
      </c>
      <c r="AQ296" s="162">
        <f t="shared" si="297"/>
        <v>0</v>
      </c>
      <c r="AR296" s="95"/>
      <c r="AS296" s="95"/>
      <c r="AT296" s="95"/>
      <c r="AU296" s="95"/>
      <c r="AV296" s="95"/>
      <c r="AW296" s="95"/>
      <c r="AX296" s="95"/>
      <c r="AY296" s="95"/>
      <c r="AZ296" s="95"/>
      <c r="BA296" s="95"/>
      <c r="BB296" s="95"/>
      <c r="BC296" s="95"/>
      <c r="BD296" s="95"/>
      <c r="BE296" s="95"/>
      <c r="BF296" s="95"/>
      <c r="BG296" s="95"/>
      <c r="BH296" s="95"/>
      <c r="BI296" s="95"/>
      <c r="BJ296" s="95"/>
      <c r="BK296" s="95"/>
      <c r="BL296" s="95"/>
      <c r="BM296" s="95"/>
      <c r="BN296" s="95"/>
      <c r="BO296" s="95"/>
      <c r="BP296" s="95"/>
      <c r="BQ296" s="95"/>
      <c r="BR296" s="95"/>
      <c r="BS296" s="95"/>
      <c r="BT296" s="95"/>
      <c r="BU296" s="95"/>
      <c r="BV296" s="95"/>
      <c r="BW296" s="95"/>
      <c r="BX296" s="95"/>
      <c r="BY296" s="95"/>
    </row>
    <row r="297" spans="1:77" s="96" customFormat="1" ht="150" hidden="1">
      <c r="A297" s="112" t="s">
        <v>320</v>
      </c>
      <c r="B297" s="97" t="s">
        <v>321</v>
      </c>
      <c r="C297" s="25"/>
      <c r="D297" s="25"/>
      <c r="E297" s="154">
        <f t="shared" ref="E297:I299" si="298">E298</f>
        <v>0</v>
      </c>
      <c r="F297" s="154">
        <f t="shared" si="298"/>
        <v>0</v>
      </c>
      <c r="G297" s="154">
        <f t="shared" si="298"/>
        <v>0</v>
      </c>
      <c r="H297" s="154">
        <f t="shared" si="298"/>
        <v>0</v>
      </c>
      <c r="I297" s="154">
        <f t="shared" si="298"/>
        <v>0</v>
      </c>
      <c r="J297" s="187"/>
      <c r="K297" s="187"/>
      <c r="L297" s="187"/>
      <c r="M297" s="187"/>
      <c r="N297" s="187"/>
      <c r="O297" s="154"/>
      <c r="P297" s="157">
        <f t="shared" si="283"/>
        <v>0</v>
      </c>
      <c r="Q297" s="154"/>
      <c r="R297" s="154"/>
      <c r="S297" s="154"/>
      <c r="T297" s="154">
        <f t="shared" ref="T297:W299" si="299">T298</f>
        <v>0</v>
      </c>
      <c r="U297" s="154">
        <f t="shared" si="299"/>
        <v>0</v>
      </c>
      <c r="V297" s="154">
        <f t="shared" si="299"/>
        <v>0</v>
      </c>
      <c r="W297" s="154">
        <f t="shared" si="299"/>
        <v>0</v>
      </c>
      <c r="X297" s="154"/>
      <c r="Y297" s="154"/>
      <c r="Z297" s="154"/>
      <c r="AA297" s="154"/>
      <c r="AB297" s="154">
        <f t="shared" si="295"/>
        <v>0</v>
      </c>
      <c r="AC297" s="154">
        <f t="shared" si="295"/>
        <v>0</v>
      </c>
      <c r="AD297" s="154">
        <f t="shared" si="295"/>
        <v>0</v>
      </c>
      <c r="AE297" s="154">
        <f t="shared" si="295"/>
        <v>0</v>
      </c>
      <c r="AF297" s="154">
        <f t="shared" ref="AF297:AI299" si="300">AF298</f>
        <v>0</v>
      </c>
      <c r="AG297" s="154">
        <f t="shared" si="300"/>
        <v>0</v>
      </c>
      <c r="AH297" s="154">
        <f t="shared" si="300"/>
        <v>0</v>
      </c>
      <c r="AI297" s="154">
        <f t="shared" si="300"/>
        <v>0</v>
      </c>
      <c r="AJ297" s="156"/>
      <c r="AK297" s="156"/>
      <c r="AL297" s="156"/>
      <c r="AM297" s="156"/>
      <c r="AN297" s="162">
        <f t="shared" si="297"/>
        <v>0</v>
      </c>
      <c r="AO297" s="162">
        <f t="shared" si="297"/>
        <v>0</v>
      </c>
      <c r="AP297" s="162">
        <f t="shared" si="297"/>
        <v>0</v>
      </c>
      <c r="AQ297" s="162">
        <f t="shared" si="297"/>
        <v>0</v>
      </c>
      <c r="AR297" s="95"/>
      <c r="AS297" s="95"/>
      <c r="AT297" s="95"/>
      <c r="AU297" s="95"/>
      <c r="AV297" s="95"/>
      <c r="AW297" s="95"/>
      <c r="AX297" s="95"/>
      <c r="AY297" s="95"/>
      <c r="AZ297" s="95"/>
      <c r="BA297" s="95"/>
      <c r="BB297" s="95"/>
      <c r="BC297" s="95"/>
      <c r="BD297" s="95"/>
      <c r="BE297" s="95"/>
      <c r="BF297" s="95"/>
      <c r="BG297" s="95"/>
      <c r="BH297" s="95"/>
      <c r="BI297" s="95"/>
      <c r="BJ297" s="95"/>
      <c r="BK297" s="95"/>
      <c r="BL297" s="95"/>
      <c r="BM297" s="95"/>
      <c r="BN297" s="95"/>
      <c r="BO297" s="95"/>
      <c r="BP297" s="95"/>
      <c r="BQ297" s="95"/>
      <c r="BR297" s="95"/>
      <c r="BS297" s="95"/>
      <c r="BT297" s="95"/>
      <c r="BU297" s="95"/>
      <c r="BV297" s="95"/>
      <c r="BW297" s="95"/>
      <c r="BX297" s="95"/>
      <c r="BY297" s="95"/>
    </row>
    <row r="298" spans="1:77" s="96" customFormat="1" ht="30" hidden="1">
      <c r="A298" s="101" t="s">
        <v>104</v>
      </c>
      <c r="B298" s="97" t="s">
        <v>322</v>
      </c>
      <c r="C298" s="25"/>
      <c r="D298" s="25"/>
      <c r="E298" s="154">
        <f t="shared" si="298"/>
        <v>0</v>
      </c>
      <c r="F298" s="154">
        <f t="shared" si="298"/>
        <v>0</v>
      </c>
      <c r="G298" s="154">
        <f t="shared" si="298"/>
        <v>0</v>
      </c>
      <c r="H298" s="154">
        <f t="shared" si="298"/>
        <v>0</v>
      </c>
      <c r="I298" s="154">
        <f t="shared" si="298"/>
        <v>0</v>
      </c>
      <c r="J298" s="187"/>
      <c r="K298" s="187"/>
      <c r="L298" s="187"/>
      <c r="M298" s="187"/>
      <c r="N298" s="187"/>
      <c r="O298" s="154"/>
      <c r="P298" s="157">
        <f t="shared" si="283"/>
        <v>0</v>
      </c>
      <c r="Q298" s="154"/>
      <c r="R298" s="154"/>
      <c r="S298" s="154"/>
      <c r="T298" s="154">
        <f t="shared" si="299"/>
        <v>0</v>
      </c>
      <c r="U298" s="154">
        <f t="shared" si="299"/>
        <v>0</v>
      </c>
      <c r="V298" s="154">
        <f t="shared" si="299"/>
        <v>0</v>
      </c>
      <c r="W298" s="154">
        <f t="shared" si="299"/>
        <v>0</v>
      </c>
      <c r="X298" s="154"/>
      <c r="Y298" s="154"/>
      <c r="Z298" s="154"/>
      <c r="AA298" s="154"/>
      <c r="AB298" s="154">
        <f t="shared" si="295"/>
        <v>0</v>
      </c>
      <c r="AC298" s="154">
        <f t="shared" si="295"/>
        <v>0</v>
      </c>
      <c r="AD298" s="154">
        <f t="shared" si="295"/>
        <v>0</v>
      </c>
      <c r="AE298" s="154">
        <f t="shared" si="295"/>
        <v>0</v>
      </c>
      <c r="AF298" s="154">
        <f t="shared" si="300"/>
        <v>0</v>
      </c>
      <c r="AG298" s="154">
        <f t="shared" si="300"/>
        <v>0</v>
      </c>
      <c r="AH298" s="154">
        <f t="shared" si="300"/>
        <v>0</v>
      </c>
      <c r="AI298" s="154">
        <f t="shared" si="300"/>
        <v>0</v>
      </c>
      <c r="AJ298" s="156"/>
      <c r="AK298" s="156"/>
      <c r="AL298" s="156"/>
      <c r="AM298" s="156"/>
      <c r="AN298" s="162">
        <f t="shared" si="297"/>
        <v>0</v>
      </c>
      <c r="AO298" s="162">
        <f t="shared" si="297"/>
        <v>0</v>
      </c>
      <c r="AP298" s="162">
        <f t="shared" si="297"/>
        <v>0</v>
      </c>
      <c r="AQ298" s="162">
        <f t="shared" si="297"/>
        <v>0</v>
      </c>
      <c r="AR298" s="95"/>
      <c r="AS298" s="95"/>
      <c r="AT298" s="95"/>
      <c r="AU298" s="95"/>
      <c r="AV298" s="95"/>
      <c r="AW298" s="95"/>
      <c r="AX298" s="95"/>
      <c r="AY298" s="95"/>
      <c r="AZ298" s="95"/>
      <c r="BA298" s="95"/>
      <c r="BB298" s="95"/>
      <c r="BC298" s="95"/>
      <c r="BD298" s="95"/>
      <c r="BE298" s="95"/>
      <c r="BF298" s="95"/>
      <c r="BG298" s="95"/>
      <c r="BH298" s="95"/>
      <c r="BI298" s="95"/>
      <c r="BJ298" s="95"/>
      <c r="BK298" s="95"/>
      <c r="BL298" s="95"/>
      <c r="BM298" s="95"/>
      <c r="BN298" s="95"/>
      <c r="BO298" s="95"/>
      <c r="BP298" s="95"/>
      <c r="BQ298" s="95"/>
      <c r="BR298" s="95"/>
      <c r="BS298" s="95"/>
      <c r="BT298" s="95"/>
      <c r="BU298" s="95"/>
      <c r="BV298" s="95"/>
      <c r="BW298" s="95"/>
      <c r="BX298" s="95"/>
      <c r="BY298" s="95"/>
    </row>
    <row r="299" spans="1:77" s="96" customFormat="1" ht="45" hidden="1">
      <c r="A299" s="133" t="s">
        <v>42</v>
      </c>
      <c r="B299" s="97" t="s">
        <v>322</v>
      </c>
      <c r="C299" s="25" t="s">
        <v>16</v>
      </c>
      <c r="D299" s="25"/>
      <c r="E299" s="154">
        <f t="shared" si="298"/>
        <v>0</v>
      </c>
      <c r="F299" s="154">
        <f t="shared" si="298"/>
        <v>0</v>
      </c>
      <c r="G299" s="154">
        <f t="shared" si="298"/>
        <v>0</v>
      </c>
      <c r="H299" s="154">
        <f t="shared" si="298"/>
        <v>0</v>
      </c>
      <c r="I299" s="154">
        <f t="shared" si="298"/>
        <v>0</v>
      </c>
      <c r="J299" s="187"/>
      <c r="K299" s="187"/>
      <c r="L299" s="187"/>
      <c r="M299" s="187"/>
      <c r="N299" s="187"/>
      <c r="O299" s="154"/>
      <c r="P299" s="157">
        <f t="shared" si="283"/>
        <v>0</v>
      </c>
      <c r="Q299" s="154"/>
      <c r="R299" s="154"/>
      <c r="S299" s="154"/>
      <c r="T299" s="154">
        <f t="shared" si="299"/>
        <v>0</v>
      </c>
      <c r="U299" s="154">
        <f t="shared" si="299"/>
        <v>0</v>
      </c>
      <c r="V299" s="154">
        <f t="shared" si="299"/>
        <v>0</v>
      </c>
      <c r="W299" s="154">
        <f t="shared" si="299"/>
        <v>0</v>
      </c>
      <c r="X299" s="154"/>
      <c r="Y299" s="154"/>
      <c r="Z299" s="154"/>
      <c r="AA299" s="154"/>
      <c r="AB299" s="154">
        <f t="shared" si="295"/>
        <v>0</v>
      </c>
      <c r="AC299" s="154">
        <f t="shared" si="295"/>
        <v>0</v>
      </c>
      <c r="AD299" s="154">
        <f t="shared" si="295"/>
        <v>0</v>
      </c>
      <c r="AE299" s="154">
        <f t="shared" si="295"/>
        <v>0</v>
      </c>
      <c r="AF299" s="154">
        <f t="shared" si="300"/>
        <v>0</v>
      </c>
      <c r="AG299" s="154">
        <f t="shared" si="300"/>
        <v>0</v>
      </c>
      <c r="AH299" s="154">
        <f t="shared" si="300"/>
        <v>0</v>
      </c>
      <c r="AI299" s="154">
        <f t="shared" si="300"/>
        <v>0</v>
      </c>
      <c r="AJ299" s="156"/>
      <c r="AK299" s="156"/>
      <c r="AL299" s="156"/>
      <c r="AM299" s="156"/>
      <c r="AN299" s="162">
        <f t="shared" si="297"/>
        <v>0</v>
      </c>
      <c r="AO299" s="162">
        <f t="shared" si="297"/>
        <v>0</v>
      </c>
      <c r="AP299" s="162">
        <f t="shared" si="297"/>
        <v>0</v>
      </c>
      <c r="AQ299" s="162">
        <f t="shared" si="297"/>
        <v>0</v>
      </c>
      <c r="AR299" s="95"/>
      <c r="AS299" s="95"/>
      <c r="AT299" s="95"/>
      <c r="AU299" s="95"/>
      <c r="AV299" s="95"/>
      <c r="AW299" s="95"/>
      <c r="AX299" s="95"/>
      <c r="AY299" s="95"/>
      <c r="AZ299" s="95"/>
      <c r="BA299" s="95"/>
      <c r="BB299" s="95"/>
      <c r="BC299" s="95"/>
      <c r="BD299" s="95"/>
      <c r="BE299" s="95"/>
      <c r="BF299" s="95"/>
      <c r="BG299" s="95"/>
      <c r="BH299" s="95"/>
      <c r="BI299" s="95"/>
      <c r="BJ299" s="95"/>
      <c r="BK299" s="95"/>
      <c r="BL299" s="95"/>
      <c r="BM299" s="95"/>
      <c r="BN299" s="95"/>
      <c r="BO299" s="95"/>
      <c r="BP299" s="95"/>
      <c r="BQ299" s="95"/>
      <c r="BR299" s="95"/>
      <c r="BS299" s="95"/>
      <c r="BT299" s="95"/>
      <c r="BU299" s="95"/>
      <c r="BV299" s="95"/>
      <c r="BW299" s="95"/>
      <c r="BX299" s="95"/>
      <c r="BY299" s="95"/>
    </row>
    <row r="300" spans="1:77" s="96" customFormat="1" ht="16.5" hidden="1" customHeight="1">
      <c r="A300" s="24" t="s">
        <v>40</v>
      </c>
      <c r="B300" s="97" t="s">
        <v>322</v>
      </c>
      <c r="C300" s="25" t="s">
        <v>16</v>
      </c>
      <c r="D300" s="25" t="s">
        <v>41</v>
      </c>
      <c r="E300" s="154">
        <f>F300+G300+H300+I300</f>
        <v>0</v>
      </c>
      <c r="F300" s="155"/>
      <c r="G300" s="155"/>
      <c r="H300" s="157"/>
      <c r="I300" s="157"/>
      <c r="J300" s="188"/>
      <c r="K300" s="188"/>
      <c r="L300" s="188"/>
      <c r="M300" s="188"/>
      <c r="N300" s="188"/>
      <c r="O300" s="157"/>
      <c r="P300" s="157">
        <f t="shared" si="283"/>
        <v>0</v>
      </c>
      <c r="Q300" s="157"/>
      <c r="R300" s="157"/>
      <c r="S300" s="157"/>
      <c r="T300" s="154"/>
      <c r="U300" s="160"/>
      <c r="V300" s="155"/>
      <c r="W300" s="156"/>
      <c r="X300" s="156"/>
      <c r="Y300" s="156"/>
      <c r="Z300" s="156"/>
      <c r="AA300" s="156"/>
      <c r="AB300" s="154">
        <f t="shared" si="295"/>
        <v>0</v>
      </c>
      <c r="AC300" s="154">
        <f t="shared" si="295"/>
        <v>0</v>
      </c>
      <c r="AD300" s="154">
        <f t="shared" si="295"/>
        <v>0</v>
      </c>
      <c r="AE300" s="154">
        <f t="shared" si="295"/>
        <v>0</v>
      </c>
      <c r="AF300" s="160"/>
      <c r="AG300" s="160"/>
      <c r="AH300" s="160"/>
      <c r="AI300" s="160"/>
      <c r="AJ300" s="156"/>
      <c r="AK300" s="156"/>
      <c r="AL300" s="156"/>
      <c r="AM300" s="156"/>
      <c r="AN300" s="162">
        <f t="shared" si="297"/>
        <v>0</v>
      </c>
      <c r="AO300" s="162">
        <f t="shared" si="297"/>
        <v>0</v>
      </c>
      <c r="AP300" s="162">
        <f t="shared" si="297"/>
        <v>0</v>
      </c>
      <c r="AQ300" s="162">
        <f t="shared" si="297"/>
        <v>0</v>
      </c>
      <c r="AR300" s="95"/>
      <c r="AS300" s="95"/>
      <c r="AT300" s="95"/>
      <c r="AU300" s="95"/>
      <c r="AV300" s="95"/>
      <c r="AW300" s="95"/>
      <c r="AX300" s="95"/>
      <c r="AY300" s="95"/>
      <c r="AZ300" s="95"/>
      <c r="BA300" s="95"/>
      <c r="BB300" s="95"/>
      <c r="BC300" s="95"/>
      <c r="BD300" s="95"/>
      <c r="BE300" s="95"/>
      <c r="BF300" s="95"/>
      <c r="BG300" s="95"/>
      <c r="BH300" s="95"/>
      <c r="BI300" s="95"/>
      <c r="BJ300" s="95"/>
      <c r="BK300" s="95"/>
      <c r="BL300" s="95"/>
      <c r="BM300" s="95"/>
      <c r="BN300" s="95"/>
      <c r="BO300" s="95"/>
      <c r="BP300" s="95"/>
      <c r="BQ300" s="95"/>
      <c r="BR300" s="95"/>
      <c r="BS300" s="95"/>
      <c r="BT300" s="95"/>
      <c r="BU300" s="95"/>
      <c r="BV300" s="95"/>
      <c r="BW300" s="95"/>
      <c r="BX300" s="95"/>
      <c r="BY300" s="95"/>
    </row>
    <row r="301" spans="1:77" s="96" customFormat="1" ht="60">
      <c r="A301" s="24" t="s">
        <v>219</v>
      </c>
      <c r="B301" s="25" t="s">
        <v>220</v>
      </c>
      <c r="C301" s="25"/>
      <c r="D301" s="25"/>
      <c r="E301" s="154">
        <f>E302</f>
        <v>142.5</v>
      </c>
      <c r="F301" s="158">
        <f t="shared" ref="F301:U303" si="301">F302</f>
        <v>142.5</v>
      </c>
      <c r="G301" s="158">
        <f t="shared" si="301"/>
        <v>0</v>
      </c>
      <c r="H301" s="158">
        <f t="shared" si="301"/>
        <v>0</v>
      </c>
      <c r="I301" s="158">
        <f t="shared" si="301"/>
        <v>0</v>
      </c>
      <c r="J301" s="193">
        <f t="shared" si="301"/>
        <v>0</v>
      </c>
      <c r="K301" s="193">
        <f t="shared" si="301"/>
        <v>0</v>
      </c>
      <c r="L301" s="193">
        <f t="shared" si="301"/>
        <v>0</v>
      </c>
      <c r="M301" s="193">
        <f t="shared" si="301"/>
        <v>0</v>
      </c>
      <c r="N301" s="193">
        <f t="shared" si="301"/>
        <v>0</v>
      </c>
      <c r="O301" s="158">
        <f t="shared" si="301"/>
        <v>142.5</v>
      </c>
      <c r="P301" s="157">
        <f t="shared" si="283"/>
        <v>142.5</v>
      </c>
      <c r="Q301" s="158">
        <f t="shared" si="301"/>
        <v>0</v>
      </c>
      <c r="R301" s="158">
        <f t="shared" si="301"/>
        <v>0</v>
      </c>
      <c r="S301" s="158">
        <f t="shared" si="301"/>
        <v>0</v>
      </c>
      <c r="T301" s="158">
        <f t="shared" si="301"/>
        <v>41</v>
      </c>
      <c r="U301" s="158">
        <f t="shared" si="301"/>
        <v>41</v>
      </c>
      <c r="V301" s="158">
        <f t="shared" ref="V301:AA303" si="302">V302</f>
        <v>0</v>
      </c>
      <c r="W301" s="158">
        <f t="shared" si="302"/>
        <v>0</v>
      </c>
      <c r="X301" s="158">
        <f t="shared" si="302"/>
        <v>0</v>
      </c>
      <c r="Y301" s="158">
        <f t="shared" si="302"/>
        <v>0</v>
      </c>
      <c r="Z301" s="158">
        <f t="shared" si="302"/>
        <v>0</v>
      </c>
      <c r="AA301" s="158">
        <f t="shared" si="302"/>
        <v>0</v>
      </c>
      <c r="AB301" s="154">
        <f t="shared" si="295"/>
        <v>41</v>
      </c>
      <c r="AC301" s="154">
        <f t="shared" si="295"/>
        <v>41</v>
      </c>
      <c r="AD301" s="154">
        <f t="shared" si="295"/>
        <v>0</v>
      </c>
      <c r="AE301" s="154">
        <f t="shared" si="295"/>
        <v>0</v>
      </c>
      <c r="AF301" s="158">
        <f t="shared" ref="AF301:AM303" si="303">AF302</f>
        <v>41</v>
      </c>
      <c r="AG301" s="158">
        <f t="shared" si="303"/>
        <v>41</v>
      </c>
      <c r="AH301" s="158">
        <f t="shared" si="303"/>
        <v>0</v>
      </c>
      <c r="AI301" s="158">
        <f t="shared" si="303"/>
        <v>0</v>
      </c>
      <c r="AJ301" s="158">
        <f t="shared" si="303"/>
        <v>0</v>
      </c>
      <c r="AK301" s="158">
        <f t="shared" si="303"/>
        <v>0</v>
      </c>
      <c r="AL301" s="158">
        <f t="shared" si="303"/>
        <v>0</v>
      </c>
      <c r="AM301" s="158">
        <f t="shared" si="303"/>
        <v>0</v>
      </c>
      <c r="AN301" s="162">
        <f t="shared" si="297"/>
        <v>41</v>
      </c>
      <c r="AO301" s="162">
        <f t="shared" si="297"/>
        <v>41</v>
      </c>
      <c r="AP301" s="162">
        <f t="shared" si="297"/>
        <v>0</v>
      </c>
      <c r="AQ301" s="162">
        <f t="shared" si="297"/>
        <v>0</v>
      </c>
      <c r="AR301" s="95"/>
      <c r="AS301" s="95"/>
      <c r="AT301" s="95"/>
      <c r="AU301" s="95"/>
      <c r="AV301" s="95"/>
      <c r="AW301" s="95"/>
      <c r="AX301" s="95"/>
      <c r="AY301" s="95"/>
      <c r="AZ301" s="95"/>
      <c r="BA301" s="95"/>
      <c r="BB301" s="95"/>
      <c r="BC301" s="95"/>
      <c r="BD301" s="95"/>
      <c r="BE301" s="95"/>
      <c r="BF301" s="95"/>
      <c r="BG301" s="95"/>
      <c r="BH301" s="95"/>
      <c r="BI301" s="95"/>
      <c r="BJ301" s="95"/>
      <c r="BK301" s="95"/>
      <c r="BL301" s="95"/>
      <c r="BM301" s="95"/>
      <c r="BN301" s="95"/>
      <c r="BO301" s="95"/>
      <c r="BP301" s="95"/>
      <c r="BQ301" s="95"/>
      <c r="BR301" s="95"/>
      <c r="BS301" s="95"/>
      <c r="BT301" s="95"/>
      <c r="BU301" s="95"/>
      <c r="BV301" s="95"/>
      <c r="BW301" s="95"/>
      <c r="BX301" s="95"/>
      <c r="BY301" s="95"/>
    </row>
    <row r="302" spans="1:77" s="96" customFormat="1" ht="15.75" customHeight="1">
      <c r="A302" s="132" t="s">
        <v>104</v>
      </c>
      <c r="B302" s="25" t="s">
        <v>221</v>
      </c>
      <c r="C302" s="25"/>
      <c r="D302" s="25"/>
      <c r="E302" s="154">
        <f>E303</f>
        <v>142.5</v>
      </c>
      <c r="F302" s="158">
        <f t="shared" si="301"/>
        <v>142.5</v>
      </c>
      <c r="G302" s="158">
        <f t="shared" si="301"/>
        <v>0</v>
      </c>
      <c r="H302" s="158">
        <f t="shared" si="301"/>
        <v>0</v>
      </c>
      <c r="I302" s="158">
        <f t="shared" si="301"/>
        <v>0</v>
      </c>
      <c r="J302" s="193">
        <f t="shared" si="301"/>
        <v>0</v>
      </c>
      <c r="K302" s="193">
        <f t="shared" si="301"/>
        <v>0</v>
      </c>
      <c r="L302" s="193">
        <f t="shared" si="301"/>
        <v>0</v>
      </c>
      <c r="M302" s="193">
        <f t="shared" si="301"/>
        <v>0</v>
      </c>
      <c r="N302" s="193">
        <f t="shared" si="301"/>
        <v>0</v>
      </c>
      <c r="O302" s="158">
        <f t="shared" si="301"/>
        <v>142.5</v>
      </c>
      <c r="P302" s="157">
        <f t="shared" si="283"/>
        <v>142.5</v>
      </c>
      <c r="Q302" s="158">
        <f t="shared" si="301"/>
        <v>0</v>
      </c>
      <c r="R302" s="158">
        <f t="shared" si="301"/>
        <v>0</v>
      </c>
      <c r="S302" s="158">
        <f t="shared" si="301"/>
        <v>0</v>
      </c>
      <c r="T302" s="154">
        <f>T303</f>
        <v>41</v>
      </c>
      <c r="U302" s="158">
        <f>U303</f>
        <v>41</v>
      </c>
      <c r="V302" s="158">
        <f t="shared" si="302"/>
        <v>0</v>
      </c>
      <c r="W302" s="158">
        <f t="shared" si="302"/>
        <v>0</v>
      </c>
      <c r="X302" s="158">
        <f t="shared" si="302"/>
        <v>0</v>
      </c>
      <c r="Y302" s="158">
        <f t="shared" si="302"/>
        <v>0</v>
      </c>
      <c r="Z302" s="158">
        <f t="shared" si="302"/>
        <v>0</v>
      </c>
      <c r="AA302" s="158">
        <f t="shared" si="302"/>
        <v>0</v>
      </c>
      <c r="AB302" s="154">
        <f t="shared" si="295"/>
        <v>41</v>
      </c>
      <c r="AC302" s="154">
        <f t="shared" si="295"/>
        <v>41</v>
      </c>
      <c r="AD302" s="154">
        <f t="shared" si="295"/>
        <v>0</v>
      </c>
      <c r="AE302" s="154">
        <f t="shared" si="295"/>
        <v>0</v>
      </c>
      <c r="AF302" s="154">
        <f t="shared" si="303"/>
        <v>41</v>
      </c>
      <c r="AG302" s="158">
        <f t="shared" si="303"/>
        <v>41</v>
      </c>
      <c r="AH302" s="158">
        <f t="shared" si="303"/>
        <v>0</v>
      </c>
      <c r="AI302" s="158">
        <f t="shared" si="303"/>
        <v>0</v>
      </c>
      <c r="AJ302" s="158">
        <f t="shared" si="303"/>
        <v>0</v>
      </c>
      <c r="AK302" s="158">
        <f t="shared" si="303"/>
        <v>0</v>
      </c>
      <c r="AL302" s="158">
        <f t="shared" si="303"/>
        <v>0</v>
      </c>
      <c r="AM302" s="158">
        <f t="shared" si="303"/>
        <v>0</v>
      </c>
      <c r="AN302" s="162">
        <f t="shared" si="297"/>
        <v>41</v>
      </c>
      <c r="AO302" s="162">
        <f t="shared" si="297"/>
        <v>41</v>
      </c>
      <c r="AP302" s="162">
        <f t="shared" si="297"/>
        <v>0</v>
      </c>
      <c r="AQ302" s="162">
        <f t="shared" si="297"/>
        <v>0</v>
      </c>
      <c r="AR302" s="95"/>
      <c r="AS302" s="95"/>
      <c r="AT302" s="95"/>
      <c r="AU302" s="95"/>
      <c r="AV302" s="95"/>
      <c r="AW302" s="95"/>
      <c r="AX302" s="95"/>
      <c r="AY302" s="95"/>
      <c r="AZ302" s="95"/>
      <c r="BA302" s="95"/>
      <c r="BB302" s="95"/>
      <c r="BC302" s="95"/>
      <c r="BD302" s="95"/>
      <c r="BE302" s="95"/>
      <c r="BF302" s="95"/>
      <c r="BG302" s="95"/>
      <c r="BH302" s="95"/>
      <c r="BI302" s="95"/>
      <c r="BJ302" s="95"/>
      <c r="BK302" s="95"/>
      <c r="BL302" s="95"/>
      <c r="BM302" s="95"/>
      <c r="BN302" s="95"/>
      <c r="BO302" s="95"/>
      <c r="BP302" s="95"/>
      <c r="BQ302" s="95"/>
      <c r="BR302" s="95"/>
      <c r="BS302" s="95"/>
      <c r="BT302" s="95"/>
      <c r="BU302" s="95"/>
      <c r="BV302" s="95"/>
      <c r="BW302" s="95"/>
      <c r="BX302" s="95"/>
      <c r="BY302" s="95"/>
    </row>
    <row r="303" spans="1:77" s="96" customFormat="1" ht="27.75" customHeight="1">
      <c r="A303" s="32" t="s">
        <v>42</v>
      </c>
      <c r="B303" s="25" t="s">
        <v>221</v>
      </c>
      <c r="C303" s="25" t="s">
        <v>16</v>
      </c>
      <c r="D303" s="25"/>
      <c r="E303" s="154">
        <f>E304</f>
        <v>142.5</v>
      </c>
      <c r="F303" s="158">
        <f t="shared" si="301"/>
        <v>142.5</v>
      </c>
      <c r="G303" s="158">
        <f t="shared" si="301"/>
        <v>0</v>
      </c>
      <c r="H303" s="158">
        <f t="shared" si="301"/>
        <v>0</v>
      </c>
      <c r="I303" s="158">
        <f t="shared" si="301"/>
        <v>0</v>
      </c>
      <c r="J303" s="193">
        <f t="shared" si="301"/>
        <v>0</v>
      </c>
      <c r="K303" s="193">
        <f t="shared" si="301"/>
        <v>0</v>
      </c>
      <c r="L303" s="193">
        <f t="shared" si="301"/>
        <v>0</v>
      </c>
      <c r="M303" s="193">
        <f t="shared" si="301"/>
        <v>0</v>
      </c>
      <c r="N303" s="193">
        <f t="shared" si="301"/>
        <v>0</v>
      </c>
      <c r="O303" s="158">
        <f t="shared" si="301"/>
        <v>142.5</v>
      </c>
      <c r="P303" s="157">
        <f t="shared" si="283"/>
        <v>142.5</v>
      </c>
      <c r="Q303" s="158">
        <f t="shared" si="301"/>
        <v>0</v>
      </c>
      <c r="R303" s="158">
        <f t="shared" si="301"/>
        <v>0</v>
      </c>
      <c r="S303" s="158">
        <f t="shared" si="301"/>
        <v>0</v>
      </c>
      <c r="T303" s="158">
        <f t="shared" si="301"/>
        <v>41</v>
      </c>
      <c r="U303" s="158">
        <f t="shared" si="301"/>
        <v>41</v>
      </c>
      <c r="V303" s="158">
        <f t="shared" si="302"/>
        <v>0</v>
      </c>
      <c r="W303" s="158">
        <f t="shared" si="302"/>
        <v>0</v>
      </c>
      <c r="X303" s="158">
        <f t="shared" si="302"/>
        <v>0</v>
      </c>
      <c r="Y303" s="158">
        <f t="shared" si="302"/>
        <v>0</v>
      </c>
      <c r="Z303" s="158">
        <f t="shared" si="302"/>
        <v>0</v>
      </c>
      <c r="AA303" s="158">
        <f t="shared" si="302"/>
        <v>0</v>
      </c>
      <c r="AB303" s="154">
        <f t="shared" si="295"/>
        <v>41</v>
      </c>
      <c r="AC303" s="154">
        <f t="shared" si="295"/>
        <v>41</v>
      </c>
      <c r="AD303" s="154">
        <f t="shared" si="295"/>
        <v>0</v>
      </c>
      <c r="AE303" s="154">
        <f t="shared" si="295"/>
        <v>0</v>
      </c>
      <c r="AF303" s="158">
        <f t="shared" si="303"/>
        <v>41</v>
      </c>
      <c r="AG303" s="158">
        <f t="shared" si="303"/>
        <v>41</v>
      </c>
      <c r="AH303" s="158">
        <f t="shared" si="303"/>
        <v>0</v>
      </c>
      <c r="AI303" s="158">
        <f t="shared" si="303"/>
        <v>0</v>
      </c>
      <c r="AJ303" s="158">
        <f t="shared" si="303"/>
        <v>0</v>
      </c>
      <c r="AK303" s="158">
        <f t="shared" si="303"/>
        <v>0</v>
      </c>
      <c r="AL303" s="158">
        <f t="shared" si="303"/>
        <v>0</v>
      </c>
      <c r="AM303" s="158">
        <f t="shared" si="303"/>
        <v>0</v>
      </c>
      <c r="AN303" s="162">
        <f t="shared" si="297"/>
        <v>41</v>
      </c>
      <c r="AO303" s="162">
        <f t="shared" si="297"/>
        <v>41</v>
      </c>
      <c r="AP303" s="162">
        <f t="shared" si="297"/>
        <v>0</v>
      </c>
      <c r="AQ303" s="162">
        <f t="shared" si="297"/>
        <v>0</v>
      </c>
      <c r="AR303" s="95"/>
      <c r="AS303" s="95"/>
      <c r="AT303" s="95"/>
      <c r="AU303" s="95"/>
      <c r="AV303" s="95"/>
      <c r="AW303" s="95"/>
      <c r="AX303" s="95"/>
      <c r="AY303" s="95"/>
      <c r="AZ303" s="95"/>
      <c r="BA303" s="95"/>
      <c r="BB303" s="95"/>
      <c r="BC303" s="95"/>
      <c r="BD303" s="95"/>
      <c r="BE303" s="95"/>
      <c r="BF303" s="95"/>
      <c r="BG303" s="95"/>
      <c r="BH303" s="95"/>
      <c r="BI303" s="95"/>
      <c r="BJ303" s="95"/>
      <c r="BK303" s="95"/>
      <c r="BL303" s="95"/>
      <c r="BM303" s="95"/>
      <c r="BN303" s="95"/>
      <c r="BO303" s="95"/>
      <c r="BP303" s="95"/>
      <c r="BQ303" s="95"/>
      <c r="BR303" s="95"/>
      <c r="BS303" s="95"/>
      <c r="BT303" s="95"/>
      <c r="BU303" s="95"/>
      <c r="BV303" s="95"/>
      <c r="BW303" s="95"/>
      <c r="BX303" s="95"/>
      <c r="BY303" s="95"/>
    </row>
    <row r="304" spans="1:77" s="96" customFormat="1" ht="30">
      <c r="A304" s="24" t="s">
        <v>40</v>
      </c>
      <c r="B304" s="25" t="s">
        <v>221</v>
      </c>
      <c r="C304" s="25" t="s">
        <v>16</v>
      </c>
      <c r="D304" s="25" t="s">
        <v>41</v>
      </c>
      <c r="E304" s="154">
        <f>F304+G304+H304</f>
        <v>142.5</v>
      </c>
      <c r="F304" s="155">
        <v>142.5</v>
      </c>
      <c r="G304" s="155"/>
      <c r="H304" s="157"/>
      <c r="I304" s="157"/>
      <c r="J304" s="188">
        <f>K304+L304+M304+N304</f>
        <v>0</v>
      </c>
      <c r="K304" s="201"/>
      <c r="L304" s="188"/>
      <c r="M304" s="188"/>
      <c r="N304" s="188"/>
      <c r="O304" s="157">
        <f>P304+Q304+R304+S304</f>
        <v>142.5</v>
      </c>
      <c r="P304" s="157">
        <f t="shared" si="283"/>
        <v>142.5</v>
      </c>
      <c r="Q304" s="157">
        <f>G304+L304</f>
        <v>0</v>
      </c>
      <c r="R304" s="157">
        <f>H304+M304</f>
        <v>0</v>
      </c>
      <c r="S304" s="157">
        <f>I304+N304</f>
        <v>0</v>
      </c>
      <c r="T304" s="154">
        <f>U304+V304+W304</f>
        <v>41</v>
      </c>
      <c r="U304" s="158">
        <v>41</v>
      </c>
      <c r="V304" s="155"/>
      <c r="W304" s="156"/>
      <c r="X304" s="156"/>
      <c r="Y304" s="156"/>
      <c r="Z304" s="156"/>
      <c r="AA304" s="156"/>
      <c r="AB304" s="154">
        <f t="shared" si="295"/>
        <v>41</v>
      </c>
      <c r="AC304" s="154">
        <f t="shared" si="295"/>
        <v>41</v>
      </c>
      <c r="AD304" s="154">
        <f t="shared" si="295"/>
        <v>0</v>
      </c>
      <c r="AE304" s="154">
        <f t="shared" si="295"/>
        <v>0</v>
      </c>
      <c r="AF304" s="154">
        <f>AG304+AH304+AI304</f>
        <v>41</v>
      </c>
      <c r="AG304" s="158">
        <v>41</v>
      </c>
      <c r="AH304" s="160"/>
      <c r="AI304" s="160"/>
      <c r="AJ304" s="156">
        <f>AK304+AL304+AM304</f>
        <v>0</v>
      </c>
      <c r="AK304" s="156"/>
      <c r="AL304" s="156"/>
      <c r="AM304" s="156"/>
      <c r="AN304" s="162">
        <f t="shared" si="297"/>
        <v>41</v>
      </c>
      <c r="AO304" s="162">
        <f t="shared" si="297"/>
        <v>41</v>
      </c>
      <c r="AP304" s="162">
        <f t="shared" si="297"/>
        <v>0</v>
      </c>
      <c r="AQ304" s="162">
        <f t="shared" si="297"/>
        <v>0</v>
      </c>
      <c r="AR304" s="95"/>
      <c r="AS304" s="95"/>
      <c r="AT304" s="95"/>
      <c r="AU304" s="95"/>
      <c r="AV304" s="95"/>
      <c r="AW304" s="95"/>
      <c r="AX304" s="95"/>
      <c r="AY304" s="95"/>
      <c r="AZ304" s="95"/>
      <c r="BA304" s="95"/>
      <c r="BB304" s="95"/>
      <c r="BC304" s="95"/>
      <c r="BD304" s="95"/>
      <c r="BE304" s="95"/>
      <c r="BF304" s="95"/>
      <c r="BG304" s="95"/>
      <c r="BH304" s="95"/>
      <c r="BI304" s="95"/>
      <c r="BJ304" s="95"/>
      <c r="BK304" s="95"/>
      <c r="BL304" s="95"/>
      <c r="BM304" s="95"/>
      <c r="BN304" s="95"/>
      <c r="BO304" s="95"/>
      <c r="BP304" s="95"/>
      <c r="BQ304" s="95"/>
      <c r="BR304" s="95"/>
      <c r="BS304" s="95"/>
      <c r="BT304" s="95"/>
      <c r="BU304" s="95"/>
      <c r="BV304" s="95"/>
      <c r="BW304" s="95"/>
      <c r="BX304" s="95"/>
      <c r="BY304" s="95"/>
    </row>
    <row r="305" spans="1:77" s="95" customFormat="1" ht="40.5" customHeight="1">
      <c r="A305" s="43" t="s">
        <v>222</v>
      </c>
      <c r="B305" s="42" t="s">
        <v>223</v>
      </c>
      <c r="C305" s="19"/>
      <c r="D305" s="19"/>
      <c r="E305" s="154">
        <f>E306</f>
        <v>156910.19999999998</v>
      </c>
      <c r="F305" s="154">
        <f t="shared" ref="F305:AM305" si="304">F306</f>
        <v>55723</v>
      </c>
      <c r="G305" s="154">
        <f t="shared" si="304"/>
        <v>91312.8</v>
      </c>
      <c r="H305" s="154">
        <f t="shared" si="304"/>
        <v>9874.4000000000015</v>
      </c>
      <c r="I305" s="154">
        <f t="shared" si="304"/>
        <v>0</v>
      </c>
      <c r="J305" s="187">
        <f t="shared" si="304"/>
        <v>450</v>
      </c>
      <c r="K305" s="187">
        <f t="shared" si="304"/>
        <v>450</v>
      </c>
      <c r="L305" s="187">
        <f t="shared" si="304"/>
        <v>0</v>
      </c>
      <c r="M305" s="187">
        <f t="shared" si="304"/>
        <v>0</v>
      </c>
      <c r="N305" s="187">
        <f t="shared" si="304"/>
        <v>0</v>
      </c>
      <c r="O305" s="154">
        <f t="shared" si="304"/>
        <v>157360.19999999998</v>
      </c>
      <c r="P305" s="157">
        <f t="shared" si="283"/>
        <v>56173</v>
      </c>
      <c r="Q305" s="154">
        <f t="shared" si="304"/>
        <v>91312.8</v>
      </c>
      <c r="R305" s="154">
        <f t="shared" si="304"/>
        <v>9874.4000000000015</v>
      </c>
      <c r="S305" s="154">
        <f t="shared" si="304"/>
        <v>0</v>
      </c>
      <c r="T305" s="154">
        <f t="shared" si="304"/>
        <v>139899.39621000001</v>
      </c>
      <c r="U305" s="154">
        <f t="shared" si="304"/>
        <v>42989.172970000007</v>
      </c>
      <c r="V305" s="154">
        <f t="shared" si="304"/>
        <v>87001.754240000009</v>
      </c>
      <c r="W305" s="154">
        <f t="shared" si="304"/>
        <v>9908.469000000001</v>
      </c>
      <c r="X305" s="154">
        <f t="shared" si="304"/>
        <v>0</v>
      </c>
      <c r="Y305" s="154">
        <f t="shared" si="304"/>
        <v>0</v>
      </c>
      <c r="Z305" s="154">
        <f t="shared" si="304"/>
        <v>0</v>
      </c>
      <c r="AA305" s="154">
        <f t="shared" si="304"/>
        <v>0</v>
      </c>
      <c r="AB305" s="154">
        <f t="shared" si="295"/>
        <v>139899.39621000001</v>
      </c>
      <c r="AC305" s="154">
        <f t="shared" si="295"/>
        <v>42989.172970000007</v>
      </c>
      <c r="AD305" s="154">
        <f t="shared" si="295"/>
        <v>87001.754240000009</v>
      </c>
      <c r="AE305" s="154">
        <f t="shared" si="295"/>
        <v>9908.469000000001</v>
      </c>
      <c r="AF305" s="154">
        <f t="shared" si="304"/>
        <v>138350.1</v>
      </c>
      <c r="AG305" s="154">
        <f t="shared" si="304"/>
        <v>43304.299999999996</v>
      </c>
      <c r="AH305" s="154">
        <f t="shared" si="304"/>
        <v>85072.7</v>
      </c>
      <c r="AI305" s="154">
        <f t="shared" si="304"/>
        <v>9973.1</v>
      </c>
      <c r="AJ305" s="154">
        <f t="shared" si="304"/>
        <v>0</v>
      </c>
      <c r="AK305" s="154">
        <f t="shared" si="304"/>
        <v>0</v>
      </c>
      <c r="AL305" s="154">
        <f t="shared" si="304"/>
        <v>0</v>
      </c>
      <c r="AM305" s="154">
        <f t="shared" si="304"/>
        <v>0</v>
      </c>
      <c r="AN305" s="162">
        <f t="shared" si="297"/>
        <v>138350.1</v>
      </c>
      <c r="AO305" s="162">
        <f t="shared" si="297"/>
        <v>43304.299999999996</v>
      </c>
      <c r="AP305" s="162">
        <f t="shared" si="297"/>
        <v>85072.7</v>
      </c>
      <c r="AQ305" s="162">
        <f t="shared" si="297"/>
        <v>9973.1</v>
      </c>
    </row>
    <row r="306" spans="1:77" s="8" customFormat="1" ht="37.5" customHeight="1">
      <c r="A306" s="69" t="s">
        <v>224</v>
      </c>
      <c r="B306" s="64" t="s">
        <v>225</v>
      </c>
      <c r="C306" s="29"/>
      <c r="D306" s="29"/>
      <c r="E306" s="154">
        <f>E307+E328+E375+E386</f>
        <v>156910.19999999998</v>
      </c>
      <c r="F306" s="154">
        <f t="shared" ref="F306:AM306" si="305">F307+F328+F375+F386</f>
        <v>55723</v>
      </c>
      <c r="G306" s="154">
        <f t="shared" si="305"/>
        <v>91312.8</v>
      </c>
      <c r="H306" s="154">
        <f t="shared" si="305"/>
        <v>9874.4000000000015</v>
      </c>
      <c r="I306" s="154">
        <f t="shared" si="305"/>
        <v>0</v>
      </c>
      <c r="J306" s="187">
        <f t="shared" si="305"/>
        <v>450</v>
      </c>
      <c r="K306" s="187">
        <f>K307+K328+K375+K386</f>
        <v>450</v>
      </c>
      <c r="L306" s="187">
        <f t="shared" si="305"/>
        <v>0</v>
      </c>
      <c r="M306" s="187">
        <f t="shared" si="305"/>
        <v>0</v>
      </c>
      <c r="N306" s="187">
        <f t="shared" si="305"/>
        <v>0</v>
      </c>
      <c r="O306" s="154">
        <f t="shared" si="305"/>
        <v>157360.19999999998</v>
      </c>
      <c r="P306" s="157">
        <f t="shared" si="283"/>
        <v>56173</v>
      </c>
      <c r="Q306" s="154">
        <f t="shared" si="305"/>
        <v>91312.8</v>
      </c>
      <c r="R306" s="154">
        <f t="shared" si="305"/>
        <v>9874.4000000000015</v>
      </c>
      <c r="S306" s="154">
        <f t="shared" si="305"/>
        <v>0</v>
      </c>
      <c r="T306" s="154">
        <f t="shared" si="305"/>
        <v>139899.39621000001</v>
      </c>
      <c r="U306" s="154">
        <f t="shared" si="305"/>
        <v>42989.172970000007</v>
      </c>
      <c r="V306" s="154">
        <f t="shared" si="305"/>
        <v>87001.754240000009</v>
      </c>
      <c r="W306" s="154">
        <f t="shared" si="305"/>
        <v>9908.469000000001</v>
      </c>
      <c r="X306" s="154">
        <f t="shared" si="305"/>
        <v>0</v>
      </c>
      <c r="Y306" s="154">
        <f t="shared" si="305"/>
        <v>0</v>
      </c>
      <c r="Z306" s="154">
        <f t="shared" si="305"/>
        <v>0</v>
      </c>
      <c r="AA306" s="154">
        <f t="shared" si="305"/>
        <v>0</v>
      </c>
      <c r="AB306" s="154">
        <f t="shared" si="295"/>
        <v>139899.39621000001</v>
      </c>
      <c r="AC306" s="154">
        <f t="shared" si="295"/>
        <v>42989.172970000007</v>
      </c>
      <c r="AD306" s="154">
        <f t="shared" si="295"/>
        <v>87001.754240000009</v>
      </c>
      <c r="AE306" s="154">
        <f t="shared" si="295"/>
        <v>9908.469000000001</v>
      </c>
      <c r="AF306" s="154">
        <f t="shared" si="305"/>
        <v>138350.1</v>
      </c>
      <c r="AG306" s="154">
        <f t="shared" si="305"/>
        <v>43304.299999999996</v>
      </c>
      <c r="AH306" s="154">
        <f t="shared" si="305"/>
        <v>85072.7</v>
      </c>
      <c r="AI306" s="154">
        <f t="shared" si="305"/>
        <v>9973.1</v>
      </c>
      <c r="AJ306" s="154">
        <f t="shared" si="305"/>
        <v>0</v>
      </c>
      <c r="AK306" s="154">
        <f t="shared" si="305"/>
        <v>0</v>
      </c>
      <c r="AL306" s="154">
        <f t="shared" si="305"/>
        <v>0</v>
      </c>
      <c r="AM306" s="154">
        <f t="shared" si="305"/>
        <v>0</v>
      </c>
      <c r="AN306" s="162">
        <f t="shared" si="297"/>
        <v>138350.1</v>
      </c>
      <c r="AO306" s="162">
        <f t="shared" si="297"/>
        <v>43304.299999999996</v>
      </c>
      <c r="AP306" s="162">
        <f t="shared" si="297"/>
        <v>85072.7</v>
      </c>
      <c r="AQ306" s="162">
        <f t="shared" si="297"/>
        <v>9973.1</v>
      </c>
      <c r="AR306" s="7"/>
      <c r="AS306" s="7"/>
      <c r="AT306" s="7"/>
      <c r="AU306" s="7"/>
      <c r="AV306" s="7"/>
      <c r="AW306" s="7"/>
      <c r="AX306" s="7"/>
      <c r="AY306" s="7"/>
      <c r="AZ306" s="7"/>
      <c r="BA306" s="7"/>
      <c r="BB306" s="7"/>
      <c r="BC306" s="7"/>
      <c r="BD306" s="7"/>
      <c r="BE306" s="7"/>
      <c r="BF306" s="7"/>
      <c r="BG306" s="7"/>
      <c r="BH306" s="7"/>
      <c r="BI306" s="7"/>
      <c r="BJ306" s="7"/>
      <c r="BK306" s="7"/>
      <c r="BL306" s="7"/>
      <c r="BM306" s="7"/>
      <c r="BN306" s="7"/>
      <c r="BO306" s="7"/>
      <c r="BP306" s="7"/>
      <c r="BQ306" s="7"/>
      <c r="BR306" s="7"/>
      <c r="BS306" s="7"/>
      <c r="BT306" s="7"/>
      <c r="BU306" s="7"/>
      <c r="BV306" s="7"/>
      <c r="BW306" s="7"/>
      <c r="BX306" s="7"/>
      <c r="BY306" s="7"/>
    </row>
    <row r="307" spans="1:77" s="8" customFormat="1" ht="39" customHeight="1">
      <c r="A307" s="46" t="s">
        <v>251</v>
      </c>
      <c r="B307" s="17" t="s">
        <v>226</v>
      </c>
      <c r="C307" s="153"/>
      <c r="D307" s="153"/>
      <c r="E307" s="154">
        <f t="shared" ref="E307:AM307" si="306">E308+E314+E317+E320+E324+E311</f>
        <v>13237.2</v>
      </c>
      <c r="F307" s="154">
        <f t="shared" si="306"/>
        <v>5603.3</v>
      </c>
      <c r="G307" s="154">
        <f t="shared" si="306"/>
        <v>7633.9</v>
      </c>
      <c r="H307" s="154">
        <f t="shared" si="306"/>
        <v>0</v>
      </c>
      <c r="I307" s="154">
        <f t="shared" si="306"/>
        <v>0</v>
      </c>
      <c r="J307" s="187">
        <f t="shared" si="306"/>
        <v>340</v>
      </c>
      <c r="K307" s="187">
        <f t="shared" si="306"/>
        <v>340</v>
      </c>
      <c r="L307" s="187">
        <f t="shared" si="306"/>
        <v>0</v>
      </c>
      <c r="M307" s="187">
        <f t="shared" si="306"/>
        <v>0</v>
      </c>
      <c r="N307" s="187">
        <f t="shared" si="306"/>
        <v>0</v>
      </c>
      <c r="O307" s="154">
        <f t="shared" si="306"/>
        <v>13577.2</v>
      </c>
      <c r="P307" s="157">
        <f t="shared" si="283"/>
        <v>5943.3</v>
      </c>
      <c r="Q307" s="154">
        <f t="shared" si="306"/>
        <v>7633.9</v>
      </c>
      <c r="R307" s="154">
        <f t="shared" si="306"/>
        <v>0</v>
      </c>
      <c r="S307" s="154">
        <f t="shared" si="306"/>
        <v>0</v>
      </c>
      <c r="T307" s="154">
        <f t="shared" si="306"/>
        <v>11932.9</v>
      </c>
      <c r="U307" s="154">
        <f t="shared" si="306"/>
        <v>4299</v>
      </c>
      <c r="V307" s="154">
        <f t="shared" si="306"/>
        <v>7633.9</v>
      </c>
      <c r="W307" s="154">
        <f t="shared" si="306"/>
        <v>0</v>
      </c>
      <c r="X307" s="154">
        <f t="shared" si="306"/>
        <v>0</v>
      </c>
      <c r="Y307" s="154">
        <f t="shared" si="306"/>
        <v>0</v>
      </c>
      <c r="Z307" s="154">
        <f t="shared" si="306"/>
        <v>0</v>
      </c>
      <c r="AA307" s="154">
        <f t="shared" si="306"/>
        <v>0</v>
      </c>
      <c r="AB307" s="154">
        <f t="shared" si="295"/>
        <v>11932.9</v>
      </c>
      <c r="AC307" s="154">
        <f t="shared" si="295"/>
        <v>4299</v>
      </c>
      <c r="AD307" s="154">
        <f t="shared" si="295"/>
        <v>7633.9</v>
      </c>
      <c r="AE307" s="154">
        <f t="shared" si="295"/>
        <v>0</v>
      </c>
      <c r="AF307" s="154">
        <f t="shared" si="306"/>
        <v>11132.9</v>
      </c>
      <c r="AG307" s="154">
        <f t="shared" si="306"/>
        <v>3499</v>
      </c>
      <c r="AH307" s="154">
        <f t="shared" si="306"/>
        <v>7633.9</v>
      </c>
      <c r="AI307" s="154">
        <f t="shared" si="306"/>
        <v>0</v>
      </c>
      <c r="AJ307" s="154">
        <f t="shared" si="306"/>
        <v>0</v>
      </c>
      <c r="AK307" s="154">
        <f t="shared" si="306"/>
        <v>0</v>
      </c>
      <c r="AL307" s="154">
        <f t="shared" si="306"/>
        <v>0</v>
      </c>
      <c r="AM307" s="154">
        <f t="shared" si="306"/>
        <v>0</v>
      </c>
      <c r="AN307" s="162">
        <f t="shared" si="297"/>
        <v>11132.9</v>
      </c>
      <c r="AO307" s="162">
        <f t="shared" si="297"/>
        <v>3499</v>
      </c>
      <c r="AP307" s="162">
        <f t="shared" si="297"/>
        <v>7633.9</v>
      </c>
      <c r="AQ307" s="162">
        <f t="shared" si="297"/>
        <v>0</v>
      </c>
      <c r="AR307" s="7"/>
      <c r="AS307" s="7"/>
      <c r="AT307" s="7"/>
      <c r="AU307" s="7"/>
      <c r="AV307" s="7"/>
      <c r="AW307" s="7"/>
      <c r="AX307" s="7"/>
      <c r="AY307" s="7"/>
      <c r="AZ307" s="7"/>
      <c r="BA307" s="7"/>
      <c r="BB307" s="7"/>
      <c r="BC307" s="7"/>
      <c r="BD307" s="7"/>
      <c r="BE307" s="7"/>
      <c r="BF307" s="7"/>
      <c r="BG307" s="7"/>
      <c r="BH307" s="7"/>
      <c r="BI307" s="7"/>
      <c r="BJ307" s="7"/>
      <c r="BK307" s="7"/>
      <c r="BL307" s="7"/>
      <c r="BM307" s="7"/>
      <c r="BN307" s="7"/>
      <c r="BO307" s="7"/>
      <c r="BP307" s="7"/>
      <c r="BQ307" s="7"/>
      <c r="BR307" s="7"/>
      <c r="BS307" s="7"/>
      <c r="BT307" s="7"/>
      <c r="BU307" s="7"/>
      <c r="BV307" s="7"/>
      <c r="BW307" s="7"/>
      <c r="BX307" s="7"/>
      <c r="BY307" s="7"/>
    </row>
    <row r="308" spans="1:77" s="8" customFormat="1" ht="61.5" customHeight="1">
      <c r="A308" s="46" t="s">
        <v>115</v>
      </c>
      <c r="B308" s="17" t="s">
        <v>227</v>
      </c>
      <c r="C308" s="153"/>
      <c r="D308" s="153"/>
      <c r="E308" s="154">
        <f t="shared" ref="E308:AJ309" si="307">E309</f>
        <v>7633.9</v>
      </c>
      <c r="F308" s="154">
        <f t="shared" si="307"/>
        <v>0</v>
      </c>
      <c r="G308" s="154">
        <f t="shared" si="307"/>
        <v>7633.9</v>
      </c>
      <c r="H308" s="154">
        <f t="shared" si="307"/>
        <v>0</v>
      </c>
      <c r="I308" s="154">
        <f t="shared" si="307"/>
        <v>0</v>
      </c>
      <c r="J308" s="187">
        <f t="shared" si="307"/>
        <v>0</v>
      </c>
      <c r="K308" s="187">
        <f t="shared" si="307"/>
        <v>0</v>
      </c>
      <c r="L308" s="187">
        <f t="shared" si="307"/>
        <v>0</v>
      </c>
      <c r="M308" s="187">
        <f t="shared" si="307"/>
        <v>0</v>
      </c>
      <c r="N308" s="187">
        <f t="shared" si="307"/>
        <v>0</v>
      </c>
      <c r="O308" s="154">
        <f t="shared" si="307"/>
        <v>7633.9</v>
      </c>
      <c r="P308" s="157">
        <f t="shared" si="283"/>
        <v>0</v>
      </c>
      <c r="Q308" s="154">
        <f t="shared" si="307"/>
        <v>7633.9</v>
      </c>
      <c r="R308" s="154">
        <f t="shared" si="307"/>
        <v>0</v>
      </c>
      <c r="S308" s="154">
        <f t="shared" si="307"/>
        <v>0</v>
      </c>
      <c r="T308" s="154">
        <f t="shared" si="307"/>
        <v>7633.9</v>
      </c>
      <c r="U308" s="154">
        <f t="shared" si="307"/>
        <v>0</v>
      </c>
      <c r="V308" s="154">
        <f t="shared" si="307"/>
        <v>7633.9</v>
      </c>
      <c r="W308" s="154">
        <f t="shared" si="307"/>
        <v>0</v>
      </c>
      <c r="X308" s="154">
        <f t="shared" si="307"/>
        <v>0</v>
      </c>
      <c r="Y308" s="154">
        <f t="shared" si="307"/>
        <v>0</v>
      </c>
      <c r="Z308" s="154">
        <f t="shared" si="307"/>
        <v>0</v>
      </c>
      <c r="AA308" s="154">
        <f t="shared" si="307"/>
        <v>0</v>
      </c>
      <c r="AB308" s="154">
        <f t="shared" si="295"/>
        <v>7633.9</v>
      </c>
      <c r="AC308" s="154">
        <f t="shared" si="295"/>
        <v>0</v>
      </c>
      <c r="AD308" s="154">
        <f t="shared" si="295"/>
        <v>7633.9</v>
      </c>
      <c r="AE308" s="154">
        <f t="shared" si="295"/>
        <v>0</v>
      </c>
      <c r="AF308" s="154">
        <f t="shared" si="307"/>
        <v>7633.9</v>
      </c>
      <c r="AG308" s="154">
        <f t="shared" si="307"/>
        <v>0</v>
      </c>
      <c r="AH308" s="154">
        <f t="shared" si="307"/>
        <v>7633.9</v>
      </c>
      <c r="AI308" s="154">
        <f t="shared" si="307"/>
        <v>0</v>
      </c>
      <c r="AJ308" s="154">
        <f t="shared" si="307"/>
        <v>0</v>
      </c>
      <c r="AK308" s="154">
        <f t="shared" ref="AK308:AM309" si="308">AK309</f>
        <v>0</v>
      </c>
      <c r="AL308" s="154">
        <f t="shared" si="308"/>
        <v>0</v>
      </c>
      <c r="AM308" s="154">
        <f t="shared" si="308"/>
        <v>0</v>
      </c>
      <c r="AN308" s="162">
        <f t="shared" si="297"/>
        <v>7633.9</v>
      </c>
      <c r="AO308" s="162">
        <f t="shared" si="297"/>
        <v>0</v>
      </c>
      <c r="AP308" s="162">
        <f t="shared" si="297"/>
        <v>7633.9</v>
      </c>
      <c r="AQ308" s="162">
        <f t="shared" si="297"/>
        <v>0</v>
      </c>
      <c r="AR308" s="7"/>
      <c r="AS308" s="7"/>
      <c r="AT308" s="7"/>
      <c r="AU308" s="7"/>
      <c r="AV308" s="7"/>
      <c r="AW308" s="7"/>
      <c r="AX308" s="7"/>
      <c r="AY308" s="7"/>
      <c r="AZ308" s="7"/>
      <c r="BA308" s="7"/>
      <c r="BB308" s="7"/>
      <c r="BC308" s="7"/>
      <c r="BD308" s="7"/>
      <c r="BE308" s="7"/>
      <c r="BF308" s="7"/>
      <c r="BG308" s="7"/>
      <c r="BH308" s="7"/>
      <c r="BI308" s="7"/>
      <c r="BJ308" s="7"/>
      <c r="BK308" s="7"/>
      <c r="BL308" s="7"/>
      <c r="BM308" s="7"/>
      <c r="BN308" s="7"/>
      <c r="BO308" s="7"/>
      <c r="BP308" s="7"/>
      <c r="BQ308" s="7"/>
      <c r="BR308" s="7"/>
      <c r="BS308" s="7"/>
      <c r="BT308" s="7"/>
      <c r="BU308" s="7"/>
      <c r="BV308" s="7"/>
      <c r="BW308" s="7"/>
      <c r="BX308" s="7"/>
      <c r="BY308" s="7"/>
    </row>
    <row r="309" spans="1:77" s="8" customFormat="1" ht="60">
      <c r="A309" s="24" t="s">
        <v>91</v>
      </c>
      <c r="B309" s="17" t="s">
        <v>227</v>
      </c>
      <c r="C309" s="153" t="s">
        <v>56</v>
      </c>
      <c r="D309" s="153"/>
      <c r="E309" s="154">
        <f>F309+G309+H309</f>
        <v>7633.9</v>
      </c>
      <c r="F309" s="155">
        <f>F310</f>
        <v>0</v>
      </c>
      <c r="G309" s="155">
        <f>G310</f>
        <v>7633.9</v>
      </c>
      <c r="H309" s="157">
        <f>H310</f>
        <v>0</v>
      </c>
      <c r="I309" s="157">
        <f t="shared" si="307"/>
        <v>0</v>
      </c>
      <c r="J309" s="188">
        <f t="shared" si="307"/>
        <v>0</v>
      </c>
      <c r="K309" s="188">
        <f t="shared" si="307"/>
        <v>0</v>
      </c>
      <c r="L309" s="188">
        <f t="shared" si="307"/>
        <v>0</v>
      </c>
      <c r="M309" s="188">
        <f t="shared" si="307"/>
        <v>0</v>
      </c>
      <c r="N309" s="188">
        <f t="shared" si="307"/>
        <v>0</v>
      </c>
      <c r="O309" s="157">
        <f t="shared" si="307"/>
        <v>7633.9</v>
      </c>
      <c r="P309" s="157">
        <f t="shared" si="283"/>
        <v>0</v>
      </c>
      <c r="Q309" s="157">
        <f t="shared" si="307"/>
        <v>7633.9</v>
      </c>
      <c r="R309" s="157">
        <f t="shared" si="307"/>
        <v>0</v>
      </c>
      <c r="S309" s="157">
        <f t="shared" si="307"/>
        <v>0</v>
      </c>
      <c r="T309" s="154">
        <f>U309+V309+W309</f>
        <v>7633.9</v>
      </c>
      <c r="U309" s="156">
        <f>U310</f>
        <v>0</v>
      </c>
      <c r="V309" s="155">
        <f>V310</f>
        <v>7633.9</v>
      </c>
      <c r="W309" s="155">
        <f t="shared" si="307"/>
        <v>0</v>
      </c>
      <c r="X309" s="155">
        <f t="shared" si="307"/>
        <v>0</v>
      </c>
      <c r="Y309" s="155">
        <f t="shared" si="307"/>
        <v>0</v>
      </c>
      <c r="Z309" s="155">
        <f t="shared" si="307"/>
        <v>0</v>
      </c>
      <c r="AA309" s="155">
        <f t="shared" si="307"/>
        <v>0</v>
      </c>
      <c r="AB309" s="154">
        <f t="shared" si="295"/>
        <v>7633.9</v>
      </c>
      <c r="AC309" s="154">
        <f t="shared" si="295"/>
        <v>0</v>
      </c>
      <c r="AD309" s="154">
        <f t="shared" si="295"/>
        <v>7633.9</v>
      </c>
      <c r="AE309" s="154">
        <f t="shared" si="295"/>
        <v>0</v>
      </c>
      <c r="AF309" s="159">
        <f>AG309+AH309</f>
        <v>7633.9</v>
      </c>
      <c r="AG309" s="160"/>
      <c r="AH309" s="160">
        <f>AH310</f>
        <v>7633.9</v>
      </c>
      <c r="AI309" s="160">
        <f t="shared" si="307"/>
        <v>0</v>
      </c>
      <c r="AJ309" s="160">
        <f t="shared" si="307"/>
        <v>0</v>
      </c>
      <c r="AK309" s="160">
        <f t="shared" si="308"/>
        <v>0</v>
      </c>
      <c r="AL309" s="160">
        <f t="shared" si="308"/>
        <v>0</v>
      </c>
      <c r="AM309" s="160">
        <f t="shared" si="308"/>
        <v>0</v>
      </c>
      <c r="AN309" s="162">
        <f t="shared" si="297"/>
        <v>7633.9</v>
      </c>
      <c r="AO309" s="162">
        <f t="shared" si="297"/>
        <v>0</v>
      </c>
      <c r="AP309" s="162">
        <f t="shared" si="297"/>
        <v>7633.9</v>
      </c>
      <c r="AQ309" s="162">
        <f t="shared" si="297"/>
        <v>0</v>
      </c>
      <c r="AR309" s="7"/>
      <c r="AS309" s="7"/>
      <c r="AT309" s="7"/>
      <c r="AU309" s="7"/>
      <c r="AV309" s="7"/>
      <c r="AW309" s="7"/>
      <c r="AX309" s="7"/>
      <c r="AY309" s="7"/>
      <c r="AZ309" s="7"/>
      <c r="BA309" s="7"/>
      <c r="BB309" s="7"/>
      <c r="BC309" s="7"/>
      <c r="BD309" s="7"/>
      <c r="BE309" s="7"/>
      <c r="BF309" s="7"/>
      <c r="BG309" s="7"/>
      <c r="BH309" s="7"/>
      <c r="BI309" s="7"/>
      <c r="BJ309" s="7"/>
      <c r="BK309" s="7"/>
      <c r="BL309" s="7"/>
      <c r="BM309" s="7"/>
      <c r="BN309" s="7"/>
      <c r="BO309" s="7"/>
      <c r="BP309" s="7"/>
      <c r="BQ309" s="7"/>
      <c r="BR309" s="7"/>
      <c r="BS309" s="7"/>
      <c r="BT309" s="7"/>
      <c r="BU309" s="7"/>
      <c r="BV309" s="7"/>
      <c r="BW309" s="7"/>
      <c r="BX309" s="7"/>
      <c r="BY309" s="7"/>
    </row>
    <row r="310" spans="1:77" s="8" customFormat="1" ht="17.25" customHeight="1">
      <c r="A310" s="16" t="s">
        <v>53</v>
      </c>
      <c r="B310" s="17" t="s">
        <v>227</v>
      </c>
      <c r="C310" s="153" t="s">
        <v>56</v>
      </c>
      <c r="D310" s="153" t="s">
        <v>54</v>
      </c>
      <c r="E310" s="154">
        <f>F310+G310+H310</f>
        <v>7633.9</v>
      </c>
      <c r="F310" s="155"/>
      <c r="G310" s="155">
        <v>7633.9</v>
      </c>
      <c r="H310" s="157"/>
      <c r="I310" s="157"/>
      <c r="J310" s="188">
        <f>K310+L310+M310+N310</f>
        <v>0</v>
      </c>
      <c r="K310" s="188"/>
      <c r="L310" s="188"/>
      <c r="M310" s="188"/>
      <c r="N310" s="188"/>
      <c r="O310" s="157">
        <f>P310+Q310+R310+S310</f>
        <v>7633.9</v>
      </c>
      <c r="P310" s="157">
        <f t="shared" si="283"/>
        <v>0</v>
      </c>
      <c r="Q310" s="157">
        <f>G310+L310</f>
        <v>7633.9</v>
      </c>
      <c r="R310" s="157">
        <v>0</v>
      </c>
      <c r="S310" s="157">
        <f>H310+M310</f>
        <v>0</v>
      </c>
      <c r="T310" s="154">
        <f>U310+V310+W310</f>
        <v>7633.9</v>
      </c>
      <c r="U310" s="156"/>
      <c r="V310" s="155">
        <v>7633.9</v>
      </c>
      <c r="W310" s="156"/>
      <c r="X310" s="156"/>
      <c r="Y310" s="156"/>
      <c r="Z310" s="156"/>
      <c r="AA310" s="156"/>
      <c r="AB310" s="154">
        <f t="shared" si="295"/>
        <v>7633.9</v>
      </c>
      <c r="AC310" s="154">
        <f t="shared" si="295"/>
        <v>0</v>
      </c>
      <c r="AD310" s="154">
        <f t="shared" si="295"/>
        <v>7633.9</v>
      </c>
      <c r="AE310" s="154">
        <f t="shared" si="295"/>
        <v>0</v>
      </c>
      <c r="AF310" s="159">
        <f>AG310+AH310</f>
        <v>7633.9</v>
      </c>
      <c r="AG310" s="160"/>
      <c r="AH310" s="160">
        <v>7633.9</v>
      </c>
      <c r="AI310" s="160"/>
      <c r="AJ310" s="161"/>
      <c r="AK310" s="161"/>
      <c r="AL310" s="161"/>
      <c r="AM310" s="161"/>
      <c r="AN310" s="162">
        <f t="shared" si="297"/>
        <v>7633.9</v>
      </c>
      <c r="AO310" s="162">
        <f t="shared" si="297"/>
        <v>0</v>
      </c>
      <c r="AP310" s="162">
        <f t="shared" si="297"/>
        <v>7633.9</v>
      </c>
      <c r="AQ310" s="162">
        <f t="shared" si="297"/>
        <v>0</v>
      </c>
      <c r="AR310" s="7"/>
      <c r="AS310" s="7"/>
      <c r="AT310" s="7"/>
      <c r="AU310" s="7"/>
      <c r="AV310" s="7"/>
      <c r="AW310" s="7"/>
      <c r="AX310" s="7"/>
      <c r="AY310" s="7"/>
      <c r="AZ310" s="7"/>
      <c r="BA310" s="7"/>
      <c r="BB310" s="7"/>
      <c r="BC310" s="7"/>
      <c r="BD310" s="7"/>
      <c r="BE310" s="7"/>
      <c r="BF310" s="7"/>
      <c r="BG310" s="7"/>
      <c r="BH310" s="7"/>
      <c r="BI310" s="7"/>
      <c r="BJ310" s="7"/>
      <c r="BK310" s="7"/>
      <c r="BL310" s="7"/>
      <c r="BM310" s="7"/>
      <c r="BN310" s="7"/>
      <c r="BO310" s="7"/>
      <c r="BP310" s="7"/>
      <c r="BQ310" s="7"/>
      <c r="BR310" s="7"/>
      <c r="BS310" s="7"/>
      <c r="BT310" s="7"/>
      <c r="BU310" s="7"/>
      <c r="BV310" s="7"/>
      <c r="BW310" s="7"/>
      <c r="BX310" s="7"/>
      <c r="BY310" s="7"/>
    </row>
    <row r="311" spans="1:77" s="96" customFormat="1" ht="96" hidden="1" customHeight="1">
      <c r="A311" s="16" t="s">
        <v>151</v>
      </c>
      <c r="B311" s="97" t="s">
        <v>283</v>
      </c>
      <c r="C311" s="153"/>
      <c r="D311" s="153"/>
      <c r="E311" s="154">
        <f t="shared" ref="E311:H312" si="309">E312</f>
        <v>0</v>
      </c>
      <c r="F311" s="154">
        <f t="shared" si="309"/>
        <v>0</v>
      </c>
      <c r="G311" s="154">
        <f t="shared" si="309"/>
        <v>0</v>
      </c>
      <c r="H311" s="154">
        <f t="shared" si="309"/>
        <v>0</v>
      </c>
      <c r="I311" s="154"/>
      <c r="J311" s="187"/>
      <c r="K311" s="187"/>
      <c r="L311" s="187"/>
      <c r="M311" s="187"/>
      <c r="N311" s="187"/>
      <c r="O311" s="154"/>
      <c r="P311" s="157">
        <f t="shared" si="283"/>
        <v>0</v>
      </c>
      <c r="Q311" s="154"/>
      <c r="R311" s="154"/>
      <c r="S311" s="154"/>
      <c r="T311" s="154">
        <f t="shared" ref="T311:AI312" si="310">T312</f>
        <v>0</v>
      </c>
      <c r="U311" s="154">
        <f t="shared" si="310"/>
        <v>0</v>
      </c>
      <c r="V311" s="154">
        <f t="shared" si="310"/>
        <v>0</v>
      </c>
      <c r="W311" s="154">
        <f t="shared" si="310"/>
        <v>0</v>
      </c>
      <c r="X311" s="154"/>
      <c r="Y311" s="154"/>
      <c r="Z311" s="154"/>
      <c r="AA311" s="154"/>
      <c r="AB311" s="154">
        <f t="shared" si="295"/>
        <v>0</v>
      </c>
      <c r="AC311" s="154">
        <f t="shared" si="295"/>
        <v>0</v>
      </c>
      <c r="AD311" s="154">
        <f t="shared" si="295"/>
        <v>0</v>
      </c>
      <c r="AE311" s="154">
        <f t="shared" si="295"/>
        <v>0</v>
      </c>
      <c r="AF311" s="154">
        <f t="shared" si="310"/>
        <v>0</v>
      </c>
      <c r="AG311" s="154">
        <f t="shared" si="310"/>
        <v>0</v>
      </c>
      <c r="AH311" s="154">
        <f t="shared" si="310"/>
        <v>0</v>
      </c>
      <c r="AI311" s="154">
        <f t="shared" si="310"/>
        <v>0</v>
      </c>
      <c r="AJ311" s="156"/>
      <c r="AK311" s="156"/>
      <c r="AL311" s="156"/>
      <c r="AM311" s="156"/>
      <c r="AN311" s="162">
        <f t="shared" si="297"/>
        <v>0</v>
      </c>
      <c r="AO311" s="162">
        <f t="shared" si="297"/>
        <v>0</v>
      </c>
      <c r="AP311" s="162">
        <f t="shared" si="297"/>
        <v>0</v>
      </c>
      <c r="AQ311" s="162">
        <f t="shared" si="297"/>
        <v>0</v>
      </c>
      <c r="AR311" s="95"/>
      <c r="AS311" s="95"/>
      <c r="AT311" s="95"/>
      <c r="AU311" s="95"/>
      <c r="AV311" s="95"/>
      <c r="AW311" s="95"/>
      <c r="AX311" s="95"/>
      <c r="AY311" s="95"/>
      <c r="AZ311" s="95"/>
      <c r="BA311" s="95"/>
      <c r="BB311" s="95"/>
      <c r="BC311" s="95"/>
      <c r="BD311" s="95"/>
      <c r="BE311" s="95"/>
      <c r="BF311" s="95"/>
      <c r="BG311" s="95"/>
      <c r="BH311" s="95"/>
      <c r="BI311" s="95"/>
      <c r="BJ311" s="95"/>
      <c r="BK311" s="95"/>
      <c r="BL311" s="95"/>
      <c r="BM311" s="95"/>
      <c r="BN311" s="95"/>
      <c r="BO311" s="95"/>
      <c r="BP311" s="95"/>
      <c r="BQ311" s="95"/>
      <c r="BR311" s="95"/>
      <c r="BS311" s="95"/>
      <c r="BT311" s="95"/>
      <c r="BU311" s="95"/>
      <c r="BV311" s="95"/>
      <c r="BW311" s="95"/>
      <c r="BX311" s="95"/>
      <c r="BY311" s="95"/>
    </row>
    <row r="312" spans="1:77" s="96" customFormat="1" ht="62.25" hidden="1" customHeight="1">
      <c r="A312" s="24" t="s">
        <v>91</v>
      </c>
      <c r="B312" s="97" t="s">
        <v>283</v>
      </c>
      <c r="C312" s="153" t="s">
        <v>56</v>
      </c>
      <c r="D312" s="153"/>
      <c r="E312" s="154">
        <f t="shared" si="309"/>
        <v>0</v>
      </c>
      <c r="F312" s="158">
        <f t="shared" si="309"/>
        <v>0</v>
      </c>
      <c r="G312" s="158">
        <f t="shared" si="309"/>
        <v>0</v>
      </c>
      <c r="H312" s="158">
        <f t="shared" si="309"/>
        <v>0</v>
      </c>
      <c r="I312" s="154"/>
      <c r="J312" s="187"/>
      <c r="K312" s="187"/>
      <c r="L312" s="187"/>
      <c r="M312" s="187"/>
      <c r="N312" s="187"/>
      <c r="O312" s="154"/>
      <c r="P312" s="157">
        <f t="shared" si="283"/>
        <v>0</v>
      </c>
      <c r="Q312" s="154"/>
      <c r="R312" s="154"/>
      <c r="S312" s="154"/>
      <c r="T312" s="154">
        <f t="shared" si="310"/>
        <v>0</v>
      </c>
      <c r="U312" s="158">
        <f t="shared" si="310"/>
        <v>0</v>
      </c>
      <c r="V312" s="158">
        <f t="shared" si="310"/>
        <v>0</v>
      </c>
      <c r="W312" s="158">
        <f t="shared" si="310"/>
        <v>0</v>
      </c>
      <c r="X312" s="158"/>
      <c r="Y312" s="158"/>
      <c r="Z312" s="158"/>
      <c r="AA312" s="158"/>
      <c r="AB312" s="154">
        <f t="shared" si="295"/>
        <v>0</v>
      </c>
      <c r="AC312" s="154">
        <f t="shared" si="295"/>
        <v>0</v>
      </c>
      <c r="AD312" s="154">
        <f t="shared" si="295"/>
        <v>0</v>
      </c>
      <c r="AE312" s="154">
        <f t="shared" si="295"/>
        <v>0</v>
      </c>
      <c r="AF312" s="154">
        <f t="shared" si="310"/>
        <v>0</v>
      </c>
      <c r="AG312" s="158">
        <f t="shared" si="310"/>
        <v>0</v>
      </c>
      <c r="AH312" s="158">
        <f t="shared" si="310"/>
        <v>0</v>
      </c>
      <c r="AI312" s="158">
        <f t="shared" si="310"/>
        <v>0</v>
      </c>
      <c r="AJ312" s="156"/>
      <c r="AK312" s="156"/>
      <c r="AL312" s="156"/>
      <c r="AM312" s="156"/>
      <c r="AN312" s="162">
        <f t="shared" si="297"/>
        <v>0</v>
      </c>
      <c r="AO312" s="162">
        <f t="shared" si="297"/>
        <v>0</v>
      </c>
      <c r="AP312" s="162">
        <f t="shared" si="297"/>
        <v>0</v>
      </c>
      <c r="AQ312" s="162">
        <f t="shared" si="297"/>
        <v>0</v>
      </c>
      <c r="AR312" s="95"/>
      <c r="AS312" s="95"/>
      <c r="AT312" s="95"/>
      <c r="AU312" s="95"/>
      <c r="AV312" s="95"/>
      <c r="AW312" s="95"/>
      <c r="AX312" s="95"/>
      <c r="AY312" s="95"/>
      <c r="AZ312" s="95"/>
      <c r="BA312" s="95"/>
      <c r="BB312" s="95"/>
      <c r="BC312" s="95"/>
      <c r="BD312" s="95"/>
      <c r="BE312" s="95"/>
      <c r="BF312" s="95"/>
      <c r="BG312" s="95"/>
      <c r="BH312" s="95"/>
      <c r="BI312" s="95"/>
      <c r="BJ312" s="95"/>
      <c r="BK312" s="95"/>
      <c r="BL312" s="95"/>
      <c r="BM312" s="95"/>
      <c r="BN312" s="95"/>
      <c r="BO312" s="95"/>
      <c r="BP312" s="95"/>
      <c r="BQ312" s="95"/>
      <c r="BR312" s="95"/>
      <c r="BS312" s="95"/>
      <c r="BT312" s="95"/>
      <c r="BU312" s="95"/>
      <c r="BV312" s="95"/>
      <c r="BW312" s="95"/>
      <c r="BX312" s="95"/>
      <c r="BY312" s="95"/>
    </row>
    <row r="313" spans="1:77" s="96" customFormat="1" ht="17.25" hidden="1" customHeight="1">
      <c r="A313" s="16" t="s">
        <v>53</v>
      </c>
      <c r="B313" s="97" t="s">
        <v>283</v>
      </c>
      <c r="C313" s="153" t="s">
        <v>56</v>
      </c>
      <c r="D313" s="153" t="s">
        <v>54</v>
      </c>
      <c r="E313" s="154">
        <f>F313+G313+H313</f>
        <v>0</v>
      </c>
      <c r="F313" s="155"/>
      <c r="G313" s="155"/>
      <c r="H313" s="157"/>
      <c r="I313" s="157"/>
      <c r="J313" s="188"/>
      <c r="K313" s="188"/>
      <c r="L313" s="188"/>
      <c r="M313" s="188"/>
      <c r="N313" s="188"/>
      <c r="O313" s="157"/>
      <c r="P313" s="157">
        <f t="shared" si="283"/>
        <v>0</v>
      </c>
      <c r="Q313" s="157"/>
      <c r="R313" s="157"/>
      <c r="S313" s="157"/>
      <c r="T313" s="154">
        <f>U313+V313+W313</f>
        <v>0</v>
      </c>
      <c r="U313" s="156"/>
      <c r="V313" s="156"/>
      <c r="W313" s="156"/>
      <c r="X313" s="156"/>
      <c r="Y313" s="156"/>
      <c r="Z313" s="156"/>
      <c r="AA313" s="156"/>
      <c r="AB313" s="154">
        <f t="shared" si="295"/>
        <v>0</v>
      </c>
      <c r="AC313" s="154">
        <f t="shared" si="295"/>
        <v>0</v>
      </c>
      <c r="AD313" s="154">
        <f t="shared" si="295"/>
        <v>0</v>
      </c>
      <c r="AE313" s="154">
        <f t="shared" si="295"/>
        <v>0</v>
      </c>
      <c r="AF313" s="159">
        <f>AG313+AH313+AI313</f>
        <v>0</v>
      </c>
      <c r="AG313" s="160"/>
      <c r="AH313" s="160"/>
      <c r="AI313" s="160"/>
      <c r="AJ313" s="156"/>
      <c r="AK313" s="156"/>
      <c r="AL313" s="156"/>
      <c r="AM313" s="156"/>
      <c r="AN313" s="162">
        <f t="shared" si="297"/>
        <v>0</v>
      </c>
      <c r="AO313" s="162">
        <f t="shared" si="297"/>
        <v>0</v>
      </c>
      <c r="AP313" s="162">
        <f t="shared" si="297"/>
        <v>0</v>
      </c>
      <c r="AQ313" s="162">
        <f t="shared" si="297"/>
        <v>0</v>
      </c>
      <c r="AR313" s="95"/>
      <c r="AS313" s="95"/>
      <c r="AT313" s="95"/>
      <c r="AU313" s="95"/>
      <c r="AV313" s="95"/>
      <c r="AW313" s="95"/>
      <c r="AX313" s="95"/>
      <c r="AY313" s="95"/>
      <c r="AZ313" s="95"/>
      <c r="BA313" s="95"/>
      <c r="BB313" s="95"/>
      <c r="BC313" s="95"/>
      <c r="BD313" s="95"/>
      <c r="BE313" s="95"/>
      <c r="BF313" s="95"/>
      <c r="BG313" s="95"/>
      <c r="BH313" s="95"/>
      <c r="BI313" s="95"/>
      <c r="BJ313" s="95"/>
      <c r="BK313" s="95"/>
      <c r="BL313" s="95"/>
      <c r="BM313" s="95"/>
      <c r="BN313" s="95"/>
      <c r="BO313" s="95"/>
      <c r="BP313" s="95"/>
      <c r="BQ313" s="95"/>
      <c r="BR313" s="95"/>
      <c r="BS313" s="95"/>
      <c r="BT313" s="95"/>
      <c r="BU313" s="95"/>
      <c r="BV313" s="95"/>
      <c r="BW313" s="95"/>
      <c r="BX313" s="95"/>
      <c r="BY313" s="95"/>
    </row>
    <row r="314" spans="1:77" s="8" customFormat="1" ht="26.25" customHeight="1">
      <c r="A314" s="56" t="s">
        <v>158</v>
      </c>
      <c r="B314" s="17" t="s">
        <v>228</v>
      </c>
      <c r="C314" s="153" t="s">
        <v>24</v>
      </c>
      <c r="D314" s="153"/>
      <c r="E314" s="154">
        <f>F314+G314+H314</f>
        <v>3088.6</v>
      </c>
      <c r="F314" s="155">
        <f>F315</f>
        <v>3088.6</v>
      </c>
      <c r="G314" s="155">
        <f t="shared" ref="G314:S315" si="311">G315</f>
        <v>0</v>
      </c>
      <c r="H314" s="155">
        <f t="shared" si="311"/>
        <v>0</v>
      </c>
      <c r="I314" s="155">
        <f t="shared" si="311"/>
        <v>0</v>
      </c>
      <c r="J314" s="190">
        <f t="shared" si="311"/>
        <v>340</v>
      </c>
      <c r="K314" s="190">
        <f t="shared" si="311"/>
        <v>340</v>
      </c>
      <c r="L314" s="190">
        <f t="shared" si="311"/>
        <v>0</v>
      </c>
      <c r="M314" s="190">
        <f t="shared" si="311"/>
        <v>0</v>
      </c>
      <c r="N314" s="190">
        <f t="shared" si="311"/>
        <v>0</v>
      </c>
      <c r="O314" s="155">
        <f t="shared" si="311"/>
        <v>3428.6</v>
      </c>
      <c r="P314" s="157">
        <f t="shared" si="283"/>
        <v>3428.6</v>
      </c>
      <c r="Q314" s="155">
        <f t="shared" si="311"/>
        <v>0</v>
      </c>
      <c r="R314" s="155">
        <f t="shared" si="311"/>
        <v>0</v>
      </c>
      <c r="S314" s="155">
        <f t="shared" si="311"/>
        <v>0</v>
      </c>
      <c r="T314" s="154">
        <f>U314+V314+W314</f>
        <v>2300</v>
      </c>
      <c r="U314" s="155">
        <f>U315</f>
        <v>2300</v>
      </c>
      <c r="V314" s="155">
        <f t="shared" ref="V314:AA315" si="312">V315</f>
        <v>0</v>
      </c>
      <c r="W314" s="155">
        <f t="shared" si="312"/>
        <v>0</v>
      </c>
      <c r="X314" s="155">
        <f t="shared" si="312"/>
        <v>0</v>
      </c>
      <c r="Y314" s="155">
        <f t="shared" si="312"/>
        <v>0</v>
      </c>
      <c r="Z314" s="155">
        <f t="shared" si="312"/>
        <v>0</v>
      </c>
      <c r="AA314" s="155">
        <f t="shared" si="312"/>
        <v>0</v>
      </c>
      <c r="AB314" s="154">
        <f t="shared" si="295"/>
        <v>2300</v>
      </c>
      <c r="AC314" s="154">
        <f t="shared" si="295"/>
        <v>2300</v>
      </c>
      <c r="AD314" s="154">
        <f t="shared" si="295"/>
        <v>0</v>
      </c>
      <c r="AE314" s="154">
        <f t="shared" si="295"/>
        <v>0</v>
      </c>
      <c r="AF314" s="159">
        <f t="shared" ref="AF314:AF319" si="313">AG314+AH314</f>
        <v>1500</v>
      </c>
      <c r="AG314" s="160">
        <f t="shared" ref="AG314:AM315" si="314">AG315</f>
        <v>1500</v>
      </c>
      <c r="AH314" s="160">
        <f t="shared" si="314"/>
        <v>0</v>
      </c>
      <c r="AI314" s="160">
        <f t="shared" si="314"/>
        <v>0</v>
      </c>
      <c r="AJ314" s="160">
        <f t="shared" si="314"/>
        <v>0</v>
      </c>
      <c r="AK314" s="160">
        <f t="shared" si="314"/>
        <v>0</v>
      </c>
      <c r="AL314" s="160">
        <f t="shared" si="314"/>
        <v>0</v>
      </c>
      <c r="AM314" s="160">
        <f t="shared" si="314"/>
        <v>0</v>
      </c>
      <c r="AN314" s="162">
        <f t="shared" si="297"/>
        <v>1500</v>
      </c>
      <c r="AO314" s="162">
        <f t="shared" si="297"/>
        <v>1500</v>
      </c>
      <c r="AP314" s="162">
        <f t="shared" si="297"/>
        <v>0</v>
      </c>
      <c r="AQ314" s="162">
        <f t="shared" si="297"/>
        <v>0</v>
      </c>
      <c r="AR314" s="7"/>
      <c r="AS314" s="7"/>
      <c r="AT314" s="7"/>
      <c r="AU314" s="7"/>
      <c r="AV314" s="7"/>
      <c r="AW314" s="7"/>
      <c r="AX314" s="7"/>
      <c r="AY314" s="7"/>
      <c r="AZ314" s="7"/>
      <c r="BA314" s="7"/>
      <c r="BB314" s="7"/>
      <c r="BC314" s="7"/>
      <c r="BD314" s="7"/>
      <c r="BE314" s="7"/>
      <c r="BF314" s="7"/>
      <c r="BG314" s="7"/>
      <c r="BH314" s="7"/>
      <c r="BI314" s="7"/>
      <c r="BJ314" s="7"/>
      <c r="BK314" s="7"/>
      <c r="BL314" s="7"/>
      <c r="BM314" s="7"/>
      <c r="BN314" s="7"/>
      <c r="BO314" s="7"/>
      <c r="BP314" s="7"/>
      <c r="BQ314" s="7"/>
      <c r="BR314" s="7"/>
      <c r="BS314" s="7"/>
      <c r="BT314" s="7"/>
      <c r="BU314" s="7"/>
      <c r="BV314" s="7"/>
      <c r="BW314" s="7"/>
      <c r="BX314" s="7"/>
      <c r="BY314" s="7"/>
    </row>
    <row r="315" spans="1:77" s="8" customFormat="1" ht="48.75" customHeight="1">
      <c r="A315" s="24" t="s">
        <v>92</v>
      </c>
      <c r="B315" s="17" t="s">
        <v>228</v>
      </c>
      <c r="C315" s="153" t="s">
        <v>57</v>
      </c>
      <c r="D315" s="153"/>
      <c r="E315" s="154">
        <f t="shared" ref="E315:E327" si="315">F315+H315</f>
        <v>3088.6</v>
      </c>
      <c r="F315" s="155">
        <f>F316</f>
        <v>3088.6</v>
      </c>
      <c r="G315" s="155">
        <f t="shared" si="311"/>
        <v>0</v>
      </c>
      <c r="H315" s="155">
        <f t="shared" si="311"/>
        <v>0</v>
      </c>
      <c r="I315" s="155">
        <f t="shared" si="311"/>
        <v>0</v>
      </c>
      <c r="J315" s="190">
        <f t="shared" si="311"/>
        <v>340</v>
      </c>
      <c r="K315" s="190">
        <f t="shared" si="311"/>
        <v>340</v>
      </c>
      <c r="L315" s="190">
        <f t="shared" si="311"/>
        <v>0</v>
      </c>
      <c r="M315" s="190">
        <f t="shared" si="311"/>
        <v>0</v>
      </c>
      <c r="N315" s="190">
        <f t="shared" si="311"/>
        <v>0</v>
      </c>
      <c r="O315" s="155">
        <f t="shared" si="311"/>
        <v>3428.6</v>
      </c>
      <c r="P315" s="157">
        <f t="shared" si="283"/>
        <v>3428.6</v>
      </c>
      <c r="Q315" s="155">
        <f t="shared" si="311"/>
        <v>0</v>
      </c>
      <c r="R315" s="155">
        <f t="shared" si="311"/>
        <v>0</v>
      </c>
      <c r="S315" s="155">
        <f t="shared" si="311"/>
        <v>0</v>
      </c>
      <c r="T315" s="155">
        <f>T316</f>
        <v>2300</v>
      </c>
      <c r="U315" s="155">
        <f>U316</f>
        <v>2300</v>
      </c>
      <c r="V315" s="155">
        <f>V316</f>
        <v>0</v>
      </c>
      <c r="W315" s="155">
        <f>W316</f>
        <v>0</v>
      </c>
      <c r="X315" s="155">
        <f t="shared" si="312"/>
        <v>0</v>
      </c>
      <c r="Y315" s="155">
        <f t="shared" si="312"/>
        <v>0</v>
      </c>
      <c r="Z315" s="155">
        <f t="shared" si="312"/>
        <v>0</v>
      </c>
      <c r="AA315" s="155">
        <f t="shared" si="312"/>
        <v>0</v>
      </c>
      <c r="AB315" s="154">
        <f t="shared" si="295"/>
        <v>2300</v>
      </c>
      <c r="AC315" s="154">
        <f t="shared" si="295"/>
        <v>2300</v>
      </c>
      <c r="AD315" s="154">
        <f t="shared" si="295"/>
        <v>0</v>
      </c>
      <c r="AE315" s="154">
        <f t="shared" si="295"/>
        <v>0</v>
      </c>
      <c r="AF315" s="155">
        <f>AF316</f>
        <v>1500</v>
      </c>
      <c r="AG315" s="155">
        <f t="shared" si="314"/>
        <v>1500</v>
      </c>
      <c r="AH315" s="155">
        <f t="shared" si="314"/>
        <v>0</v>
      </c>
      <c r="AI315" s="155">
        <f t="shared" si="314"/>
        <v>0</v>
      </c>
      <c r="AJ315" s="155">
        <f t="shared" si="314"/>
        <v>0</v>
      </c>
      <c r="AK315" s="155">
        <f t="shared" si="314"/>
        <v>0</v>
      </c>
      <c r="AL315" s="155">
        <f t="shared" si="314"/>
        <v>0</v>
      </c>
      <c r="AM315" s="155">
        <f t="shared" si="314"/>
        <v>0</v>
      </c>
      <c r="AN315" s="162">
        <f t="shared" si="297"/>
        <v>1500</v>
      </c>
      <c r="AO315" s="162">
        <f t="shared" si="297"/>
        <v>1500</v>
      </c>
      <c r="AP315" s="162">
        <f t="shared" si="297"/>
        <v>0</v>
      </c>
      <c r="AQ315" s="162">
        <f t="shared" si="297"/>
        <v>0</v>
      </c>
      <c r="AR315" s="7"/>
      <c r="AS315" s="7"/>
      <c r="AT315" s="7"/>
      <c r="AU315" s="7"/>
      <c r="AV315" s="7"/>
      <c r="AW315" s="7"/>
      <c r="AX315" s="7"/>
      <c r="AY315" s="7"/>
      <c r="AZ315" s="7"/>
      <c r="BA315" s="7"/>
      <c r="BB315" s="7"/>
      <c r="BC315" s="7"/>
      <c r="BD315" s="7"/>
      <c r="BE315" s="7"/>
      <c r="BF315" s="7"/>
      <c r="BG315" s="7"/>
      <c r="BH315" s="7"/>
      <c r="BI315" s="7"/>
      <c r="BJ315" s="7"/>
      <c r="BK315" s="7"/>
      <c r="BL315" s="7"/>
      <c r="BM315" s="7"/>
      <c r="BN315" s="7"/>
      <c r="BO315" s="7"/>
      <c r="BP315" s="7"/>
      <c r="BQ315" s="7"/>
      <c r="BR315" s="7"/>
      <c r="BS315" s="7"/>
      <c r="BT315" s="7"/>
      <c r="BU315" s="7"/>
      <c r="BV315" s="7"/>
      <c r="BW315" s="7"/>
      <c r="BX315" s="7"/>
      <c r="BY315" s="7"/>
    </row>
    <row r="316" spans="1:77" s="8" customFormat="1" ht="16.5" customHeight="1">
      <c r="A316" s="16" t="s">
        <v>53</v>
      </c>
      <c r="B316" s="17" t="s">
        <v>228</v>
      </c>
      <c r="C316" s="153" t="s">
        <v>56</v>
      </c>
      <c r="D316" s="153" t="s">
        <v>54</v>
      </c>
      <c r="E316" s="154">
        <f t="shared" si="315"/>
        <v>3088.6</v>
      </c>
      <c r="F316" s="155">
        <v>3088.6</v>
      </c>
      <c r="G316" s="156"/>
      <c r="H316" s="157"/>
      <c r="I316" s="157"/>
      <c r="J316" s="188">
        <f>K316+L316+M316+N316</f>
        <v>340</v>
      </c>
      <c r="K316" s="197">
        <v>340</v>
      </c>
      <c r="L316" s="188"/>
      <c r="M316" s="188"/>
      <c r="N316" s="188"/>
      <c r="O316" s="157">
        <f>P316+Q316+R316+S316</f>
        <v>3428.6</v>
      </c>
      <c r="P316" s="157">
        <f t="shared" si="283"/>
        <v>3428.6</v>
      </c>
      <c r="Q316" s="157">
        <f>G316+L316</f>
        <v>0</v>
      </c>
      <c r="R316" s="157">
        <f>H316+M316</f>
        <v>0</v>
      </c>
      <c r="S316" s="157">
        <f>I316+N316</f>
        <v>0</v>
      </c>
      <c r="T316" s="154">
        <f>U316+V316+W316</f>
        <v>2300</v>
      </c>
      <c r="U316" s="155">
        <v>2300</v>
      </c>
      <c r="V316" s="156"/>
      <c r="W316" s="156"/>
      <c r="X316" s="156"/>
      <c r="Y316" s="156"/>
      <c r="Z316" s="156"/>
      <c r="AA316" s="156"/>
      <c r="AB316" s="154">
        <f t="shared" si="295"/>
        <v>2300</v>
      </c>
      <c r="AC316" s="154">
        <f t="shared" si="295"/>
        <v>2300</v>
      </c>
      <c r="AD316" s="154">
        <f t="shared" si="295"/>
        <v>0</v>
      </c>
      <c r="AE316" s="154">
        <f t="shared" si="295"/>
        <v>0</v>
      </c>
      <c r="AF316" s="159">
        <f t="shared" si="313"/>
        <v>1500</v>
      </c>
      <c r="AG316" s="160">
        <v>1500</v>
      </c>
      <c r="AH316" s="160"/>
      <c r="AI316" s="160"/>
      <c r="AJ316" s="161"/>
      <c r="AK316" s="161"/>
      <c r="AL316" s="161"/>
      <c r="AM316" s="161"/>
      <c r="AN316" s="162">
        <f t="shared" si="297"/>
        <v>1500</v>
      </c>
      <c r="AO316" s="162">
        <f t="shared" si="297"/>
        <v>1500</v>
      </c>
      <c r="AP316" s="162">
        <f t="shared" si="297"/>
        <v>0</v>
      </c>
      <c r="AQ316" s="162">
        <f t="shared" si="297"/>
        <v>0</v>
      </c>
      <c r="AR316" s="7"/>
      <c r="AS316" s="7"/>
      <c r="AT316" s="7"/>
      <c r="AU316" s="7"/>
      <c r="AV316" s="7"/>
      <c r="AW316" s="7"/>
      <c r="AX316" s="7"/>
      <c r="AY316" s="7"/>
      <c r="AZ316" s="7"/>
      <c r="BA316" s="7"/>
      <c r="BB316" s="7"/>
      <c r="BC316" s="7"/>
      <c r="BD316" s="7"/>
      <c r="BE316" s="7"/>
      <c r="BF316" s="7"/>
      <c r="BG316" s="7"/>
      <c r="BH316" s="7"/>
      <c r="BI316" s="7"/>
      <c r="BJ316" s="7"/>
      <c r="BK316" s="7"/>
      <c r="BL316" s="7"/>
      <c r="BM316" s="7"/>
      <c r="BN316" s="7"/>
      <c r="BO316" s="7"/>
      <c r="BP316" s="7"/>
      <c r="BQ316" s="7"/>
      <c r="BR316" s="7"/>
      <c r="BS316" s="7"/>
      <c r="BT316" s="7"/>
      <c r="BU316" s="7"/>
      <c r="BV316" s="7"/>
      <c r="BW316" s="7"/>
      <c r="BX316" s="7"/>
      <c r="BY316" s="7"/>
    </row>
    <row r="317" spans="1:77" s="8" customFormat="1" ht="33" customHeight="1">
      <c r="A317" s="24" t="s">
        <v>159</v>
      </c>
      <c r="B317" s="17" t="s">
        <v>229</v>
      </c>
      <c r="C317" s="153" t="s">
        <v>24</v>
      </c>
      <c r="D317" s="153"/>
      <c r="E317" s="154">
        <f t="shared" si="315"/>
        <v>1413</v>
      </c>
      <c r="F317" s="155">
        <f>F318</f>
        <v>1413</v>
      </c>
      <c r="G317" s="155">
        <f t="shared" ref="G317:V318" si="316">G318</f>
        <v>0</v>
      </c>
      <c r="H317" s="155">
        <f t="shared" si="316"/>
        <v>0</v>
      </c>
      <c r="I317" s="155">
        <f t="shared" si="316"/>
        <v>0</v>
      </c>
      <c r="J317" s="190">
        <f t="shared" si="316"/>
        <v>0</v>
      </c>
      <c r="K317" s="190">
        <f t="shared" si="316"/>
        <v>0</v>
      </c>
      <c r="L317" s="190">
        <f t="shared" si="316"/>
        <v>0</v>
      </c>
      <c r="M317" s="190">
        <f t="shared" si="316"/>
        <v>0</v>
      </c>
      <c r="N317" s="190">
        <f t="shared" si="316"/>
        <v>0</v>
      </c>
      <c r="O317" s="155">
        <f t="shared" si="316"/>
        <v>1413</v>
      </c>
      <c r="P317" s="157">
        <f t="shared" si="283"/>
        <v>1413</v>
      </c>
      <c r="Q317" s="155">
        <f t="shared" si="316"/>
        <v>0</v>
      </c>
      <c r="R317" s="155">
        <f t="shared" si="316"/>
        <v>0</v>
      </c>
      <c r="S317" s="155">
        <f t="shared" si="316"/>
        <v>0</v>
      </c>
      <c r="T317" s="154">
        <f>U317+V317+W317</f>
        <v>1263</v>
      </c>
      <c r="U317" s="155">
        <f>U318</f>
        <v>1263</v>
      </c>
      <c r="V317" s="155">
        <f t="shared" ref="V317:AK318" si="317">V318</f>
        <v>0</v>
      </c>
      <c r="W317" s="155">
        <f t="shared" si="317"/>
        <v>0</v>
      </c>
      <c r="X317" s="155">
        <f t="shared" si="317"/>
        <v>0</v>
      </c>
      <c r="Y317" s="155">
        <f t="shared" si="317"/>
        <v>0</v>
      </c>
      <c r="Z317" s="155">
        <f t="shared" si="317"/>
        <v>0</v>
      </c>
      <c r="AA317" s="155">
        <f t="shared" si="317"/>
        <v>0</v>
      </c>
      <c r="AB317" s="154">
        <f t="shared" si="295"/>
        <v>1263</v>
      </c>
      <c r="AC317" s="154">
        <f t="shared" si="295"/>
        <v>1263</v>
      </c>
      <c r="AD317" s="154">
        <f t="shared" si="295"/>
        <v>0</v>
      </c>
      <c r="AE317" s="154">
        <f t="shared" si="295"/>
        <v>0</v>
      </c>
      <c r="AF317" s="159">
        <f t="shared" si="313"/>
        <v>1263</v>
      </c>
      <c r="AG317" s="160">
        <f>AG318</f>
        <v>1263</v>
      </c>
      <c r="AH317" s="160">
        <f t="shared" ref="AH317:AM318" si="318">AH318</f>
        <v>0</v>
      </c>
      <c r="AI317" s="160">
        <f t="shared" si="318"/>
        <v>0</v>
      </c>
      <c r="AJ317" s="160">
        <f t="shared" si="318"/>
        <v>0</v>
      </c>
      <c r="AK317" s="160">
        <f t="shared" si="318"/>
        <v>0</v>
      </c>
      <c r="AL317" s="160">
        <f t="shared" si="318"/>
        <v>0</v>
      </c>
      <c r="AM317" s="160">
        <f t="shared" si="318"/>
        <v>0</v>
      </c>
      <c r="AN317" s="162">
        <f t="shared" si="297"/>
        <v>1263</v>
      </c>
      <c r="AO317" s="162">
        <f t="shared" si="297"/>
        <v>1263</v>
      </c>
      <c r="AP317" s="162">
        <f t="shared" si="297"/>
        <v>0</v>
      </c>
      <c r="AQ317" s="162">
        <f t="shared" si="297"/>
        <v>0</v>
      </c>
      <c r="AR317" s="7"/>
      <c r="AS317" s="7"/>
      <c r="AT317" s="7"/>
      <c r="AU317" s="7"/>
      <c r="AV317" s="7"/>
      <c r="AW317" s="7"/>
      <c r="AX317" s="7"/>
      <c r="AY317" s="7"/>
      <c r="AZ317" s="7"/>
      <c r="BA317" s="7"/>
      <c r="BB317" s="7"/>
      <c r="BC317" s="7"/>
      <c r="BD317" s="7"/>
      <c r="BE317" s="7"/>
      <c r="BF317" s="7"/>
      <c r="BG317" s="7"/>
      <c r="BH317" s="7"/>
      <c r="BI317" s="7"/>
      <c r="BJ317" s="7"/>
      <c r="BK317" s="7"/>
      <c r="BL317" s="7"/>
      <c r="BM317" s="7"/>
      <c r="BN317" s="7"/>
      <c r="BO317" s="7"/>
      <c r="BP317" s="7"/>
      <c r="BQ317" s="7"/>
      <c r="BR317" s="7"/>
      <c r="BS317" s="7"/>
      <c r="BT317" s="7"/>
      <c r="BU317" s="7"/>
      <c r="BV317" s="7"/>
      <c r="BW317" s="7"/>
      <c r="BX317" s="7"/>
      <c r="BY317" s="7"/>
    </row>
    <row r="318" spans="1:77" s="8" customFormat="1" ht="40.5" customHeight="1">
      <c r="A318" s="24" t="s">
        <v>92</v>
      </c>
      <c r="B318" s="17" t="s">
        <v>229</v>
      </c>
      <c r="C318" s="153" t="s">
        <v>57</v>
      </c>
      <c r="D318" s="153"/>
      <c r="E318" s="154">
        <f t="shared" si="315"/>
        <v>1413</v>
      </c>
      <c r="F318" s="155">
        <f>F319</f>
        <v>1413</v>
      </c>
      <c r="G318" s="155">
        <f t="shared" si="316"/>
        <v>0</v>
      </c>
      <c r="H318" s="155">
        <f t="shared" si="316"/>
        <v>0</v>
      </c>
      <c r="I318" s="155">
        <f t="shared" si="316"/>
        <v>0</v>
      </c>
      <c r="J318" s="190">
        <f t="shared" si="316"/>
        <v>0</v>
      </c>
      <c r="K318" s="190">
        <f t="shared" si="316"/>
        <v>0</v>
      </c>
      <c r="L318" s="190">
        <f t="shared" si="316"/>
        <v>0</v>
      </c>
      <c r="M318" s="190">
        <f t="shared" si="316"/>
        <v>0</v>
      </c>
      <c r="N318" s="190">
        <f t="shared" si="316"/>
        <v>0</v>
      </c>
      <c r="O318" s="155">
        <f t="shared" si="316"/>
        <v>1413</v>
      </c>
      <c r="P318" s="157">
        <f t="shared" si="283"/>
        <v>1413</v>
      </c>
      <c r="Q318" s="155">
        <f t="shared" si="316"/>
        <v>0</v>
      </c>
      <c r="R318" s="155">
        <f t="shared" si="316"/>
        <v>0</v>
      </c>
      <c r="S318" s="155">
        <f t="shared" si="316"/>
        <v>0</v>
      </c>
      <c r="T318" s="155">
        <f t="shared" si="316"/>
        <v>1263</v>
      </c>
      <c r="U318" s="155">
        <f t="shared" si="316"/>
        <v>1263</v>
      </c>
      <c r="V318" s="155">
        <f t="shared" si="316"/>
        <v>0</v>
      </c>
      <c r="W318" s="155">
        <f t="shared" si="317"/>
        <v>0</v>
      </c>
      <c r="X318" s="155">
        <f t="shared" si="317"/>
        <v>0</v>
      </c>
      <c r="Y318" s="155">
        <f t="shared" si="317"/>
        <v>0</v>
      </c>
      <c r="Z318" s="155">
        <f t="shared" si="317"/>
        <v>0</v>
      </c>
      <c r="AA318" s="155">
        <f t="shared" si="317"/>
        <v>0</v>
      </c>
      <c r="AB318" s="154">
        <f t="shared" si="295"/>
        <v>1263</v>
      </c>
      <c r="AC318" s="154">
        <f t="shared" si="295"/>
        <v>1263</v>
      </c>
      <c r="AD318" s="154">
        <f t="shared" si="295"/>
        <v>0</v>
      </c>
      <c r="AE318" s="154">
        <f t="shared" si="295"/>
        <v>0</v>
      </c>
      <c r="AF318" s="155">
        <f t="shared" si="317"/>
        <v>1263</v>
      </c>
      <c r="AG318" s="155">
        <f t="shared" si="317"/>
        <v>1263</v>
      </c>
      <c r="AH318" s="155">
        <f t="shared" si="317"/>
        <v>0</v>
      </c>
      <c r="AI318" s="155">
        <f t="shared" si="317"/>
        <v>0</v>
      </c>
      <c r="AJ318" s="155">
        <f t="shared" si="317"/>
        <v>0</v>
      </c>
      <c r="AK318" s="155">
        <f t="shared" si="317"/>
        <v>0</v>
      </c>
      <c r="AL318" s="155">
        <f t="shared" si="318"/>
        <v>0</v>
      </c>
      <c r="AM318" s="155">
        <f t="shared" si="318"/>
        <v>0</v>
      </c>
      <c r="AN318" s="162">
        <f t="shared" si="297"/>
        <v>1263</v>
      </c>
      <c r="AO318" s="162">
        <f t="shared" si="297"/>
        <v>1263</v>
      </c>
      <c r="AP318" s="162">
        <f t="shared" si="297"/>
        <v>0</v>
      </c>
      <c r="AQ318" s="162">
        <f t="shared" si="297"/>
        <v>0</v>
      </c>
      <c r="AR318" s="7"/>
      <c r="AS318" s="7"/>
      <c r="AT318" s="7"/>
      <c r="AU318" s="7"/>
      <c r="AV318" s="7"/>
      <c r="AW318" s="7"/>
      <c r="AX318" s="7"/>
      <c r="AY318" s="7"/>
      <c r="AZ318" s="7"/>
      <c r="BA318" s="7"/>
      <c r="BB318" s="7"/>
      <c r="BC318" s="7"/>
      <c r="BD318" s="7"/>
      <c r="BE318" s="7"/>
      <c r="BF318" s="7"/>
      <c r="BG318" s="7"/>
      <c r="BH318" s="7"/>
      <c r="BI318" s="7"/>
      <c r="BJ318" s="7"/>
      <c r="BK318" s="7"/>
      <c r="BL318" s="7"/>
      <c r="BM318" s="7"/>
      <c r="BN318" s="7"/>
      <c r="BO318" s="7"/>
      <c r="BP318" s="7"/>
      <c r="BQ318" s="7"/>
      <c r="BR318" s="7"/>
      <c r="BS318" s="7"/>
      <c r="BT318" s="7"/>
      <c r="BU318" s="7"/>
      <c r="BV318" s="7"/>
      <c r="BW318" s="7"/>
      <c r="BX318" s="7"/>
      <c r="BY318" s="7"/>
    </row>
    <row r="319" spans="1:77" s="8" customFormat="1" ht="16.5" customHeight="1">
      <c r="A319" s="16" t="s">
        <v>53</v>
      </c>
      <c r="B319" s="17" t="s">
        <v>229</v>
      </c>
      <c r="C319" s="153" t="s">
        <v>56</v>
      </c>
      <c r="D319" s="153" t="s">
        <v>54</v>
      </c>
      <c r="E319" s="154">
        <f t="shared" si="315"/>
        <v>1413</v>
      </c>
      <c r="F319" s="155">
        <v>1413</v>
      </c>
      <c r="G319" s="156"/>
      <c r="H319" s="157"/>
      <c r="I319" s="157"/>
      <c r="J319" s="188">
        <f>K319++L319+M319+N319</f>
        <v>0</v>
      </c>
      <c r="K319" s="188"/>
      <c r="L319" s="188"/>
      <c r="M319" s="188"/>
      <c r="N319" s="188"/>
      <c r="O319" s="157">
        <f>P319+Q319+R319+S319</f>
        <v>1413</v>
      </c>
      <c r="P319" s="157">
        <f t="shared" si="283"/>
        <v>1413</v>
      </c>
      <c r="Q319" s="157">
        <f>G319+L319</f>
        <v>0</v>
      </c>
      <c r="R319" s="157">
        <f>H319+M319</f>
        <v>0</v>
      </c>
      <c r="S319" s="157">
        <f>I319+N319</f>
        <v>0</v>
      </c>
      <c r="T319" s="154">
        <f>U319+V319+W319</f>
        <v>1263</v>
      </c>
      <c r="U319" s="155">
        <v>1263</v>
      </c>
      <c r="V319" s="156"/>
      <c r="W319" s="156"/>
      <c r="X319" s="156"/>
      <c r="Y319" s="156"/>
      <c r="Z319" s="156"/>
      <c r="AA319" s="156"/>
      <c r="AB319" s="154">
        <f t="shared" si="295"/>
        <v>1263</v>
      </c>
      <c r="AC319" s="154">
        <f t="shared" si="295"/>
        <v>1263</v>
      </c>
      <c r="AD319" s="154">
        <f t="shared" si="295"/>
        <v>0</v>
      </c>
      <c r="AE319" s="154">
        <f t="shared" si="295"/>
        <v>0</v>
      </c>
      <c r="AF319" s="159">
        <f t="shared" si="313"/>
        <v>1263</v>
      </c>
      <c r="AG319" s="160">
        <v>1263</v>
      </c>
      <c r="AH319" s="160"/>
      <c r="AI319" s="160"/>
      <c r="AJ319" s="161"/>
      <c r="AK319" s="161"/>
      <c r="AL319" s="161"/>
      <c r="AM319" s="161"/>
      <c r="AN319" s="162">
        <f t="shared" si="297"/>
        <v>1263</v>
      </c>
      <c r="AO319" s="162">
        <f t="shared" si="297"/>
        <v>1263</v>
      </c>
      <c r="AP319" s="162">
        <f t="shared" si="297"/>
        <v>0</v>
      </c>
      <c r="AQ319" s="162">
        <f t="shared" si="297"/>
        <v>0</v>
      </c>
      <c r="AR319" s="7"/>
      <c r="AS319" s="7"/>
      <c r="AT319" s="7"/>
      <c r="AU319" s="7"/>
      <c r="AV319" s="7"/>
      <c r="AW319" s="7"/>
      <c r="AX319" s="7"/>
      <c r="AY319" s="7"/>
      <c r="AZ319" s="7"/>
      <c r="BA319" s="7"/>
      <c r="BB319" s="7"/>
      <c r="BC319" s="7"/>
      <c r="BD319" s="7"/>
      <c r="BE319" s="7"/>
      <c r="BF319" s="7"/>
      <c r="BG319" s="7"/>
      <c r="BH319" s="7"/>
      <c r="BI319" s="7"/>
      <c r="BJ319" s="7"/>
      <c r="BK319" s="7"/>
      <c r="BL319" s="7"/>
      <c r="BM319" s="7"/>
      <c r="BN319" s="7"/>
      <c r="BO319" s="7"/>
      <c r="BP319" s="7"/>
      <c r="BQ319" s="7"/>
      <c r="BR319" s="7"/>
      <c r="BS319" s="7"/>
      <c r="BT319" s="7"/>
      <c r="BU319" s="7"/>
      <c r="BV319" s="7"/>
      <c r="BW319" s="7"/>
      <c r="BX319" s="7"/>
      <c r="BY319" s="7"/>
    </row>
    <row r="320" spans="1:77" s="8" customFormat="1" ht="31.5" customHeight="1">
      <c r="A320" s="16" t="s">
        <v>309</v>
      </c>
      <c r="B320" s="17" t="s">
        <v>230</v>
      </c>
      <c r="C320" s="153"/>
      <c r="D320" s="153"/>
      <c r="E320" s="154">
        <f t="shared" si="315"/>
        <v>951.7</v>
      </c>
      <c r="F320" s="155">
        <f>F321</f>
        <v>951.7</v>
      </c>
      <c r="G320" s="155">
        <f t="shared" ref="G320:AJ322" si="319">G321</f>
        <v>0</v>
      </c>
      <c r="H320" s="155">
        <f t="shared" si="319"/>
        <v>0</v>
      </c>
      <c r="I320" s="155">
        <f t="shared" si="319"/>
        <v>0</v>
      </c>
      <c r="J320" s="190">
        <f t="shared" si="319"/>
        <v>0</v>
      </c>
      <c r="K320" s="190">
        <f t="shared" si="319"/>
        <v>0</v>
      </c>
      <c r="L320" s="190">
        <f t="shared" si="319"/>
        <v>0</v>
      </c>
      <c r="M320" s="190">
        <f t="shared" si="319"/>
        <v>0</v>
      </c>
      <c r="N320" s="190">
        <f t="shared" si="319"/>
        <v>0</v>
      </c>
      <c r="O320" s="155">
        <f t="shared" si="319"/>
        <v>951.7</v>
      </c>
      <c r="P320" s="157">
        <f t="shared" si="283"/>
        <v>951.7</v>
      </c>
      <c r="Q320" s="155">
        <f t="shared" si="319"/>
        <v>0</v>
      </c>
      <c r="R320" s="155">
        <f t="shared" si="319"/>
        <v>0</v>
      </c>
      <c r="S320" s="155">
        <f t="shared" si="319"/>
        <v>0</v>
      </c>
      <c r="T320" s="155">
        <f t="shared" si="319"/>
        <v>586</v>
      </c>
      <c r="U320" s="155">
        <f t="shared" si="319"/>
        <v>586</v>
      </c>
      <c r="V320" s="155">
        <f t="shared" si="319"/>
        <v>0</v>
      </c>
      <c r="W320" s="155">
        <f t="shared" si="319"/>
        <v>0</v>
      </c>
      <c r="X320" s="155">
        <f t="shared" si="319"/>
        <v>0</v>
      </c>
      <c r="Y320" s="155">
        <f t="shared" si="319"/>
        <v>0</v>
      </c>
      <c r="Z320" s="155">
        <f t="shared" si="319"/>
        <v>0</v>
      </c>
      <c r="AA320" s="155">
        <f t="shared" si="319"/>
        <v>0</v>
      </c>
      <c r="AB320" s="154">
        <f t="shared" si="295"/>
        <v>586</v>
      </c>
      <c r="AC320" s="154">
        <f t="shared" si="295"/>
        <v>586</v>
      </c>
      <c r="AD320" s="154">
        <f t="shared" si="295"/>
        <v>0</v>
      </c>
      <c r="AE320" s="154">
        <f t="shared" si="295"/>
        <v>0</v>
      </c>
      <c r="AF320" s="155">
        <f t="shared" si="319"/>
        <v>586</v>
      </c>
      <c r="AG320" s="155">
        <f t="shared" si="319"/>
        <v>586</v>
      </c>
      <c r="AH320" s="155">
        <f t="shared" si="319"/>
        <v>0</v>
      </c>
      <c r="AI320" s="155">
        <f t="shared" si="319"/>
        <v>0</v>
      </c>
      <c r="AJ320" s="155">
        <f t="shared" si="319"/>
        <v>0</v>
      </c>
      <c r="AK320" s="155">
        <f t="shared" ref="AK320:AM322" si="320">AK321</f>
        <v>0</v>
      </c>
      <c r="AL320" s="155">
        <f t="shared" si="320"/>
        <v>0</v>
      </c>
      <c r="AM320" s="155">
        <f t="shared" si="320"/>
        <v>0</v>
      </c>
      <c r="AN320" s="162">
        <f t="shared" si="297"/>
        <v>586</v>
      </c>
      <c r="AO320" s="162">
        <f t="shared" si="297"/>
        <v>586</v>
      </c>
      <c r="AP320" s="162">
        <f t="shared" si="297"/>
        <v>0</v>
      </c>
      <c r="AQ320" s="162">
        <f t="shared" si="297"/>
        <v>0</v>
      </c>
      <c r="AR320" s="7"/>
      <c r="AS320" s="7"/>
      <c r="AT320" s="7"/>
      <c r="AU320" s="7"/>
      <c r="AV320" s="7"/>
      <c r="AW320" s="7"/>
      <c r="AX320" s="7"/>
      <c r="AY320" s="7"/>
      <c r="AZ320" s="7"/>
      <c r="BA320" s="7"/>
      <c r="BB320" s="7"/>
      <c r="BC320" s="7"/>
      <c r="BD320" s="7"/>
      <c r="BE320" s="7"/>
      <c r="BF320" s="7"/>
      <c r="BG320" s="7"/>
      <c r="BH320" s="7"/>
      <c r="BI320" s="7"/>
      <c r="BJ320" s="7"/>
      <c r="BK320" s="7"/>
      <c r="BL320" s="7"/>
      <c r="BM320" s="7"/>
      <c r="BN320" s="7"/>
      <c r="BO320" s="7"/>
      <c r="BP320" s="7"/>
      <c r="BQ320" s="7"/>
      <c r="BR320" s="7"/>
      <c r="BS320" s="7"/>
      <c r="BT320" s="7"/>
      <c r="BU320" s="7"/>
      <c r="BV320" s="7"/>
      <c r="BW320" s="7"/>
      <c r="BX320" s="7"/>
      <c r="BY320" s="7"/>
    </row>
    <row r="321" spans="1:77" s="8" customFormat="1" ht="64.5" customHeight="1">
      <c r="A321" s="24" t="s">
        <v>92</v>
      </c>
      <c r="B321" s="17" t="s">
        <v>230</v>
      </c>
      <c r="C321" s="153" t="s">
        <v>24</v>
      </c>
      <c r="D321" s="153"/>
      <c r="E321" s="154">
        <f t="shared" si="315"/>
        <v>951.7</v>
      </c>
      <c r="F321" s="155">
        <f>F322</f>
        <v>951.7</v>
      </c>
      <c r="G321" s="155">
        <f t="shared" si="319"/>
        <v>0</v>
      </c>
      <c r="H321" s="155">
        <f t="shared" si="319"/>
        <v>0</v>
      </c>
      <c r="I321" s="155">
        <f t="shared" si="319"/>
        <v>0</v>
      </c>
      <c r="J321" s="190">
        <f t="shared" si="319"/>
        <v>0</v>
      </c>
      <c r="K321" s="190">
        <f t="shared" si="319"/>
        <v>0</v>
      </c>
      <c r="L321" s="190">
        <f t="shared" si="319"/>
        <v>0</v>
      </c>
      <c r="M321" s="190">
        <f t="shared" si="319"/>
        <v>0</v>
      </c>
      <c r="N321" s="190">
        <f t="shared" si="319"/>
        <v>0</v>
      </c>
      <c r="O321" s="155">
        <f t="shared" si="319"/>
        <v>951.7</v>
      </c>
      <c r="P321" s="157">
        <f t="shared" si="283"/>
        <v>951.7</v>
      </c>
      <c r="Q321" s="155">
        <f t="shared" si="319"/>
        <v>0</v>
      </c>
      <c r="R321" s="155">
        <f t="shared" si="319"/>
        <v>0</v>
      </c>
      <c r="S321" s="155">
        <f t="shared" si="319"/>
        <v>0</v>
      </c>
      <c r="T321" s="154">
        <f>U321+V321+W321</f>
        <v>586</v>
      </c>
      <c r="U321" s="155">
        <f>U322</f>
        <v>586</v>
      </c>
      <c r="V321" s="155">
        <f t="shared" si="319"/>
        <v>0</v>
      </c>
      <c r="W321" s="155">
        <f t="shared" si="319"/>
        <v>0</v>
      </c>
      <c r="X321" s="155">
        <f t="shared" si="319"/>
        <v>0</v>
      </c>
      <c r="Y321" s="155">
        <f t="shared" si="319"/>
        <v>0</v>
      </c>
      <c r="Z321" s="155">
        <f t="shared" si="319"/>
        <v>0</v>
      </c>
      <c r="AA321" s="155">
        <f t="shared" si="319"/>
        <v>0</v>
      </c>
      <c r="AB321" s="154">
        <f t="shared" si="295"/>
        <v>586</v>
      </c>
      <c r="AC321" s="154">
        <f t="shared" si="295"/>
        <v>586</v>
      </c>
      <c r="AD321" s="154">
        <f t="shared" si="295"/>
        <v>0</v>
      </c>
      <c r="AE321" s="154">
        <f t="shared" si="295"/>
        <v>0</v>
      </c>
      <c r="AF321" s="159">
        <f t="shared" ref="AF321:AF327" si="321">AG321+AH321</f>
        <v>586</v>
      </c>
      <c r="AG321" s="160">
        <f t="shared" si="319"/>
        <v>586</v>
      </c>
      <c r="AH321" s="160">
        <f t="shared" si="319"/>
        <v>0</v>
      </c>
      <c r="AI321" s="160">
        <f t="shared" si="319"/>
        <v>0</v>
      </c>
      <c r="AJ321" s="160">
        <f t="shared" si="319"/>
        <v>0</v>
      </c>
      <c r="AK321" s="160">
        <f t="shared" si="320"/>
        <v>0</v>
      </c>
      <c r="AL321" s="160">
        <f t="shared" si="320"/>
        <v>0</v>
      </c>
      <c r="AM321" s="160">
        <f t="shared" si="320"/>
        <v>0</v>
      </c>
      <c r="AN321" s="162">
        <f t="shared" si="297"/>
        <v>586</v>
      </c>
      <c r="AO321" s="162">
        <f t="shared" si="297"/>
        <v>586</v>
      </c>
      <c r="AP321" s="162">
        <f t="shared" si="297"/>
        <v>0</v>
      </c>
      <c r="AQ321" s="162">
        <f t="shared" si="297"/>
        <v>0</v>
      </c>
      <c r="AR321" s="7"/>
      <c r="AS321" s="7"/>
      <c r="AT321" s="7"/>
      <c r="AU321" s="7"/>
      <c r="AV321" s="7"/>
      <c r="AW321" s="7"/>
      <c r="AX321" s="7"/>
      <c r="AY321" s="7"/>
      <c r="AZ321" s="7"/>
      <c r="BA321" s="7"/>
      <c r="BB321" s="7"/>
      <c r="BC321" s="7"/>
      <c r="BD321" s="7"/>
      <c r="BE321" s="7"/>
      <c r="BF321" s="7"/>
      <c r="BG321" s="7"/>
      <c r="BH321" s="7"/>
      <c r="BI321" s="7"/>
      <c r="BJ321" s="7"/>
      <c r="BK321" s="7"/>
      <c r="BL321" s="7"/>
      <c r="BM321" s="7"/>
      <c r="BN321" s="7"/>
      <c r="BO321" s="7"/>
      <c r="BP321" s="7"/>
      <c r="BQ321" s="7"/>
      <c r="BR321" s="7"/>
      <c r="BS321" s="7"/>
      <c r="BT321" s="7"/>
      <c r="BU321" s="7"/>
      <c r="BV321" s="7"/>
      <c r="BW321" s="7"/>
      <c r="BX321" s="7"/>
      <c r="BY321" s="7"/>
    </row>
    <row r="322" spans="1:77" s="8" customFormat="1" ht="60" customHeight="1">
      <c r="A322" s="24" t="s">
        <v>92</v>
      </c>
      <c r="B322" s="17" t="s">
        <v>230</v>
      </c>
      <c r="C322" s="153" t="s">
        <v>57</v>
      </c>
      <c r="D322" s="153"/>
      <c r="E322" s="154">
        <f t="shared" si="315"/>
        <v>951.7</v>
      </c>
      <c r="F322" s="155">
        <f>F323</f>
        <v>951.7</v>
      </c>
      <c r="G322" s="155">
        <f t="shared" si="319"/>
        <v>0</v>
      </c>
      <c r="H322" s="155">
        <f t="shared" si="319"/>
        <v>0</v>
      </c>
      <c r="I322" s="155">
        <f t="shared" si="319"/>
        <v>0</v>
      </c>
      <c r="J322" s="190">
        <f t="shared" si="319"/>
        <v>0</v>
      </c>
      <c r="K322" s="190">
        <f t="shared" si="319"/>
        <v>0</v>
      </c>
      <c r="L322" s="190">
        <f t="shared" si="319"/>
        <v>0</v>
      </c>
      <c r="M322" s="190">
        <f t="shared" si="319"/>
        <v>0</v>
      </c>
      <c r="N322" s="190">
        <f t="shared" si="319"/>
        <v>0</v>
      </c>
      <c r="O322" s="155">
        <f t="shared" si="319"/>
        <v>951.7</v>
      </c>
      <c r="P322" s="157">
        <f t="shared" si="283"/>
        <v>951.7</v>
      </c>
      <c r="Q322" s="155">
        <f t="shared" si="319"/>
        <v>0</v>
      </c>
      <c r="R322" s="155">
        <f t="shared" si="319"/>
        <v>0</v>
      </c>
      <c r="S322" s="155">
        <f t="shared" si="319"/>
        <v>0</v>
      </c>
      <c r="T322" s="154">
        <f>U322+V322+W322</f>
        <v>586</v>
      </c>
      <c r="U322" s="155">
        <f>U323</f>
        <v>586</v>
      </c>
      <c r="V322" s="155">
        <f t="shared" si="319"/>
        <v>0</v>
      </c>
      <c r="W322" s="155">
        <f t="shared" si="319"/>
        <v>0</v>
      </c>
      <c r="X322" s="155">
        <f t="shared" si="319"/>
        <v>0</v>
      </c>
      <c r="Y322" s="155">
        <f t="shared" si="319"/>
        <v>0</v>
      </c>
      <c r="Z322" s="155">
        <f t="shared" si="319"/>
        <v>0</v>
      </c>
      <c r="AA322" s="155">
        <f t="shared" si="319"/>
        <v>0</v>
      </c>
      <c r="AB322" s="154">
        <f t="shared" si="295"/>
        <v>586</v>
      </c>
      <c r="AC322" s="154">
        <f t="shared" si="295"/>
        <v>586</v>
      </c>
      <c r="AD322" s="154">
        <f t="shared" si="295"/>
        <v>0</v>
      </c>
      <c r="AE322" s="154">
        <f t="shared" si="295"/>
        <v>0</v>
      </c>
      <c r="AF322" s="159">
        <f t="shared" si="321"/>
        <v>586</v>
      </c>
      <c r="AG322" s="160">
        <f>AG323</f>
        <v>586</v>
      </c>
      <c r="AH322" s="160">
        <f>AH323</f>
        <v>0</v>
      </c>
      <c r="AI322" s="160">
        <f>AI323</f>
        <v>0</v>
      </c>
      <c r="AJ322" s="160">
        <f>AJ323</f>
        <v>0</v>
      </c>
      <c r="AK322" s="160">
        <f t="shared" si="320"/>
        <v>0</v>
      </c>
      <c r="AL322" s="160">
        <f t="shared" si="320"/>
        <v>0</v>
      </c>
      <c r="AM322" s="160">
        <f t="shared" si="320"/>
        <v>0</v>
      </c>
      <c r="AN322" s="162">
        <f t="shared" si="297"/>
        <v>586</v>
      </c>
      <c r="AO322" s="162">
        <f t="shared" si="297"/>
        <v>586</v>
      </c>
      <c r="AP322" s="162">
        <f t="shared" si="297"/>
        <v>0</v>
      </c>
      <c r="AQ322" s="162">
        <f t="shared" si="297"/>
        <v>0</v>
      </c>
      <c r="AR322" s="7"/>
      <c r="AS322" s="7"/>
      <c r="AT322" s="7"/>
      <c r="AU322" s="7"/>
      <c r="AV322" s="7"/>
      <c r="AW322" s="7"/>
      <c r="AX322" s="7"/>
      <c r="AY322" s="7"/>
      <c r="AZ322" s="7"/>
      <c r="BA322" s="7"/>
      <c r="BB322" s="7"/>
      <c r="BC322" s="7"/>
      <c r="BD322" s="7"/>
      <c r="BE322" s="7"/>
      <c r="BF322" s="7"/>
      <c r="BG322" s="7"/>
      <c r="BH322" s="7"/>
      <c r="BI322" s="7"/>
      <c r="BJ322" s="7"/>
      <c r="BK322" s="7"/>
      <c r="BL322" s="7"/>
      <c r="BM322" s="7"/>
      <c r="BN322" s="7"/>
      <c r="BO322" s="7"/>
      <c r="BP322" s="7"/>
      <c r="BQ322" s="7"/>
      <c r="BR322" s="7"/>
      <c r="BS322" s="7"/>
      <c r="BT322" s="7"/>
      <c r="BU322" s="7"/>
      <c r="BV322" s="7"/>
      <c r="BW322" s="7"/>
      <c r="BX322" s="7"/>
      <c r="BY322" s="7"/>
    </row>
    <row r="323" spans="1:77" s="8" customFormat="1" ht="16.5" customHeight="1">
      <c r="A323" s="16" t="s">
        <v>53</v>
      </c>
      <c r="B323" s="17" t="s">
        <v>230</v>
      </c>
      <c r="C323" s="153" t="s">
        <v>56</v>
      </c>
      <c r="D323" s="153" t="s">
        <v>54</v>
      </c>
      <c r="E323" s="154">
        <f t="shared" si="315"/>
        <v>951.7</v>
      </c>
      <c r="F323" s="155">
        <v>951.7</v>
      </c>
      <c r="G323" s="156"/>
      <c r="H323" s="157"/>
      <c r="I323" s="157"/>
      <c r="J323" s="188">
        <f>K323+L323+M323+N323</f>
        <v>0</v>
      </c>
      <c r="K323" s="197">
        <v>0</v>
      </c>
      <c r="L323" s="188"/>
      <c r="M323" s="188"/>
      <c r="N323" s="188"/>
      <c r="O323" s="157">
        <f>P323+Q323+R323+S323</f>
        <v>951.7</v>
      </c>
      <c r="P323" s="157">
        <f t="shared" si="283"/>
        <v>951.7</v>
      </c>
      <c r="Q323" s="157">
        <f>G323+L323</f>
        <v>0</v>
      </c>
      <c r="R323" s="157">
        <f>H323+M323</f>
        <v>0</v>
      </c>
      <c r="S323" s="157">
        <f>I323+N323</f>
        <v>0</v>
      </c>
      <c r="T323" s="154">
        <f>U323+V323+W323</f>
        <v>586</v>
      </c>
      <c r="U323" s="155">
        <v>586</v>
      </c>
      <c r="V323" s="156"/>
      <c r="W323" s="156"/>
      <c r="X323" s="156"/>
      <c r="Y323" s="156"/>
      <c r="Z323" s="156"/>
      <c r="AA323" s="156"/>
      <c r="AB323" s="154">
        <f t="shared" si="295"/>
        <v>586</v>
      </c>
      <c r="AC323" s="154">
        <f t="shared" si="295"/>
        <v>586</v>
      </c>
      <c r="AD323" s="154">
        <f t="shared" si="295"/>
        <v>0</v>
      </c>
      <c r="AE323" s="154">
        <f t="shared" si="295"/>
        <v>0</v>
      </c>
      <c r="AF323" s="159">
        <f t="shared" si="321"/>
        <v>586</v>
      </c>
      <c r="AG323" s="160">
        <v>586</v>
      </c>
      <c r="AH323" s="160"/>
      <c r="AI323" s="160"/>
      <c r="AJ323" s="161"/>
      <c r="AK323" s="161"/>
      <c r="AL323" s="161"/>
      <c r="AM323" s="161"/>
      <c r="AN323" s="162">
        <f t="shared" si="297"/>
        <v>586</v>
      </c>
      <c r="AO323" s="162">
        <f t="shared" si="297"/>
        <v>586</v>
      </c>
      <c r="AP323" s="162">
        <f t="shared" si="297"/>
        <v>0</v>
      </c>
      <c r="AQ323" s="162">
        <f t="shared" si="297"/>
        <v>0</v>
      </c>
      <c r="AR323" s="7"/>
      <c r="AS323" s="7"/>
      <c r="AT323" s="7"/>
      <c r="AU323" s="7"/>
      <c r="AV323" s="7"/>
      <c r="AW323" s="7"/>
      <c r="AX323" s="7"/>
      <c r="AY323" s="7"/>
      <c r="AZ323" s="7"/>
      <c r="BA323" s="7"/>
      <c r="BB323" s="7"/>
      <c r="BC323" s="7"/>
      <c r="BD323" s="7"/>
      <c r="BE323" s="7"/>
      <c r="BF323" s="7"/>
      <c r="BG323" s="7"/>
      <c r="BH323" s="7"/>
      <c r="BI323" s="7"/>
      <c r="BJ323" s="7"/>
      <c r="BK323" s="7"/>
      <c r="BL323" s="7"/>
      <c r="BM323" s="7"/>
      <c r="BN323" s="7"/>
      <c r="BO323" s="7"/>
      <c r="BP323" s="7"/>
      <c r="BQ323" s="7"/>
      <c r="BR323" s="7"/>
      <c r="BS323" s="7"/>
      <c r="BT323" s="7"/>
      <c r="BU323" s="7"/>
      <c r="BV323" s="7"/>
      <c r="BW323" s="7"/>
      <c r="BX323" s="7"/>
      <c r="BY323" s="7"/>
    </row>
    <row r="324" spans="1:77" s="8" customFormat="1" ht="28.5" customHeight="1">
      <c r="A324" s="65" t="s">
        <v>140</v>
      </c>
      <c r="B324" s="17" t="s">
        <v>231</v>
      </c>
      <c r="C324" s="153"/>
      <c r="D324" s="153"/>
      <c r="E324" s="154">
        <f t="shared" si="315"/>
        <v>150</v>
      </c>
      <c r="F324" s="155">
        <f>F325</f>
        <v>150</v>
      </c>
      <c r="G324" s="155">
        <f t="shared" ref="G324:AJ326" si="322">G325</f>
        <v>0</v>
      </c>
      <c r="H324" s="155">
        <f t="shared" si="322"/>
        <v>0</v>
      </c>
      <c r="I324" s="155">
        <f t="shared" si="322"/>
        <v>0</v>
      </c>
      <c r="J324" s="190">
        <f t="shared" si="322"/>
        <v>0</v>
      </c>
      <c r="K324" s="190">
        <f t="shared" si="322"/>
        <v>0</v>
      </c>
      <c r="L324" s="190">
        <f t="shared" si="322"/>
        <v>0</v>
      </c>
      <c r="M324" s="190">
        <f t="shared" si="322"/>
        <v>0</v>
      </c>
      <c r="N324" s="190">
        <f t="shared" si="322"/>
        <v>0</v>
      </c>
      <c r="O324" s="155">
        <f t="shared" si="322"/>
        <v>150</v>
      </c>
      <c r="P324" s="157">
        <f t="shared" si="283"/>
        <v>150</v>
      </c>
      <c r="Q324" s="155">
        <f t="shared" si="322"/>
        <v>0</v>
      </c>
      <c r="R324" s="155">
        <f t="shared" si="322"/>
        <v>0</v>
      </c>
      <c r="S324" s="155">
        <f t="shared" si="322"/>
        <v>0</v>
      </c>
      <c r="T324" s="155">
        <f t="shared" si="322"/>
        <v>150</v>
      </c>
      <c r="U324" s="155">
        <f t="shared" si="322"/>
        <v>150</v>
      </c>
      <c r="V324" s="155">
        <f t="shared" si="322"/>
        <v>0</v>
      </c>
      <c r="W324" s="155">
        <f t="shared" si="322"/>
        <v>0</v>
      </c>
      <c r="X324" s="155">
        <f t="shared" si="322"/>
        <v>0</v>
      </c>
      <c r="Y324" s="155">
        <f t="shared" si="322"/>
        <v>0</v>
      </c>
      <c r="Z324" s="155">
        <f t="shared" si="322"/>
        <v>0</v>
      </c>
      <c r="AA324" s="155">
        <f t="shared" si="322"/>
        <v>0</v>
      </c>
      <c r="AB324" s="154">
        <f t="shared" si="295"/>
        <v>150</v>
      </c>
      <c r="AC324" s="154">
        <f t="shared" si="295"/>
        <v>150</v>
      </c>
      <c r="AD324" s="154">
        <f t="shared" si="295"/>
        <v>0</v>
      </c>
      <c r="AE324" s="154">
        <f t="shared" si="295"/>
        <v>0</v>
      </c>
      <c r="AF324" s="155">
        <f t="shared" si="322"/>
        <v>150</v>
      </c>
      <c r="AG324" s="155">
        <f t="shared" si="322"/>
        <v>150</v>
      </c>
      <c r="AH324" s="155">
        <f t="shared" si="322"/>
        <v>0</v>
      </c>
      <c r="AI324" s="155">
        <f t="shared" si="322"/>
        <v>0</v>
      </c>
      <c r="AJ324" s="155">
        <f t="shared" si="322"/>
        <v>0</v>
      </c>
      <c r="AK324" s="155">
        <f t="shared" ref="AK324:AM326" si="323">AK325</f>
        <v>0</v>
      </c>
      <c r="AL324" s="155">
        <f t="shared" si="323"/>
        <v>0</v>
      </c>
      <c r="AM324" s="155">
        <f t="shared" si="323"/>
        <v>0</v>
      </c>
      <c r="AN324" s="162">
        <f t="shared" si="297"/>
        <v>150</v>
      </c>
      <c r="AO324" s="162">
        <f t="shared" si="297"/>
        <v>150</v>
      </c>
      <c r="AP324" s="162">
        <f t="shared" si="297"/>
        <v>0</v>
      </c>
      <c r="AQ324" s="162">
        <f t="shared" si="297"/>
        <v>0</v>
      </c>
      <c r="AR324" s="7"/>
      <c r="AS324" s="7"/>
      <c r="AT324" s="7"/>
      <c r="AU324" s="7"/>
      <c r="AV324" s="7"/>
      <c r="AW324" s="7"/>
      <c r="AX324" s="7"/>
      <c r="AY324" s="7"/>
      <c r="AZ324" s="7"/>
      <c r="BA324" s="7"/>
      <c r="BB324" s="7"/>
      <c r="BC324" s="7"/>
      <c r="BD324" s="7"/>
      <c r="BE324" s="7"/>
      <c r="BF324" s="7"/>
      <c r="BG324" s="7"/>
      <c r="BH324" s="7"/>
      <c r="BI324" s="7"/>
      <c r="BJ324" s="7"/>
      <c r="BK324" s="7"/>
      <c r="BL324" s="7"/>
      <c r="BM324" s="7"/>
      <c r="BN324" s="7"/>
      <c r="BO324" s="7"/>
      <c r="BP324" s="7"/>
      <c r="BQ324" s="7"/>
      <c r="BR324" s="7"/>
      <c r="BS324" s="7"/>
      <c r="BT324" s="7"/>
      <c r="BU324" s="7"/>
      <c r="BV324" s="7"/>
      <c r="BW324" s="7"/>
      <c r="BX324" s="7"/>
      <c r="BY324" s="7"/>
    </row>
    <row r="325" spans="1:77" s="8" customFormat="1" ht="15" customHeight="1">
      <c r="A325" s="24" t="s">
        <v>104</v>
      </c>
      <c r="B325" s="17" t="s">
        <v>231</v>
      </c>
      <c r="C325" s="153"/>
      <c r="D325" s="153"/>
      <c r="E325" s="154">
        <f t="shared" si="315"/>
        <v>150</v>
      </c>
      <c r="F325" s="155">
        <f>F326</f>
        <v>150</v>
      </c>
      <c r="G325" s="155">
        <f t="shared" si="322"/>
        <v>0</v>
      </c>
      <c r="H325" s="155">
        <f t="shared" si="322"/>
        <v>0</v>
      </c>
      <c r="I325" s="155">
        <f t="shared" si="322"/>
        <v>0</v>
      </c>
      <c r="J325" s="190">
        <f t="shared" si="322"/>
        <v>0</v>
      </c>
      <c r="K325" s="190">
        <f t="shared" si="322"/>
        <v>0</v>
      </c>
      <c r="L325" s="190">
        <f t="shared" si="322"/>
        <v>0</v>
      </c>
      <c r="M325" s="190">
        <f t="shared" si="322"/>
        <v>0</v>
      </c>
      <c r="N325" s="190">
        <f t="shared" si="322"/>
        <v>0</v>
      </c>
      <c r="O325" s="155">
        <f t="shared" si="322"/>
        <v>150</v>
      </c>
      <c r="P325" s="157">
        <f t="shared" si="283"/>
        <v>150</v>
      </c>
      <c r="Q325" s="155">
        <f t="shared" si="322"/>
        <v>0</v>
      </c>
      <c r="R325" s="155">
        <f t="shared" si="322"/>
        <v>0</v>
      </c>
      <c r="S325" s="155">
        <f t="shared" si="322"/>
        <v>0</v>
      </c>
      <c r="T325" s="155">
        <f t="shared" si="322"/>
        <v>150</v>
      </c>
      <c r="U325" s="155">
        <f t="shared" si="322"/>
        <v>150</v>
      </c>
      <c r="V325" s="155">
        <f t="shared" si="322"/>
        <v>0</v>
      </c>
      <c r="W325" s="155">
        <f t="shared" si="322"/>
        <v>0</v>
      </c>
      <c r="X325" s="155">
        <f t="shared" si="322"/>
        <v>0</v>
      </c>
      <c r="Y325" s="155">
        <f t="shared" si="322"/>
        <v>0</v>
      </c>
      <c r="Z325" s="155">
        <f t="shared" si="322"/>
        <v>0</v>
      </c>
      <c r="AA325" s="155">
        <f t="shared" si="322"/>
        <v>0</v>
      </c>
      <c r="AB325" s="154">
        <f t="shared" si="295"/>
        <v>150</v>
      </c>
      <c r="AC325" s="154">
        <f t="shared" si="295"/>
        <v>150</v>
      </c>
      <c r="AD325" s="154">
        <f t="shared" si="295"/>
        <v>0</v>
      </c>
      <c r="AE325" s="154">
        <f t="shared" si="295"/>
        <v>0</v>
      </c>
      <c r="AF325" s="155">
        <f t="shared" si="322"/>
        <v>150</v>
      </c>
      <c r="AG325" s="155">
        <f t="shared" si="322"/>
        <v>150</v>
      </c>
      <c r="AH325" s="155">
        <f t="shared" si="322"/>
        <v>0</v>
      </c>
      <c r="AI325" s="155">
        <f t="shared" si="322"/>
        <v>0</v>
      </c>
      <c r="AJ325" s="155">
        <f t="shared" si="322"/>
        <v>0</v>
      </c>
      <c r="AK325" s="155">
        <f t="shared" si="323"/>
        <v>0</v>
      </c>
      <c r="AL325" s="155">
        <f t="shared" si="323"/>
        <v>0</v>
      </c>
      <c r="AM325" s="155">
        <f t="shared" si="323"/>
        <v>0</v>
      </c>
      <c r="AN325" s="162">
        <f t="shared" si="297"/>
        <v>150</v>
      </c>
      <c r="AO325" s="162">
        <f t="shared" si="297"/>
        <v>150</v>
      </c>
      <c r="AP325" s="162">
        <f t="shared" si="297"/>
        <v>0</v>
      </c>
      <c r="AQ325" s="162">
        <f t="shared" si="297"/>
        <v>0</v>
      </c>
      <c r="AR325" s="7"/>
      <c r="AS325" s="7"/>
      <c r="AT325" s="7"/>
      <c r="AU325" s="7"/>
      <c r="AV325" s="7"/>
      <c r="AW325" s="7"/>
      <c r="AX325" s="7"/>
      <c r="AY325" s="7"/>
      <c r="AZ325" s="7"/>
      <c r="BA325" s="7"/>
      <c r="BB325" s="7"/>
      <c r="BC325" s="7"/>
      <c r="BD325" s="7"/>
      <c r="BE325" s="7"/>
      <c r="BF325" s="7"/>
      <c r="BG325" s="7"/>
      <c r="BH325" s="7"/>
      <c r="BI325" s="7"/>
      <c r="BJ325" s="7"/>
      <c r="BK325" s="7"/>
      <c r="BL325" s="7"/>
      <c r="BM325" s="7"/>
      <c r="BN325" s="7"/>
      <c r="BO325" s="7"/>
      <c r="BP325" s="7"/>
      <c r="BQ325" s="7"/>
      <c r="BR325" s="7"/>
      <c r="BS325" s="7"/>
      <c r="BT325" s="7"/>
      <c r="BU325" s="7"/>
      <c r="BV325" s="7"/>
      <c r="BW325" s="7"/>
      <c r="BX325" s="7"/>
      <c r="BY325" s="7"/>
    </row>
    <row r="326" spans="1:77" s="8" customFormat="1" ht="60">
      <c r="A326" s="24" t="s">
        <v>92</v>
      </c>
      <c r="B326" s="17" t="s">
        <v>231</v>
      </c>
      <c r="C326" s="153" t="s">
        <v>56</v>
      </c>
      <c r="D326" s="153"/>
      <c r="E326" s="154">
        <f t="shared" si="315"/>
        <v>150</v>
      </c>
      <c r="F326" s="155">
        <f>F327</f>
        <v>150</v>
      </c>
      <c r="G326" s="155">
        <f t="shared" si="322"/>
        <v>0</v>
      </c>
      <c r="H326" s="155">
        <f t="shared" si="322"/>
        <v>0</v>
      </c>
      <c r="I326" s="155">
        <f t="shared" si="322"/>
        <v>0</v>
      </c>
      <c r="J326" s="190">
        <f t="shared" si="322"/>
        <v>0</v>
      </c>
      <c r="K326" s="190">
        <f t="shared" si="322"/>
        <v>0</v>
      </c>
      <c r="L326" s="190">
        <f t="shared" si="322"/>
        <v>0</v>
      </c>
      <c r="M326" s="190">
        <f t="shared" si="322"/>
        <v>0</v>
      </c>
      <c r="N326" s="190">
        <f t="shared" si="322"/>
        <v>0</v>
      </c>
      <c r="O326" s="155">
        <f t="shared" si="322"/>
        <v>150</v>
      </c>
      <c r="P326" s="157">
        <f t="shared" si="283"/>
        <v>150</v>
      </c>
      <c r="Q326" s="155">
        <f t="shared" si="322"/>
        <v>0</v>
      </c>
      <c r="R326" s="155">
        <f t="shared" si="322"/>
        <v>0</v>
      </c>
      <c r="S326" s="155">
        <f t="shared" si="322"/>
        <v>0</v>
      </c>
      <c r="T326" s="155">
        <f t="shared" si="322"/>
        <v>150</v>
      </c>
      <c r="U326" s="155">
        <f t="shared" si="322"/>
        <v>150</v>
      </c>
      <c r="V326" s="155">
        <f t="shared" si="322"/>
        <v>0</v>
      </c>
      <c r="W326" s="155">
        <f t="shared" si="322"/>
        <v>0</v>
      </c>
      <c r="X326" s="155">
        <f t="shared" si="322"/>
        <v>0</v>
      </c>
      <c r="Y326" s="155">
        <f t="shared" si="322"/>
        <v>0</v>
      </c>
      <c r="Z326" s="155">
        <f t="shared" si="322"/>
        <v>0</v>
      </c>
      <c r="AA326" s="155">
        <f t="shared" si="322"/>
        <v>0</v>
      </c>
      <c r="AB326" s="154">
        <f t="shared" si="295"/>
        <v>150</v>
      </c>
      <c r="AC326" s="154">
        <f t="shared" si="295"/>
        <v>150</v>
      </c>
      <c r="AD326" s="154">
        <f t="shared" si="295"/>
        <v>0</v>
      </c>
      <c r="AE326" s="154">
        <f t="shared" si="295"/>
        <v>0</v>
      </c>
      <c r="AF326" s="155">
        <f t="shared" si="322"/>
        <v>150</v>
      </c>
      <c r="AG326" s="155">
        <f t="shared" si="322"/>
        <v>150</v>
      </c>
      <c r="AH326" s="155">
        <f t="shared" si="322"/>
        <v>0</v>
      </c>
      <c r="AI326" s="155">
        <f t="shared" si="322"/>
        <v>0</v>
      </c>
      <c r="AJ326" s="155">
        <f t="shared" si="322"/>
        <v>0</v>
      </c>
      <c r="AK326" s="155">
        <f t="shared" si="323"/>
        <v>0</v>
      </c>
      <c r="AL326" s="155">
        <f t="shared" si="323"/>
        <v>0</v>
      </c>
      <c r="AM326" s="155">
        <f t="shared" si="323"/>
        <v>0</v>
      </c>
      <c r="AN326" s="162">
        <f t="shared" si="297"/>
        <v>150</v>
      </c>
      <c r="AO326" s="162">
        <f t="shared" si="297"/>
        <v>150</v>
      </c>
      <c r="AP326" s="162">
        <f t="shared" si="297"/>
        <v>0</v>
      </c>
      <c r="AQ326" s="162">
        <f t="shared" si="297"/>
        <v>0</v>
      </c>
      <c r="AR326" s="7"/>
      <c r="AS326" s="7"/>
      <c r="AT326" s="7"/>
      <c r="AU326" s="7"/>
      <c r="AV326" s="7"/>
      <c r="AW326" s="7"/>
      <c r="AX326" s="7"/>
      <c r="AY326" s="7"/>
      <c r="AZ326" s="7"/>
      <c r="BA326" s="7"/>
      <c r="BB326" s="7"/>
      <c r="BC326" s="7"/>
      <c r="BD326" s="7"/>
      <c r="BE326" s="7"/>
      <c r="BF326" s="7"/>
      <c r="BG326" s="7"/>
      <c r="BH326" s="7"/>
      <c r="BI326" s="7"/>
      <c r="BJ326" s="7"/>
      <c r="BK326" s="7"/>
      <c r="BL326" s="7"/>
      <c r="BM326" s="7"/>
      <c r="BN326" s="7"/>
      <c r="BO326" s="7"/>
      <c r="BP326" s="7"/>
      <c r="BQ326" s="7"/>
      <c r="BR326" s="7"/>
      <c r="BS326" s="7"/>
      <c r="BT326" s="7"/>
      <c r="BU326" s="7"/>
      <c r="BV326" s="7"/>
      <c r="BW326" s="7"/>
      <c r="BX326" s="7"/>
      <c r="BY326" s="7"/>
    </row>
    <row r="327" spans="1:77" s="8" customFormat="1" ht="18" customHeight="1">
      <c r="A327" s="16" t="s">
        <v>53</v>
      </c>
      <c r="B327" s="17" t="s">
        <v>231</v>
      </c>
      <c r="C327" s="153" t="s">
        <v>56</v>
      </c>
      <c r="D327" s="153" t="s">
        <v>54</v>
      </c>
      <c r="E327" s="154">
        <f t="shared" si="315"/>
        <v>150</v>
      </c>
      <c r="F327" s="155">
        <v>150</v>
      </c>
      <c r="G327" s="156"/>
      <c r="H327" s="157"/>
      <c r="I327" s="157"/>
      <c r="J327" s="188">
        <f>K327+L327+M327+N327</f>
        <v>0</v>
      </c>
      <c r="K327" s="188"/>
      <c r="L327" s="188"/>
      <c r="M327" s="188"/>
      <c r="N327" s="188"/>
      <c r="O327" s="157">
        <f>P327+Q327+R327+S327</f>
        <v>150</v>
      </c>
      <c r="P327" s="157">
        <f t="shared" si="283"/>
        <v>150</v>
      </c>
      <c r="Q327" s="157">
        <f>G327+L327</f>
        <v>0</v>
      </c>
      <c r="R327" s="157">
        <f>H327+M327</f>
        <v>0</v>
      </c>
      <c r="S327" s="157">
        <f>I327+N327</f>
        <v>0</v>
      </c>
      <c r="T327" s="154">
        <f>U327+V327+W327</f>
        <v>150</v>
      </c>
      <c r="U327" s="155">
        <v>150</v>
      </c>
      <c r="V327" s="156"/>
      <c r="W327" s="156"/>
      <c r="X327" s="156"/>
      <c r="Y327" s="156"/>
      <c r="Z327" s="156"/>
      <c r="AA327" s="156"/>
      <c r="AB327" s="154">
        <f t="shared" si="295"/>
        <v>150</v>
      </c>
      <c r="AC327" s="154">
        <f t="shared" si="295"/>
        <v>150</v>
      </c>
      <c r="AD327" s="154">
        <f t="shared" si="295"/>
        <v>0</v>
      </c>
      <c r="AE327" s="154">
        <f t="shared" si="295"/>
        <v>0</v>
      </c>
      <c r="AF327" s="159">
        <f t="shared" si="321"/>
        <v>150</v>
      </c>
      <c r="AG327" s="160">
        <v>150</v>
      </c>
      <c r="AH327" s="160"/>
      <c r="AI327" s="160"/>
      <c r="AJ327" s="161"/>
      <c r="AK327" s="161"/>
      <c r="AL327" s="161"/>
      <c r="AM327" s="161"/>
      <c r="AN327" s="162">
        <f t="shared" si="297"/>
        <v>150</v>
      </c>
      <c r="AO327" s="162">
        <f t="shared" si="297"/>
        <v>150</v>
      </c>
      <c r="AP327" s="162">
        <f t="shared" si="297"/>
        <v>0</v>
      </c>
      <c r="AQ327" s="162">
        <f t="shared" si="297"/>
        <v>0</v>
      </c>
      <c r="AR327" s="7"/>
      <c r="AS327" s="7"/>
      <c r="AT327" s="7"/>
      <c r="AU327" s="7"/>
      <c r="AV327" s="7"/>
      <c r="AW327" s="7"/>
      <c r="AX327" s="7"/>
      <c r="AY327" s="7"/>
      <c r="AZ327" s="7"/>
      <c r="BA327" s="7"/>
      <c r="BB327" s="7"/>
      <c r="BC327" s="7"/>
      <c r="BD327" s="7"/>
      <c r="BE327" s="7"/>
      <c r="BF327" s="7"/>
      <c r="BG327" s="7"/>
      <c r="BH327" s="7"/>
      <c r="BI327" s="7"/>
      <c r="BJ327" s="7"/>
      <c r="BK327" s="7"/>
      <c r="BL327" s="7"/>
      <c r="BM327" s="7"/>
      <c r="BN327" s="7"/>
      <c r="BO327" s="7"/>
      <c r="BP327" s="7"/>
      <c r="BQ327" s="7"/>
      <c r="BR327" s="7"/>
      <c r="BS327" s="7"/>
      <c r="BT327" s="7"/>
      <c r="BU327" s="7"/>
      <c r="BV327" s="7"/>
      <c r="BW327" s="7"/>
      <c r="BX327" s="7"/>
      <c r="BY327" s="7"/>
    </row>
    <row r="328" spans="1:77" s="96" customFormat="1" ht="62.25" customHeight="1">
      <c r="A328" s="50" t="s">
        <v>350</v>
      </c>
      <c r="B328" s="113" t="s">
        <v>233</v>
      </c>
      <c r="C328" s="51"/>
      <c r="D328" s="51"/>
      <c r="E328" s="154">
        <f>E329+E338+E342+E345+E348+E351+E354+E363+E366+E369+E332+E357+E335+E372+E360</f>
        <v>138032.99999999997</v>
      </c>
      <c r="F328" s="154">
        <f t="shared" ref="F328:AQ328" si="324">F329+F338+F342+F345+F348+F351+F354+F363+F366+F369+F332+F357+F335+F372+F360</f>
        <v>44479.7</v>
      </c>
      <c r="G328" s="154">
        <f t="shared" si="324"/>
        <v>83678.900000000009</v>
      </c>
      <c r="H328" s="154">
        <f t="shared" si="324"/>
        <v>9874.4000000000015</v>
      </c>
      <c r="I328" s="154">
        <f t="shared" si="324"/>
        <v>0</v>
      </c>
      <c r="J328" s="187">
        <f>J329+J338+J342+J345+J348+J351+J354+J363+J366+J369+J332+J357+J335+J372+J360</f>
        <v>110</v>
      </c>
      <c r="K328" s="187">
        <f>K329+K338+K342+K345+K348+K351+K354+K363+K366+K369+K332+K357+K335+K372+K360</f>
        <v>110</v>
      </c>
      <c r="L328" s="187">
        <f t="shared" si="324"/>
        <v>0</v>
      </c>
      <c r="M328" s="187">
        <f t="shared" si="324"/>
        <v>0</v>
      </c>
      <c r="N328" s="187">
        <f t="shared" si="324"/>
        <v>0</v>
      </c>
      <c r="O328" s="154">
        <f t="shared" si="324"/>
        <v>138142.99999999997</v>
      </c>
      <c r="P328" s="157">
        <f>F328+K328</f>
        <v>44589.7</v>
      </c>
      <c r="Q328" s="154">
        <f t="shared" si="324"/>
        <v>83678.900000000009</v>
      </c>
      <c r="R328" s="154">
        <f t="shared" si="324"/>
        <v>9874.4000000000015</v>
      </c>
      <c r="S328" s="154">
        <f t="shared" si="324"/>
        <v>0</v>
      </c>
      <c r="T328" s="154">
        <f t="shared" si="324"/>
        <v>122968.90000000001</v>
      </c>
      <c r="U328" s="154">
        <f t="shared" si="324"/>
        <v>33878.000000000007</v>
      </c>
      <c r="V328" s="154">
        <f t="shared" si="324"/>
        <v>79366.000000000015</v>
      </c>
      <c r="W328" s="154">
        <f t="shared" si="324"/>
        <v>9724.9000000000015</v>
      </c>
      <c r="X328" s="154">
        <f t="shared" si="324"/>
        <v>0</v>
      </c>
      <c r="Y328" s="154">
        <f t="shared" si="324"/>
        <v>0</v>
      </c>
      <c r="Z328" s="154">
        <f t="shared" si="324"/>
        <v>0</v>
      </c>
      <c r="AA328" s="154">
        <f t="shared" si="324"/>
        <v>0</v>
      </c>
      <c r="AB328" s="154">
        <f t="shared" si="324"/>
        <v>122968.90000000001</v>
      </c>
      <c r="AC328" s="154">
        <f t="shared" si="324"/>
        <v>33878.000000000007</v>
      </c>
      <c r="AD328" s="154">
        <f t="shared" si="324"/>
        <v>79366.000000000015</v>
      </c>
      <c r="AE328" s="154">
        <f t="shared" si="324"/>
        <v>9724.9000000000015</v>
      </c>
      <c r="AF328" s="154">
        <f t="shared" si="324"/>
        <v>122505</v>
      </c>
      <c r="AG328" s="154">
        <f t="shared" si="324"/>
        <v>35093.1</v>
      </c>
      <c r="AH328" s="154">
        <f t="shared" si="324"/>
        <v>77438.8</v>
      </c>
      <c r="AI328" s="154">
        <f t="shared" si="324"/>
        <v>9973.1</v>
      </c>
      <c r="AJ328" s="154">
        <f t="shared" si="324"/>
        <v>0</v>
      </c>
      <c r="AK328" s="154">
        <f t="shared" si="324"/>
        <v>0</v>
      </c>
      <c r="AL328" s="154">
        <f t="shared" si="324"/>
        <v>0</v>
      </c>
      <c r="AM328" s="154">
        <f t="shared" si="324"/>
        <v>0</v>
      </c>
      <c r="AN328" s="154">
        <f t="shared" si="324"/>
        <v>122505</v>
      </c>
      <c r="AO328" s="154">
        <f t="shared" si="324"/>
        <v>35093.1</v>
      </c>
      <c r="AP328" s="154">
        <f t="shared" si="324"/>
        <v>77438.8</v>
      </c>
      <c r="AQ328" s="154">
        <f t="shared" si="324"/>
        <v>9973.1</v>
      </c>
      <c r="AR328" s="95"/>
      <c r="AS328" s="95"/>
      <c r="AT328" s="95"/>
      <c r="AU328" s="95"/>
      <c r="AV328" s="95"/>
      <c r="AW328" s="95"/>
      <c r="AX328" s="95"/>
      <c r="AY328" s="95"/>
      <c r="AZ328" s="95"/>
      <c r="BA328" s="95"/>
      <c r="BB328" s="95"/>
      <c r="BC328" s="95"/>
      <c r="BD328" s="95"/>
      <c r="BE328" s="95"/>
      <c r="BF328" s="95"/>
      <c r="BG328" s="95"/>
      <c r="BH328" s="95"/>
      <c r="BI328" s="95"/>
      <c r="BJ328" s="95"/>
      <c r="BK328" s="95"/>
      <c r="BL328" s="95"/>
      <c r="BM328" s="95"/>
      <c r="BN328" s="95"/>
      <c r="BO328" s="95"/>
      <c r="BP328" s="95"/>
      <c r="BQ328" s="95"/>
      <c r="BR328" s="95"/>
      <c r="BS328" s="95"/>
      <c r="BT328" s="95"/>
      <c r="BU328" s="95"/>
      <c r="BV328" s="95"/>
      <c r="BW328" s="95"/>
      <c r="BX328" s="95"/>
      <c r="BY328" s="95"/>
    </row>
    <row r="329" spans="1:77" s="96" customFormat="1" ht="49.5" customHeight="1">
      <c r="A329" s="50" t="s">
        <v>232</v>
      </c>
      <c r="B329" s="113" t="s">
        <v>234</v>
      </c>
      <c r="C329" s="51"/>
      <c r="D329" s="51"/>
      <c r="E329" s="154">
        <f t="shared" ref="E329:E340" si="325">F329+G329</f>
        <v>160</v>
      </c>
      <c r="F329" s="155">
        <f t="shared" ref="F329:U330" si="326">F330</f>
        <v>160</v>
      </c>
      <c r="G329" s="155">
        <f t="shared" si="326"/>
        <v>0</v>
      </c>
      <c r="H329" s="155">
        <f t="shared" si="326"/>
        <v>0</v>
      </c>
      <c r="I329" s="155">
        <f t="shared" si="326"/>
        <v>0</v>
      </c>
      <c r="J329" s="190">
        <f t="shared" si="326"/>
        <v>0</v>
      </c>
      <c r="K329" s="190">
        <f t="shared" si="326"/>
        <v>0</v>
      </c>
      <c r="L329" s="190">
        <f t="shared" si="326"/>
        <v>0</v>
      </c>
      <c r="M329" s="190">
        <f t="shared" si="326"/>
        <v>0</v>
      </c>
      <c r="N329" s="190">
        <f t="shared" si="326"/>
        <v>0</v>
      </c>
      <c r="O329" s="155">
        <f t="shared" si="326"/>
        <v>160</v>
      </c>
      <c r="P329" s="157">
        <f t="shared" si="283"/>
        <v>160</v>
      </c>
      <c r="Q329" s="155">
        <f t="shared" si="326"/>
        <v>0</v>
      </c>
      <c r="R329" s="155">
        <f t="shared" si="326"/>
        <v>0</v>
      </c>
      <c r="S329" s="155">
        <f t="shared" si="326"/>
        <v>0</v>
      </c>
      <c r="T329" s="155">
        <f t="shared" si="326"/>
        <v>100</v>
      </c>
      <c r="U329" s="155">
        <f t="shared" si="326"/>
        <v>100</v>
      </c>
      <c r="V329" s="155">
        <f>V330</f>
        <v>0</v>
      </c>
      <c r="W329" s="155">
        <f>W330</f>
        <v>0</v>
      </c>
      <c r="X329" s="155">
        <f t="shared" ref="X329:AA330" si="327">X330</f>
        <v>0</v>
      </c>
      <c r="Y329" s="155">
        <f t="shared" si="327"/>
        <v>0</v>
      </c>
      <c r="Z329" s="155">
        <f t="shared" si="327"/>
        <v>0</v>
      </c>
      <c r="AA329" s="155">
        <f t="shared" si="327"/>
        <v>0</v>
      </c>
      <c r="AB329" s="154">
        <f t="shared" si="295"/>
        <v>100</v>
      </c>
      <c r="AC329" s="154">
        <f t="shared" si="295"/>
        <v>100</v>
      </c>
      <c r="AD329" s="154">
        <f t="shared" si="295"/>
        <v>0</v>
      </c>
      <c r="AE329" s="154">
        <f t="shared" si="295"/>
        <v>0</v>
      </c>
      <c r="AF329" s="155">
        <f>AF330</f>
        <v>100</v>
      </c>
      <c r="AG329" s="155">
        <f>AG330</f>
        <v>100</v>
      </c>
      <c r="AH329" s="155">
        <f>AH330</f>
        <v>0</v>
      </c>
      <c r="AI329" s="155">
        <f>AI330</f>
        <v>0</v>
      </c>
      <c r="AJ329" s="155">
        <f t="shared" ref="AJ329:AM330" si="328">AJ330</f>
        <v>0</v>
      </c>
      <c r="AK329" s="155">
        <f t="shared" si="328"/>
        <v>0</v>
      </c>
      <c r="AL329" s="155">
        <f t="shared" si="328"/>
        <v>0</v>
      </c>
      <c r="AM329" s="155">
        <f t="shared" si="328"/>
        <v>0</v>
      </c>
      <c r="AN329" s="162">
        <f t="shared" si="297"/>
        <v>100</v>
      </c>
      <c r="AO329" s="162">
        <f t="shared" si="297"/>
        <v>100</v>
      </c>
      <c r="AP329" s="162">
        <f t="shared" si="297"/>
        <v>0</v>
      </c>
      <c r="AQ329" s="162">
        <f t="shared" si="297"/>
        <v>0</v>
      </c>
      <c r="AR329" s="95"/>
      <c r="AS329" s="95"/>
      <c r="AT329" s="95"/>
      <c r="AU329" s="95"/>
      <c r="AV329" s="95"/>
      <c r="AW329" s="95"/>
      <c r="AX329" s="95"/>
      <c r="AY329" s="95"/>
      <c r="AZ329" s="95"/>
      <c r="BA329" s="95"/>
      <c r="BB329" s="95"/>
      <c r="BC329" s="95"/>
      <c r="BD329" s="95"/>
      <c r="BE329" s="95"/>
      <c r="BF329" s="95"/>
      <c r="BG329" s="95"/>
      <c r="BH329" s="95"/>
      <c r="BI329" s="95"/>
      <c r="BJ329" s="95"/>
      <c r="BK329" s="95"/>
      <c r="BL329" s="95"/>
      <c r="BM329" s="95"/>
      <c r="BN329" s="95"/>
      <c r="BO329" s="95"/>
      <c r="BP329" s="95"/>
      <c r="BQ329" s="95"/>
      <c r="BR329" s="95"/>
      <c r="BS329" s="95"/>
      <c r="BT329" s="95"/>
      <c r="BU329" s="95"/>
      <c r="BV329" s="95"/>
      <c r="BW329" s="95"/>
      <c r="BX329" s="95"/>
      <c r="BY329" s="95"/>
    </row>
    <row r="330" spans="1:77" s="96" customFormat="1" ht="48" customHeight="1">
      <c r="A330" s="16" t="s">
        <v>15</v>
      </c>
      <c r="B330" s="113" t="s">
        <v>234</v>
      </c>
      <c r="C330" s="51" t="s">
        <v>56</v>
      </c>
      <c r="D330" s="51"/>
      <c r="E330" s="154">
        <f t="shared" si="325"/>
        <v>160</v>
      </c>
      <c r="F330" s="155">
        <f t="shared" si="326"/>
        <v>160</v>
      </c>
      <c r="G330" s="155">
        <f t="shared" si="326"/>
        <v>0</v>
      </c>
      <c r="H330" s="155">
        <f t="shared" si="326"/>
        <v>0</v>
      </c>
      <c r="I330" s="155">
        <f t="shared" si="326"/>
        <v>0</v>
      </c>
      <c r="J330" s="190">
        <f t="shared" si="326"/>
        <v>0</v>
      </c>
      <c r="K330" s="190">
        <f t="shared" si="326"/>
        <v>0</v>
      </c>
      <c r="L330" s="190">
        <f t="shared" si="326"/>
        <v>0</v>
      </c>
      <c r="M330" s="190">
        <f t="shared" si="326"/>
        <v>0</v>
      </c>
      <c r="N330" s="190">
        <f t="shared" si="326"/>
        <v>0</v>
      </c>
      <c r="O330" s="155">
        <f t="shared" si="326"/>
        <v>160</v>
      </c>
      <c r="P330" s="157">
        <f t="shared" si="283"/>
        <v>160</v>
      </c>
      <c r="Q330" s="155">
        <f t="shared" si="326"/>
        <v>0</v>
      </c>
      <c r="R330" s="155">
        <f t="shared" si="326"/>
        <v>0</v>
      </c>
      <c r="S330" s="155">
        <f t="shared" si="326"/>
        <v>0</v>
      </c>
      <c r="T330" s="154">
        <f>U330+V330+W330</f>
        <v>100</v>
      </c>
      <c r="U330" s="155">
        <f>U331</f>
        <v>100</v>
      </c>
      <c r="V330" s="155">
        <f>V331</f>
        <v>0</v>
      </c>
      <c r="W330" s="155">
        <f>W331</f>
        <v>0</v>
      </c>
      <c r="X330" s="155">
        <f t="shared" si="327"/>
        <v>0</v>
      </c>
      <c r="Y330" s="155">
        <f t="shared" si="327"/>
        <v>0</v>
      </c>
      <c r="Z330" s="155">
        <f t="shared" si="327"/>
        <v>0</v>
      </c>
      <c r="AA330" s="155">
        <f t="shared" si="327"/>
        <v>0</v>
      </c>
      <c r="AB330" s="154">
        <f t="shared" si="295"/>
        <v>100</v>
      </c>
      <c r="AC330" s="154">
        <f t="shared" si="295"/>
        <v>100</v>
      </c>
      <c r="AD330" s="154">
        <f t="shared" si="295"/>
        <v>0</v>
      </c>
      <c r="AE330" s="154">
        <f t="shared" si="295"/>
        <v>0</v>
      </c>
      <c r="AF330" s="159">
        <f>AG330+AH330+AI330</f>
        <v>100</v>
      </c>
      <c r="AG330" s="160">
        <f>AG331</f>
        <v>100</v>
      </c>
      <c r="AH330" s="160">
        <f>AH331</f>
        <v>0</v>
      </c>
      <c r="AI330" s="160">
        <f>AI331</f>
        <v>0</v>
      </c>
      <c r="AJ330" s="160">
        <f t="shared" si="328"/>
        <v>0</v>
      </c>
      <c r="AK330" s="160">
        <f t="shared" si="328"/>
        <v>0</v>
      </c>
      <c r="AL330" s="160">
        <f t="shared" si="328"/>
        <v>0</v>
      </c>
      <c r="AM330" s="160">
        <f t="shared" si="328"/>
        <v>0</v>
      </c>
      <c r="AN330" s="162">
        <f t="shared" si="297"/>
        <v>100</v>
      </c>
      <c r="AO330" s="162">
        <f t="shared" si="297"/>
        <v>100</v>
      </c>
      <c r="AP330" s="162">
        <f t="shared" si="297"/>
        <v>0</v>
      </c>
      <c r="AQ330" s="162">
        <f t="shared" si="297"/>
        <v>0</v>
      </c>
      <c r="AR330" s="95"/>
      <c r="AS330" s="95"/>
      <c r="AT330" s="95"/>
      <c r="AU330" s="95"/>
      <c r="AV330" s="95"/>
      <c r="AW330" s="95"/>
      <c r="AX330" s="95"/>
      <c r="AY330" s="95"/>
      <c r="AZ330" s="95"/>
      <c r="BA330" s="95"/>
      <c r="BB330" s="95"/>
      <c r="BC330" s="95"/>
      <c r="BD330" s="95"/>
      <c r="BE330" s="95"/>
      <c r="BF330" s="95"/>
      <c r="BG330" s="95"/>
      <c r="BH330" s="95"/>
      <c r="BI330" s="95"/>
      <c r="BJ330" s="95"/>
      <c r="BK330" s="95"/>
      <c r="BL330" s="95"/>
      <c r="BM330" s="95"/>
      <c r="BN330" s="95"/>
      <c r="BO330" s="95"/>
      <c r="BP330" s="95"/>
      <c r="BQ330" s="95"/>
      <c r="BR330" s="95"/>
      <c r="BS330" s="95"/>
      <c r="BT330" s="95"/>
      <c r="BU330" s="95"/>
      <c r="BV330" s="95"/>
      <c r="BW330" s="95"/>
      <c r="BX330" s="95"/>
      <c r="BY330" s="95"/>
    </row>
    <row r="331" spans="1:77" s="96" customFormat="1" ht="15.75" customHeight="1">
      <c r="A331" s="16" t="s">
        <v>58</v>
      </c>
      <c r="B331" s="113" t="s">
        <v>234</v>
      </c>
      <c r="C331" s="51" t="s">
        <v>56</v>
      </c>
      <c r="D331" s="51" t="s">
        <v>59</v>
      </c>
      <c r="E331" s="154">
        <f t="shared" si="325"/>
        <v>160</v>
      </c>
      <c r="F331" s="155">
        <v>160</v>
      </c>
      <c r="G331" s="155"/>
      <c r="H331" s="157"/>
      <c r="I331" s="157"/>
      <c r="J331" s="188">
        <f>K331+L331+M331+N331</f>
        <v>0</v>
      </c>
      <c r="K331" s="188"/>
      <c r="L331" s="188"/>
      <c r="M331" s="188"/>
      <c r="N331" s="188"/>
      <c r="O331" s="157">
        <f>P331+Q331+R331+S331</f>
        <v>160</v>
      </c>
      <c r="P331" s="157">
        <f t="shared" si="283"/>
        <v>160</v>
      </c>
      <c r="Q331" s="157">
        <f>G331+L331</f>
        <v>0</v>
      </c>
      <c r="R331" s="157">
        <f>H331+M331</f>
        <v>0</v>
      </c>
      <c r="S331" s="157">
        <f>I331+N331</f>
        <v>0</v>
      </c>
      <c r="T331" s="154">
        <f>U331+V331+W331</f>
        <v>100</v>
      </c>
      <c r="U331" s="155">
        <v>100</v>
      </c>
      <c r="V331" s="155"/>
      <c r="W331" s="156"/>
      <c r="X331" s="156"/>
      <c r="Y331" s="156"/>
      <c r="Z331" s="156"/>
      <c r="AA331" s="156"/>
      <c r="AB331" s="154">
        <f t="shared" si="295"/>
        <v>100</v>
      </c>
      <c r="AC331" s="154">
        <f t="shared" si="295"/>
        <v>100</v>
      </c>
      <c r="AD331" s="154">
        <f t="shared" si="295"/>
        <v>0</v>
      </c>
      <c r="AE331" s="154">
        <f t="shared" si="295"/>
        <v>0</v>
      </c>
      <c r="AF331" s="159">
        <f>AG331+AH331</f>
        <v>100</v>
      </c>
      <c r="AG331" s="160">
        <v>100</v>
      </c>
      <c r="AH331" s="160"/>
      <c r="AI331" s="160"/>
      <c r="AJ331" s="156"/>
      <c r="AK331" s="156"/>
      <c r="AL331" s="156"/>
      <c r="AM331" s="156"/>
      <c r="AN331" s="162">
        <f t="shared" si="297"/>
        <v>100</v>
      </c>
      <c r="AO331" s="162">
        <f t="shared" si="297"/>
        <v>100</v>
      </c>
      <c r="AP331" s="162">
        <f t="shared" si="297"/>
        <v>0</v>
      </c>
      <c r="AQ331" s="162">
        <f t="shared" si="297"/>
        <v>0</v>
      </c>
      <c r="AR331" s="95"/>
      <c r="AS331" s="95"/>
      <c r="AT331" s="95"/>
      <c r="AU331" s="95"/>
      <c r="AV331" s="95"/>
      <c r="AW331" s="95"/>
      <c r="AX331" s="95"/>
      <c r="AY331" s="95"/>
      <c r="AZ331" s="95"/>
      <c r="BA331" s="95"/>
      <c r="BB331" s="95"/>
      <c r="BC331" s="95"/>
      <c r="BD331" s="95"/>
      <c r="BE331" s="95"/>
      <c r="BF331" s="95"/>
      <c r="BG331" s="95"/>
      <c r="BH331" s="95"/>
      <c r="BI331" s="95"/>
      <c r="BJ331" s="95"/>
      <c r="BK331" s="95"/>
      <c r="BL331" s="95"/>
      <c r="BM331" s="95"/>
      <c r="BN331" s="95"/>
      <c r="BO331" s="95"/>
      <c r="BP331" s="95"/>
      <c r="BQ331" s="95"/>
      <c r="BR331" s="95"/>
      <c r="BS331" s="95"/>
      <c r="BT331" s="95"/>
      <c r="BU331" s="95"/>
      <c r="BV331" s="95"/>
      <c r="BW331" s="95"/>
      <c r="BX331" s="95"/>
      <c r="BY331" s="95"/>
    </row>
    <row r="332" spans="1:77" s="8" customFormat="1" ht="72" hidden="1" customHeight="1">
      <c r="A332" s="43" t="s">
        <v>138</v>
      </c>
      <c r="B332" s="25" t="s">
        <v>284</v>
      </c>
      <c r="C332" s="153"/>
      <c r="D332" s="153"/>
      <c r="E332" s="154">
        <f t="shared" si="325"/>
        <v>0</v>
      </c>
      <c r="F332" s="155">
        <f t="shared" ref="F332:H333" si="329">F333</f>
        <v>0</v>
      </c>
      <c r="G332" s="155">
        <f t="shared" si="329"/>
        <v>0</v>
      </c>
      <c r="H332" s="157">
        <f t="shared" si="329"/>
        <v>0</v>
      </c>
      <c r="I332" s="157"/>
      <c r="J332" s="188"/>
      <c r="K332" s="188"/>
      <c r="L332" s="188"/>
      <c r="M332" s="188"/>
      <c r="N332" s="188"/>
      <c r="O332" s="157"/>
      <c r="P332" s="157">
        <f t="shared" si="283"/>
        <v>0</v>
      </c>
      <c r="Q332" s="157"/>
      <c r="R332" s="157"/>
      <c r="S332" s="157"/>
      <c r="T332" s="154">
        <f>U332+V332+W332</f>
        <v>0</v>
      </c>
      <c r="U332" s="155">
        <f>U333</f>
        <v>0</v>
      </c>
      <c r="V332" s="155">
        <f>V333</f>
        <v>0</v>
      </c>
      <c r="W332" s="156"/>
      <c r="X332" s="156"/>
      <c r="Y332" s="156"/>
      <c r="Z332" s="156"/>
      <c r="AA332" s="156"/>
      <c r="AB332" s="154">
        <f t="shared" si="295"/>
        <v>0</v>
      </c>
      <c r="AC332" s="154">
        <f t="shared" si="295"/>
        <v>0</v>
      </c>
      <c r="AD332" s="154">
        <f t="shared" si="295"/>
        <v>0</v>
      </c>
      <c r="AE332" s="154">
        <f t="shared" si="295"/>
        <v>0</v>
      </c>
      <c r="AF332" s="159">
        <f>AG332+AH332</f>
        <v>0</v>
      </c>
      <c r="AG332" s="160">
        <f t="shared" ref="AG332:AI333" si="330">AG333</f>
        <v>0</v>
      </c>
      <c r="AH332" s="160">
        <f t="shared" si="330"/>
        <v>0</v>
      </c>
      <c r="AI332" s="160">
        <f t="shared" si="330"/>
        <v>0</v>
      </c>
      <c r="AJ332" s="161"/>
      <c r="AK332" s="161"/>
      <c r="AL332" s="161"/>
      <c r="AM332" s="161"/>
      <c r="AN332" s="162">
        <f t="shared" si="297"/>
        <v>0</v>
      </c>
      <c r="AO332" s="162">
        <f t="shared" si="297"/>
        <v>0</v>
      </c>
      <c r="AP332" s="162">
        <f t="shared" si="297"/>
        <v>0</v>
      </c>
      <c r="AQ332" s="162">
        <f t="shared" si="297"/>
        <v>0</v>
      </c>
      <c r="AR332" s="7"/>
      <c r="AS332" s="7"/>
      <c r="AT332" s="7"/>
      <c r="AU332" s="7"/>
      <c r="AV332" s="7"/>
      <c r="AW332" s="7"/>
      <c r="AX332" s="7"/>
      <c r="AY332" s="7"/>
      <c r="AZ332" s="7"/>
      <c r="BA332" s="7"/>
      <c r="BB332" s="7"/>
      <c r="BC332" s="7"/>
      <c r="BD332" s="7"/>
      <c r="BE332" s="7"/>
      <c r="BF332" s="7"/>
      <c r="BG332" s="7"/>
      <c r="BH332" s="7"/>
      <c r="BI332" s="7"/>
      <c r="BJ332" s="7"/>
      <c r="BK332" s="7"/>
      <c r="BL332" s="7"/>
      <c r="BM332" s="7"/>
      <c r="BN332" s="7"/>
      <c r="BO332" s="7"/>
      <c r="BP332" s="7"/>
      <c r="BQ332" s="7"/>
      <c r="BR332" s="7"/>
      <c r="BS332" s="7"/>
      <c r="BT332" s="7"/>
      <c r="BU332" s="7"/>
      <c r="BV332" s="7"/>
      <c r="BW332" s="7"/>
      <c r="BX332" s="7"/>
      <c r="BY332" s="7"/>
    </row>
    <row r="333" spans="1:77" s="8" customFormat="1" ht="65.099999999999994" hidden="1" customHeight="1">
      <c r="A333" s="24" t="s">
        <v>60</v>
      </c>
      <c r="B333" s="25" t="s">
        <v>284</v>
      </c>
      <c r="C333" s="153" t="s">
        <v>56</v>
      </c>
      <c r="D333" s="153"/>
      <c r="E333" s="154">
        <f t="shared" si="325"/>
        <v>0</v>
      </c>
      <c r="F333" s="155">
        <f t="shared" si="329"/>
        <v>0</v>
      </c>
      <c r="G333" s="155">
        <f t="shared" si="329"/>
        <v>0</v>
      </c>
      <c r="H333" s="157">
        <f t="shared" si="329"/>
        <v>0</v>
      </c>
      <c r="I333" s="157"/>
      <c r="J333" s="188"/>
      <c r="K333" s="188"/>
      <c r="L333" s="188"/>
      <c r="M333" s="188"/>
      <c r="N333" s="188"/>
      <c r="O333" s="157"/>
      <c r="P333" s="157">
        <f t="shared" si="283"/>
        <v>0</v>
      </c>
      <c r="Q333" s="157"/>
      <c r="R333" s="157"/>
      <c r="S333" s="157"/>
      <c r="T333" s="154">
        <f>U333+V333+W333</f>
        <v>0</v>
      </c>
      <c r="U333" s="155">
        <f>U334</f>
        <v>0</v>
      </c>
      <c r="V333" s="155">
        <f>V334</f>
        <v>0</v>
      </c>
      <c r="W333" s="156"/>
      <c r="X333" s="156"/>
      <c r="Y333" s="156"/>
      <c r="Z333" s="156"/>
      <c r="AA333" s="156"/>
      <c r="AB333" s="154">
        <f t="shared" si="295"/>
        <v>0</v>
      </c>
      <c r="AC333" s="154">
        <f t="shared" si="295"/>
        <v>0</v>
      </c>
      <c r="AD333" s="154">
        <f t="shared" si="295"/>
        <v>0</v>
      </c>
      <c r="AE333" s="154">
        <f t="shared" si="295"/>
        <v>0</v>
      </c>
      <c r="AF333" s="159">
        <f>AG333+AH333</f>
        <v>0</v>
      </c>
      <c r="AG333" s="160">
        <f t="shared" si="330"/>
        <v>0</v>
      </c>
      <c r="AH333" s="160">
        <f t="shared" si="330"/>
        <v>0</v>
      </c>
      <c r="AI333" s="160">
        <f t="shared" si="330"/>
        <v>0</v>
      </c>
      <c r="AJ333" s="161"/>
      <c r="AK333" s="161"/>
      <c r="AL333" s="161"/>
      <c r="AM333" s="161"/>
      <c r="AN333" s="162">
        <f t="shared" si="297"/>
        <v>0</v>
      </c>
      <c r="AO333" s="162">
        <f t="shared" si="297"/>
        <v>0</v>
      </c>
      <c r="AP333" s="162">
        <f t="shared" si="297"/>
        <v>0</v>
      </c>
      <c r="AQ333" s="162">
        <f t="shared" si="297"/>
        <v>0</v>
      </c>
      <c r="AR333" s="7"/>
      <c r="AS333" s="7"/>
      <c r="AT333" s="7"/>
      <c r="AU333" s="7"/>
      <c r="AV333" s="7"/>
      <c r="AW333" s="7"/>
      <c r="AX333" s="7"/>
      <c r="AY333" s="7"/>
      <c r="AZ333" s="7"/>
      <c r="BA333" s="7"/>
      <c r="BB333" s="7"/>
      <c r="BC333" s="7"/>
      <c r="BD333" s="7"/>
      <c r="BE333" s="7"/>
      <c r="BF333" s="7"/>
      <c r="BG333" s="7"/>
      <c r="BH333" s="7"/>
      <c r="BI333" s="7"/>
      <c r="BJ333" s="7"/>
      <c r="BK333" s="7"/>
      <c r="BL333" s="7"/>
      <c r="BM333" s="7"/>
      <c r="BN333" s="7"/>
      <c r="BO333" s="7"/>
      <c r="BP333" s="7"/>
      <c r="BQ333" s="7"/>
      <c r="BR333" s="7"/>
      <c r="BS333" s="7"/>
      <c r="BT333" s="7"/>
      <c r="BU333" s="7"/>
      <c r="BV333" s="7"/>
      <c r="BW333" s="7"/>
      <c r="BX333" s="7"/>
      <c r="BY333" s="7"/>
    </row>
    <row r="334" spans="1:77" s="8" customFormat="1" ht="17.25" hidden="1" customHeight="1">
      <c r="A334" s="16" t="s">
        <v>58</v>
      </c>
      <c r="B334" s="25" t="s">
        <v>284</v>
      </c>
      <c r="C334" s="153" t="s">
        <v>56</v>
      </c>
      <c r="D334" s="153" t="s">
        <v>59</v>
      </c>
      <c r="E334" s="154">
        <f t="shared" si="325"/>
        <v>0</v>
      </c>
      <c r="F334" s="155"/>
      <c r="G334" s="155"/>
      <c r="H334" s="157"/>
      <c r="I334" s="157"/>
      <c r="J334" s="188"/>
      <c r="K334" s="188"/>
      <c r="L334" s="188"/>
      <c r="M334" s="188"/>
      <c r="N334" s="188"/>
      <c r="O334" s="157"/>
      <c r="P334" s="157">
        <f t="shared" si="283"/>
        <v>0</v>
      </c>
      <c r="Q334" s="157"/>
      <c r="R334" s="157"/>
      <c r="S334" s="157"/>
      <c r="T334" s="154">
        <f>U334+V334+W334</f>
        <v>0</v>
      </c>
      <c r="U334" s="155"/>
      <c r="V334" s="155"/>
      <c r="W334" s="156"/>
      <c r="X334" s="156"/>
      <c r="Y334" s="156"/>
      <c r="Z334" s="156"/>
      <c r="AA334" s="156"/>
      <c r="AB334" s="154">
        <f t="shared" si="295"/>
        <v>0</v>
      </c>
      <c r="AC334" s="154">
        <f t="shared" si="295"/>
        <v>0</v>
      </c>
      <c r="AD334" s="154">
        <f t="shared" si="295"/>
        <v>0</v>
      </c>
      <c r="AE334" s="154">
        <f t="shared" si="295"/>
        <v>0</v>
      </c>
      <c r="AF334" s="159">
        <f>AG334+AH334</f>
        <v>0</v>
      </c>
      <c r="AG334" s="160"/>
      <c r="AH334" s="160"/>
      <c r="AI334" s="160"/>
      <c r="AJ334" s="161"/>
      <c r="AK334" s="161"/>
      <c r="AL334" s="161"/>
      <c r="AM334" s="161"/>
      <c r="AN334" s="162">
        <f t="shared" si="297"/>
        <v>0</v>
      </c>
      <c r="AO334" s="162">
        <f t="shared" si="297"/>
        <v>0</v>
      </c>
      <c r="AP334" s="162">
        <f t="shared" si="297"/>
        <v>0</v>
      </c>
      <c r="AQ334" s="162">
        <f t="shared" si="297"/>
        <v>0</v>
      </c>
      <c r="AR334" s="7"/>
      <c r="AS334" s="7"/>
      <c r="AT334" s="7"/>
      <c r="AU334" s="7"/>
      <c r="AV334" s="7"/>
      <c r="AW334" s="7"/>
      <c r="AX334" s="7"/>
      <c r="AY334" s="7"/>
      <c r="AZ334" s="7"/>
      <c r="BA334" s="7"/>
      <c r="BB334" s="7"/>
      <c r="BC334" s="7"/>
      <c r="BD334" s="7"/>
      <c r="BE334" s="7"/>
      <c r="BF334" s="7"/>
      <c r="BG334" s="7"/>
      <c r="BH334" s="7"/>
      <c r="BI334" s="7"/>
      <c r="BJ334" s="7"/>
      <c r="BK334" s="7"/>
      <c r="BL334" s="7"/>
      <c r="BM334" s="7"/>
      <c r="BN334" s="7"/>
      <c r="BO334" s="7"/>
      <c r="BP334" s="7"/>
      <c r="BQ334" s="7"/>
      <c r="BR334" s="7"/>
      <c r="BS334" s="7"/>
      <c r="BT334" s="7"/>
      <c r="BU334" s="7"/>
      <c r="BV334" s="7"/>
      <c r="BW334" s="7"/>
      <c r="BX334" s="7"/>
      <c r="BY334" s="7"/>
    </row>
    <row r="335" spans="1:77" s="8" customFormat="1" ht="39" hidden="1">
      <c r="A335" s="86" t="s">
        <v>32</v>
      </c>
      <c r="B335" s="72" t="s">
        <v>331</v>
      </c>
      <c r="C335" s="153"/>
      <c r="D335" s="153"/>
      <c r="E335" s="154">
        <f t="shared" ref="E335:I336" si="331">E336</f>
        <v>0</v>
      </c>
      <c r="F335" s="154">
        <f t="shared" si="331"/>
        <v>0</v>
      </c>
      <c r="G335" s="154">
        <f t="shared" si="331"/>
        <v>0</v>
      </c>
      <c r="H335" s="154">
        <f t="shared" si="331"/>
        <v>0</v>
      </c>
      <c r="I335" s="154">
        <f t="shared" si="331"/>
        <v>0</v>
      </c>
      <c r="J335" s="187"/>
      <c r="K335" s="187"/>
      <c r="L335" s="187"/>
      <c r="M335" s="187"/>
      <c r="N335" s="187"/>
      <c r="O335" s="154"/>
      <c r="P335" s="157">
        <f t="shared" si="283"/>
        <v>0</v>
      </c>
      <c r="Q335" s="154"/>
      <c r="R335" s="154"/>
      <c r="S335" s="154"/>
      <c r="T335" s="154">
        <f t="shared" ref="T335:W336" si="332">T336</f>
        <v>0</v>
      </c>
      <c r="U335" s="154">
        <f t="shared" si="332"/>
        <v>0</v>
      </c>
      <c r="V335" s="154">
        <f t="shared" si="332"/>
        <v>0</v>
      </c>
      <c r="W335" s="154">
        <f t="shared" si="332"/>
        <v>0</v>
      </c>
      <c r="X335" s="154"/>
      <c r="Y335" s="154"/>
      <c r="Z335" s="154"/>
      <c r="AA335" s="154"/>
      <c r="AB335" s="154">
        <f t="shared" si="295"/>
        <v>0</v>
      </c>
      <c r="AC335" s="154">
        <f t="shared" si="295"/>
        <v>0</v>
      </c>
      <c r="AD335" s="154">
        <f t="shared" si="295"/>
        <v>0</v>
      </c>
      <c r="AE335" s="154">
        <f t="shared" si="295"/>
        <v>0</v>
      </c>
      <c r="AF335" s="154">
        <f t="shared" ref="AF335:AI336" si="333">AF336</f>
        <v>0</v>
      </c>
      <c r="AG335" s="154">
        <f t="shared" si="333"/>
        <v>0</v>
      </c>
      <c r="AH335" s="154">
        <f t="shared" si="333"/>
        <v>0</v>
      </c>
      <c r="AI335" s="154">
        <f t="shared" si="333"/>
        <v>0</v>
      </c>
      <c r="AJ335" s="161"/>
      <c r="AK335" s="161"/>
      <c r="AL335" s="161"/>
      <c r="AM335" s="161"/>
      <c r="AN335" s="162">
        <f t="shared" si="297"/>
        <v>0</v>
      </c>
      <c r="AO335" s="162">
        <f t="shared" si="297"/>
        <v>0</v>
      </c>
      <c r="AP335" s="162">
        <f t="shared" si="297"/>
        <v>0</v>
      </c>
      <c r="AQ335" s="162">
        <f t="shared" si="297"/>
        <v>0</v>
      </c>
      <c r="AR335" s="7"/>
      <c r="AS335" s="7"/>
      <c r="AT335" s="7"/>
      <c r="AU335" s="7"/>
      <c r="AV335" s="7"/>
      <c r="AW335" s="7"/>
      <c r="AX335" s="7"/>
      <c r="AY335" s="7"/>
      <c r="AZ335" s="7"/>
      <c r="BA335" s="7"/>
      <c r="BB335" s="7"/>
      <c r="BC335" s="7"/>
      <c r="BD335" s="7"/>
      <c r="BE335" s="7"/>
      <c r="BF335" s="7"/>
      <c r="BG335" s="7"/>
      <c r="BH335" s="7"/>
      <c r="BI335" s="7"/>
      <c r="BJ335" s="7"/>
      <c r="BK335" s="7"/>
      <c r="BL335" s="7"/>
      <c r="BM335" s="7"/>
      <c r="BN335" s="7"/>
      <c r="BO335" s="7"/>
      <c r="BP335" s="7"/>
      <c r="BQ335" s="7"/>
      <c r="BR335" s="7"/>
      <c r="BS335" s="7"/>
      <c r="BT335" s="7"/>
      <c r="BU335" s="7"/>
      <c r="BV335" s="7"/>
      <c r="BW335" s="7"/>
      <c r="BX335" s="7"/>
      <c r="BY335" s="7"/>
    </row>
    <row r="336" spans="1:77" s="8" customFormat="1" ht="51.75" hidden="1">
      <c r="A336" s="74" t="s">
        <v>91</v>
      </c>
      <c r="B336" s="72" t="s">
        <v>331</v>
      </c>
      <c r="C336" s="153" t="s">
        <v>56</v>
      </c>
      <c r="D336" s="153"/>
      <c r="E336" s="154">
        <f t="shared" si="331"/>
        <v>0</v>
      </c>
      <c r="F336" s="154">
        <f t="shared" si="331"/>
        <v>0</v>
      </c>
      <c r="G336" s="154">
        <f t="shared" si="331"/>
        <v>0</v>
      </c>
      <c r="H336" s="154">
        <f t="shared" si="331"/>
        <v>0</v>
      </c>
      <c r="I336" s="154">
        <f t="shared" si="331"/>
        <v>0</v>
      </c>
      <c r="J336" s="187"/>
      <c r="K336" s="187"/>
      <c r="L336" s="187"/>
      <c r="M336" s="187"/>
      <c r="N336" s="187"/>
      <c r="O336" s="154"/>
      <c r="P336" s="157">
        <f t="shared" si="283"/>
        <v>0</v>
      </c>
      <c r="Q336" s="154"/>
      <c r="R336" s="154"/>
      <c r="S336" s="154"/>
      <c r="T336" s="154">
        <f t="shared" si="332"/>
        <v>0</v>
      </c>
      <c r="U336" s="154">
        <f t="shared" si="332"/>
        <v>0</v>
      </c>
      <c r="V336" s="154">
        <f t="shared" si="332"/>
        <v>0</v>
      </c>
      <c r="W336" s="154">
        <f t="shared" si="332"/>
        <v>0</v>
      </c>
      <c r="X336" s="154"/>
      <c r="Y336" s="154"/>
      <c r="Z336" s="154"/>
      <c r="AA336" s="154"/>
      <c r="AB336" s="154">
        <f t="shared" si="295"/>
        <v>0</v>
      </c>
      <c r="AC336" s="154">
        <f t="shared" si="295"/>
        <v>0</v>
      </c>
      <c r="AD336" s="154">
        <f t="shared" si="295"/>
        <v>0</v>
      </c>
      <c r="AE336" s="154">
        <f t="shared" si="295"/>
        <v>0</v>
      </c>
      <c r="AF336" s="154">
        <f t="shared" si="333"/>
        <v>0</v>
      </c>
      <c r="AG336" s="154">
        <f t="shared" si="333"/>
        <v>0</v>
      </c>
      <c r="AH336" s="154">
        <f t="shared" si="333"/>
        <v>0</v>
      </c>
      <c r="AI336" s="154">
        <f t="shared" si="333"/>
        <v>0</v>
      </c>
      <c r="AJ336" s="161"/>
      <c r="AK336" s="161"/>
      <c r="AL336" s="161"/>
      <c r="AM336" s="161"/>
      <c r="AN336" s="162">
        <f t="shared" si="297"/>
        <v>0</v>
      </c>
      <c r="AO336" s="162">
        <f t="shared" si="297"/>
        <v>0</v>
      </c>
      <c r="AP336" s="162">
        <f t="shared" si="297"/>
        <v>0</v>
      </c>
      <c r="AQ336" s="162">
        <f t="shared" si="297"/>
        <v>0</v>
      </c>
      <c r="AR336" s="7"/>
      <c r="AS336" s="7"/>
      <c r="AT336" s="7"/>
      <c r="AU336" s="7"/>
      <c r="AV336" s="7"/>
      <c r="AW336" s="7"/>
      <c r="AX336" s="7"/>
      <c r="AY336" s="7"/>
      <c r="AZ336" s="7"/>
      <c r="BA336" s="7"/>
      <c r="BB336" s="7"/>
      <c r="BC336" s="7"/>
      <c r="BD336" s="7"/>
      <c r="BE336" s="7"/>
      <c r="BF336" s="7"/>
      <c r="BG336" s="7"/>
      <c r="BH336" s="7"/>
      <c r="BI336" s="7"/>
      <c r="BJ336" s="7"/>
      <c r="BK336" s="7"/>
      <c r="BL336" s="7"/>
      <c r="BM336" s="7"/>
      <c r="BN336" s="7"/>
      <c r="BO336" s="7"/>
      <c r="BP336" s="7"/>
      <c r="BQ336" s="7"/>
      <c r="BR336" s="7"/>
      <c r="BS336" s="7"/>
      <c r="BT336" s="7"/>
      <c r="BU336" s="7"/>
      <c r="BV336" s="7"/>
      <c r="BW336" s="7"/>
      <c r="BX336" s="7"/>
      <c r="BY336" s="7"/>
    </row>
    <row r="337" spans="1:77" s="8" customFormat="1" ht="17.25" hidden="1" customHeight="1">
      <c r="A337" s="16" t="s">
        <v>58</v>
      </c>
      <c r="B337" s="72" t="s">
        <v>331</v>
      </c>
      <c r="C337" s="153" t="s">
        <v>56</v>
      </c>
      <c r="D337" s="153" t="s">
        <v>59</v>
      </c>
      <c r="E337" s="154">
        <f>F337+G337+H337+I337</f>
        <v>0</v>
      </c>
      <c r="F337" s="155"/>
      <c r="G337" s="155"/>
      <c r="H337" s="157"/>
      <c r="I337" s="157"/>
      <c r="J337" s="188"/>
      <c r="K337" s="188"/>
      <c r="L337" s="188"/>
      <c r="M337" s="188"/>
      <c r="N337" s="188"/>
      <c r="O337" s="157"/>
      <c r="P337" s="157">
        <f t="shared" si="283"/>
        <v>0</v>
      </c>
      <c r="Q337" s="157"/>
      <c r="R337" s="157"/>
      <c r="S337" s="157"/>
      <c r="T337" s="154"/>
      <c r="U337" s="155"/>
      <c r="V337" s="155"/>
      <c r="W337" s="156"/>
      <c r="X337" s="156"/>
      <c r="Y337" s="156"/>
      <c r="Z337" s="156"/>
      <c r="AA337" s="156"/>
      <c r="AB337" s="154">
        <f t="shared" si="295"/>
        <v>0</v>
      </c>
      <c r="AC337" s="154">
        <f t="shared" si="295"/>
        <v>0</v>
      </c>
      <c r="AD337" s="154">
        <f t="shared" si="295"/>
        <v>0</v>
      </c>
      <c r="AE337" s="154">
        <f t="shared" si="295"/>
        <v>0</v>
      </c>
      <c r="AF337" s="159"/>
      <c r="AG337" s="160"/>
      <c r="AH337" s="160"/>
      <c r="AI337" s="160"/>
      <c r="AJ337" s="161"/>
      <c r="AK337" s="161"/>
      <c r="AL337" s="161"/>
      <c r="AM337" s="161"/>
      <c r="AN337" s="162">
        <f t="shared" si="297"/>
        <v>0</v>
      </c>
      <c r="AO337" s="162">
        <f t="shared" si="297"/>
        <v>0</v>
      </c>
      <c r="AP337" s="162">
        <f t="shared" si="297"/>
        <v>0</v>
      </c>
      <c r="AQ337" s="162">
        <f t="shared" si="297"/>
        <v>0</v>
      </c>
      <c r="AR337" s="7"/>
      <c r="AS337" s="7"/>
      <c r="AT337" s="7"/>
      <c r="AU337" s="7"/>
      <c r="AV337" s="7"/>
      <c r="AW337" s="7"/>
      <c r="AX337" s="7"/>
      <c r="AY337" s="7"/>
      <c r="AZ337" s="7"/>
      <c r="BA337" s="7"/>
      <c r="BB337" s="7"/>
      <c r="BC337" s="7"/>
      <c r="BD337" s="7"/>
      <c r="BE337" s="7"/>
      <c r="BF337" s="7"/>
      <c r="BG337" s="7"/>
      <c r="BH337" s="7"/>
      <c r="BI337" s="7"/>
      <c r="BJ337" s="7"/>
      <c r="BK337" s="7"/>
      <c r="BL337" s="7"/>
      <c r="BM337" s="7"/>
      <c r="BN337" s="7"/>
      <c r="BO337" s="7"/>
      <c r="BP337" s="7"/>
      <c r="BQ337" s="7"/>
      <c r="BR337" s="7"/>
      <c r="BS337" s="7"/>
      <c r="BT337" s="7"/>
      <c r="BU337" s="7"/>
      <c r="BV337" s="7"/>
      <c r="BW337" s="7"/>
      <c r="BX337" s="7"/>
      <c r="BY337" s="7"/>
    </row>
    <row r="338" spans="1:77" s="96" customFormat="1" ht="45.75" customHeight="1">
      <c r="A338" s="16" t="s">
        <v>235</v>
      </c>
      <c r="B338" s="25" t="s">
        <v>290</v>
      </c>
      <c r="C338" s="153"/>
      <c r="D338" s="153"/>
      <c r="E338" s="154">
        <f t="shared" si="325"/>
        <v>5646.1</v>
      </c>
      <c r="F338" s="155">
        <f t="shared" ref="F338:U340" si="334">F339</f>
        <v>5646.1</v>
      </c>
      <c r="G338" s="155">
        <f t="shared" si="334"/>
        <v>0</v>
      </c>
      <c r="H338" s="155">
        <f t="shared" si="334"/>
        <v>0</v>
      </c>
      <c r="I338" s="155">
        <f t="shared" si="334"/>
        <v>0</v>
      </c>
      <c r="J338" s="190">
        <f t="shared" si="334"/>
        <v>30</v>
      </c>
      <c r="K338" s="190">
        <f t="shared" si="334"/>
        <v>30</v>
      </c>
      <c r="L338" s="190">
        <f t="shared" si="334"/>
        <v>0</v>
      </c>
      <c r="M338" s="190">
        <f t="shared" si="334"/>
        <v>0</v>
      </c>
      <c r="N338" s="190">
        <f t="shared" si="334"/>
        <v>0</v>
      </c>
      <c r="O338" s="155">
        <f t="shared" si="334"/>
        <v>5676.1</v>
      </c>
      <c r="P338" s="157">
        <f t="shared" si="283"/>
        <v>5676.1</v>
      </c>
      <c r="Q338" s="155">
        <f t="shared" si="334"/>
        <v>0</v>
      </c>
      <c r="R338" s="155">
        <f t="shared" si="334"/>
        <v>0</v>
      </c>
      <c r="S338" s="155">
        <f t="shared" si="334"/>
        <v>0</v>
      </c>
      <c r="T338" s="154">
        <f>U338+V338+W338</f>
        <v>3000</v>
      </c>
      <c r="U338" s="155">
        <f t="shared" ref="U338:AA340" si="335">U339</f>
        <v>3000</v>
      </c>
      <c r="V338" s="155">
        <f t="shared" si="335"/>
        <v>0</v>
      </c>
      <c r="W338" s="155">
        <f t="shared" si="335"/>
        <v>0</v>
      </c>
      <c r="X338" s="155">
        <f t="shared" si="335"/>
        <v>0</v>
      </c>
      <c r="Y338" s="155">
        <f t="shared" si="335"/>
        <v>0</v>
      </c>
      <c r="Z338" s="155">
        <f t="shared" si="335"/>
        <v>0</v>
      </c>
      <c r="AA338" s="155">
        <f t="shared" si="335"/>
        <v>0</v>
      </c>
      <c r="AB338" s="154">
        <f t="shared" si="295"/>
        <v>3000</v>
      </c>
      <c r="AC338" s="154">
        <f t="shared" si="295"/>
        <v>3000</v>
      </c>
      <c r="AD338" s="154">
        <f t="shared" si="295"/>
        <v>0</v>
      </c>
      <c r="AE338" s="154">
        <f t="shared" si="295"/>
        <v>0</v>
      </c>
      <c r="AF338" s="157">
        <f>AF339</f>
        <v>2500</v>
      </c>
      <c r="AG338" s="155">
        <f>AG339</f>
        <v>2500</v>
      </c>
      <c r="AH338" s="155">
        <f>AH339</f>
        <v>0</v>
      </c>
      <c r="AI338" s="155">
        <f>AI339</f>
        <v>0</v>
      </c>
      <c r="AJ338" s="155">
        <f t="shared" ref="AJ338:AM340" si="336">AJ339</f>
        <v>0</v>
      </c>
      <c r="AK338" s="155">
        <f t="shared" si="336"/>
        <v>0</v>
      </c>
      <c r="AL338" s="155">
        <f t="shared" si="336"/>
        <v>0</v>
      </c>
      <c r="AM338" s="155">
        <f t="shared" si="336"/>
        <v>0</v>
      </c>
      <c r="AN338" s="162">
        <f t="shared" si="297"/>
        <v>2500</v>
      </c>
      <c r="AO338" s="162">
        <f t="shared" si="297"/>
        <v>2500</v>
      </c>
      <c r="AP338" s="162">
        <f t="shared" si="297"/>
        <v>0</v>
      </c>
      <c r="AQ338" s="162">
        <f t="shared" si="297"/>
        <v>0</v>
      </c>
      <c r="AR338" s="95"/>
      <c r="AS338" s="95"/>
      <c r="AT338" s="95"/>
      <c r="AU338" s="95"/>
      <c r="AV338" s="95"/>
      <c r="AW338" s="95"/>
      <c r="AX338" s="95"/>
      <c r="AY338" s="95"/>
      <c r="AZ338" s="95"/>
      <c r="BA338" s="95"/>
      <c r="BB338" s="95"/>
      <c r="BC338" s="95"/>
      <c r="BD338" s="95"/>
      <c r="BE338" s="95"/>
      <c r="BF338" s="95"/>
      <c r="BG338" s="95"/>
      <c r="BH338" s="95"/>
      <c r="BI338" s="95"/>
      <c r="BJ338" s="95"/>
      <c r="BK338" s="95"/>
      <c r="BL338" s="95"/>
      <c r="BM338" s="95"/>
      <c r="BN338" s="95"/>
      <c r="BO338" s="95"/>
      <c r="BP338" s="95"/>
      <c r="BQ338" s="95"/>
      <c r="BR338" s="95"/>
      <c r="BS338" s="95"/>
      <c r="BT338" s="95"/>
      <c r="BU338" s="95"/>
      <c r="BV338" s="95"/>
      <c r="BW338" s="95"/>
      <c r="BX338" s="95"/>
      <c r="BY338" s="95"/>
    </row>
    <row r="339" spans="1:77" s="96" customFormat="1" ht="30.75" customHeight="1">
      <c r="A339" s="24" t="s">
        <v>116</v>
      </c>
      <c r="B339" s="25" t="s">
        <v>290</v>
      </c>
      <c r="C339" s="153"/>
      <c r="D339" s="153"/>
      <c r="E339" s="154">
        <f t="shared" si="325"/>
        <v>5646.1</v>
      </c>
      <c r="F339" s="155">
        <f t="shared" si="334"/>
        <v>5646.1</v>
      </c>
      <c r="G339" s="155">
        <f t="shared" si="334"/>
        <v>0</v>
      </c>
      <c r="H339" s="155">
        <f t="shared" si="334"/>
        <v>0</v>
      </c>
      <c r="I339" s="155">
        <f t="shared" si="334"/>
        <v>0</v>
      </c>
      <c r="J339" s="190">
        <f t="shared" si="334"/>
        <v>30</v>
      </c>
      <c r="K339" s="190">
        <f t="shared" si="334"/>
        <v>30</v>
      </c>
      <c r="L339" s="190">
        <f t="shared" si="334"/>
        <v>0</v>
      </c>
      <c r="M339" s="190">
        <f t="shared" si="334"/>
        <v>0</v>
      </c>
      <c r="N339" s="190">
        <f t="shared" si="334"/>
        <v>0</v>
      </c>
      <c r="O339" s="155">
        <f t="shared" si="334"/>
        <v>5676.1</v>
      </c>
      <c r="P339" s="157">
        <f t="shared" si="283"/>
        <v>5676.1</v>
      </c>
      <c r="Q339" s="155">
        <f t="shared" si="334"/>
        <v>0</v>
      </c>
      <c r="R339" s="155">
        <f t="shared" si="334"/>
        <v>0</v>
      </c>
      <c r="S339" s="155">
        <f t="shared" si="334"/>
        <v>0</v>
      </c>
      <c r="T339" s="154">
        <f>U339+V339+W339</f>
        <v>3000</v>
      </c>
      <c r="U339" s="155">
        <f t="shared" si="335"/>
        <v>3000</v>
      </c>
      <c r="V339" s="155">
        <f t="shared" si="335"/>
        <v>0</v>
      </c>
      <c r="W339" s="155">
        <f t="shared" si="335"/>
        <v>0</v>
      </c>
      <c r="X339" s="155">
        <f t="shared" si="335"/>
        <v>0</v>
      </c>
      <c r="Y339" s="155">
        <f t="shared" si="335"/>
        <v>0</v>
      </c>
      <c r="Z339" s="155">
        <f t="shared" si="335"/>
        <v>0</v>
      </c>
      <c r="AA339" s="155">
        <f t="shared" si="335"/>
        <v>0</v>
      </c>
      <c r="AB339" s="154">
        <f t="shared" si="295"/>
        <v>3000</v>
      </c>
      <c r="AC339" s="154">
        <f t="shared" si="295"/>
        <v>3000</v>
      </c>
      <c r="AD339" s="154">
        <f t="shared" si="295"/>
        <v>0</v>
      </c>
      <c r="AE339" s="154">
        <f t="shared" si="295"/>
        <v>0</v>
      </c>
      <c r="AF339" s="159">
        <f>AG339+AH339</f>
        <v>2500</v>
      </c>
      <c r="AG339" s="160">
        <f t="shared" ref="AG339:AI340" si="337">AG340</f>
        <v>2500</v>
      </c>
      <c r="AH339" s="160">
        <f t="shared" si="337"/>
        <v>0</v>
      </c>
      <c r="AI339" s="160">
        <f t="shared" si="337"/>
        <v>0</v>
      </c>
      <c r="AJ339" s="160">
        <f t="shared" si="336"/>
        <v>0</v>
      </c>
      <c r="AK339" s="160">
        <f t="shared" si="336"/>
        <v>0</v>
      </c>
      <c r="AL339" s="160">
        <f t="shared" si="336"/>
        <v>0</v>
      </c>
      <c r="AM339" s="160">
        <f t="shared" si="336"/>
        <v>0</v>
      </c>
      <c r="AN339" s="162">
        <f t="shared" si="297"/>
        <v>2500</v>
      </c>
      <c r="AO339" s="162">
        <f t="shared" si="297"/>
        <v>2500</v>
      </c>
      <c r="AP339" s="162">
        <f t="shared" si="297"/>
        <v>0</v>
      </c>
      <c r="AQ339" s="162">
        <f t="shared" si="297"/>
        <v>0</v>
      </c>
      <c r="AR339" s="95"/>
      <c r="AS339" s="95"/>
      <c r="AT339" s="95"/>
      <c r="AU339" s="95"/>
      <c r="AV339" s="95"/>
      <c r="AW339" s="95"/>
      <c r="AX339" s="95"/>
      <c r="AY339" s="95"/>
      <c r="AZ339" s="95"/>
      <c r="BA339" s="95"/>
      <c r="BB339" s="95"/>
      <c r="BC339" s="95"/>
      <c r="BD339" s="95"/>
      <c r="BE339" s="95"/>
      <c r="BF339" s="95"/>
      <c r="BG339" s="95"/>
      <c r="BH339" s="95"/>
      <c r="BI339" s="95"/>
      <c r="BJ339" s="95"/>
      <c r="BK339" s="95"/>
      <c r="BL339" s="95"/>
      <c r="BM339" s="95"/>
      <c r="BN339" s="95"/>
      <c r="BO339" s="95"/>
      <c r="BP339" s="95"/>
      <c r="BQ339" s="95"/>
      <c r="BR339" s="95"/>
      <c r="BS339" s="95"/>
      <c r="BT339" s="95"/>
      <c r="BU339" s="95"/>
      <c r="BV339" s="95"/>
      <c r="BW339" s="95"/>
      <c r="BX339" s="95"/>
      <c r="BY339" s="95"/>
    </row>
    <row r="340" spans="1:77" s="96" customFormat="1" ht="61.5" customHeight="1">
      <c r="A340" s="24" t="s">
        <v>60</v>
      </c>
      <c r="B340" s="25" t="s">
        <v>290</v>
      </c>
      <c r="C340" s="153" t="s">
        <v>56</v>
      </c>
      <c r="D340" s="153"/>
      <c r="E340" s="154">
        <f t="shared" si="325"/>
        <v>5646.1</v>
      </c>
      <c r="F340" s="155">
        <f t="shared" si="334"/>
        <v>5646.1</v>
      </c>
      <c r="G340" s="155">
        <f t="shared" si="334"/>
        <v>0</v>
      </c>
      <c r="H340" s="155">
        <f t="shared" si="334"/>
        <v>0</v>
      </c>
      <c r="I340" s="155">
        <f t="shared" si="334"/>
        <v>0</v>
      </c>
      <c r="J340" s="190">
        <f t="shared" si="334"/>
        <v>30</v>
      </c>
      <c r="K340" s="190">
        <f t="shared" si="334"/>
        <v>30</v>
      </c>
      <c r="L340" s="190">
        <f t="shared" si="334"/>
        <v>0</v>
      </c>
      <c r="M340" s="190">
        <f t="shared" si="334"/>
        <v>0</v>
      </c>
      <c r="N340" s="190">
        <f t="shared" si="334"/>
        <v>0</v>
      </c>
      <c r="O340" s="155">
        <f t="shared" si="334"/>
        <v>5676.1</v>
      </c>
      <c r="P340" s="157">
        <f t="shared" si="283"/>
        <v>5676.1</v>
      </c>
      <c r="Q340" s="155">
        <f t="shared" si="334"/>
        <v>0</v>
      </c>
      <c r="R340" s="155">
        <f t="shared" si="334"/>
        <v>0</v>
      </c>
      <c r="S340" s="155">
        <f t="shared" si="334"/>
        <v>0</v>
      </c>
      <c r="T340" s="155">
        <f t="shared" si="334"/>
        <v>3000</v>
      </c>
      <c r="U340" s="155">
        <f t="shared" si="334"/>
        <v>3000</v>
      </c>
      <c r="V340" s="155">
        <f>V341</f>
        <v>0</v>
      </c>
      <c r="W340" s="155">
        <f>W341</f>
        <v>0</v>
      </c>
      <c r="X340" s="155">
        <f t="shared" si="335"/>
        <v>0</v>
      </c>
      <c r="Y340" s="155">
        <f t="shared" si="335"/>
        <v>0</v>
      </c>
      <c r="Z340" s="155">
        <f t="shared" si="335"/>
        <v>0</v>
      </c>
      <c r="AA340" s="155">
        <f t="shared" si="335"/>
        <v>0</v>
      </c>
      <c r="AB340" s="154">
        <f t="shared" si="295"/>
        <v>3000</v>
      </c>
      <c r="AC340" s="154">
        <f t="shared" si="295"/>
        <v>3000</v>
      </c>
      <c r="AD340" s="154">
        <f t="shared" si="295"/>
        <v>0</v>
      </c>
      <c r="AE340" s="154">
        <f t="shared" si="295"/>
        <v>0</v>
      </c>
      <c r="AF340" s="155">
        <f>AF341</f>
        <v>2500</v>
      </c>
      <c r="AG340" s="155">
        <f t="shared" si="337"/>
        <v>2500</v>
      </c>
      <c r="AH340" s="155">
        <f t="shared" si="337"/>
        <v>0</v>
      </c>
      <c r="AI340" s="155">
        <f t="shared" si="337"/>
        <v>0</v>
      </c>
      <c r="AJ340" s="155">
        <f t="shared" si="336"/>
        <v>0</v>
      </c>
      <c r="AK340" s="155">
        <f t="shared" si="336"/>
        <v>0</v>
      </c>
      <c r="AL340" s="155">
        <f t="shared" si="336"/>
        <v>0</v>
      </c>
      <c r="AM340" s="155">
        <f t="shared" si="336"/>
        <v>0</v>
      </c>
      <c r="AN340" s="162">
        <f t="shared" si="297"/>
        <v>2500</v>
      </c>
      <c r="AO340" s="162">
        <f t="shared" si="297"/>
        <v>2500</v>
      </c>
      <c r="AP340" s="162">
        <f t="shared" si="297"/>
        <v>0</v>
      </c>
      <c r="AQ340" s="162">
        <f t="shared" si="297"/>
        <v>0</v>
      </c>
      <c r="AR340" s="95"/>
      <c r="AS340" s="95"/>
      <c r="AT340" s="95"/>
      <c r="AU340" s="95"/>
      <c r="AV340" s="95"/>
      <c r="AW340" s="95"/>
      <c r="AX340" s="95"/>
      <c r="AY340" s="95"/>
      <c r="AZ340" s="95"/>
      <c r="BA340" s="95"/>
      <c r="BB340" s="95"/>
      <c r="BC340" s="95"/>
      <c r="BD340" s="95"/>
      <c r="BE340" s="95"/>
      <c r="BF340" s="95"/>
      <c r="BG340" s="95"/>
      <c r="BH340" s="95"/>
      <c r="BI340" s="95"/>
      <c r="BJ340" s="95"/>
      <c r="BK340" s="95"/>
      <c r="BL340" s="95"/>
      <c r="BM340" s="95"/>
      <c r="BN340" s="95"/>
      <c r="BO340" s="95"/>
      <c r="BP340" s="95"/>
      <c r="BQ340" s="95"/>
      <c r="BR340" s="95"/>
      <c r="BS340" s="95"/>
      <c r="BT340" s="95"/>
      <c r="BU340" s="95"/>
      <c r="BV340" s="95"/>
      <c r="BW340" s="95"/>
      <c r="BX340" s="95"/>
      <c r="BY340" s="95"/>
    </row>
    <row r="341" spans="1:77" s="96" customFormat="1" ht="15" customHeight="1">
      <c r="A341" s="16" t="s">
        <v>58</v>
      </c>
      <c r="B341" s="25" t="s">
        <v>290</v>
      </c>
      <c r="C341" s="153" t="s">
        <v>56</v>
      </c>
      <c r="D341" s="153" t="s">
        <v>59</v>
      </c>
      <c r="E341" s="154">
        <f t="shared" ref="E341:E347" si="338">F341+H341</f>
        <v>5646.1</v>
      </c>
      <c r="F341" s="155">
        <v>5646.1</v>
      </c>
      <c r="G341" s="155"/>
      <c r="H341" s="157"/>
      <c r="I341" s="157"/>
      <c r="J341" s="188">
        <f>K341+L341+M341+N341</f>
        <v>30</v>
      </c>
      <c r="K341" s="197">
        <v>30</v>
      </c>
      <c r="L341" s="188"/>
      <c r="M341" s="188"/>
      <c r="N341" s="188"/>
      <c r="O341" s="157">
        <f>P341+Q341+R341+S341</f>
        <v>5676.1</v>
      </c>
      <c r="P341" s="157">
        <f t="shared" si="283"/>
        <v>5676.1</v>
      </c>
      <c r="Q341" s="157">
        <f>G341+L341</f>
        <v>0</v>
      </c>
      <c r="R341" s="157">
        <f>H341+M341</f>
        <v>0</v>
      </c>
      <c r="S341" s="157">
        <f>I341+N341</f>
        <v>0</v>
      </c>
      <c r="T341" s="154">
        <f>U341+V341+W341</f>
        <v>3000</v>
      </c>
      <c r="U341" s="155">
        <v>3000</v>
      </c>
      <c r="V341" s="155"/>
      <c r="W341" s="155"/>
      <c r="X341" s="155"/>
      <c r="Y341" s="155"/>
      <c r="Z341" s="155"/>
      <c r="AA341" s="155"/>
      <c r="AB341" s="154">
        <f t="shared" si="295"/>
        <v>3000</v>
      </c>
      <c r="AC341" s="154">
        <f t="shared" si="295"/>
        <v>3000</v>
      </c>
      <c r="AD341" s="154">
        <f t="shared" si="295"/>
        <v>0</v>
      </c>
      <c r="AE341" s="154">
        <f t="shared" si="295"/>
        <v>0</v>
      </c>
      <c r="AF341" s="159">
        <f>AG341+AH341</f>
        <v>2500</v>
      </c>
      <c r="AG341" s="160">
        <v>2500</v>
      </c>
      <c r="AH341" s="160"/>
      <c r="AI341" s="160"/>
      <c r="AJ341" s="156"/>
      <c r="AK341" s="156"/>
      <c r="AL341" s="156"/>
      <c r="AM341" s="156"/>
      <c r="AN341" s="162">
        <f t="shared" si="297"/>
        <v>2500</v>
      </c>
      <c r="AO341" s="162">
        <f t="shared" si="297"/>
        <v>2500</v>
      </c>
      <c r="AP341" s="162">
        <f t="shared" si="297"/>
        <v>0</v>
      </c>
      <c r="AQ341" s="162">
        <f t="shared" si="297"/>
        <v>0</v>
      </c>
      <c r="AR341" s="95"/>
      <c r="AS341" s="95"/>
      <c r="AT341" s="95"/>
      <c r="AU341" s="95"/>
      <c r="AV341" s="95"/>
      <c r="AW341" s="95"/>
      <c r="AX341" s="95"/>
      <c r="AY341" s="95"/>
      <c r="AZ341" s="95"/>
      <c r="BA341" s="95"/>
      <c r="BB341" s="95"/>
      <c r="BC341" s="95"/>
      <c r="BD341" s="95"/>
      <c r="BE341" s="95"/>
      <c r="BF341" s="95"/>
      <c r="BG341" s="95"/>
      <c r="BH341" s="95"/>
      <c r="BI341" s="95"/>
      <c r="BJ341" s="95"/>
      <c r="BK341" s="95"/>
      <c r="BL341" s="95"/>
      <c r="BM341" s="95"/>
      <c r="BN341" s="95"/>
      <c r="BO341" s="95"/>
      <c r="BP341" s="95"/>
      <c r="BQ341" s="95"/>
      <c r="BR341" s="95"/>
      <c r="BS341" s="95"/>
      <c r="BT341" s="95"/>
      <c r="BU341" s="95"/>
      <c r="BV341" s="95"/>
      <c r="BW341" s="95"/>
      <c r="BX341" s="95"/>
      <c r="BY341" s="95"/>
    </row>
    <row r="342" spans="1:77" s="96" customFormat="1" ht="30">
      <c r="A342" s="24" t="s">
        <v>158</v>
      </c>
      <c r="B342" s="25" t="s">
        <v>236</v>
      </c>
      <c r="C342" s="153"/>
      <c r="D342" s="153"/>
      <c r="E342" s="154">
        <f t="shared" si="338"/>
        <v>23074.1</v>
      </c>
      <c r="F342" s="155">
        <f t="shared" ref="F342:U343" si="339">F343</f>
        <v>23074.1</v>
      </c>
      <c r="G342" s="155">
        <f t="shared" si="339"/>
        <v>0</v>
      </c>
      <c r="H342" s="155">
        <f t="shared" si="339"/>
        <v>0</v>
      </c>
      <c r="I342" s="155">
        <f t="shared" si="339"/>
        <v>0</v>
      </c>
      <c r="J342" s="190">
        <f t="shared" si="339"/>
        <v>0</v>
      </c>
      <c r="K342" s="190">
        <f t="shared" si="339"/>
        <v>0</v>
      </c>
      <c r="L342" s="190">
        <f t="shared" si="339"/>
        <v>0</v>
      </c>
      <c r="M342" s="190">
        <f t="shared" si="339"/>
        <v>0</v>
      </c>
      <c r="N342" s="190">
        <f t="shared" si="339"/>
        <v>0</v>
      </c>
      <c r="O342" s="155">
        <f t="shared" si="339"/>
        <v>23074.1</v>
      </c>
      <c r="P342" s="157">
        <f t="shared" si="283"/>
        <v>23074.1</v>
      </c>
      <c r="Q342" s="155">
        <f t="shared" si="339"/>
        <v>0</v>
      </c>
      <c r="R342" s="155">
        <f t="shared" si="339"/>
        <v>0</v>
      </c>
      <c r="S342" s="155">
        <f t="shared" si="339"/>
        <v>0</v>
      </c>
      <c r="T342" s="155">
        <f t="shared" si="339"/>
        <v>16938.5</v>
      </c>
      <c r="U342" s="155">
        <f t="shared" si="339"/>
        <v>16938.5</v>
      </c>
      <c r="V342" s="155">
        <f t="shared" ref="V342:AA343" si="340">V343</f>
        <v>0</v>
      </c>
      <c r="W342" s="155">
        <f t="shared" si="340"/>
        <v>0</v>
      </c>
      <c r="X342" s="155">
        <f t="shared" si="340"/>
        <v>0</v>
      </c>
      <c r="Y342" s="155">
        <f t="shared" si="340"/>
        <v>0</v>
      </c>
      <c r="Z342" s="155">
        <f t="shared" si="340"/>
        <v>0</v>
      </c>
      <c r="AA342" s="155">
        <f t="shared" si="340"/>
        <v>0</v>
      </c>
      <c r="AB342" s="154">
        <f t="shared" si="295"/>
        <v>16938.5</v>
      </c>
      <c r="AC342" s="154">
        <f t="shared" si="295"/>
        <v>16938.5</v>
      </c>
      <c r="AD342" s="154">
        <f t="shared" si="295"/>
        <v>0</v>
      </c>
      <c r="AE342" s="154">
        <f t="shared" si="295"/>
        <v>0</v>
      </c>
      <c r="AF342" s="155">
        <f t="shared" ref="AF342:AM343" si="341">AF343</f>
        <v>18759.5</v>
      </c>
      <c r="AG342" s="155">
        <f t="shared" si="341"/>
        <v>18759.5</v>
      </c>
      <c r="AH342" s="155">
        <f t="shared" si="341"/>
        <v>0</v>
      </c>
      <c r="AI342" s="155">
        <f t="shared" si="341"/>
        <v>0</v>
      </c>
      <c r="AJ342" s="155">
        <f t="shared" si="341"/>
        <v>0</v>
      </c>
      <c r="AK342" s="155">
        <f t="shared" si="341"/>
        <v>0</v>
      </c>
      <c r="AL342" s="155">
        <f t="shared" si="341"/>
        <v>0</v>
      </c>
      <c r="AM342" s="155">
        <f t="shared" si="341"/>
        <v>0</v>
      </c>
      <c r="AN342" s="162">
        <f t="shared" si="297"/>
        <v>18759.5</v>
      </c>
      <c r="AO342" s="162">
        <f t="shared" si="297"/>
        <v>18759.5</v>
      </c>
      <c r="AP342" s="162">
        <f t="shared" si="297"/>
        <v>0</v>
      </c>
      <c r="AQ342" s="162">
        <f t="shared" si="297"/>
        <v>0</v>
      </c>
      <c r="AR342" s="95"/>
      <c r="AS342" s="95"/>
      <c r="AT342" s="95"/>
      <c r="AU342" s="95"/>
      <c r="AV342" s="95"/>
      <c r="AW342" s="95"/>
      <c r="AX342" s="95"/>
      <c r="AY342" s="95"/>
      <c r="AZ342" s="95"/>
      <c r="BA342" s="95"/>
      <c r="BB342" s="95"/>
      <c r="BC342" s="95"/>
      <c r="BD342" s="95"/>
      <c r="BE342" s="95"/>
      <c r="BF342" s="95"/>
      <c r="BG342" s="95"/>
      <c r="BH342" s="95"/>
      <c r="BI342" s="95"/>
      <c r="BJ342" s="95"/>
      <c r="BK342" s="95"/>
      <c r="BL342" s="95"/>
      <c r="BM342" s="95"/>
      <c r="BN342" s="95"/>
      <c r="BO342" s="95"/>
      <c r="BP342" s="95"/>
      <c r="BQ342" s="95"/>
      <c r="BR342" s="95"/>
      <c r="BS342" s="95"/>
      <c r="BT342" s="95"/>
      <c r="BU342" s="95"/>
      <c r="BV342" s="95"/>
      <c r="BW342" s="95"/>
      <c r="BX342" s="95"/>
      <c r="BY342" s="95"/>
    </row>
    <row r="343" spans="1:77" s="96" customFormat="1" ht="41.25" customHeight="1">
      <c r="A343" s="24" t="s">
        <v>92</v>
      </c>
      <c r="B343" s="25" t="s">
        <v>236</v>
      </c>
      <c r="C343" s="153" t="s">
        <v>56</v>
      </c>
      <c r="D343" s="153"/>
      <c r="E343" s="154">
        <f t="shared" si="338"/>
        <v>23074.1</v>
      </c>
      <c r="F343" s="155">
        <f t="shared" si="339"/>
        <v>23074.1</v>
      </c>
      <c r="G343" s="155">
        <f t="shared" si="339"/>
        <v>0</v>
      </c>
      <c r="H343" s="155">
        <f t="shared" si="339"/>
        <v>0</v>
      </c>
      <c r="I343" s="155">
        <f t="shared" si="339"/>
        <v>0</v>
      </c>
      <c r="J343" s="190">
        <f t="shared" si="339"/>
        <v>0</v>
      </c>
      <c r="K343" s="190">
        <f t="shared" si="339"/>
        <v>0</v>
      </c>
      <c r="L343" s="190">
        <f t="shared" si="339"/>
        <v>0</v>
      </c>
      <c r="M343" s="190">
        <f t="shared" si="339"/>
        <v>0</v>
      </c>
      <c r="N343" s="190">
        <f t="shared" si="339"/>
        <v>0</v>
      </c>
      <c r="O343" s="155">
        <f t="shared" si="339"/>
        <v>23074.1</v>
      </c>
      <c r="P343" s="157">
        <f t="shared" si="283"/>
        <v>23074.1</v>
      </c>
      <c r="Q343" s="155">
        <f t="shared" ref="Q343:U343" si="342">Q344</f>
        <v>0</v>
      </c>
      <c r="R343" s="155">
        <f t="shared" si="342"/>
        <v>0</v>
      </c>
      <c r="S343" s="155">
        <f t="shared" si="342"/>
        <v>0</v>
      </c>
      <c r="T343" s="157">
        <f t="shared" si="342"/>
        <v>16938.5</v>
      </c>
      <c r="U343" s="155">
        <f t="shared" si="342"/>
        <v>16938.5</v>
      </c>
      <c r="V343" s="155">
        <f t="shared" si="340"/>
        <v>0</v>
      </c>
      <c r="W343" s="155">
        <f t="shared" si="340"/>
        <v>0</v>
      </c>
      <c r="X343" s="155">
        <f t="shared" si="340"/>
        <v>0</v>
      </c>
      <c r="Y343" s="155">
        <f t="shared" si="340"/>
        <v>0</v>
      </c>
      <c r="Z343" s="155">
        <f t="shared" si="340"/>
        <v>0</v>
      </c>
      <c r="AA343" s="155">
        <f t="shared" si="340"/>
        <v>0</v>
      </c>
      <c r="AB343" s="154">
        <f t="shared" si="295"/>
        <v>16938.5</v>
      </c>
      <c r="AC343" s="154">
        <f t="shared" si="295"/>
        <v>16938.5</v>
      </c>
      <c r="AD343" s="154">
        <f t="shared" si="295"/>
        <v>0</v>
      </c>
      <c r="AE343" s="154">
        <f t="shared" si="295"/>
        <v>0</v>
      </c>
      <c r="AF343" s="157">
        <f>AF344</f>
        <v>18759.5</v>
      </c>
      <c r="AG343" s="155">
        <f>AG344</f>
        <v>18759.5</v>
      </c>
      <c r="AH343" s="155">
        <f>AH344</f>
        <v>0</v>
      </c>
      <c r="AI343" s="155">
        <f>AI344</f>
        <v>0</v>
      </c>
      <c r="AJ343" s="155">
        <f>AJ344</f>
        <v>0</v>
      </c>
      <c r="AK343" s="155">
        <f t="shared" si="341"/>
        <v>0</v>
      </c>
      <c r="AL343" s="155">
        <f t="shared" si="341"/>
        <v>0</v>
      </c>
      <c r="AM343" s="155">
        <f t="shared" si="341"/>
        <v>0</v>
      </c>
      <c r="AN343" s="162">
        <f t="shared" si="297"/>
        <v>18759.5</v>
      </c>
      <c r="AO343" s="162">
        <f t="shared" si="297"/>
        <v>18759.5</v>
      </c>
      <c r="AP343" s="162">
        <f t="shared" si="297"/>
        <v>0</v>
      </c>
      <c r="AQ343" s="162">
        <f t="shared" si="297"/>
        <v>0</v>
      </c>
      <c r="AR343" s="95"/>
      <c r="AS343" s="95"/>
      <c r="AT343" s="95"/>
      <c r="AU343" s="95"/>
      <c r="AV343" s="95"/>
      <c r="AW343" s="95"/>
      <c r="AX343" s="95"/>
      <c r="AY343" s="95"/>
      <c r="AZ343" s="95"/>
      <c r="BA343" s="95"/>
      <c r="BB343" s="95"/>
      <c r="BC343" s="95"/>
      <c r="BD343" s="95"/>
      <c r="BE343" s="95"/>
      <c r="BF343" s="95"/>
      <c r="BG343" s="95"/>
      <c r="BH343" s="95"/>
      <c r="BI343" s="95"/>
      <c r="BJ343" s="95"/>
      <c r="BK343" s="95"/>
      <c r="BL343" s="95"/>
      <c r="BM343" s="95"/>
      <c r="BN343" s="95"/>
      <c r="BO343" s="95"/>
      <c r="BP343" s="95"/>
      <c r="BQ343" s="95"/>
      <c r="BR343" s="95"/>
      <c r="BS343" s="95"/>
      <c r="BT343" s="95"/>
      <c r="BU343" s="95"/>
      <c r="BV343" s="95"/>
      <c r="BW343" s="95"/>
      <c r="BX343" s="95"/>
      <c r="BY343" s="95"/>
    </row>
    <row r="344" spans="1:77" s="8" customFormat="1" ht="16.5" customHeight="1">
      <c r="A344" s="56" t="s">
        <v>160</v>
      </c>
      <c r="B344" s="41" t="s">
        <v>236</v>
      </c>
      <c r="C344" s="153" t="s">
        <v>56</v>
      </c>
      <c r="D344" s="153" t="s">
        <v>59</v>
      </c>
      <c r="E344" s="154">
        <f t="shared" si="338"/>
        <v>23074.1</v>
      </c>
      <c r="F344" s="155">
        <v>23074.1</v>
      </c>
      <c r="G344" s="168"/>
      <c r="H344" s="157"/>
      <c r="I344" s="157"/>
      <c r="J344" s="188">
        <f>K344+L344+M344+N344</f>
        <v>0</v>
      </c>
      <c r="K344" s="197"/>
      <c r="L344" s="188"/>
      <c r="M344" s="188"/>
      <c r="N344" s="188"/>
      <c r="O344" s="157">
        <f>P344+Q344+R344+S344</f>
        <v>23074.1</v>
      </c>
      <c r="P344" s="157">
        <f t="shared" si="283"/>
        <v>23074.1</v>
      </c>
      <c r="Q344" s="157">
        <f>G344+L344</f>
        <v>0</v>
      </c>
      <c r="R344" s="157">
        <f>H344+M344</f>
        <v>0</v>
      </c>
      <c r="S344" s="157">
        <f>I344+N344</f>
        <v>0</v>
      </c>
      <c r="T344" s="154">
        <f>U344+V344+W344</f>
        <v>16938.5</v>
      </c>
      <c r="U344" s="155">
        <f>15147.5+1791</f>
        <v>16938.5</v>
      </c>
      <c r="V344" s="168"/>
      <c r="W344" s="155"/>
      <c r="X344" s="155"/>
      <c r="Y344" s="155"/>
      <c r="Z344" s="155"/>
      <c r="AA344" s="155"/>
      <c r="AB344" s="154">
        <f t="shared" si="295"/>
        <v>16938.5</v>
      </c>
      <c r="AC344" s="154">
        <f t="shared" si="295"/>
        <v>16938.5</v>
      </c>
      <c r="AD344" s="154">
        <f t="shared" si="295"/>
        <v>0</v>
      </c>
      <c r="AE344" s="154">
        <f t="shared" si="295"/>
        <v>0</v>
      </c>
      <c r="AF344" s="154">
        <f>AG344+AH344+AI344</f>
        <v>18759.5</v>
      </c>
      <c r="AG344" s="158">
        <f>15147.5+3612</f>
        <v>18759.5</v>
      </c>
      <c r="AH344" s="160"/>
      <c r="AI344" s="160"/>
      <c r="AJ344" s="161"/>
      <c r="AK344" s="161"/>
      <c r="AL344" s="161"/>
      <c r="AM344" s="161"/>
      <c r="AN344" s="162">
        <f t="shared" si="297"/>
        <v>18759.5</v>
      </c>
      <c r="AO344" s="162">
        <f t="shared" si="297"/>
        <v>18759.5</v>
      </c>
      <c r="AP344" s="162">
        <f t="shared" si="297"/>
        <v>0</v>
      </c>
      <c r="AQ344" s="162">
        <f t="shared" si="297"/>
        <v>0</v>
      </c>
      <c r="AR344" s="7"/>
      <c r="AS344" s="7"/>
      <c r="AT344" s="7"/>
      <c r="AU344" s="7"/>
      <c r="AV344" s="7"/>
      <c r="AW344" s="7"/>
      <c r="AX344" s="7"/>
      <c r="AY344" s="7"/>
      <c r="AZ344" s="7"/>
      <c r="BA344" s="7"/>
      <c r="BB344" s="7"/>
      <c r="BC344" s="7"/>
      <c r="BD344" s="7"/>
      <c r="BE344" s="7"/>
      <c r="BF344" s="7"/>
      <c r="BG344" s="7"/>
      <c r="BH344" s="7"/>
      <c r="BI344" s="7"/>
      <c r="BJ344" s="7"/>
      <c r="BK344" s="7"/>
      <c r="BL344" s="7"/>
      <c r="BM344" s="7"/>
      <c r="BN344" s="7"/>
      <c r="BO344" s="7"/>
      <c r="BP344" s="7"/>
      <c r="BQ344" s="7"/>
      <c r="BR344" s="7"/>
      <c r="BS344" s="7"/>
      <c r="BT344" s="7"/>
      <c r="BU344" s="7"/>
      <c r="BV344" s="7"/>
      <c r="BW344" s="7"/>
      <c r="BX344" s="7"/>
      <c r="BY344" s="7"/>
    </row>
    <row r="345" spans="1:77" s="8" customFormat="1" ht="28.5" customHeight="1">
      <c r="A345" s="56" t="s">
        <v>159</v>
      </c>
      <c r="B345" s="41" t="s">
        <v>351</v>
      </c>
      <c r="C345" s="51" t="s">
        <v>24</v>
      </c>
      <c r="D345" s="51"/>
      <c r="E345" s="154">
        <f t="shared" si="338"/>
        <v>11555.7</v>
      </c>
      <c r="F345" s="155">
        <f t="shared" ref="F345:U346" si="343">F346</f>
        <v>11555.7</v>
      </c>
      <c r="G345" s="155">
        <f t="shared" si="343"/>
        <v>0</v>
      </c>
      <c r="H345" s="155">
        <f t="shared" si="343"/>
        <v>0</v>
      </c>
      <c r="I345" s="155">
        <f t="shared" si="343"/>
        <v>0</v>
      </c>
      <c r="J345" s="190">
        <f t="shared" si="343"/>
        <v>0</v>
      </c>
      <c r="K345" s="190">
        <f t="shared" si="343"/>
        <v>0</v>
      </c>
      <c r="L345" s="190">
        <f t="shared" si="343"/>
        <v>0</v>
      </c>
      <c r="M345" s="190">
        <f t="shared" si="343"/>
        <v>0</v>
      </c>
      <c r="N345" s="190">
        <f t="shared" si="343"/>
        <v>0</v>
      </c>
      <c r="O345" s="155">
        <f t="shared" si="343"/>
        <v>11555.7</v>
      </c>
      <c r="P345" s="157">
        <f t="shared" si="283"/>
        <v>11555.7</v>
      </c>
      <c r="Q345" s="155">
        <f t="shared" si="343"/>
        <v>0</v>
      </c>
      <c r="R345" s="155">
        <f t="shared" si="343"/>
        <v>0</v>
      </c>
      <c r="S345" s="155">
        <f t="shared" si="343"/>
        <v>0</v>
      </c>
      <c r="T345" s="157">
        <f>T346</f>
        <v>10209.200000000001</v>
      </c>
      <c r="U345" s="155">
        <f>U346</f>
        <v>10209.200000000001</v>
      </c>
      <c r="V345" s="155">
        <f>V346</f>
        <v>0</v>
      </c>
      <c r="W345" s="155">
        <f>W346</f>
        <v>0</v>
      </c>
      <c r="X345" s="155">
        <f t="shared" ref="X345:AA346" si="344">X346</f>
        <v>0</v>
      </c>
      <c r="Y345" s="155">
        <f t="shared" si="344"/>
        <v>0</v>
      </c>
      <c r="Z345" s="155">
        <f t="shared" si="344"/>
        <v>0</v>
      </c>
      <c r="AA345" s="155">
        <f t="shared" si="344"/>
        <v>0</v>
      </c>
      <c r="AB345" s="154">
        <f t="shared" si="295"/>
        <v>10209.200000000001</v>
      </c>
      <c r="AC345" s="154">
        <f t="shared" si="295"/>
        <v>10209.200000000001</v>
      </c>
      <c r="AD345" s="154">
        <f t="shared" si="295"/>
        <v>0</v>
      </c>
      <c r="AE345" s="154">
        <f t="shared" si="295"/>
        <v>0</v>
      </c>
      <c r="AF345" s="157">
        <f t="shared" ref="AF345:AM346" si="345">AF346</f>
        <v>10104</v>
      </c>
      <c r="AG345" s="155">
        <f t="shared" si="345"/>
        <v>10104</v>
      </c>
      <c r="AH345" s="155">
        <f t="shared" si="345"/>
        <v>0</v>
      </c>
      <c r="AI345" s="155">
        <f t="shared" si="345"/>
        <v>0</v>
      </c>
      <c r="AJ345" s="155">
        <f t="shared" si="345"/>
        <v>0</v>
      </c>
      <c r="AK345" s="155">
        <f t="shared" si="345"/>
        <v>0</v>
      </c>
      <c r="AL345" s="155">
        <f t="shared" si="345"/>
        <v>0</v>
      </c>
      <c r="AM345" s="155">
        <f t="shared" si="345"/>
        <v>0</v>
      </c>
      <c r="AN345" s="162">
        <f t="shared" si="297"/>
        <v>10104</v>
      </c>
      <c r="AO345" s="162">
        <f t="shared" si="297"/>
        <v>10104</v>
      </c>
      <c r="AP345" s="162">
        <f t="shared" si="297"/>
        <v>0</v>
      </c>
      <c r="AQ345" s="162">
        <f t="shared" si="297"/>
        <v>0</v>
      </c>
      <c r="AR345" s="7"/>
      <c r="AS345" s="7"/>
      <c r="AT345" s="7"/>
      <c r="AU345" s="7"/>
      <c r="AV345" s="7"/>
      <c r="AW345" s="7"/>
      <c r="AX345" s="7"/>
      <c r="AY345" s="7"/>
      <c r="AZ345" s="7"/>
      <c r="BA345" s="7"/>
      <c r="BB345" s="7"/>
      <c r="BC345" s="7"/>
      <c r="BD345" s="7"/>
      <c r="BE345" s="7"/>
      <c r="BF345" s="7"/>
      <c r="BG345" s="7"/>
      <c r="BH345" s="7"/>
      <c r="BI345" s="7"/>
      <c r="BJ345" s="7"/>
      <c r="BK345" s="7"/>
      <c r="BL345" s="7"/>
      <c r="BM345" s="7"/>
      <c r="BN345" s="7"/>
      <c r="BO345" s="7"/>
      <c r="BP345" s="7"/>
      <c r="BQ345" s="7"/>
      <c r="BR345" s="7"/>
      <c r="BS345" s="7"/>
      <c r="BT345" s="7"/>
      <c r="BU345" s="7"/>
      <c r="BV345" s="7"/>
      <c r="BW345" s="7"/>
      <c r="BX345" s="7"/>
      <c r="BY345" s="7"/>
    </row>
    <row r="346" spans="1:77" s="8" customFormat="1" ht="39" customHeight="1">
      <c r="A346" s="56" t="s">
        <v>92</v>
      </c>
      <c r="B346" s="41" t="s">
        <v>351</v>
      </c>
      <c r="C346" s="153" t="s">
        <v>56</v>
      </c>
      <c r="D346" s="153"/>
      <c r="E346" s="154">
        <f t="shared" si="338"/>
        <v>11555.7</v>
      </c>
      <c r="F346" s="155">
        <f t="shared" si="343"/>
        <v>11555.7</v>
      </c>
      <c r="G346" s="155">
        <f t="shared" si="343"/>
        <v>0</v>
      </c>
      <c r="H346" s="155">
        <f t="shared" si="343"/>
        <v>0</v>
      </c>
      <c r="I346" s="155">
        <f t="shared" si="343"/>
        <v>0</v>
      </c>
      <c r="J346" s="190">
        <f t="shared" si="343"/>
        <v>0</v>
      </c>
      <c r="K346" s="190">
        <f t="shared" si="343"/>
        <v>0</v>
      </c>
      <c r="L346" s="190">
        <f t="shared" si="343"/>
        <v>0</v>
      </c>
      <c r="M346" s="190">
        <f t="shared" si="343"/>
        <v>0</v>
      </c>
      <c r="N346" s="190">
        <f t="shared" si="343"/>
        <v>0</v>
      </c>
      <c r="O346" s="155">
        <f t="shared" si="343"/>
        <v>11555.7</v>
      </c>
      <c r="P346" s="157">
        <f t="shared" si="283"/>
        <v>11555.7</v>
      </c>
      <c r="Q346" s="155">
        <f t="shared" si="343"/>
        <v>0</v>
      </c>
      <c r="R346" s="155">
        <f t="shared" si="343"/>
        <v>0</v>
      </c>
      <c r="S346" s="155">
        <f t="shared" si="343"/>
        <v>0</v>
      </c>
      <c r="T346" s="155">
        <f t="shared" si="343"/>
        <v>10209.200000000001</v>
      </c>
      <c r="U346" s="155">
        <f t="shared" si="343"/>
        <v>10209.200000000001</v>
      </c>
      <c r="V346" s="155">
        <f>V347</f>
        <v>0</v>
      </c>
      <c r="W346" s="155">
        <f>W347</f>
        <v>0</v>
      </c>
      <c r="X346" s="155">
        <f t="shared" si="344"/>
        <v>0</v>
      </c>
      <c r="Y346" s="155">
        <f t="shared" si="344"/>
        <v>0</v>
      </c>
      <c r="Z346" s="155">
        <f t="shared" si="344"/>
        <v>0</v>
      </c>
      <c r="AA346" s="155">
        <f t="shared" si="344"/>
        <v>0</v>
      </c>
      <c r="AB346" s="154">
        <f t="shared" si="295"/>
        <v>10209.200000000001</v>
      </c>
      <c r="AC346" s="154">
        <f t="shared" si="295"/>
        <v>10209.200000000001</v>
      </c>
      <c r="AD346" s="154">
        <f t="shared" si="295"/>
        <v>0</v>
      </c>
      <c r="AE346" s="154">
        <f t="shared" si="295"/>
        <v>0</v>
      </c>
      <c r="AF346" s="155">
        <f t="shared" si="345"/>
        <v>10104</v>
      </c>
      <c r="AG346" s="155">
        <f t="shared" si="345"/>
        <v>10104</v>
      </c>
      <c r="AH346" s="155">
        <f t="shared" si="345"/>
        <v>0</v>
      </c>
      <c r="AI346" s="155">
        <f t="shared" si="345"/>
        <v>0</v>
      </c>
      <c r="AJ346" s="155">
        <f t="shared" si="345"/>
        <v>0</v>
      </c>
      <c r="AK346" s="155">
        <f t="shared" si="345"/>
        <v>0</v>
      </c>
      <c r="AL346" s="155">
        <f t="shared" si="345"/>
        <v>0</v>
      </c>
      <c r="AM346" s="155">
        <f t="shared" si="345"/>
        <v>0</v>
      </c>
      <c r="AN346" s="162">
        <f t="shared" si="297"/>
        <v>10104</v>
      </c>
      <c r="AO346" s="162">
        <f t="shared" si="297"/>
        <v>10104</v>
      </c>
      <c r="AP346" s="162">
        <f t="shared" si="297"/>
        <v>0</v>
      </c>
      <c r="AQ346" s="162">
        <f t="shared" si="297"/>
        <v>0</v>
      </c>
      <c r="AR346" s="7"/>
      <c r="AS346" s="7"/>
      <c r="AT346" s="7"/>
      <c r="AU346" s="7"/>
      <c r="AV346" s="7"/>
      <c r="AW346" s="7"/>
      <c r="AX346" s="7"/>
      <c r="AY346" s="7"/>
      <c r="AZ346" s="7"/>
      <c r="BA346" s="7"/>
      <c r="BB346" s="7"/>
      <c r="BC346" s="7"/>
      <c r="BD346" s="7"/>
      <c r="BE346" s="7"/>
      <c r="BF346" s="7"/>
      <c r="BG346" s="7"/>
      <c r="BH346" s="7"/>
      <c r="BI346" s="7"/>
      <c r="BJ346" s="7"/>
      <c r="BK346" s="7"/>
      <c r="BL346" s="7"/>
      <c r="BM346" s="7"/>
      <c r="BN346" s="7"/>
      <c r="BO346" s="7"/>
      <c r="BP346" s="7"/>
      <c r="BQ346" s="7"/>
      <c r="BR346" s="7"/>
      <c r="BS346" s="7"/>
      <c r="BT346" s="7"/>
      <c r="BU346" s="7"/>
      <c r="BV346" s="7"/>
      <c r="BW346" s="7"/>
      <c r="BX346" s="7"/>
      <c r="BY346" s="7"/>
    </row>
    <row r="347" spans="1:77" s="8" customFormat="1">
      <c r="A347" s="56" t="s">
        <v>160</v>
      </c>
      <c r="B347" s="41" t="s">
        <v>351</v>
      </c>
      <c r="C347" s="153" t="s">
        <v>56</v>
      </c>
      <c r="D347" s="153" t="s">
        <v>59</v>
      </c>
      <c r="E347" s="154">
        <f t="shared" si="338"/>
        <v>11555.7</v>
      </c>
      <c r="F347" s="155">
        <v>11555.7</v>
      </c>
      <c r="G347" s="168"/>
      <c r="H347" s="157"/>
      <c r="I347" s="157"/>
      <c r="J347" s="188">
        <f>K347+L347+M347+N347</f>
        <v>0</v>
      </c>
      <c r="K347" s="188"/>
      <c r="L347" s="188"/>
      <c r="M347" s="188"/>
      <c r="N347" s="188"/>
      <c r="O347" s="157">
        <f>P347+Q347+R347+S347</f>
        <v>11555.7</v>
      </c>
      <c r="P347" s="157">
        <f t="shared" ref="P347:P410" si="346">F347+K347</f>
        <v>11555.7</v>
      </c>
      <c r="Q347" s="157">
        <f>G347+L347</f>
        <v>0</v>
      </c>
      <c r="R347" s="157">
        <f>H347+M347</f>
        <v>0</v>
      </c>
      <c r="S347" s="157">
        <f>I347+N347</f>
        <v>0</v>
      </c>
      <c r="T347" s="154">
        <f>U347+V347+W347</f>
        <v>10209.200000000001</v>
      </c>
      <c r="U347" s="155">
        <v>10209.200000000001</v>
      </c>
      <c r="V347" s="168"/>
      <c r="W347" s="155"/>
      <c r="X347" s="155"/>
      <c r="Y347" s="155"/>
      <c r="Z347" s="155"/>
      <c r="AA347" s="155"/>
      <c r="AB347" s="154">
        <f t="shared" si="295"/>
        <v>10209.200000000001</v>
      </c>
      <c r="AC347" s="154">
        <f t="shared" si="295"/>
        <v>10209.200000000001</v>
      </c>
      <c r="AD347" s="154">
        <f t="shared" si="295"/>
        <v>0</v>
      </c>
      <c r="AE347" s="154">
        <f t="shared" si="295"/>
        <v>0</v>
      </c>
      <c r="AF347" s="154">
        <f>AG347+AH347+AI347</f>
        <v>10104</v>
      </c>
      <c r="AG347" s="158">
        <v>10104</v>
      </c>
      <c r="AH347" s="160"/>
      <c r="AI347" s="160"/>
      <c r="AJ347" s="161"/>
      <c r="AK347" s="161"/>
      <c r="AL347" s="161"/>
      <c r="AM347" s="161"/>
      <c r="AN347" s="162">
        <f t="shared" si="297"/>
        <v>10104</v>
      </c>
      <c r="AO347" s="162">
        <f t="shared" si="297"/>
        <v>10104</v>
      </c>
      <c r="AP347" s="162">
        <f t="shared" si="297"/>
        <v>0</v>
      </c>
      <c r="AQ347" s="162">
        <f t="shared" si="297"/>
        <v>0</v>
      </c>
      <c r="AR347" s="7"/>
      <c r="AS347" s="7"/>
      <c r="AT347" s="7"/>
      <c r="AU347" s="7"/>
      <c r="AV347" s="7"/>
      <c r="AW347" s="7"/>
      <c r="AX347" s="7"/>
      <c r="AY347" s="7"/>
      <c r="AZ347" s="7"/>
      <c r="BA347" s="7"/>
      <c r="BB347" s="7"/>
      <c r="BC347" s="7"/>
      <c r="BD347" s="7"/>
      <c r="BE347" s="7"/>
      <c r="BF347" s="7"/>
      <c r="BG347" s="7"/>
      <c r="BH347" s="7"/>
      <c r="BI347" s="7"/>
      <c r="BJ347" s="7"/>
      <c r="BK347" s="7"/>
      <c r="BL347" s="7"/>
      <c r="BM347" s="7"/>
      <c r="BN347" s="7"/>
      <c r="BO347" s="7"/>
      <c r="BP347" s="7"/>
      <c r="BQ347" s="7"/>
      <c r="BR347" s="7"/>
      <c r="BS347" s="7"/>
      <c r="BT347" s="7"/>
      <c r="BU347" s="7"/>
      <c r="BV347" s="7"/>
      <c r="BW347" s="7"/>
      <c r="BX347" s="7"/>
      <c r="BY347" s="7"/>
    </row>
    <row r="348" spans="1:77" s="96" customFormat="1" ht="119.25" customHeight="1">
      <c r="A348" s="16" t="s">
        <v>117</v>
      </c>
      <c r="B348" s="25" t="s">
        <v>237</v>
      </c>
      <c r="C348" s="153" t="s">
        <v>24</v>
      </c>
      <c r="D348" s="153"/>
      <c r="E348" s="154">
        <f>F348+G348+H348</f>
        <v>80329.7</v>
      </c>
      <c r="F348" s="156">
        <f t="shared" ref="F348:U349" si="347">F349</f>
        <v>0</v>
      </c>
      <c r="G348" s="155">
        <f t="shared" si="347"/>
        <v>80329.7</v>
      </c>
      <c r="H348" s="157">
        <f t="shared" si="347"/>
        <v>0</v>
      </c>
      <c r="I348" s="157">
        <f t="shared" si="347"/>
        <v>0</v>
      </c>
      <c r="J348" s="188">
        <f t="shared" si="347"/>
        <v>0</v>
      </c>
      <c r="K348" s="188">
        <f t="shared" si="347"/>
        <v>0</v>
      </c>
      <c r="L348" s="188">
        <f t="shared" si="347"/>
        <v>0</v>
      </c>
      <c r="M348" s="188">
        <f t="shared" si="347"/>
        <v>0</v>
      </c>
      <c r="N348" s="188">
        <f t="shared" si="347"/>
        <v>0</v>
      </c>
      <c r="O348" s="157">
        <f t="shared" si="347"/>
        <v>80329.7</v>
      </c>
      <c r="P348" s="157">
        <f t="shared" si="346"/>
        <v>0</v>
      </c>
      <c r="Q348" s="157">
        <f t="shared" si="347"/>
        <v>80329.7</v>
      </c>
      <c r="R348" s="157">
        <f t="shared" si="347"/>
        <v>0</v>
      </c>
      <c r="S348" s="157">
        <f t="shared" si="347"/>
        <v>0</v>
      </c>
      <c r="T348" s="157">
        <f t="shared" si="347"/>
        <v>75997.600000000006</v>
      </c>
      <c r="U348" s="157">
        <f t="shared" si="347"/>
        <v>0</v>
      </c>
      <c r="V348" s="157">
        <f>V349</f>
        <v>75997.600000000006</v>
      </c>
      <c r="W348" s="157">
        <f>W349</f>
        <v>0</v>
      </c>
      <c r="X348" s="157">
        <f t="shared" ref="X348:AA349" si="348">X349</f>
        <v>0</v>
      </c>
      <c r="Y348" s="157">
        <f t="shared" si="348"/>
        <v>0</v>
      </c>
      <c r="Z348" s="157">
        <f t="shared" si="348"/>
        <v>0</v>
      </c>
      <c r="AA348" s="157">
        <f t="shared" si="348"/>
        <v>0</v>
      </c>
      <c r="AB348" s="154">
        <f t="shared" si="295"/>
        <v>75997.600000000006</v>
      </c>
      <c r="AC348" s="154">
        <f t="shared" si="295"/>
        <v>0</v>
      </c>
      <c r="AD348" s="154">
        <f t="shared" si="295"/>
        <v>75997.600000000006</v>
      </c>
      <c r="AE348" s="154">
        <f t="shared" si="295"/>
        <v>0</v>
      </c>
      <c r="AF348" s="157">
        <f t="shared" ref="AF348:AM349" si="349">AF349</f>
        <v>74077</v>
      </c>
      <c r="AG348" s="157">
        <f t="shared" si="349"/>
        <v>0</v>
      </c>
      <c r="AH348" s="157">
        <f t="shared" si="349"/>
        <v>74077</v>
      </c>
      <c r="AI348" s="157">
        <f t="shared" si="349"/>
        <v>0</v>
      </c>
      <c r="AJ348" s="157">
        <f t="shared" si="349"/>
        <v>0</v>
      </c>
      <c r="AK348" s="157">
        <f t="shared" si="349"/>
        <v>0</v>
      </c>
      <c r="AL348" s="157">
        <f t="shared" si="349"/>
        <v>0</v>
      </c>
      <c r="AM348" s="157">
        <f t="shared" si="349"/>
        <v>0</v>
      </c>
      <c r="AN348" s="162">
        <f t="shared" si="297"/>
        <v>74077</v>
      </c>
      <c r="AO348" s="162">
        <f t="shared" si="297"/>
        <v>0</v>
      </c>
      <c r="AP348" s="162">
        <f t="shared" si="297"/>
        <v>74077</v>
      </c>
      <c r="AQ348" s="162">
        <f t="shared" si="297"/>
        <v>0</v>
      </c>
      <c r="AR348" s="95"/>
      <c r="AS348" s="95"/>
      <c r="AT348" s="95"/>
      <c r="AU348" s="95"/>
      <c r="AV348" s="95"/>
      <c r="AW348" s="95"/>
      <c r="AX348" s="95"/>
      <c r="AY348" s="95"/>
      <c r="AZ348" s="95"/>
      <c r="BA348" s="95"/>
      <c r="BB348" s="95"/>
      <c r="BC348" s="95"/>
      <c r="BD348" s="95"/>
      <c r="BE348" s="95"/>
      <c r="BF348" s="95"/>
      <c r="BG348" s="95"/>
      <c r="BH348" s="95"/>
      <c r="BI348" s="95"/>
      <c r="BJ348" s="95"/>
      <c r="BK348" s="95"/>
      <c r="BL348" s="95"/>
      <c r="BM348" s="95"/>
      <c r="BN348" s="95"/>
      <c r="BO348" s="95"/>
      <c r="BP348" s="95"/>
      <c r="BQ348" s="95"/>
      <c r="BR348" s="95"/>
      <c r="BS348" s="95"/>
      <c r="BT348" s="95"/>
      <c r="BU348" s="95"/>
      <c r="BV348" s="95"/>
      <c r="BW348" s="95"/>
      <c r="BX348" s="95"/>
      <c r="BY348" s="95"/>
    </row>
    <row r="349" spans="1:77" s="96" customFormat="1" ht="41.25" customHeight="1">
      <c r="A349" s="24" t="s">
        <v>92</v>
      </c>
      <c r="B349" s="25" t="s">
        <v>237</v>
      </c>
      <c r="C349" s="153" t="s">
        <v>56</v>
      </c>
      <c r="D349" s="153"/>
      <c r="E349" s="154">
        <f>F349+G349+H349</f>
        <v>80329.7</v>
      </c>
      <c r="F349" s="28">
        <f t="shared" si="347"/>
        <v>0</v>
      </c>
      <c r="G349" s="155">
        <f t="shared" si="347"/>
        <v>80329.7</v>
      </c>
      <c r="H349" s="155">
        <f t="shared" si="347"/>
        <v>0</v>
      </c>
      <c r="I349" s="155">
        <f t="shared" si="347"/>
        <v>0</v>
      </c>
      <c r="J349" s="190">
        <f t="shared" si="347"/>
        <v>0</v>
      </c>
      <c r="K349" s="190">
        <f t="shared" si="347"/>
        <v>0</v>
      </c>
      <c r="L349" s="190">
        <f t="shared" si="347"/>
        <v>0</v>
      </c>
      <c r="M349" s="190">
        <f t="shared" si="347"/>
        <v>0</v>
      </c>
      <c r="N349" s="190">
        <f t="shared" si="347"/>
        <v>0</v>
      </c>
      <c r="O349" s="155">
        <f t="shared" si="347"/>
        <v>80329.7</v>
      </c>
      <c r="P349" s="157">
        <f t="shared" si="346"/>
        <v>0</v>
      </c>
      <c r="Q349" s="155">
        <f t="shared" si="347"/>
        <v>80329.7</v>
      </c>
      <c r="R349" s="155">
        <f t="shared" si="347"/>
        <v>0</v>
      </c>
      <c r="S349" s="155">
        <f t="shared" si="347"/>
        <v>0</v>
      </c>
      <c r="T349" s="155">
        <f t="shared" si="347"/>
        <v>75997.600000000006</v>
      </c>
      <c r="U349" s="155">
        <f t="shared" si="347"/>
        <v>0</v>
      </c>
      <c r="V349" s="155">
        <f>V350</f>
        <v>75997.600000000006</v>
      </c>
      <c r="W349" s="155">
        <f>W350</f>
        <v>0</v>
      </c>
      <c r="X349" s="155">
        <f t="shared" si="348"/>
        <v>0</v>
      </c>
      <c r="Y349" s="155">
        <f t="shared" si="348"/>
        <v>0</v>
      </c>
      <c r="Z349" s="155">
        <f t="shared" si="348"/>
        <v>0</v>
      </c>
      <c r="AA349" s="155">
        <f t="shared" si="348"/>
        <v>0</v>
      </c>
      <c r="AB349" s="154">
        <f t="shared" si="295"/>
        <v>75997.600000000006</v>
      </c>
      <c r="AC349" s="154">
        <f t="shared" si="295"/>
        <v>0</v>
      </c>
      <c r="AD349" s="154">
        <f t="shared" si="295"/>
        <v>75997.600000000006</v>
      </c>
      <c r="AE349" s="154">
        <f t="shared" si="295"/>
        <v>0</v>
      </c>
      <c r="AF349" s="155">
        <f t="shared" si="349"/>
        <v>74077</v>
      </c>
      <c r="AG349" s="155">
        <f t="shared" si="349"/>
        <v>0</v>
      </c>
      <c r="AH349" s="155">
        <f t="shared" si="349"/>
        <v>74077</v>
      </c>
      <c r="AI349" s="155">
        <f t="shared" si="349"/>
        <v>0</v>
      </c>
      <c r="AJ349" s="155">
        <f t="shared" si="349"/>
        <v>0</v>
      </c>
      <c r="AK349" s="155">
        <f t="shared" si="349"/>
        <v>0</v>
      </c>
      <c r="AL349" s="155">
        <f t="shared" si="349"/>
        <v>0</v>
      </c>
      <c r="AM349" s="155">
        <f t="shared" si="349"/>
        <v>0</v>
      </c>
      <c r="AN349" s="162">
        <f t="shared" si="297"/>
        <v>74077</v>
      </c>
      <c r="AO349" s="162">
        <f t="shared" si="297"/>
        <v>0</v>
      </c>
      <c r="AP349" s="162">
        <f t="shared" si="297"/>
        <v>74077</v>
      </c>
      <c r="AQ349" s="162">
        <f t="shared" si="297"/>
        <v>0</v>
      </c>
      <c r="AR349" s="95"/>
      <c r="AS349" s="95"/>
      <c r="AT349" s="95"/>
      <c r="AU349" s="95"/>
      <c r="AV349" s="95"/>
      <c r="AW349" s="95"/>
      <c r="AX349" s="95"/>
      <c r="AY349" s="95"/>
      <c r="AZ349" s="95"/>
      <c r="BA349" s="95"/>
      <c r="BB349" s="95"/>
      <c r="BC349" s="95"/>
      <c r="BD349" s="95"/>
      <c r="BE349" s="95"/>
      <c r="BF349" s="95"/>
      <c r="BG349" s="95"/>
      <c r="BH349" s="95"/>
      <c r="BI349" s="95"/>
      <c r="BJ349" s="95"/>
      <c r="BK349" s="95"/>
      <c r="BL349" s="95"/>
      <c r="BM349" s="95"/>
      <c r="BN349" s="95"/>
      <c r="BO349" s="95"/>
      <c r="BP349" s="95"/>
      <c r="BQ349" s="95"/>
      <c r="BR349" s="95"/>
      <c r="BS349" s="95"/>
      <c r="BT349" s="95"/>
      <c r="BU349" s="95"/>
      <c r="BV349" s="95"/>
      <c r="BW349" s="95"/>
      <c r="BX349" s="95"/>
      <c r="BY349" s="95"/>
    </row>
    <row r="350" spans="1:77" s="96" customFormat="1" ht="16.5" customHeight="1">
      <c r="A350" s="16" t="s">
        <v>58</v>
      </c>
      <c r="B350" s="25" t="s">
        <v>237</v>
      </c>
      <c r="C350" s="153" t="s">
        <v>56</v>
      </c>
      <c r="D350" s="153" t="s">
        <v>59</v>
      </c>
      <c r="E350" s="154">
        <f>F350+G350+H350</f>
        <v>80329.7</v>
      </c>
      <c r="F350" s="156"/>
      <c r="G350" s="155">
        <v>80329.7</v>
      </c>
      <c r="H350" s="157"/>
      <c r="I350" s="157"/>
      <c r="J350" s="188">
        <f>K350+L350+M350+N350</f>
        <v>0</v>
      </c>
      <c r="K350" s="188"/>
      <c r="L350" s="188"/>
      <c r="M350" s="188"/>
      <c r="N350" s="188"/>
      <c r="O350" s="157">
        <f>P350+Q350+R350+S350</f>
        <v>80329.7</v>
      </c>
      <c r="P350" s="157">
        <f t="shared" si="346"/>
        <v>0</v>
      </c>
      <c r="Q350" s="157">
        <f>G350+L350</f>
        <v>80329.7</v>
      </c>
      <c r="R350" s="157">
        <f>H350+M350</f>
        <v>0</v>
      </c>
      <c r="S350" s="157">
        <f>I350+N350</f>
        <v>0</v>
      </c>
      <c r="T350" s="154">
        <f>U350+V350+W350</f>
        <v>75997.600000000006</v>
      </c>
      <c r="U350" s="156"/>
      <c r="V350" s="155">
        <v>75997.600000000006</v>
      </c>
      <c r="W350" s="156"/>
      <c r="X350" s="156"/>
      <c r="Y350" s="156"/>
      <c r="Z350" s="156"/>
      <c r="AA350" s="156"/>
      <c r="AB350" s="154">
        <f t="shared" si="295"/>
        <v>75997.600000000006</v>
      </c>
      <c r="AC350" s="154">
        <f t="shared" si="295"/>
        <v>0</v>
      </c>
      <c r="AD350" s="154">
        <f t="shared" si="295"/>
        <v>75997.600000000006</v>
      </c>
      <c r="AE350" s="154">
        <f t="shared" si="295"/>
        <v>0</v>
      </c>
      <c r="AF350" s="159">
        <f>AG350+AH350</f>
        <v>74077</v>
      </c>
      <c r="AG350" s="160"/>
      <c r="AH350" s="160">
        <v>74077</v>
      </c>
      <c r="AI350" s="160"/>
      <c r="AJ350" s="156"/>
      <c r="AK350" s="156"/>
      <c r="AL350" s="156"/>
      <c r="AM350" s="156"/>
      <c r="AN350" s="162">
        <f t="shared" si="297"/>
        <v>74077</v>
      </c>
      <c r="AO350" s="162">
        <f t="shared" si="297"/>
        <v>0</v>
      </c>
      <c r="AP350" s="162">
        <f t="shared" si="297"/>
        <v>74077</v>
      </c>
      <c r="AQ350" s="162">
        <f t="shared" si="297"/>
        <v>0</v>
      </c>
      <c r="AR350" s="95"/>
      <c r="AS350" s="95"/>
      <c r="AT350" s="95"/>
      <c r="AU350" s="95"/>
      <c r="AV350" s="95"/>
      <c r="AW350" s="95"/>
      <c r="AX350" s="95"/>
      <c r="AY350" s="95"/>
      <c r="AZ350" s="95"/>
      <c r="BA350" s="95"/>
      <c r="BB350" s="95"/>
      <c r="BC350" s="95"/>
      <c r="BD350" s="95"/>
      <c r="BE350" s="95"/>
      <c r="BF350" s="95"/>
      <c r="BG350" s="95"/>
      <c r="BH350" s="95"/>
      <c r="BI350" s="95"/>
      <c r="BJ350" s="95"/>
      <c r="BK350" s="95"/>
      <c r="BL350" s="95"/>
      <c r="BM350" s="95"/>
      <c r="BN350" s="95"/>
      <c r="BO350" s="95"/>
      <c r="BP350" s="95"/>
      <c r="BQ350" s="95"/>
      <c r="BR350" s="95"/>
      <c r="BS350" s="95"/>
      <c r="BT350" s="95"/>
      <c r="BU350" s="95"/>
      <c r="BV350" s="95"/>
      <c r="BW350" s="95"/>
      <c r="BX350" s="95"/>
      <c r="BY350" s="95"/>
    </row>
    <row r="351" spans="1:77" s="96" customFormat="1" ht="60">
      <c r="A351" s="27" t="s">
        <v>239</v>
      </c>
      <c r="B351" s="25" t="s">
        <v>238</v>
      </c>
      <c r="C351" s="153"/>
      <c r="D351" s="153"/>
      <c r="E351" s="154">
        <f>F351+H351</f>
        <v>160.4</v>
      </c>
      <c r="F351" s="155">
        <f t="shared" ref="F351:U352" si="350">F352</f>
        <v>160.4</v>
      </c>
      <c r="G351" s="155">
        <f t="shared" si="350"/>
        <v>0</v>
      </c>
      <c r="H351" s="155">
        <f t="shared" si="350"/>
        <v>0</v>
      </c>
      <c r="I351" s="155">
        <f t="shared" si="350"/>
        <v>0</v>
      </c>
      <c r="J351" s="190">
        <f t="shared" si="350"/>
        <v>0</v>
      </c>
      <c r="K351" s="190">
        <f t="shared" si="350"/>
        <v>0</v>
      </c>
      <c r="L351" s="190">
        <f t="shared" si="350"/>
        <v>0</v>
      </c>
      <c r="M351" s="190">
        <f t="shared" si="350"/>
        <v>0</v>
      </c>
      <c r="N351" s="190">
        <f t="shared" si="350"/>
        <v>0</v>
      </c>
      <c r="O351" s="155">
        <f t="shared" si="350"/>
        <v>160.4</v>
      </c>
      <c r="P351" s="157">
        <f t="shared" si="346"/>
        <v>160.4</v>
      </c>
      <c r="Q351" s="155">
        <f t="shared" si="350"/>
        <v>0</v>
      </c>
      <c r="R351" s="155">
        <f t="shared" si="350"/>
        <v>0</v>
      </c>
      <c r="S351" s="155">
        <f t="shared" si="350"/>
        <v>0</v>
      </c>
      <c r="T351" s="155">
        <f t="shared" si="350"/>
        <v>160.4</v>
      </c>
      <c r="U351" s="155">
        <f t="shared" si="350"/>
        <v>160.4</v>
      </c>
      <c r="V351" s="155">
        <f>V352</f>
        <v>0</v>
      </c>
      <c r="W351" s="155">
        <f>W352</f>
        <v>0</v>
      </c>
      <c r="X351" s="155">
        <f t="shared" ref="X351:AA352" si="351">X352</f>
        <v>0</v>
      </c>
      <c r="Y351" s="155">
        <f t="shared" si="351"/>
        <v>0</v>
      </c>
      <c r="Z351" s="155">
        <f t="shared" si="351"/>
        <v>0</v>
      </c>
      <c r="AA351" s="155">
        <f t="shared" si="351"/>
        <v>0</v>
      </c>
      <c r="AB351" s="154">
        <f t="shared" si="295"/>
        <v>160.4</v>
      </c>
      <c r="AC351" s="154">
        <f t="shared" si="295"/>
        <v>160.4</v>
      </c>
      <c r="AD351" s="154">
        <f t="shared" si="295"/>
        <v>0</v>
      </c>
      <c r="AE351" s="154">
        <f t="shared" si="295"/>
        <v>0</v>
      </c>
      <c r="AF351" s="155">
        <f t="shared" ref="AF351:AM352" si="352">AF352</f>
        <v>160.4</v>
      </c>
      <c r="AG351" s="155">
        <f t="shared" si="352"/>
        <v>160.4</v>
      </c>
      <c r="AH351" s="155">
        <f t="shared" si="352"/>
        <v>0</v>
      </c>
      <c r="AI351" s="155">
        <f t="shared" si="352"/>
        <v>0</v>
      </c>
      <c r="AJ351" s="155">
        <f t="shared" si="352"/>
        <v>0</v>
      </c>
      <c r="AK351" s="155">
        <f t="shared" si="352"/>
        <v>0</v>
      </c>
      <c r="AL351" s="155">
        <f t="shared" si="352"/>
        <v>0</v>
      </c>
      <c r="AM351" s="155">
        <f t="shared" si="352"/>
        <v>0</v>
      </c>
      <c r="AN351" s="162">
        <f t="shared" si="297"/>
        <v>160.4</v>
      </c>
      <c r="AO351" s="162">
        <f t="shared" si="297"/>
        <v>160.4</v>
      </c>
      <c r="AP351" s="162">
        <f t="shared" si="297"/>
        <v>0</v>
      </c>
      <c r="AQ351" s="162">
        <f t="shared" si="297"/>
        <v>0</v>
      </c>
      <c r="AR351" s="95"/>
      <c r="AS351" s="95"/>
      <c r="AT351" s="95"/>
      <c r="AU351" s="95"/>
      <c r="AV351" s="95"/>
      <c r="AW351" s="95"/>
      <c r="AX351" s="95"/>
      <c r="AY351" s="95"/>
      <c r="AZ351" s="95"/>
      <c r="BA351" s="95"/>
      <c r="BB351" s="95"/>
      <c r="BC351" s="95"/>
      <c r="BD351" s="95"/>
      <c r="BE351" s="95"/>
      <c r="BF351" s="95"/>
      <c r="BG351" s="95"/>
      <c r="BH351" s="95"/>
      <c r="BI351" s="95"/>
      <c r="BJ351" s="95"/>
      <c r="BK351" s="95"/>
      <c r="BL351" s="95"/>
      <c r="BM351" s="95"/>
      <c r="BN351" s="95"/>
      <c r="BO351" s="95"/>
      <c r="BP351" s="95"/>
      <c r="BQ351" s="95"/>
      <c r="BR351" s="95"/>
      <c r="BS351" s="95"/>
      <c r="BT351" s="95"/>
      <c r="BU351" s="95"/>
      <c r="BV351" s="95"/>
      <c r="BW351" s="95"/>
      <c r="BX351" s="95"/>
      <c r="BY351" s="95"/>
    </row>
    <row r="352" spans="1:77" s="96" customFormat="1" ht="41.25" customHeight="1">
      <c r="A352" s="24" t="s">
        <v>92</v>
      </c>
      <c r="B352" s="25" t="s">
        <v>238</v>
      </c>
      <c r="C352" s="153" t="s">
        <v>56</v>
      </c>
      <c r="D352" s="153"/>
      <c r="E352" s="154">
        <f>F352+H352</f>
        <v>160.4</v>
      </c>
      <c r="F352" s="155">
        <f t="shared" si="350"/>
        <v>160.4</v>
      </c>
      <c r="G352" s="155">
        <f t="shared" si="350"/>
        <v>0</v>
      </c>
      <c r="H352" s="155">
        <f t="shared" si="350"/>
        <v>0</v>
      </c>
      <c r="I352" s="155">
        <f t="shared" si="350"/>
        <v>0</v>
      </c>
      <c r="J352" s="190">
        <f t="shared" si="350"/>
        <v>0</v>
      </c>
      <c r="K352" s="190">
        <f t="shared" si="350"/>
        <v>0</v>
      </c>
      <c r="L352" s="190">
        <f t="shared" si="350"/>
        <v>0</v>
      </c>
      <c r="M352" s="190">
        <f t="shared" si="350"/>
        <v>0</v>
      </c>
      <c r="N352" s="190">
        <f t="shared" si="350"/>
        <v>0</v>
      </c>
      <c r="O352" s="155">
        <f t="shared" si="350"/>
        <v>160.4</v>
      </c>
      <c r="P352" s="157">
        <f t="shared" si="346"/>
        <v>160.4</v>
      </c>
      <c r="Q352" s="155">
        <f t="shared" si="350"/>
        <v>0</v>
      </c>
      <c r="R352" s="155">
        <f t="shared" si="350"/>
        <v>0</v>
      </c>
      <c r="S352" s="155">
        <f t="shared" si="350"/>
        <v>0</v>
      </c>
      <c r="T352" s="155">
        <f t="shared" si="350"/>
        <v>160.4</v>
      </c>
      <c r="U352" s="155">
        <f t="shared" si="350"/>
        <v>160.4</v>
      </c>
      <c r="V352" s="155">
        <f>V353</f>
        <v>0</v>
      </c>
      <c r="W352" s="155">
        <f>W353</f>
        <v>0</v>
      </c>
      <c r="X352" s="155">
        <f t="shared" si="351"/>
        <v>0</v>
      </c>
      <c r="Y352" s="155">
        <f t="shared" si="351"/>
        <v>0</v>
      </c>
      <c r="Z352" s="155">
        <f t="shared" si="351"/>
        <v>0</v>
      </c>
      <c r="AA352" s="155">
        <f t="shared" si="351"/>
        <v>0</v>
      </c>
      <c r="AB352" s="154">
        <f t="shared" si="295"/>
        <v>160.4</v>
      </c>
      <c r="AC352" s="154">
        <f t="shared" si="295"/>
        <v>160.4</v>
      </c>
      <c r="AD352" s="154">
        <f t="shared" si="295"/>
        <v>0</v>
      </c>
      <c r="AE352" s="154">
        <f t="shared" si="295"/>
        <v>0</v>
      </c>
      <c r="AF352" s="155">
        <f t="shared" si="352"/>
        <v>160.4</v>
      </c>
      <c r="AG352" s="155">
        <f t="shared" si="352"/>
        <v>160.4</v>
      </c>
      <c r="AH352" s="155">
        <f t="shared" si="352"/>
        <v>0</v>
      </c>
      <c r="AI352" s="160">
        <f t="shared" si="352"/>
        <v>0</v>
      </c>
      <c r="AJ352" s="160">
        <f t="shared" si="352"/>
        <v>0</v>
      </c>
      <c r="AK352" s="160">
        <f t="shared" si="352"/>
        <v>0</v>
      </c>
      <c r="AL352" s="160">
        <f t="shared" si="352"/>
        <v>0</v>
      </c>
      <c r="AM352" s="160">
        <f t="shared" si="352"/>
        <v>0</v>
      </c>
      <c r="AN352" s="162">
        <f t="shared" si="297"/>
        <v>160.4</v>
      </c>
      <c r="AO352" s="162">
        <f t="shared" si="297"/>
        <v>160.4</v>
      </c>
      <c r="AP352" s="162">
        <f t="shared" si="297"/>
        <v>0</v>
      </c>
      <c r="AQ352" s="162">
        <f t="shared" si="297"/>
        <v>0</v>
      </c>
      <c r="AR352" s="95"/>
      <c r="AS352" s="95"/>
      <c r="AT352" s="95"/>
      <c r="AU352" s="95"/>
      <c r="AV352" s="95"/>
      <c r="AW352" s="95"/>
      <c r="AX352" s="95"/>
      <c r="AY352" s="95"/>
      <c r="AZ352" s="95"/>
      <c r="BA352" s="95"/>
      <c r="BB352" s="95"/>
      <c r="BC352" s="95"/>
      <c r="BD352" s="95"/>
      <c r="BE352" s="95"/>
      <c r="BF352" s="95"/>
      <c r="BG352" s="95"/>
      <c r="BH352" s="95"/>
      <c r="BI352" s="95"/>
      <c r="BJ352" s="95"/>
      <c r="BK352" s="95"/>
      <c r="BL352" s="95"/>
      <c r="BM352" s="95"/>
      <c r="BN352" s="95"/>
      <c r="BO352" s="95"/>
      <c r="BP352" s="95"/>
      <c r="BQ352" s="95"/>
      <c r="BR352" s="95"/>
      <c r="BS352" s="95"/>
      <c r="BT352" s="95"/>
      <c r="BU352" s="95"/>
      <c r="BV352" s="95"/>
      <c r="BW352" s="95"/>
      <c r="BX352" s="95"/>
      <c r="BY352" s="95"/>
    </row>
    <row r="353" spans="1:77" s="96" customFormat="1" ht="18" customHeight="1">
      <c r="A353" s="16" t="s">
        <v>58</v>
      </c>
      <c r="B353" s="25" t="s">
        <v>238</v>
      </c>
      <c r="C353" s="153" t="s">
        <v>56</v>
      </c>
      <c r="D353" s="153" t="s">
        <v>59</v>
      </c>
      <c r="E353" s="154">
        <f>F353+G353+H353</f>
        <v>160.4</v>
      </c>
      <c r="F353" s="155">
        <v>160.4</v>
      </c>
      <c r="G353" s="155"/>
      <c r="H353" s="157"/>
      <c r="I353" s="157"/>
      <c r="J353" s="188">
        <f>K353+L353+M353+N353</f>
        <v>0</v>
      </c>
      <c r="K353" s="188"/>
      <c r="L353" s="188"/>
      <c r="M353" s="188"/>
      <c r="N353" s="188"/>
      <c r="O353" s="157">
        <f>P353+Q353+R353+S353</f>
        <v>160.4</v>
      </c>
      <c r="P353" s="157">
        <f t="shared" si="346"/>
        <v>160.4</v>
      </c>
      <c r="Q353" s="157">
        <f>G353+L353</f>
        <v>0</v>
      </c>
      <c r="R353" s="157">
        <f>H353+M353</f>
        <v>0</v>
      </c>
      <c r="S353" s="157">
        <f>I353+N353</f>
        <v>0</v>
      </c>
      <c r="T353" s="154">
        <f>U353+V353+W353</f>
        <v>160.4</v>
      </c>
      <c r="U353" s="155">
        <v>160.4</v>
      </c>
      <c r="V353" s="156"/>
      <c r="W353" s="156"/>
      <c r="X353" s="156"/>
      <c r="Y353" s="156"/>
      <c r="Z353" s="156"/>
      <c r="AA353" s="156"/>
      <c r="AB353" s="154">
        <f t="shared" si="295"/>
        <v>160.4</v>
      </c>
      <c r="AC353" s="154">
        <f t="shared" si="295"/>
        <v>160.4</v>
      </c>
      <c r="AD353" s="154">
        <f t="shared" si="295"/>
        <v>0</v>
      </c>
      <c r="AE353" s="154">
        <f t="shared" si="295"/>
        <v>0</v>
      </c>
      <c r="AF353" s="159">
        <f>AG353+AH353</f>
        <v>160.4</v>
      </c>
      <c r="AG353" s="160">
        <v>160.4</v>
      </c>
      <c r="AH353" s="160"/>
      <c r="AI353" s="160"/>
      <c r="AJ353" s="156"/>
      <c r="AK353" s="156"/>
      <c r="AL353" s="156"/>
      <c r="AM353" s="156"/>
      <c r="AN353" s="162">
        <f t="shared" si="297"/>
        <v>160.4</v>
      </c>
      <c r="AO353" s="162">
        <f t="shared" si="297"/>
        <v>160.4</v>
      </c>
      <c r="AP353" s="162">
        <f t="shared" si="297"/>
        <v>0</v>
      </c>
      <c r="AQ353" s="162">
        <f t="shared" si="297"/>
        <v>0</v>
      </c>
      <c r="AR353" s="95"/>
      <c r="AS353" s="95"/>
      <c r="AT353" s="95"/>
      <c r="AU353" s="95"/>
      <c r="AV353" s="95"/>
      <c r="AW353" s="95"/>
      <c r="AX353" s="95"/>
      <c r="AY353" s="95"/>
      <c r="AZ353" s="95"/>
      <c r="BA353" s="95"/>
      <c r="BB353" s="95"/>
      <c r="BC353" s="95"/>
      <c r="BD353" s="95"/>
      <c r="BE353" s="95"/>
      <c r="BF353" s="95"/>
      <c r="BG353" s="95"/>
      <c r="BH353" s="95"/>
      <c r="BI353" s="95"/>
      <c r="BJ353" s="95"/>
      <c r="BK353" s="95"/>
      <c r="BL353" s="95"/>
      <c r="BM353" s="95"/>
      <c r="BN353" s="95"/>
      <c r="BO353" s="95"/>
      <c r="BP353" s="95"/>
      <c r="BQ353" s="95"/>
      <c r="BR353" s="95"/>
      <c r="BS353" s="95"/>
      <c r="BT353" s="95"/>
      <c r="BU353" s="95"/>
      <c r="BV353" s="95"/>
      <c r="BW353" s="95"/>
      <c r="BX353" s="95"/>
      <c r="BY353" s="95"/>
    </row>
    <row r="354" spans="1:77" s="96" customFormat="1" ht="54" customHeight="1">
      <c r="A354" s="81" t="s">
        <v>398</v>
      </c>
      <c r="B354" s="97" t="s">
        <v>392</v>
      </c>
      <c r="C354" s="153"/>
      <c r="D354" s="153"/>
      <c r="E354" s="154">
        <f t="shared" ref="E354:AA355" si="353">E355</f>
        <v>312.39999999999998</v>
      </c>
      <c r="F354" s="154">
        <f t="shared" si="353"/>
        <v>312.39999999999998</v>
      </c>
      <c r="G354" s="154">
        <f t="shared" si="353"/>
        <v>0</v>
      </c>
      <c r="H354" s="154">
        <f t="shared" si="353"/>
        <v>0</v>
      </c>
      <c r="I354" s="154">
        <f t="shared" si="353"/>
        <v>0</v>
      </c>
      <c r="J354" s="187">
        <f t="shared" si="353"/>
        <v>0</v>
      </c>
      <c r="K354" s="187">
        <f t="shared" si="353"/>
        <v>0</v>
      </c>
      <c r="L354" s="187">
        <f t="shared" si="353"/>
        <v>0</v>
      </c>
      <c r="M354" s="187">
        <f t="shared" si="353"/>
        <v>0</v>
      </c>
      <c r="N354" s="187">
        <f t="shared" si="353"/>
        <v>0</v>
      </c>
      <c r="O354" s="154">
        <f t="shared" si="353"/>
        <v>312.39999999999998</v>
      </c>
      <c r="P354" s="157">
        <f t="shared" si="346"/>
        <v>312.39999999999998</v>
      </c>
      <c r="Q354" s="154">
        <f t="shared" si="353"/>
        <v>0</v>
      </c>
      <c r="R354" s="154">
        <f t="shared" si="353"/>
        <v>0</v>
      </c>
      <c r="S354" s="154">
        <f t="shared" si="353"/>
        <v>0</v>
      </c>
      <c r="T354" s="154">
        <f t="shared" si="353"/>
        <v>0</v>
      </c>
      <c r="U354" s="154">
        <f t="shared" si="353"/>
        <v>0</v>
      </c>
      <c r="V354" s="154">
        <f t="shared" si="353"/>
        <v>0</v>
      </c>
      <c r="W354" s="154">
        <f t="shared" si="353"/>
        <v>0</v>
      </c>
      <c r="X354" s="154">
        <f t="shared" si="353"/>
        <v>0</v>
      </c>
      <c r="Y354" s="154">
        <f t="shared" si="353"/>
        <v>0</v>
      </c>
      <c r="Z354" s="154">
        <f t="shared" si="353"/>
        <v>0</v>
      </c>
      <c r="AA354" s="154">
        <f t="shared" si="353"/>
        <v>0</v>
      </c>
      <c r="AB354" s="154">
        <f t="shared" si="295"/>
        <v>0</v>
      </c>
      <c r="AC354" s="154">
        <f t="shared" si="295"/>
        <v>0</v>
      </c>
      <c r="AD354" s="154">
        <f t="shared" si="295"/>
        <v>0</v>
      </c>
      <c r="AE354" s="154">
        <f t="shared" si="295"/>
        <v>0</v>
      </c>
      <c r="AF354" s="154">
        <f t="shared" ref="AF354:AM355" si="354">AF355</f>
        <v>0</v>
      </c>
      <c r="AG354" s="154">
        <f t="shared" si="354"/>
        <v>0</v>
      </c>
      <c r="AH354" s="154">
        <f t="shared" si="354"/>
        <v>0</v>
      </c>
      <c r="AI354" s="154">
        <f t="shared" si="354"/>
        <v>0</v>
      </c>
      <c r="AJ354" s="154">
        <f t="shared" si="354"/>
        <v>0</v>
      </c>
      <c r="AK354" s="154">
        <f t="shared" si="354"/>
        <v>0</v>
      </c>
      <c r="AL354" s="154">
        <f t="shared" si="354"/>
        <v>0</v>
      </c>
      <c r="AM354" s="154">
        <f t="shared" si="354"/>
        <v>0</v>
      </c>
      <c r="AN354" s="162">
        <f t="shared" si="297"/>
        <v>0</v>
      </c>
      <c r="AO354" s="162">
        <f t="shared" si="297"/>
        <v>0</v>
      </c>
      <c r="AP354" s="162">
        <f t="shared" si="297"/>
        <v>0</v>
      </c>
      <c r="AQ354" s="162">
        <f t="shared" si="297"/>
        <v>0</v>
      </c>
      <c r="AR354" s="95"/>
      <c r="AS354" s="95"/>
      <c r="AT354" s="95"/>
      <c r="AU354" s="95"/>
      <c r="AV354" s="95"/>
      <c r="AW354" s="95"/>
      <c r="AX354" s="95"/>
      <c r="AY354" s="95"/>
      <c r="AZ354" s="95"/>
      <c r="BA354" s="95"/>
      <c r="BB354" s="95"/>
      <c r="BC354" s="95"/>
      <c r="BD354" s="95"/>
      <c r="BE354" s="95"/>
      <c r="BF354" s="95"/>
      <c r="BG354" s="95"/>
      <c r="BH354" s="95"/>
      <c r="BI354" s="95"/>
      <c r="BJ354" s="95"/>
      <c r="BK354" s="95"/>
      <c r="BL354" s="95"/>
      <c r="BM354" s="95"/>
      <c r="BN354" s="95"/>
      <c r="BO354" s="95"/>
      <c r="BP354" s="95"/>
      <c r="BQ354" s="95"/>
      <c r="BR354" s="95"/>
      <c r="BS354" s="95"/>
      <c r="BT354" s="95"/>
      <c r="BU354" s="95"/>
      <c r="BV354" s="95"/>
      <c r="BW354" s="95"/>
      <c r="BX354" s="95"/>
      <c r="BY354" s="95"/>
    </row>
    <row r="355" spans="1:77" s="96" customFormat="1" ht="59.25" customHeight="1">
      <c r="A355" s="24" t="s">
        <v>242</v>
      </c>
      <c r="B355" s="97" t="s">
        <v>392</v>
      </c>
      <c r="C355" s="153" t="s">
        <v>56</v>
      </c>
      <c r="D355" s="153"/>
      <c r="E355" s="154">
        <f t="shared" si="353"/>
        <v>312.39999999999998</v>
      </c>
      <c r="F355" s="154">
        <f t="shared" si="353"/>
        <v>312.39999999999998</v>
      </c>
      <c r="G355" s="154">
        <f t="shared" si="353"/>
        <v>0</v>
      </c>
      <c r="H355" s="154">
        <f t="shared" si="353"/>
        <v>0</v>
      </c>
      <c r="I355" s="154">
        <f t="shared" si="353"/>
        <v>0</v>
      </c>
      <c r="J355" s="187">
        <f t="shared" si="353"/>
        <v>0</v>
      </c>
      <c r="K355" s="187">
        <f t="shared" si="353"/>
        <v>0</v>
      </c>
      <c r="L355" s="187">
        <f t="shared" si="353"/>
        <v>0</v>
      </c>
      <c r="M355" s="187">
        <f t="shared" si="353"/>
        <v>0</v>
      </c>
      <c r="N355" s="187">
        <f t="shared" si="353"/>
        <v>0</v>
      </c>
      <c r="O355" s="154">
        <f t="shared" si="353"/>
        <v>312.39999999999998</v>
      </c>
      <c r="P355" s="157">
        <f t="shared" si="346"/>
        <v>312.39999999999998</v>
      </c>
      <c r="Q355" s="154">
        <f t="shared" si="353"/>
        <v>0</v>
      </c>
      <c r="R355" s="154">
        <f t="shared" si="353"/>
        <v>0</v>
      </c>
      <c r="S355" s="154">
        <f t="shared" si="353"/>
        <v>0</v>
      </c>
      <c r="T355" s="154">
        <f t="shared" si="353"/>
        <v>0</v>
      </c>
      <c r="U355" s="154">
        <f>U356</f>
        <v>0</v>
      </c>
      <c r="V355" s="154">
        <f>V356</f>
        <v>0</v>
      </c>
      <c r="W355" s="154">
        <f>W356</f>
        <v>0</v>
      </c>
      <c r="X355" s="154">
        <f t="shared" si="353"/>
        <v>0</v>
      </c>
      <c r="Y355" s="154">
        <f t="shared" si="353"/>
        <v>0</v>
      </c>
      <c r="Z355" s="154">
        <f t="shared" si="353"/>
        <v>0</v>
      </c>
      <c r="AA355" s="154">
        <f t="shared" si="353"/>
        <v>0</v>
      </c>
      <c r="AB355" s="154">
        <f t="shared" si="295"/>
        <v>0</v>
      </c>
      <c r="AC355" s="154">
        <f t="shared" si="295"/>
        <v>0</v>
      </c>
      <c r="AD355" s="154">
        <f t="shared" si="295"/>
        <v>0</v>
      </c>
      <c r="AE355" s="154">
        <f t="shared" si="295"/>
        <v>0</v>
      </c>
      <c r="AF355" s="154">
        <f t="shared" si="354"/>
        <v>0</v>
      </c>
      <c r="AG355" s="154">
        <f t="shared" si="354"/>
        <v>0</v>
      </c>
      <c r="AH355" s="154">
        <f t="shared" si="354"/>
        <v>0</v>
      </c>
      <c r="AI355" s="154">
        <f t="shared" si="354"/>
        <v>0</v>
      </c>
      <c r="AJ355" s="154">
        <f t="shared" si="354"/>
        <v>0</v>
      </c>
      <c r="AK355" s="154">
        <f t="shared" si="354"/>
        <v>0</v>
      </c>
      <c r="AL355" s="154">
        <f t="shared" si="354"/>
        <v>0</v>
      </c>
      <c r="AM355" s="154">
        <f t="shared" si="354"/>
        <v>0</v>
      </c>
      <c r="AN355" s="162">
        <f t="shared" si="297"/>
        <v>0</v>
      </c>
      <c r="AO355" s="162">
        <f t="shared" si="297"/>
        <v>0</v>
      </c>
      <c r="AP355" s="162">
        <f t="shared" si="297"/>
        <v>0</v>
      </c>
      <c r="AQ355" s="162">
        <f t="shared" si="297"/>
        <v>0</v>
      </c>
      <c r="AR355" s="95"/>
      <c r="AS355" s="95"/>
      <c r="AT355" s="95"/>
      <c r="AU355" s="95"/>
      <c r="AV355" s="95"/>
      <c r="AW355" s="95"/>
      <c r="AX355" s="95"/>
      <c r="AY355" s="95"/>
      <c r="AZ355" s="95"/>
      <c r="BA355" s="95"/>
      <c r="BB355" s="95"/>
      <c r="BC355" s="95"/>
      <c r="BD355" s="95"/>
      <c r="BE355" s="95"/>
      <c r="BF355" s="95"/>
      <c r="BG355" s="95"/>
      <c r="BH355" s="95"/>
      <c r="BI355" s="95"/>
      <c r="BJ355" s="95"/>
      <c r="BK355" s="95"/>
      <c r="BL355" s="95"/>
      <c r="BM355" s="95"/>
      <c r="BN355" s="95"/>
      <c r="BO355" s="95"/>
      <c r="BP355" s="95"/>
      <c r="BQ355" s="95"/>
      <c r="BR355" s="95"/>
      <c r="BS355" s="95"/>
      <c r="BT355" s="95"/>
      <c r="BU355" s="95"/>
      <c r="BV355" s="95"/>
      <c r="BW355" s="95"/>
      <c r="BX355" s="95"/>
      <c r="BY355" s="95"/>
    </row>
    <row r="356" spans="1:77" s="96" customFormat="1" ht="16.5" customHeight="1">
      <c r="A356" s="16" t="s">
        <v>58</v>
      </c>
      <c r="B356" s="97" t="s">
        <v>392</v>
      </c>
      <c r="C356" s="153" t="s">
        <v>56</v>
      </c>
      <c r="D356" s="153" t="s">
        <v>59</v>
      </c>
      <c r="E356" s="154">
        <f>F356+G356+H356</f>
        <v>312.39999999999998</v>
      </c>
      <c r="F356" s="156">
        <v>312.39999999999998</v>
      </c>
      <c r="G356" s="155"/>
      <c r="H356" s="157"/>
      <c r="I356" s="157"/>
      <c r="J356" s="188">
        <f>K356+L356+M356+N356</f>
        <v>0</v>
      </c>
      <c r="K356" s="197"/>
      <c r="L356" s="188"/>
      <c r="M356" s="188"/>
      <c r="N356" s="188"/>
      <c r="O356" s="157">
        <f>P356+Q356+R356+S356</f>
        <v>312.39999999999998</v>
      </c>
      <c r="P356" s="157">
        <f t="shared" si="346"/>
        <v>312.39999999999998</v>
      </c>
      <c r="Q356" s="157">
        <f>G356+L356</f>
        <v>0</v>
      </c>
      <c r="R356" s="157">
        <f>H356+M356</f>
        <v>0</v>
      </c>
      <c r="S356" s="157">
        <f>I356+N356</f>
        <v>0</v>
      </c>
      <c r="T356" s="154">
        <f>U356+V356+W356</f>
        <v>0</v>
      </c>
      <c r="U356" s="156"/>
      <c r="V356" s="156"/>
      <c r="W356" s="156"/>
      <c r="X356" s="156"/>
      <c r="Y356" s="156"/>
      <c r="Z356" s="156"/>
      <c r="AA356" s="156"/>
      <c r="AB356" s="154">
        <f t="shared" si="295"/>
        <v>0</v>
      </c>
      <c r="AC356" s="154">
        <f t="shared" si="295"/>
        <v>0</v>
      </c>
      <c r="AD356" s="154">
        <f t="shared" si="295"/>
        <v>0</v>
      </c>
      <c r="AE356" s="154">
        <f t="shared" si="295"/>
        <v>0</v>
      </c>
      <c r="AF356" s="159">
        <f>AG356+AH356+AI356</f>
        <v>0</v>
      </c>
      <c r="AG356" s="160"/>
      <c r="AH356" s="160"/>
      <c r="AI356" s="160"/>
      <c r="AJ356" s="156"/>
      <c r="AK356" s="156"/>
      <c r="AL356" s="156"/>
      <c r="AM356" s="156"/>
      <c r="AN356" s="162">
        <f t="shared" si="297"/>
        <v>0</v>
      </c>
      <c r="AO356" s="162">
        <f t="shared" si="297"/>
        <v>0</v>
      </c>
      <c r="AP356" s="162">
        <f t="shared" si="297"/>
        <v>0</v>
      </c>
      <c r="AQ356" s="162">
        <f t="shared" si="297"/>
        <v>0</v>
      </c>
      <c r="AR356" s="95"/>
      <c r="AS356" s="95"/>
      <c r="AT356" s="95"/>
      <c r="AU356" s="95"/>
      <c r="AV356" s="95"/>
      <c r="AW356" s="95"/>
      <c r="AX356" s="95"/>
      <c r="AY356" s="95"/>
      <c r="AZ356" s="95"/>
      <c r="BA356" s="95"/>
      <c r="BB356" s="95"/>
      <c r="BC356" s="95"/>
      <c r="BD356" s="95"/>
      <c r="BE356" s="95"/>
      <c r="BF356" s="95"/>
      <c r="BG356" s="95"/>
      <c r="BH356" s="95"/>
      <c r="BI356" s="95"/>
      <c r="BJ356" s="95"/>
      <c r="BK356" s="95"/>
      <c r="BL356" s="95"/>
      <c r="BM356" s="95"/>
      <c r="BN356" s="95"/>
      <c r="BO356" s="95"/>
      <c r="BP356" s="95"/>
      <c r="BQ356" s="95"/>
      <c r="BR356" s="95"/>
      <c r="BS356" s="95"/>
      <c r="BT356" s="95"/>
      <c r="BU356" s="95"/>
      <c r="BV356" s="95"/>
      <c r="BW356" s="95"/>
      <c r="BX356" s="95"/>
      <c r="BY356" s="95"/>
    </row>
    <row r="357" spans="1:77" s="96" customFormat="1" ht="75">
      <c r="A357" s="133" t="s">
        <v>329</v>
      </c>
      <c r="B357" s="97" t="s">
        <v>330</v>
      </c>
      <c r="C357" s="153"/>
      <c r="D357" s="153"/>
      <c r="E357" s="154">
        <f>E358</f>
        <v>2756.5</v>
      </c>
      <c r="F357" s="158">
        <f t="shared" ref="F357:AJ358" si="355">F358</f>
        <v>27.6</v>
      </c>
      <c r="G357" s="158">
        <f t="shared" si="355"/>
        <v>245.6</v>
      </c>
      <c r="H357" s="158">
        <f t="shared" si="355"/>
        <v>2483.3000000000002</v>
      </c>
      <c r="I357" s="158">
        <f t="shared" si="355"/>
        <v>0</v>
      </c>
      <c r="J357" s="193">
        <f t="shared" si="355"/>
        <v>0</v>
      </c>
      <c r="K357" s="193">
        <f t="shared" si="355"/>
        <v>0</v>
      </c>
      <c r="L357" s="193">
        <f t="shared" si="355"/>
        <v>0</v>
      </c>
      <c r="M357" s="193">
        <f t="shared" si="355"/>
        <v>0</v>
      </c>
      <c r="N357" s="193">
        <f t="shared" si="355"/>
        <v>0</v>
      </c>
      <c r="O357" s="158">
        <f t="shared" si="355"/>
        <v>2756.5</v>
      </c>
      <c r="P357" s="157">
        <f t="shared" si="346"/>
        <v>27.6</v>
      </c>
      <c r="Q357" s="158">
        <f t="shared" si="355"/>
        <v>245.6</v>
      </c>
      <c r="R357" s="158">
        <f t="shared" si="355"/>
        <v>2483.3000000000002</v>
      </c>
      <c r="S357" s="158">
        <f t="shared" si="355"/>
        <v>0</v>
      </c>
      <c r="T357" s="158">
        <f t="shared" si="355"/>
        <v>2590.5</v>
      </c>
      <c r="U357" s="158">
        <f t="shared" si="355"/>
        <v>25.9</v>
      </c>
      <c r="V357" s="158">
        <f t="shared" si="355"/>
        <v>230.8</v>
      </c>
      <c r="W357" s="158">
        <f t="shared" si="355"/>
        <v>2333.8000000000002</v>
      </c>
      <c r="X357" s="158">
        <f t="shared" si="355"/>
        <v>0</v>
      </c>
      <c r="Y357" s="158">
        <f t="shared" si="355"/>
        <v>0</v>
      </c>
      <c r="Z357" s="158">
        <f t="shared" si="355"/>
        <v>0</v>
      </c>
      <c r="AA357" s="158">
        <f t="shared" si="355"/>
        <v>0</v>
      </c>
      <c r="AB357" s="154">
        <f t="shared" si="295"/>
        <v>2590.5</v>
      </c>
      <c r="AC357" s="154">
        <f t="shared" si="295"/>
        <v>25.9</v>
      </c>
      <c r="AD357" s="154">
        <f t="shared" si="295"/>
        <v>230.8</v>
      </c>
      <c r="AE357" s="154">
        <f t="shared" si="295"/>
        <v>2333.8000000000002</v>
      </c>
      <c r="AF357" s="158">
        <f t="shared" si="355"/>
        <v>2516.3000000000002</v>
      </c>
      <c r="AG357" s="158">
        <f t="shared" si="355"/>
        <v>25.2</v>
      </c>
      <c r="AH357" s="158">
        <f t="shared" si="355"/>
        <v>224.2</v>
      </c>
      <c r="AI357" s="158">
        <f t="shared" si="355"/>
        <v>2266.9</v>
      </c>
      <c r="AJ357" s="158">
        <f t="shared" si="355"/>
        <v>0</v>
      </c>
      <c r="AK357" s="158">
        <f t="shared" ref="AK357:AM358" si="356">AK358</f>
        <v>0</v>
      </c>
      <c r="AL357" s="158">
        <f t="shared" si="356"/>
        <v>0</v>
      </c>
      <c r="AM357" s="158">
        <f t="shared" si="356"/>
        <v>0</v>
      </c>
      <c r="AN357" s="162">
        <f t="shared" si="297"/>
        <v>2516.3000000000002</v>
      </c>
      <c r="AO357" s="162">
        <f t="shared" si="297"/>
        <v>25.2</v>
      </c>
      <c r="AP357" s="162">
        <f t="shared" si="297"/>
        <v>224.2</v>
      </c>
      <c r="AQ357" s="162">
        <f t="shared" si="297"/>
        <v>2266.9</v>
      </c>
      <c r="AR357" s="95"/>
      <c r="AS357" s="95"/>
      <c r="AT357" s="95"/>
      <c r="AU357" s="95"/>
      <c r="AV357" s="95"/>
      <c r="AW357" s="95"/>
      <c r="AX357" s="95"/>
      <c r="AY357" s="95"/>
      <c r="AZ357" s="95"/>
      <c r="BA357" s="95"/>
      <c r="BB357" s="95"/>
      <c r="BC357" s="95"/>
      <c r="BD357" s="95"/>
      <c r="BE357" s="95"/>
      <c r="BF357" s="95"/>
      <c r="BG357" s="95"/>
      <c r="BH357" s="95"/>
      <c r="BI357" s="95"/>
      <c r="BJ357" s="95"/>
      <c r="BK357" s="95"/>
      <c r="BL357" s="95"/>
      <c r="BM357" s="95"/>
      <c r="BN357" s="95"/>
      <c r="BO357" s="95"/>
      <c r="BP357" s="95"/>
      <c r="BQ357" s="95"/>
      <c r="BR357" s="95"/>
      <c r="BS357" s="95"/>
      <c r="BT357" s="95"/>
      <c r="BU357" s="95"/>
      <c r="BV357" s="95"/>
      <c r="BW357" s="95"/>
      <c r="BX357" s="95"/>
      <c r="BY357" s="95"/>
    </row>
    <row r="358" spans="1:77" s="8" customFormat="1" ht="51.75">
      <c r="A358" s="81" t="s">
        <v>60</v>
      </c>
      <c r="B358" s="72" t="s">
        <v>330</v>
      </c>
      <c r="C358" s="153" t="s">
        <v>56</v>
      </c>
      <c r="D358" s="153"/>
      <c r="E358" s="154">
        <f>E359</f>
        <v>2756.5</v>
      </c>
      <c r="F358" s="158">
        <f t="shared" si="355"/>
        <v>27.6</v>
      </c>
      <c r="G358" s="158">
        <f t="shared" si="355"/>
        <v>245.6</v>
      </c>
      <c r="H358" s="158">
        <f t="shared" si="355"/>
        <v>2483.3000000000002</v>
      </c>
      <c r="I358" s="158">
        <f t="shared" si="355"/>
        <v>0</v>
      </c>
      <c r="J358" s="193">
        <f t="shared" si="355"/>
        <v>0</v>
      </c>
      <c r="K358" s="193">
        <f t="shared" si="355"/>
        <v>0</v>
      </c>
      <c r="L358" s="193">
        <f t="shared" si="355"/>
        <v>0</v>
      </c>
      <c r="M358" s="193">
        <f t="shared" si="355"/>
        <v>0</v>
      </c>
      <c r="N358" s="193">
        <f t="shared" si="355"/>
        <v>0</v>
      </c>
      <c r="O358" s="158">
        <f t="shared" si="355"/>
        <v>2756.5</v>
      </c>
      <c r="P358" s="157">
        <f t="shared" si="346"/>
        <v>27.6</v>
      </c>
      <c r="Q358" s="158">
        <f t="shared" si="355"/>
        <v>245.6</v>
      </c>
      <c r="R358" s="158">
        <f t="shared" si="355"/>
        <v>2483.3000000000002</v>
      </c>
      <c r="S358" s="158">
        <f t="shared" si="355"/>
        <v>0</v>
      </c>
      <c r="T358" s="154">
        <f t="shared" si="355"/>
        <v>2590.5</v>
      </c>
      <c r="U358" s="158">
        <f t="shared" si="355"/>
        <v>25.9</v>
      </c>
      <c r="V358" s="158">
        <f t="shared" si="355"/>
        <v>230.8</v>
      </c>
      <c r="W358" s="158">
        <f t="shared" si="355"/>
        <v>2333.8000000000002</v>
      </c>
      <c r="X358" s="158">
        <f t="shared" si="355"/>
        <v>0</v>
      </c>
      <c r="Y358" s="158">
        <f t="shared" si="355"/>
        <v>0</v>
      </c>
      <c r="Z358" s="158">
        <f t="shared" si="355"/>
        <v>0</v>
      </c>
      <c r="AA358" s="158">
        <f t="shared" si="355"/>
        <v>0</v>
      </c>
      <c r="AB358" s="154">
        <f t="shared" ref="AB358:AE436" si="357">T358+X358</f>
        <v>2590.5</v>
      </c>
      <c r="AC358" s="154">
        <f t="shared" si="357"/>
        <v>25.9</v>
      </c>
      <c r="AD358" s="154">
        <f t="shared" si="357"/>
        <v>230.8</v>
      </c>
      <c r="AE358" s="154">
        <f t="shared" si="357"/>
        <v>2333.8000000000002</v>
      </c>
      <c r="AF358" s="154">
        <f t="shared" si="355"/>
        <v>2516.3000000000002</v>
      </c>
      <c r="AG358" s="158">
        <f t="shared" si="355"/>
        <v>25.2</v>
      </c>
      <c r="AH358" s="158">
        <f t="shared" si="355"/>
        <v>224.2</v>
      </c>
      <c r="AI358" s="158">
        <f t="shared" si="355"/>
        <v>2266.9</v>
      </c>
      <c r="AJ358" s="158">
        <f t="shared" si="355"/>
        <v>0</v>
      </c>
      <c r="AK358" s="158">
        <f t="shared" si="356"/>
        <v>0</v>
      </c>
      <c r="AL358" s="158">
        <f t="shared" si="356"/>
        <v>0</v>
      </c>
      <c r="AM358" s="158">
        <f t="shared" si="356"/>
        <v>0</v>
      </c>
      <c r="AN358" s="162">
        <f t="shared" ref="AN358:AQ436" si="358">AF358+AJ358</f>
        <v>2516.3000000000002</v>
      </c>
      <c r="AO358" s="162">
        <f t="shared" si="358"/>
        <v>25.2</v>
      </c>
      <c r="AP358" s="162">
        <f t="shared" si="358"/>
        <v>224.2</v>
      </c>
      <c r="AQ358" s="162">
        <f t="shared" si="358"/>
        <v>2266.9</v>
      </c>
      <c r="AR358" s="7"/>
      <c r="AS358" s="7"/>
      <c r="AT358" s="7"/>
      <c r="AU358" s="7"/>
      <c r="AV358" s="7"/>
      <c r="AW358" s="7"/>
      <c r="AX358" s="7"/>
      <c r="AY358" s="7"/>
      <c r="AZ358" s="7"/>
      <c r="BA358" s="7"/>
      <c r="BB358" s="7"/>
      <c r="BC358" s="7"/>
      <c r="BD358" s="7"/>
      <c r="BE358" s="7"/>
      <c r="BF358" s="7"/>
      <c r="BG358" s="7"/>
      <c r="BH358" s="7"/>
      <c r="BI358" s="7"/>
      <c r="BJ358" s="7"/>
      <c r="BK358" s="7"/>
      <c r="BL358" s="7"/>
      <c r="BM358" s="7"/>
      <c r="BN358" s="7"/>
      <c r="BO358" s="7"/>
      <c r="BP358" s="7"/>
      <c r="BQ358" s="7"/>
      <c r="BR358" s="7"/>
      <c r="BS358" s="7"/>
      <c r="BT358" s="7"/>
      <c r="BU358" s="7"/>
      <c r="BV358" s="7"/>
      <c r="BW358" s="7"/>
      <c r="BX358" s="7"/>
      <c r="BY358" s="7"/>
    </row>
    <row r="359" spans="1:77" s="8" customFormat="1" ht="16.5" customHeight="1">
      <c r="A359" s="16" t="s">
        <v>58</v>
      </c>
      <c r="B359" s="72" t="s">
        <v>330</v>
      </c>
      <c r="C359" s="153" t="s">
        <v>56</v>
      </c>
      <c r="D359" s="153" t="s">
        <v>59</v>
      </c>
      <c r="E359" s="154">
        <f>F359+G359+H359+I359</f>
        <v>2756.5</v>
      </c>
      <c r="F359" s="155">
        <v>27.6</v>
      </c>
      <c r="G359" s="155">
        <v>245.6</v>
      </c>
      <c r="H359" s="155">
        <v>2483.3000000000002</v>
      </c>
      <c r="I359" s="157"/>
      <c r="J359" s="188">
        <f>K359+L359+M359+N359</f>
        <v>0</v>
      </c>
      <c r="K359" s="188"/>
      <c r="L359" s="188"/>
      <c r="M359" s="188"/>
      <c r="N359" s="188"/>
      <c r="O359" s="157">
        <f>P359+Q359+R359+S359</f>
        <v>2756.5</v>
      </c>
      <c r="P359" s="157">
        <f t="shared" si="346"/>
        <v>27.6</v>
      </c>
      <c r="Q359" s="157">
        <f>G359+L359</f>
        <v>245.6</v>
      </c>
      <c r="R359" s="157">
        <f>H359+M359</f>
        <v>2483.3000000000002</v>
      </c>
      <c r="S359" s="157">
        <f>I359+N359</f>
        <v>0</v>
      </c>
      <c r="T359" s="154">
        <f>U359+V359+W359</f>
        <v>2590.5</v>
      </c>
      <c r="U359" s="155">
        <v>25.9</v>
      </c>
      <c r="V359" s="156">
        <v>230.8</v>
      </c>
      <c r="W359" s="156">
        <v>2333.8000000000002</v>
      </c>
      <c r="X359" s="156"/>
      <c r="Y359" s="156"/>
      <c r="Z359" s="156"/>
      <c r="AA359" s="156"/>
      <c r="AB359" s="154">
        <f t="shared" si="357"/>
        <v>2590.5</v>
      </c>
      <c r="AC359" s="154">
        <f t="shared" si="357"/>
        <v>25.9</v>
      </c>
      <c r="AD359" s="154">
        <f t="shared" si="357"/>
        <v>230.8</v>
      </c>
      <c r="AE359" s="154">
        <f t="shared" si="357"/>
        <v>2333.8000000000002</v>
      </c>
      <c r="AF359" s="154">
        <f>AG359+AH359+AI359</f>
        <v>2516.3000000000002</v>
      </c>
      <c r="AG359" s="158">
        <v>25.2</v>
      </c>
      <c r="AH359" s="160">
        <v>224.2</v>
      </c>
      <c r="AI359" s="160">
        <v>2266.9</v>
      </c>
      <c r="AJ359" s="161"/>
      <c r="AK359" s="161"/>
      <c r="AL359" s="161"/>
      <c r="AM359" s="161"/>
      <c r="AN359" s="162">
        <f t="shared" si="358"/>
        <v>2516.3000000000002</v>
      </c>
      <c r="AO359" s="162">
        <f t="shared" si="358"/>
        <v>25.2</v>
      </c>
      <c r="AP359" s="162">
        <f t="shared" si="358"/>
        <v>224.2</v>
      </c>
      <c r="AQ359" s="162">
        <f t="shared" si="358"/>
        <v>2266.9</v>
      </c>
      <c r="AR359" s="7"/>
      <c r="AS359" s="7"/>
      <c r="AT359" s="7"/>
      <c r="AU359" s="7"/>
      <c r="AV359" s="7"/>
      <c r="AW359" s="7"/>
      <c r="AX359" s="7"/>
      <c r="AY359" s="7"/>
      <c r="AZ359" s="7"/>
      <c r="BA359" s="7"/>
      <c r="BB359" s="7"/>
      <c r="BC359" s="7"/>
      <c r="BD359" s="7"/>
      <c r="BE359" s="7"/>
      <c r="BF359" s="7"/>
      <c r="BG359" s="7"/>
      <c r="BH359" s="7"/>
      <c r="BI359" s="7"/>
      <c r="BJ359" s="7"/>
      <c r="BK359" s="7"/>
      <c r="BL359" s="7"/>
      <c r="BM359" s="7"/>
      <c r="BN359" s="7"/>
      <c r="BO359" s="7"/>
      <c r="BP359" s="7"/>
      <c r="BQ359" s="7"/>
      <c r="BR359" s="7"/>
      <c r="BS359" s="7"/>
      <c r="BT359" s="7"/>
      <c r="BU359" s="7"/>
      <c r="BV359" s="7"/>
      <c r="BW359" s="7"/>
      <c r="BX359" s="7"/>
      <c r="BY359" s="7"/>
    </row>
    <row r="360" spans="1:77" s="8" customFormat="1" ht="60.75">
      <c r="A360" s="144" t="s">
        <v>118</v>
      </c>
      <c r="B360" s="152" t="s">
        <v>243</v>
      </c>
      <c r="C360" s="153"/>
      <c r="D360" s="153"/>
      <c r="E360" s="154">
        <f>E361</f>
        <v>1509.6</v>
      </c>
      <c r="F360" s="154">
        <f t="shared" ref="F360:AM361" si="359">F361</f>
        <v>0</v>
      </c>
      <c r="G360" s="154">
        <f t="shared" si="359"/>
        <v>1509.6</v>
      </c>
      <c r="H360" s="154">
        <f t="shared" si="359"/>
        <v>0</v>
      </c>
      <c r="I360" s="154">
        <f t="shared" si="359"/>
        <v>0</v>
      </c>
      <c r="J360" s="187">
        <f t="shared" si="359"/>
        <v>0</v>
      </c>
      <c r="K360" s="187">
        <f t="shared" si="359"/>
        <v>0</v>
      </c>
      <c r="L360" s="187">
        <f t="shared" si="359"/>
        <v>0</v>
      </c>
      <c r="M360" s="187">
        <f t="shared" si="359"/>
        <v>0</v>
      </c>
      <c r="N360" s="187">
        <f t="shared" si="359"/>
        <v>0</v>
      </c>
      <c r="O360" s="154">
        <f t="shared" si="359"/>
        <v>1509.6</v>
      </c>
      <c r="P360" s="157">
        <f t="shared" si="346"/>
        <v>0</v>
      </c>
      <c r="Q360" s="154">
        <f t="shared" si="359"/>
        <v>1509.6</v>
      </c>
      <c r="R360" s="154">
        <f t="shared" si="359"/>
        <v>0</v>
      </c>
      <c r="S360" s="154">
        <f t="shared" si="359"/>
        <v>0</v>
      </c>
      <c r="T360" s="154">
        <f t="shared" si="359"/>
        <v>1543.6</v>
      </c>
      <c r="U360" s="154">
        <f t="shared" si="359"/>
        <v>0</v>
      </c>
      <c r="V360" s="154">
        <f t="shared" si="359"/>
        <v>1543.6</v>
      </c>
      <c r="W360" s="154">
        <f t="shared" si="359"/>
        <v>0</v>
      </c>
      <c r="X360" s="154">
        <f t="shared" si="359"/>
        <v>0</v>
      </c>
      <c r="Y360" s="154">
        <f t="shared" si="359"/>
        <v>0</v>
      </c>
      <c r="Z360" s="154">
        <f t="shared" si="359"/>
        <v>0</v>
      </c>
      <c r="AA360" s="154">
        <f t="shared" si="359"/>
        <v>0</v>
      </c>
      <c r="AB360" s="154">
        <f t="shared" si="357"/>
        <v>1543.6</v>
      </c>
      <c r="AC360" s="154">
        <f t="shared" si="357"/>
        <v>0</v>
      </c>
      <c r="AD360" s="154">
        <f t="shared" si="357"/>
        <v>1543.6</v>
      </c>
      <c r="AE360" s="154">
        <f t="shared" si="357"/>
        <v>0</v>
      </c>
      <c r="AF360" s="154">
        <f t="shared" si="359"/>
        <v>1543.6</v>
      </c>
      <c r="AG360" s="154">
        <f t="shared" si="359"/>
        <v>0</v>
      </c>
      <c r="AH360" s="154">
        <f t="shared" si="359"/>
        <v>1543.6</v>
      </c>
      <c r="AI360" s="154">
        <f t="shared" si="359"/>
        <v>0</v>
      </c>
      <c r="AJ360" s="154">
        <f t="shared" si="359"/>
        <v>0</v>
      </c>
      <c r="AK360" s="154">
        <f t="shared" si="359"/>
        <v>0</v>
      </c>
      <c r="AL360" s="154">
        <f t="shared" si="359"/>
        <v>0</v>
      </c>
      <c r="AM360" s="154">
        <f t="shared" si="359"/>
        <v>0</v>
      </c>
      <c r="AN360" s="162">
        <f t="shared" si="358"/>
        <v>1543.6</v>
      </c>
      <c r="AO360" s="162">
        <f t="shared" si="358"/>
        <v>0</v>
      </c>
      <c r="AP360" s="162">
        <f t="shared" si="358"/>
        <v>1543.6</v>
      </c>
      <c r="AQ360" s="162">
        <f t="shared" si="358"/>
        <v>0</v>
      </c>
      <c r="AR360" s="7"/>
      <c r="AS360" s="7"/>
      <c r="AT360" s="7"/>
      <c r="AU360" s="7"/>
      <c r="AV360" s="7"/>
      <c r="AW360" s="7"/>
      <c r="AX360" s="7"/>
      <c r="AY360" s="7"/>
      <c r="AZ360" s="7"/>
      <c r="BA360" s="7"/>
      <c r="BB360" s="7"/>
      <c r="BC360" s="7"/>
      <c r="BD360" s="7"/>
      <c r="BE360" s="7"/>
      <c r="BF360" s="7"/>
      <c r="BG360" s="7"/>
      <c r="BH360" s="7"/>
      <c r="BI360" s="7"/>
      <c r="BJ360" s="7"/>
      <c r="BK360" s="7"/>
      <c r="BL360" s="7"/>
      <c r="BM360" s="7"/>
      <c r="BN360" s="7"/>
      <c r="BO360" s="7"/>
      <c r="BP360" s="7"/>
      <c r="BQ360" s="7"/>
      <c r="BR360" s="7"/>
      <c r="BS360" s="7"/>
      <c r="BT360" s="7"/>
      <c r="BU360" s="7"/>
      <c r="BV360" s="7"/>
      <c r="BW360" s="7"/>
      <c r="BX360" s="7"/>
      <c r="BY360" s="7"/>
    </row>
    <row r="361" spans="1:77" s="8" customFormat="1" ht="51.75">
      <c r="A361" s="81" t="s">
        <v>60</v>
      </c>
      <c r="B361" s="152" t="s">
        <v>243</v>
      </c>
      <c r="C361" s="153" t="s">
        <v>56</v>
      </c>
      <c r="D361" s="153"/>
      <c r="E361" s="154">
        <f>E362</f>
        <v>1509.6</v>
      </c>
      <c r="F361" s="154">
        <f t="shared" si="359"/>
        <v>0</v>
      </c>
      <c r="G361" s="154">
        <f t="shared" si="359"/>
        <v>1509.6</v>
      </c>
      <c r="H361" s="154">
        <f t="shared" si="359"/>
        <v>0</v>
      </c>
      <c r="I361" s="154">
        <f t="shared" si="359"/>
        <v>0</v>
      </c>
      <c r="J361" s="187">
        <f t="shared" si="359"/>
        <v>0</v>
      </c>
      <c r="K361" s="187">
        <f t="shared" si="359"/>
        <v>0</v>
      </c>
      <c r="L361" s="187">
        <f t="shared" si="359"/>
        <v>0</v>
      </c>
      <c r="M361" s="187">
        <f t="shared" si="359"/>
        <v>0</v>
      </c>
      <c r="N361" s="187">
        <f t="shared" si="359"/>
        <v>0</v>
      </c>
      <c r="O361" s="154">
        <f t="shared" si="359"/>
        <v>1509.6</v>
      </c>
      <c r="P361" s="157">
        <f t="shared" si="346"/>
        <v>0</v>
      </c>
      <c r="Q361" s="154">
        <f t="shared" si="359"/>
        <v>1509.6</v>
      </c>
      <c r="R361" s="154">
        <f t="shared" si="359"/>
        <v>0</v>
      </c>
      <c r="S361" s="154">
        <f t="shared" si="359"/>
        <v>0</v>
      </c>
      <c r="T361" s="154">
        <f t="shared" si="359"/>
        <v>1543.6</v>
      </c>
      <c r="U361" s="154">
        <f t="shared" si="359"/>
        <v>0</v>
      </c>
      <c r="V361" s="154">
        <f t="shared" si="359"/>
        <v>1543.6</v>
      </c>
      <c r="W361" s="154">
        <f t="shared" si="359"/>
        <v>0</v>
      </c>
      <c r="X361" s="154">
        <f t="shared" si="359"/>
        <v>0</v>
      </c>
      <c r="Y361" s="154">
        <f t="shared" si="359"/>
        <v>0</v>
      </c>
      <c r="Z361" s="154">
        <f t="shared" si="359"/>
        <v>0</v>
      </c>
      <c r="AA361" s="154">
        <f t="shared" si="359"/>
        <v>0</v>
      </c>
      <c r="AB361" s="154">
        <f t="shared" si="357"/>
        <v>1543.6</v>
      </c>
      <c r="AC361" s="154">
        <f t="shared" si="357"/>
        <v>0</v>
      </c>
      <c r="AD361" s="154">
        <f t="shared" si="357"/>
        <v>1543.6</v>
      </c>
      <c r="AE361" s="154">
        <f t="shared" si="357"/>
        <v>0</v>
      </c>
      <c r="AF361" s="154">
        <f t="shared" si="359"/>
        <v>1543.6</v>
      </c>
      <c r="AG361" s="154">
        <f t="shared" si="359"/>
        <v>0</v>
      </c>
      <c r="AH361" s="154">
        <f t="shared" si="359"/>
        <v>1543.6</v>
      </c>
      <c r="AI361" s="154">
        <f t="shared" si="359"/>
        <v>0</v>
      </c>
      <c r="AJ361" s="154">
        <f t="shared" si="359"/>
        <v>0</v>
      </c>
      <c r="AK361" s="154">
        <f t="shared" si="359"/>
        <v>0</v>
      </c>
      <c r="AL361" s="154">
        <f t="shared" si="359"/>
        <v>0</v>
      </c>
      <c r="AM361" s="154">
        <f t="shared" si="359"/>
        <v>0</v>
      </c>
      <c r="AN361" s="162">
        <f t="shared" si="358"/>
        <v>1543.6</v>
      </c>
      <c r="AO361" s="162">
        <f t="shared" si="358"/>
        <v>0</v>
      </c>
      <c r="AP361" s="162">
        <f t="shared" si="358"/>
        <v>1543.6</v>
      </c>
      <c r="AQ361" s="162">
        <f t="shared" si="358"/>
        <v>0</v>
      </c>
      <c r="AR361" s="7"/>
      <c r="AS361" s="7"/>
      <c r="AT361" s="7"/>
      <c r="AU361" s="7"/>
      <c r="AV361" s="7"/>
      <c r="AW361" s="7"/>
      <c r="AX361" s="7"/>
      <c r="AY361" s="7"/>
      <c r="AZ361" s="7"/>
      <c r="BA361" s="7"/>
      <c r="BB361" s="7"/>
      <c r="BC361" s="7"/>
      <c r="BD361" s="7"/>
      <c r="BE361" s="7"/>
      <c r="BF361" s="7"/>
      <c r="BG361" s="7"/>
      <c r="BH361" s="7"/>
      <c r="BI361" s="7"/>
      <c r="BJ361" s="7"/>
      <c r="BK361" s="7"/>
      <c r="BL361" s="7"/>
      <c r="BM361" s="7"/>
      <c r="BN361" s="7"/>
      <c r="BO361" s="7"/>
      <c r="BP361" s="7"/>
      <c r="BQ361" s="7"/>
      <c r="BR361" s="7"/>
      <c r="BS361" s="7"/>
      <c r="BT361" s="7"/>
      <c r="BU361" s="7"/>
      <c r="BV361" s="7"/>
      <c r="BW361" s="7"/>
      <c r="BX361" s="7"/>
      <c r="BY361" s="7"/>
    </row>
    <row r="362" spans="1:77" s="8" customFormat="1" ht="16.5" customHeight="1">
      <c r="A362" s="16" t="s">
        <v>58</v>
      </c>
      <c r="B362" s="152" t="s">
        <v>243</v>
      </c>
      <c r="C362" s="153" t="s">
        <v>56</v>
      </c>
      <c r="D362" s="153" t="s">
        <v>59</v>
      </c>
      <c r="E362" s="154">
        <f>F362+G362+H362</f>
        <v>1509.6</v>
      </c>
      <c r="F362" s="155"/>
      <c r="G362" s="155">
        <v>1509.6</v>
      </c>
      <c r="H362" s="157"/>
      <c r="I362" s="157"/>
      <c r="J362" s="188">
        <f>K362+L362+M362+N362</f>
        <v>0</v>
      </c>
      <c r="K362" s="188"/>
      <c r="L362" s="197"/>
      <c r="M362" s="188"/>
      <c r="N362" s="188"/>
      <c r="O362" s="157">
        <f>P362+Q362+R362+S362</f>
        <v>1509.6</v>
      </c>
      <c r="P362" s="157">
        <f t="shared" si="346"/>
        <v>0</v>
      </c>
      <c r="Q362" s="157">
        <f>L362+G362</f>
        <v>1509.6</v>
      </c>
      <c r="R362" s="157">
        <f>M362+H362</f>
        <v>0</v>
      </c>
      <c r="S362" s="157">
        <f>N362+I362</f>
        <v>0</v>
      </c>
      <c r="T362" s="154">
        <f>U362+V362+W362</f>
        <v>1543.6</v>
      </c>
      <c r="U362" s="155"/>
      <c r="V362" s="156">
        <v>1543.6</v>
      </c>
      <c r="W362" s="156"/>
      <c r="X362" s="155">
        <f>Y362+Z362+AA362</f>
        <v>0</v>
      </c>
      <c r="Y362" s="156"/>
      <c r="Z362" s="155"/>
      <c r="AA362" s="156"/>
      <c r="AB362" s="154">
        <f t="shared" si="357"/>
        <v>1543.6</v>
      </c>
      <c r="AC362" s="154">
        <f t="shared" si="357"/>
        <v>0</v>
      </c>
      <c r="AD362" s="154">
        <f t="shared" si="357"/>
        <v>1543.6</v>
      </c>
      <c r="AE362" s="154">
        <f t="shared" si="357"/>
        <v>0</v>
      </c>
      <c r="AF362" s="154">
        <f>AG362+AH362+AI362</f>
        <v>1543.6</v>
      </c>
      <c r="AG362" s="158"/>
      <c r="AH362" s="160">
        <v>1543.6</v>
      </c>
      <c r="AI362" s="160"/>
      <c r="AJ362" s="161">
        <f>AK362+AL362+AM362</f>
        <v>0</v>
      </c>
      <c r="AK362" s="161"/>
      <c r="AL362" s="161"/>
      <c r="AM362" s="161"/>
      <c r="AN362" s="162">
        <f t="shared" si="358"/>
        <v>1543.6</v>
      </c>
      <c r="AO362" s="162">
        <f t="shared" si="358"/>
        <v>0</v>
      </c>
      <c r="AP362" s="162">
        <f t="shared" si="358"/>
        <v>1543.6</v>
      </c>
      <c r="AQ362" s="162">
        <f t="shared" si="358"/>
        <v>0</v>
      </c>
      <c r="AR362" s="7"/>
      <c r="AS362" s="7"/>
      <c r="AT362" s="7"/>
      <c r="AU362" s="7"/>
      <c r="AV362" s="7"/>
      <c r="AW362" s="7"/>
      <c r="AX362" s="7"/>
      <c r="AY362" s="7"/>
      <c r="AZ362" s="7"/>
      <c r="BA362" s="7"/>
      <c r="BB362" s="7"/>
      <c r="BC362" s="7"/>
      <c r="BD362" s="7"/>
      <c r="BE362" s="7"/>
      <c r="BF362" s="7"/>
      <c r="BG362" s="7"/>
      <c r="BH362" s="7"/>
      <c r="BI362" s="7"/>
      <c r="BJ362" s="7"/>
      <c r="BK362" s="7"/>
      <c r="BL362" s="7"/>
      <c r="BM362" s="7"/>
      <c r="BN362" s="7"/>
      <c r="BO362" s="7"/>
      <c r="BP362" s="7"/>
      <c r="BQ362" s="7"/>
      <c r="BR362" s="7"/>
      <c r="BS362" s="7"/>
      <c r="BT362" s="7"/>
      <c r="BU362" s="7"/>
      <c r="BV362" s="7"/>
      <c r="BW362" s="7"/>
      <c r="BX362" s="7"/>
      <c r="BY362" s="7"/>
    </row>
    <row r="363" spans="1:77" s="96" customFormat="1" ht="49.5" customHeight="1">
      <c r="A363" s="66" t="s">
        <v>147</v>
      </c>
      <c r="B363" s="25" t="s">
        <v>240</v>
      </c>
      <c r="C363" s="153"/>
      <c r="D363" s="153"/>
      <c r="E363" s="154">
        <f>F363+H363</f>
        <v>1690.5</v>
      </c>
      <c r="F363" s="156">
        <f t="shared" ref="F363:U364" si="360">F364</f>
        <v>1690.5</v>
      </c>
      <c r="G363" s="156">
        <f t="shared" si="360"/>
        <v>0</v>
      </c>
      <c r="H363" s="156">
        <f t="shared" si="360"/>
        <v>0</v>
      </c>
      <c r="I363" s="156">
        <f t="shared" si="360"/>
        <v>0</v>
      </c>
      <c r="J363" s="192">
        <f t="shared" si="360"/>
        <v>0</v>
      </c>
      <c r="K363" s="192">
        <f t="shared" si="360"/>
        <v>0</v>
      </c>
      <c r="L363" s="192">
        <f t="shared" si="360"/>
        <v>0</v>
      </c>
      <c r="M363" s="192">
        <f t="shared" si="360"/>
        <v>0</v>
      </c>
      <c r="N363" s="192">
        <f t="shared" si="360"/>
        <v>0</v>
      </c>
      <c r="O363" s="156">
        <f t="shared" si="360"/>
        <v>1690.5</v>
      </c>
      <c r="P363" s="157">
        <f t="shared" si="346"/>
        <v>1690.5</v>
      </c>
      <c r="Q363" s="156">
        <f t="shared" si="360"/>
        <v>0</v>
      </c>
      <c r="R363" s="156">
        <f t="shared" si="360"/>
        <v>0</v>
      </c>
      <c r="S363" s="156">
        <f t="shared" si="360"/>
        <v>0</v>
      </c>
      <c r="T363" s="156">
        <f t="shared" si="360"/>
        <v>1850</v>
      </c>
      <c r="U363" s="156">
        <f t="shared" si="360"/>
        <v>1850</v>
      </c>
      <c r="V363" s="156">
        <f>V364</f>
        <v>0</v>
      </c>
      <c r="W363" s="156">
        <f>W364</f>
        <v>0</v>
      </c>
      <c r="X363" s="156">
        <f t="shared" ref="X363:AA364" si="361">X364</f>
        <v>0</v>
      </c>
      <c r="Y363" s="156">
        <f t="shared" si="361"/>
        <v>0</v>
      </c>
      <c r="Z363" s="156">
        <f t="shared" si="361"/>
        <v>0</v>
      </c>
      <c r="AA363" s="156">
        <f t="shared" si="361"/>
        <v>0</v>
      </c>
      <c r="AB363" s="154">
        <f t="shared" si="357"/>
        <v>1850</v>
      </c>
      <c r="AC363" s="154">
        <f t="shared" si="357"/>
        <v>1850</v>
      </c>
      <c r="AD363" s="154">
        <f t="shared" si="357"/>
        <v>0</v>
      </c>
      <c r="AE363" s="154">
        <f t="shared" si="357"/>
        <v>0</v>
      </c>
      <c r="AF363" s="156">
        <f t="shared" ref="AF363:AM364" si="362">AF364</f>
        <v>1850</v>
      </c>
      <c r="AG363" s="156">
        <f t="shared" si="362"/>
        <v>1850</v>
      </c>
      <c r="AH363" s="156">
        <f t="shared" si="362"/>
        <v>0</v>
      </c>
      <c r="AI363" s="156">
        <f t="shared" si="362"/>
        <v>0</v>
      </c>
      <c r="AJ363" s="156">
        <f t="shared" si="362"/>
        <v>0</v>
      </c>
      <c r="AK363" s="156">
        <f t="shared" si="362"/>
        <v>0</v>
      </c>
      <c r="AL363" s="156">
        <f t="shared" si="362"/>
        <v>0</v>
      </c>
      <c r="AM363" s="156">
        <f t="shared" si="362"/>
        <v>0</v>
      </c>
      <c r="AN363" s="162">
        <f t="shared" si="358"/>
        <v>1850</v>
      </c>
      <c r="AO363" s="162">
        <f t="shared" si="358"/>
        <v>1850</v>
      </c>
      <c r="AP363" s="162">
        <f t="shared" si="358"/>
        <v>0</v>
      </c>
      <c r="AQ363" s="162">
        <f t="shared" si="358"/>
        <v>0</v>
      </c>
      <c r="AR363" s="95"/>
      <c r="AS363" s="95"/>
      <c r="AT363" s="95"/>
      <c r="AU363" s="95"/>
      <c r="AV363" s="95"/>
      <c r="AW363" s="95"/>
      <c r="AX363" s="95"/>
      <c r="AY363" s="95"/>
      <c r="AZ363" s="95"/>
      <c r="BA363" s="95"/>
      <c r="BB363" s="95"/>
      <c r="BC363" s="95"/>
      <c r="BD363" s="95"/>
      <c r="BE363" s="95"/>
      <c r="BF363" s="95"/>
      <c r="BG363" s="95"/>
      <c r="BH363" s="95"/>
      <c r="BI363" s="95"/>
      <c r="BJ363" s="95"/>
      <c r="BK363" s="95"/>
      <c r="BL363" s="95"/>
      <c r="BM363" s="95"/>
      <c r="BN363" s="95"/>
      <c r="BO363" s="95"/>
      <c r="BP363" s="95"/>
      <c r="BQ363" s="95"/>
      <c r="BR363" s="95"/>
      <c r="BS363" s="95"/>
      <c r="BT363" s="95"/>
      <c r="BU363" s="95"/>
      <c r="BV363" s="95"/>
      <c r="BW363" s="95"/>
      <c r="BX363" s="95"/>
      <c r="BY363" s="95"/>
    </row>
    <row r="364" spans="1:77" s="96" customFormat="1" ht="62.25" customHeight="1">
      <c r="A364" s="27" t="s">
        <v>60</v>
      </c>
      <c r="B364" s="25" t="s">
        <v>240</v>
      </c>
      <c r="C364" s="153" t="s">
        <v>56</v>
      </c>
      <c r="D364" s="153"/>
      <c r="E364" s="154">
        <f>F364+H364</f>
        <v>1690.5</v>
      </c>
      <c r="F364" s="156">
        <f t="shared" si="360"/>
        <v>1690.5</v>
      </c>
      <c r="G364" s="156">
        <f t="shared" si="360"/>
        <v>0</v>
      </c>
      <c r="H364" s="156">
        <f t="shared" si="360"/>
        <v>0</v>
      </c>
      <c r="I364" s="156">
        <f t="shared" si="360"/>
        <v>0</v>
      </c>
      <c r="J364" s="192">
        <f t="shared" si="360"/>
        <v>0</v>
      </c>
      <c r="K364" s="192">
        <f t="shared" si="360"/>
        <v>0</v>
      </c>
      <c r="L364" s="192">
        <f t="shared" si="360"/>
        <v>0</v>
      </c>
      <c r="M364" s="192">
        <f t="shared" si="360"/>
        <v>0</v>
      </c>
      <c r="N364" s="192">
        <f t="shared" si="360"/>
        <v>0</v>
      </c>
      <c r="O364" s="156">
        <f t="shared" si="360"/>
        <v>1690.5</v>
      </c>
      <c r="P364" s="157">
        <f t="shared" si="346"/>
        <v>1690.5</v>
      </c>
      <c r="Q364" s="156">
        <f t="shared" si="360"/>
        <v>0</v>
      </c>
      <c r="R364" s="156">
        <f t="shared" si="360"/>
        <v>0</v>
      </c>
      <c r="S364" s="156">
        <f t="shared" si="360"/>
        <v>0</v>
      </c>
      <c r="T364" s="156">
        <f t="shared" si="360"/>
        <v>1850</v>
      </c>
      <c r="U364" s="156">
        <f t="shared" si="360"/>
        <v>1850</v>
      </c>
      <c r="V364" s="156">
        <f>V365</f>
        <v>0</v>
      </c>
      <c r="W364" s="156">
        <f>W365</f>
        <v>0</v>
      </c>
      <c r="X364" s="156">
        <f t="shared" si="361"/>
        <v>0</v>
      </c>
      <c r="Y364" s="156">
        <f t="shared" si="361"/>
        <v>0</v>
      </c>
      <c r="Z364" s="156">
        <f t="shared" si="361"/>
        <v>0</v>
      </c>
      <c r="AA364" s="156">
        <f t="shared" si="361"/>
        <v>0</v>
      </c>
      <c r="AB364" s="154">
        <f t="shared" si="357"/>
        <v>1850</v>
      </c>
      <c r="AC364" s="154">
        <f t="shared" si="357"/>
        <v>1850</v>
      </c>
      <c r="AD364" s="154">
        <f t="shared" si="357"/>
        <v>0</v>
      </c>
      <c r="AE364" s="154">
        <f t="shared" si="357"/>
        <v>0</v>
      </c>
      <c r="AF364" s="156">
        <f t="shared" si="362"/>
        <v>1850</v>
      </c>
      <c r="AG364" s="156">
        <f t="shared" si="362"/>
        <v>1850</v>
      </c>
      <c r="AH364" s="156">
        <f t="shared" si="362"/>
        <v>0</v>
      </c>
      <c r="AI364" s="156">
        <f t="shared" si="362"/>
        <v>0</v>
      </c>
      <c r="AJ364" s="156">
        <f t="shared" si="362"/>
        <v>0</v>
      </c>
      <c r="AK364" s="156">
        <f t="shared" si="362"/>
        <v>0</v>
      </c>
      <c r="AL364" s="156">
        <f t="shared" si="362"/>
        <v>0</v>
      </c>
      <c r="AM364" s="156">
        <f t="shared" si="362"/>
        <v>0</v>
      </c>
      <c r="AN364" s="162">
        <f t="shared" si="358"/>
        <v>1850</v>
      </c>
      <c r="AO364" s="162">
        <f t="shared" si="358"/>
        <v>1850</v>
      </c>
      <c r="AP364" s="162">
        <f t="shared" si="358"/>
        <v>0</v>
      </c>
      <c r="AQ364" s="162">
        <f t="shared" si="358"/>
        <v>0</v>
      </c>
      <c r="AR364" s="95"/>
      <c r="AS364" s="95"/>
      <c r="AT364" s="95"/>
      <c r="AU364" s="95"/>
      <c r="AV364" s="95"/>
      <c r="AW364" s="95"/>
      <c r="AX364" s="95"/>
      <c r="AY364" s="95"/>
      <c r="AZ364" s="95"/>
      <c r="BA364" s="95"/>
      <c r="BB364" s="95"/>
      <c r="BC364" s="95"/>
      <c r="BD364" s="95"/>
      <c r="BE364" s="95"/>
      <c r="BF364" s="95"/>
      <c r="BG364" s="95"/>
      <c r="BH364" s="95"/>
      <c r="BI364" s="95"/>
      <c r="BJ364" s="95"/>
      <c r="BK364" s="95"/>
      <c r="BL364" s="95"/>
      <c r="BM364" s="95"/>
      <c r="BN364" s="95"/>
      <c r="BO364" s="95"/>
      <c r="BP364" s="95"/>
      <c r="BQ364" s="95"/>
      <c r="BR364" s="95"/>
      <c r="BS364" s="95"/>
      <c r="BT364" s="95"/>
      <c r="BU364" s="95"/>
      <c r="BV364" s="95"/>
      <c r="BW364" s="95"/>
      <c r="BX364" s="95"/>
      <c r="BY364" s="95"/>
    </row>
    <row r="365" spans="1:77" s="96" customFormat="1" ht="17.25" customHeight="1">
      <c r="A365" s="16" t="s">
        <v>58</v>
      </c>
      <c r="B365" s="25" t="s">
        <v>240</v>
      </c>
      <c r="C365" s="153" t="s">
        <v>56</v>
      </c>
      <c r="D365" s="153" t="s">
        <v>59</v>
      </c>
      <c r="E365" s="154">
        <f>F365+G365+H365</f>
        <v>1690.5</v>
      </c>
      <c r="F365" s="156">
        <v>1690.5</v>
      </c>
      <c r="G365" s="155"/>
      <c r="H365" s="157"/>
      <c r="I365" s="157"/>
      <c r="J365" s="188">
        <f>K365+L365+M365+N365</f>
        <v>0</v>
      </c>
      <c r="K365" s="188"/>
      <c r="L365" s="188"/>
      <c r="M365" s="188"/>
      <c r="N365" s="188"/>
      <c r="O365" s="157">
        <f>P365+Q365+R365+S365</f>
        <v>1690.5</v>
      </c>
      <c r="P365" s="157">
        <f t="shared" si="346"/>
        <v>1690.5</v>
      </c>
      <c r="Q365" s="157">
        <f>G365+L365</f>
        <v>0</v>
      </c>
      <c r="R365" s="157">
        <f>H365+M365</f>
        <v>0</v>
      </c>
      <c r="S365" s="157">
        <f>I365+N365</f>
        <v>0</v>
      </c>
      <c r="T365" s="154">
        <f>U365+V365+W365</f>
        <v>1850</v>
      </c>
      <c r="U365" s="155">
        <v>1850</v>
      </c>
      <c r="V365" s="156"/>
      <c r="W365" s="156"/>
      <c r="X365" s="156"/>
      <c r="Y365" s="156"/>
      <c r="Z365" s="156"/>
      <c r="AA365" s="156"/>
      <c r="AB365" s="154">
        <f t="shared" si="357"/>
        <v>1850</v>
      </c>
      <c r="AC365" s="154">
        <f t="shared" si="357"/>
        <v>1850</v>
      </c>
      <c r="AD365" s="154">
        <f t="shared" si="357"/>
        <v>0</v>
      </c>
      <c r="AE365" s="154">
        <f t="shared" si="357"/>
        <v>0</v>
      </c>
      <c r="AF365" s="159">
        <f>AG365+AH365</f>
        <v>1850</v>
      </c>
      <c r="AG365" s="160">
        <v>1850</v>
      </c>
      <c r="AH365" s="160"/>
      <c r="AI365" s="160"/>
      <c r="AJ365" s="156"/>
      <c r="AK365" s="156"/>
      <c r="AL365" s="156"/>
      <c r="AM365" s="156"/>
      <c r="AN365" s="162">
        <f t="shared" si="358"/>
        <v>1850</v>
      </c>
      <c r="AO365" s="162">
        <f t="shared" si="358"/>
        <v>1850</v>
      </c>
      <c r="AP365" s="162">
        <f t="shared" si="358"/>
        <v>0</v>
      </c>
      <c r="AQ365" s="162">
        <f t="shared" si="358"/>
        <v>0</v>
      </c>
      <c r="AR365" s="95"/>
      <c r="AS365" s="95"/>
      <c r="AT365" s="95"/>
      <c r="AU365" s="95"/>
      <c r="AV365" s="95"/>
      <c r="AW365" s="95"/>
      <c r="AX365" s="95"/>
      <c r="AY365" s="95"/>
      <c r="AZ365" s="95"/>
      <c r="BA365" s="95"/>
      <c r="BB365" s="95"/>
      <c r="BC365" s="95"/>
      <c r="BD365" s="95"/>
      <c r="BE365" s="95"/>
      <c r="BF365" s="95"/>
      <c r="BG365" s="95"/>
      <c r="BH365" s="95"/>
      <c r="BI365" s="95"/>
      <c r="BJ365" s="95"/>
      <c r="BK365" s="95"/>
      <c r="BL365" s="95"/>
      <c r="BM365" s="95"/>
      <c r="BN365" s="95"/>
      <c r="BO365" s="95"/>
      <c r="BP365" s="95"/>
      <c r="BQ365" s="95"/>
      <c r="BR365" s="95"/>
      <c r="BS365" s="95"/>
      <c r="BT365" s="95"/>
      <c r="BU365" s="95"/>
      <c r="BV365" s="95"/>
      <c r="BW365" s="95"/>
      <c r="BX365" s="95"/>
      <c r="BY365" s="95"/>
    </row>
    <row r="366" spans="1:77" s="96" customFormat="1" ht="44.25" customHeight="1">
      <c r="A366" s="27" t="s">
        <v>141</v>
      </c>
      <c r="B366" s="25" t="s">
        <v>241</v>
      </c>
      <c r="C366" s="153"/>
      <c r="D366" s="153"/>
      <c r="E366" s="154">
        <f>F366+H366</f>
        <v>1852.9</v>
      </c>
      <c r="F366" s="155">
        <f t="shared" ref="F366:U367" si="363">F367</f>
        <v>1852.9</v>
      </c>
      <c r="G366" s="156">
        <f t="shared" si="363"/>
        <v>0</v>
      </c>
      <c r="H366" s="156">
        <f t="shared" si="363"/>
        <v>0</v>
      </c>
      <c r="I366" s="156">
        <f t="shared" si="363"/>
        <v>0</v>
      </c>
      <c r="J366" s="192">
        <f t="shared" si="363"/>
        <v>80</v>
      </c>
      <c r="K366" s="192">
        <f t="shared" si="363"/>
        <v>80</v>
      </c>
      <c r="L366" s="192">
        <f t="shared" si="363"/>
        <v>0</v>
      </c>
      <c r="M366" s="192">
        <f t="shared" si="363"/>
        <v>0</v>
      </c>
      <c r="N366" s="192">
        <f t="shared" si="363"/>
        <v>0</v>
      </c>
      <c r="O366" s="156">
        <f t="shared" si="363"/>
        <v>1932.9</v>
      </c>
      <c r="P366" s="157">
        <f t="shared" si="346"/>
        <v>1932.9</v>
      </c>
      <c r="Q366" s="156">
        <f t="shared" si="363"/>
        <v>0</v>
      </c>
      <c r="R366" s="156">
        <f t="shared" si="363"/>
        <v>0</v>
      </c>
      <c r="S366" s="156">
        <f t="shared" si="363"/>
        <v>0</v>
      </c>
      <c r="T366" s="156">
        <f t="shared" si="363"/>
        <v>1594</v>
      </c>
      <c r="U366" s="156">
        <f t="shared" si="363"/>
        <v>1594</v>
      </c>
      <c r="V366" s="156">
        <f>V367</f>
        <v>0</v>
      </c>
      <c r="W366" s="156">
        <f>W367</f>
        <v>0</v>
      </c>
      <c r="X366" s="156">
        <f t="shared" ref="X366:AA367" si="364">X367</f>
        <v>0</v>
      </c>
      <c r="Y366" s="156">
        <f t="shared" si="364"/>
        <v>0</v>
      </c>
      <c r="Z366" s="156">
        <f t="shared" si="364"/>
        <v>0</v>
      </c>
      <c r="AA366" s="156">
        <f t="shared" si="364"/>
        <v>0</v>
      </c>
      <c r="AB366" s="154">
        <f t="shared" si="357"/>
        <v>1594</v>
      </c>
      <c r="AC366" s="154">
        <f t="shared" si="357"/>
        <v>1594</v>
      </c>
      <c r="AD366" s="154">
        <f t="shared" si="357"/>
        <v>0</v>
      </c>
      <c r="AE366" s="154">
        <f t="shared" si="357"/>
        <v>0</v>
      </c>
      <c r="AF366" s="156">
        <f t="shared" ref="AF366:AM367" si="365">AF367</f>
        <v>1594</v>
      </c>
      <c r="AG366" s="156">
        <f t="shared" si="365"/>
        <v>1594</v>
      </c>
      <c r="AH366" s="156">
        <f t="shared" si="365"/>
        <v>0</v>
      </c>
      <c r="AI366" s="156">
        <f t="shared" si="365"/>
        <v>0</v>
      </c>
      <c r="AJ366" s="156">
        <f t="shared" si="365"/>
        <v>0</v>
      </c>
      <c r="AK366" s="156">
        <f t="shared" si="365"/>
        <v>0</v>
      </c>
      <c r="AL366" s="156">
        <f t="shared" si="365"/>
        <v>0</v>
      </c>
      <c r="AM366" s="156">
        <f t="shared" si="365"/>
        <v>0</v>
      </c>
      <c r="AN366" s="162">
        <f t="shared" si="358"/>
        <v>1594</v>
      </c>
      <c r="AO366" s="162">
        <f t="shared" si="358"/>
        <v>1594</v>
      </c>
      <c r="AP366" s="162">
        <f t="shared" si="358"/>
        <v>0</v>
      </c>
      <c r="AQ366" s="162">
        <f t="shared" si="358"/>
        <v>0</v>
      </c>
      <c r="AR366" s="95"/>
      <c r="AS366" s="95"/>
      <c r="AT366" s="95"/>
      <c r="AU366" s="95"/>
      <c r="AV366" s="95"/>
      <c r="AW366" s="95"/>
      <c r="AX366" s="95"/>
      <c r="AY366" s="95"/>
      <c r="AZ366" s="95"/>
      <c r="BA366" s="95"/>
      <c r="BB366" s="95"/>
      <c r="BC366" s="95"/>
      <c r="BD366" s="95"/>
      <c r="BE366" s="95"/>
      <c r="BF366" s="95"/>
      <c r="BG366" s="95"/>
      <c r="BH366" s="95"/>
      <c r="BI366" s="95"/>
      <c r="BJ366" s="95"/>
      <c r="BK366" s="95"/>
      <c r="BL366" s="95"/>
      <c r="BM366" s="95"/>
      <c r="BN366" s="95"/>
      <c r="BO366" s="95"/>
      <c r="BP366" s="95"/>
      <c r="BQ366" s="95"/>
      <c r="BR366" s="95"/>
      <c r="BS366" s="95"/>
      <c r="BT366" s="95"/>
      <c r="BU366" s="95"/>
      <c r="BV366" s="95"/>
      <c r="BW366" s="95"/>
      <c r="BX366" s="95"/>
      <c r="BY366" s="95"/>
    </row>
    <row r="367" spans="1:77" s="96" customFormat="1" ht="46.5" customHeight="1">
      <c r="A367" s="24" t="s">
        <v>92</v>
      </c>
      <c r="B367" s="25" t="s">
        <v>241</v>
      </c>
      <c r="C367" s="153" t="s">
        <v>56</v>
      </c>
      <c r="D367" s="153"/>
      <c r="E367" s="154">
        <f>F367+H367</f>
        <v>1852.9</v>
      </c>
      <c r="F367" s="155">
        <f t="shared" si="363"/>
        <v>1852.9</v>
      </c>
      <c r="G367" s="156">
        <f t="shared" si="363"/>
        <v>0</v>
      </c>
      <c r="H367" s="156">
        <f t="shared" si="363"/>
        <v>0</v>
      </c>
      <c r="I367" s="156">
        <f t="shared" si="363"/>
        <v>0</v>
      </c>
      <c r="J367" s="192">
        <f t="shared" si="363"/>
        <v>80</v>
      </c>
      <c r="K367" s="192">
        <f t="shared" si="363"/>
        <v>80</v>
      </c>
      <c r="L367" s="192">
        <f t="shared" si="363"/>
        <v>0</v>
      </c>
      <c r="M367" s="192">
        <f t="shared" si="363"/>
        <v>0</v>
      </c>
      <c r="N367" s="192">
        <f t="shared" si="363"/>
        <v>0</v>
      </c>
      <c r="O367" s="156">
        <f t="shared" si="363"/>
        <v>1932.9</v>
      </c>
      <c r="P367" s="157">
        <f t="shared" si="346"/>
        <v>1932.9</v>
      </c>
      <c r="Q367" s="156">
        <f t="shared" si="363"/>
        <v>0</v>
      </c>
      <c r="R367" s="156">
        <f t="shared" si="363"/>
        <v>0</v>
      </c>
      <c r="S367" s="156">
        <f t="shared" si="363"/>
        <v>0</v>
      </c>
      <c r="T367" s="156">
        <f t="shared" si="363"/>
        <v>1594</v>
      </c>
      <c r="U367" s="156">
        <f t="shared" si="363"/>
        <v>1594</v>
      </c>
      <c r="V367" s="156">
        <f>V368</f>
        <v>0</v>
      </c>
      <c r="W367" s="156">
        <f>W368</f>
        <v>0</v>
      </c>
      <c r="X367" s="156">
        <f t="shared" si="364"/>
        <v>0</v>
      </c>
      <c r="Y367" s="156">
        <f t="shared" si="364"/>
        <v>0</v>
      </c>
      <c r="Z367" s="156">
        <f t="shared" si="364"/>
        <v>0</v>
      </c>
      <c r="AA367" s="156">
        <f t="shared" si="364"/>
        <v>0</v>
      </c>
      <c r="AB367" s="154">
        <f t="shared" si="357"/>
        <v>1594</v>
      </c>
      <c r="AC367" s="154">
        <f t="shared" si="357"/>
        <v>1594</v>
      </c>
      <c r="AD367" s="154">
        <f t="shared" si="357"/>
        <v>0</v>
      </c>
      <c r="AE367" s="154">
        <f t="shared" si="357"/>
        <v>0</v>
      </c>
      <c r="AF367" s="156">
        <f t="shared" si="365"/>
        <v>1594</v>
      </c>
      <c r="AG367" s="156">
        <f t="shared" si="365"/>
        <v>1594</v>
      </c>
      <c r="AH367" s="156">
        <f t="shared" si="365"/>
        <v>0</v>
      </c>
      <c r="AI367" s="156">
        <f t="shared" si="365"/>
        <v>0</v>
      </c>
      <c r="AJ367" s="156">
        <f t="shared" si="365"/>
        <v>0</v>
      </c>
      <c r="AK367" s="156">
        <f t="shared" si="365"/>
        <v>0</v>
      </c>
      <c r="AL367" s="156">
        <f t="shared" si="365"/>
        <v>0</v>
      </c>
      <c r="AM367" s="156">
        <f t="shared" si="365"/>
        <v>0</v>
      </c>
      <c r="AN367" s="162">
        <f t="shared" si="358"/>
        <v>1594</v>
      </c>
      <c r="AO367" s="162">
        <f t="shared" si="358"/>
        <v>1594</v>
      </c>
      <c r="AP367" s="162">
        <f t="shared" si="358"/>
        <v>0</v>
      </c>
      <c r="AQ367" s="162">
        <f t="shared" si="358"/>
        <v>0</v>
      </c>
      <c r="AR367" s="95"/>
      <c r="AS367" s="95"/>
      <c r="AT367" s="95"/>
      <c r="AU367" s="95"/>
      <c r="AV367" s="95"/>
      <c r="AW367" s="95"/>
      <c r="AX367" s="95"/>
      <c r="AY367" s="95"/>
      <c r="AZ367" s="95"/>
      <c r="BA367" s="95"/>
      <c r="BB367" s="95"/>
      <c r="BC367" s="95"/>
      <c r="BD367" s="95"/>
      <c r="BE367" s="95"/>
      <c r="BF367" s="95"/>
      <c r="BG367" s="95"/>
      <c r="BH367" s="95"/>
      <c r="BI367" s="95"/>
      <c r="BJ367" s="95"/>
      <c r="BK367" s="95"/>
      <c r="BL367" s="95"/>
      <c r="BM367" s="95"/>
      <c r="BN367" s="95"/>
      <c r="BO367" s="95"/>
      <c r="BP367" s="95"/>
      <c r="BQ367" s="95"/>
      <c r="BR367" s="95"/>
      <c r="BS367" s="95"/>
      <c r="BT367" s="95"/>
      <c r="BU367" s="95"/>
      <c r="BV367" s="95"/>
      <c r="BW367" s="95"/>
      <c r="BX367" s="95"/>
      <c r="BY367" s="95"/>
    </row>
    <row r="368" spans="1:77" s="96" customFormat="1" ht="17.25" customHeight="1">
      <c r="A368" s="16" t="s">
        <v>58</v>
      </c>
      <c r="B368" s="25" t="s">
        <v>241</v>
      </c>
      <c r="C368" s="153" t="s">
        <v>56</v>
      </c>
      <c r="D368" s="153" t="s">
        <v>59</v>
      </c>
      <c r="E368" s="154">
        <f>F368+G368+H368</f>
        <v>1852.9</v>
      </c>
      <c r="F368" s="155">
        <v>1852.9</v>
      </c>
      <c r="G368" s="155"/>
      <c r="H368" s="157"/>
      <c r="I368" s="157"/>
      <c r="J368" s="190">
        <f>K368+L368+M368+N368</f>
        <v>80</v>
      </c>
      <c r="K368" s="190">
        <v>80</v>
      </c>
      <c r="L368" s="188"/>
      <c r="M368" s="188"/>
      <c r="N368" s="188"/>
      <c r="O368" s="157">
        <f>P368+Q368+R368+S368</f>
        <v>1932.9</v>
      </c>
      <c r="P368" s="157">
        <f t="shared" si="346"/>
        <v>1932.9</v>
      </c>
      <c r="Q368" s="157">
        <f>G368+L368</f>
        <v>0</v>
      </c>
      <c r="R368" s="157">
        <f>H368+M368</f>
        <v>0</v>
      </c>
      <c r="S368" s="157">
        <f>I368+N368</f>
        <v>0</v>
      </c>
      <c r="T368" s="154">
        <f>U368+V368+W368</f>
        <v>1594</v>
      </c>
      <c r="U368" s="155">
        <v>1594</v>
      </c>
      <c r="V368" s="156"/>
      <c r="W368" s="156"/>
      <c r="X368" s="156"/>
      <c r="Y368" s="156"/>
      <c r="Z368" s="156"/>
      <c r="AA368" s="156"/>
      <c r="AB368" s="154">
        <f t="shared" si="357"/>
        <v>1594</v>
      </c>
      <c r="AC368" s="154">
        <f t="shared" si="357"/>
        <v>1594</v>
      </c>
      <c r="AD368" s="154">
        <f t="shared" si="357"/>
        <v>0</v>
      </c>
      <c r="AE368" s="154">
        <f t="shared" si="357"/>
        <v>0</v>
      </c>
      <c r="AF368" s="159">
        <f>AG368+AH368</f>
        <v>1594</v>
      </c>
      <c r="AG368" s="160">
        <v>1594</v>
      </c>
      <c r="AH368" s="160"/>
      <c r="AI368" s="160"/>
      <c r="AJ368" s="156"/>
      <c r="AK368" s="156"/>
      <c r="AL368" s="156"/>
      <c r="AM368" s="156"/>
      <c r="AN368" s="162">
        <f t="shared" si="358"/>
        <v>1594</v>
      </c>
      <c r="AO368" s="162">
        <f t="shared" si="358"/>
        <v>1594</v>
      </c>
      <c r="AP368" s="162">
        <f t="shared" si="358"/>
        <v>0</v>
      </c>
      <c r="AQ368" s="162">
        <f t="shared" si="358"/>
        <v>0</v>
      </c>
      <c r="AR368" s="95"/>
      <c r="AS368" s="95"/>
      <c r="AT368" s="95"/>
      <c r="AU368" s="95"/>
      <c r="AV368" s="95"/>
      <c r="AW368" s="95"/>
      <c r="AX368" s="95"/>
      <c r="AY368" s="95"/>
      <c r="AZ368" s="95"/>
      <c r="BA368" s="95"/>
      <c r="BB368" s="95"/>
      <c r="BC368" s="95"/>
      <c r="BD368" s="95"/>
      <c r="BE368" s="95"/>
      <c r="BF368" s="95"/>
      <c r="BG368" s="95"/>
      <c r="BH368" s="95"/>
      <c r="BI368" s="95"/>
      <c r="BJ368" s="95"/>
      <c r="BK368" s="95"/>
      <c r="BL368" s="95"/>
      <c r="BM368" s="95"/>
      <c r="BN368" s="95"/>
      <c r="BO368" s="95"/>
      <c r="BP368" s="95"/>
      <c r="BQ368" s="95"/>
      <c r="BR368" s="95"/>
      <c r="BS368" s="95"/>
      <c r="BT368" s="95"/>
      <c r="BU368" s="95"/>
      <c r="BV368" s="95"/>
      <c r="BW368" s="95"/>
      <c r="BX368" s="95"/>
      <c r="BY368" s="95"/>
    </row>
    <row r="369" spans="1:77" s="96" customFormat="1" ht="45">
      <c r="A369" s="32" t="s">
        <v>119</v>
      </c>
      <c r="B369" s="113" t="s">
        <v>356</v>
      </c>
      <c r="C369" s="153"/>
      <c r="D369" s="153"/>
      <c r="E369" s="154">
        <f>F369+G369+H369</f>
        <v>1594</v>
      </c>
      <c r="F369" s="156">
        <f t="shared" ref="F369:U370" si="366">F370</f>
        <v>0</v>
      </c>
      <c r="G369" s="155">
        <f t="shared" si="366"/>
        <v>1594</v>
      </c>
      <c r="H369" s="156">
        <f t="shared" si="366"/>
        <v>0</v>
      </c>
      <c r="I369" s="156">
        <f t="shared" si="366"/>
        <v>0</v>
      </c>
      <c r="J369" s="192">
        <f t="shared" si="366"/>
        <v>0</v>
      </c>
      <c r="K369" s="192">
        <f t="shared" si="366"/>
        <v>0</v>
      </c>
      <c r="L369" s="192">
        <f t="shared" si="366"/>
        <v>0</v>
      </c>
      <c r="M369" s="192">
        <f t="shared" si="366"/>
        <v>0</v>
      </c>
      <c r="N369" s="192">
        <f t="shared" si="366"/>
        <v>0</v>
      </c>
      <c r="O369" s="155">
        <f t="shared" si="366"/>
        <v>1594</v>
      </c>
      <c r="P369" s="157">
        <f t="shared" si="346"/>
        <v>0</v>
      </c>
      <c r="Q369" s="155">
        <f t="shared" si="366"/>
        <v>1594</v>
      </c>
      <c r="R369" s="156">
        <f t="shared" si="366"/>
        <v>0</v>
      </c>
      <c r="S369" s="156">
        <f t="shared" si="366"/>
        <v>0</v>
      </c>
      <c r="T369" s="156">
        <f t="shared" si="366"/>
        <v>1594</v>
      </c>
      <c r="U369" s="156">
        <f t="shared" si="366"/>
        <v>0</v>
      </c>
      <c r="V369" s="156">
        <f>V370</f>
        <v>1594</v>
      </c>
      <c r="W369" s="156">
        <f>W370</f>
        <v>0</v>
      </c>
      <c r="X369" s="156">
        <f t="shared" ref="X369:AA370" si="367">X370</f>
        <v>0</v>
      </c>
      <c r="Y369" s="156">
        <f t="shared" si="367"/>
        <v>0</v>
      </c>
      <c r="Z369" s="156">
        <f t="shared" si="367"/>
        <v>0</v>
      </c>
      <c r="AA369" s="156">
        <f t="shared" si="367"/>
        <v>0</v>
      </c>
      <c r="AB369" s="154">
        <f t="shared" si="357"/>
        <v>1594</v>
      </c>
      <c r="AC369" s="154">
        <f t="shared" si="357"/>
        <v>0</v>
      </c>
      <c r="AD369" s="154">
        <f t="shared" si="357"/>
        <v>1594</v>
      </c>
      <c r="AE369" s="154">
        <f t="shared" si="357"/>
        <v>0</v>
      </c>
      <c r="AF369" s="156">
        <f t="shared" ref="AF369:AM370" si="368">AF370</f>
        <v>1594</v>
      </c>
      <c r="AG369" s="156">
        <f t="shared" si="368"/>
        <v>0</v>
      </c>
      <c r="AH369" s="156">
        <f t="shared" si="368"/>
        <v>1594</v>
      </c>
      <c r="AI369" s="156">
        <f t="shared" si="368"/>
        <v>0</v>
      </c>
      <c r="AJ369" s="156">
        <f t="shared" si="368"/>
        <v>0</v>
      </c>
      <c r="AK369" s="156">
        <f t="shared" si="368"/>
        <v>0</v>
      </c>
      <c r="AL369" s="156">
        <f t="shared" si="368"/>
        <v>0</v>
      </c>
      <c r="AM369" s="156">
        <f t="shared" si="368"/>
        <v>0</v>
      </c>
      <c r="AN369" s="162">
        <f t="shared" si="358"/>
        <v>1594</v>
      </c>
      <c r="AO369" s="162">
        <f t="shared" si="358"/>
        <v>0</v>
      </c>
      <c r="AP369" s="162">
        <f t="shared" si="358"/>
        <v>1594</v>
      </c>
      <c r="AQ369" s="162">
        <f t="shared" si="358"/>
        <v>0</v>
      </c>
      <c r="AR369" s="95"/>
      <c r="AS369" s="95"/>
      <c r="AT369" s="95"/>
      <c r="AU369" s="95"/>
      <c r="AV369" s="95"/>
      <c r="AW369" s="95"/>
      <c r="AX369" s="95"/>
      <c r="AY369" s="95"/>
      <c r="AZ369" s="95"/>
      <c r="BA369" s="95"/>
      <c r="BB369" s="95"/>
      <c r="BC369" s="95"/>
      <c r="BD369" s="95"/>
      <c r="BE369" s="95"/>
      <c r="BF369" s="95"/>
      <c r="BG369" s="95"/>
      <c r="BH369" s="95"/>
      <c r="BI369" s="95"/>
      <c r="BJ369" s="95"/>
      <c r="BK369" s="95"/>
      <c r="BL369" s="95"/>
      <c r="BM369" s="95"/>
      <c r="BN369" s="95"/>
      <c r="BO369" s="95"/>
      <c r="BP369" s="95"/>
      <c r="BQ369" s="95"/>
      <c r="BR369" s="95"/>
      <c r="BS369" s="95"/>
      <c r="BT369" s="95"/>
      <c r="BU369" s="95"/>
      <c r="BV369" s="95"/>
      <c r="BW369" s="95"/>
      <c r="BX369" s="95"/>
      <c r="BY369" s="95"/>
    </row>
    <row r="370" spans="1:77" s="96" customFormat="1" ht="40.5" customHeight="1">
      <c r="A370" s="24" t="s">
        <v>92</v>
      </c>
      <c r="B370" s="113" t="s">
        <v>356</v>
      </c>
      <c r="C370" s="153" t="s">
        <v>56</v>
      </c>
      <c r="D370" s="153"/>
      <c r="E370" s="154">
        <f>F370+G370+H370</f>
        <v>1594</v>
      </c>
      <c r="F370" s="156">
        <f t="shared" si="366"/>
        <v>0</v>
      </c>
      <c r="G370" s="155">
        <f t="shared" si="366"/>
        <v>1594</v>
      </c>
      <c r="H370" s="156">
        <f t="shared" si="366"/>
        <v>0</v>
      </c>
      <c r="I370" s="156">
        <f t="shared" si="366"/>
        <v>0</v>
      </c>
      <c r="J370" s="192">
        <f t="shared" si="366"/>
        <v>0</v>
      </c>
      <c r="K370" s="192">
        <f t="shared" si="366"/>
        <v>0</v>
      </c>
      <c r="L370" s="192">
        <f t="shared" si="366"/>
        <v>0</v>
      </c>
      <c r="M370" s="192">
        <f t="shared" si="366"/>
        <v>0</v>
      </c>
      <c r="N370" s="192">
        <f t="shared" si="366"/>
        <v>0</v>
      </c>
      <c r="O370" s="155">
        <f t="shared" si="366"/>
        <v>1594</v>
      </c>
      <c r="P370" s="157">
        <f t="shared" si="346"/>
        <v>0</v>
      </c>
      <c r="Q370" s="155">
        <f t="shared" si="366"/>
        <v>1594</v>
      </c>
      <c r="R370" s="156">
        <f t="shared" si="366"/>
        <v>0</v>
      </c>
      <c r="S370" s="156">
        <f t="shared" si="366"/>
        <v>0</v>
      </c>
      <c r="T370" s="156">
        <f t="shared" si="366"/>
        <v>1594</v>
      </c>
      <c r="U370" s="156">
        <f t="shared" si="366"/>
        <v>0</v>
      </c>
      <c r="V370" s="156">
        <f>V371</f>
        <v>1594</v>
      </c>
      <c r="W370" s="156">
        <f>W371</f>
        <v>0</v>
      </c>
      <c r="X370" s="156">
        <f t="shared" si="367"/>
        <v>0</v>
      </c>
      <c r="Y370" s="156">
        <f t="shared" si="367"/>
        <v>0</v>
      </c>
      <c r="Z370" s="156">
        <f t="shared" si="367"/>
        <v>0</v>
      </c>
      <c r="AA370" s="156">
        <f t="shared" si="367"/>
        <v>0</v>
      </c>
      <c r="AB370" s="154">
        <f t="shared" si="357"/>
        <v>1594</v>
      </c>
      <c r="AC370" s="154">
        <f t="shared" si="357"/>
        <v>0</v>
      </c>
      <c r="AD370" s="154">
        <f t="shared" si="357"/>
        <v>1594</v>
      </c>
      <c r="AE370" s="154">
        <f t="shared" si="357"/>
        <v>0</v>
      </c>
      <c r="AF370" s="156">
        <f t="shared" si="368"/>
        <v>1594</v>
      </c>
      <c r="AG370" s="156">
        <f t="shared" si="368"/>
        <v>0</v>
      </c>
      <c r="AH370" s="156">
        <f t="shared" si="368"/>
        <v>1594</v>
      </c>
      <c r="AI370" s="156">
        <f t="shared" si="368"/>
        <v>0</v>
      </c>
      <c r="AJ370" s="156">
        <f t="shared" si="368"/>
        <v>0</v>
      </c>
      <c r="AK370" s="156">
        <f t="shared" si="368"/>
        <v>0</v>
      </c>
      <c r="AL370" s="156">
        <f t="shared" si="368"/>
        <v>0</v>
      </c>
      <c r="AM370" s="156">
        <f t="shared" si="368"/>
        <v>0</v>
      </c>
      <c r="AN370" s="162">
        <f t="shared" si="358"/>
        <v>1594</v>
      </c>
      <c r="AO370" s="162">
        <f t="shared" si="358"/>
        <v>0</v>
      </c>
      <c r="AP370" s="162">
        <f t="shared" si="358"/>
        <v>1594</v>
      </c>
      <c r="AQ370" s="162">
        <f t="shared" si="358"/>
        <v>0</v>
      </c>
      <c r="AR370" s="95"/>
      <c r="AS370" s="95"/>
      <c r="AT370" s="95"/>
      <c r="AU370" s="95"/>
      <c r="AV370" s="95"/>
      <c r="AW370" s="95"/>
      <c r="AX370" s="95"/>
      <c r="AY370" s="95"/>
      <c r="AZ370" s="95"/>
      <c r="BA370" s="95"/>
      <c r="BB370" s="95"/>
      <c r="BC370" s="95"/>
      <c r="BD370" s="95"/>
      <c r="BE370" s="95"/>
      <c r="BF370" s="95"/>
      <c r="BG370" s="95"/>
      <c r="BH370" s="95"/>
      <c r="BI370" s="95"/>
      <c r="BJ370" s="95"/>
      <c r="BK370" s="95"/>
      <c r="BL370" s="95"/>
      <c r="BM370" s="95"/>
      <c r="BN370" s="95"/>
      <c r="BO370" s="95"/>
      <c r="BP370" s="95"/>
      <c r="BQ370" s="95"/>
      <c r="BR370" s="95"/>
      <c r="BS370" s="95"/>
      <c r="BT370" s="95"/>
      <c r="BU370" s="95"/>
      <c r="BV370" s="95"/>
      <c r="BW370" s="95"/>
      <c r="BX370" s="95"/>
      <c r="BY370" s="95"/>
    </row>
    <row r="371" spans="1:77" s="96" customFormat="1" ht="16.5" customHeight="1">
      <c r="A371" s="16" t="s">
        <v>58</v>
      </c>
      <c r="B371" s="113" t="s">
        <v>356</v>
      </c>
      <c r="C371" s="153" t="s">
        <v>56</v>
      </c>
      <c r="D371" s="153" t="s">
        <v>59</v>
      </c>
      <c r="E371" s="154">
        <f>F371+G371+H371</f>
        <v>1594</v>
      </c>
      <c r="F371" s="156"/>
      <c r="G371" s="155">
        <v>1594</v>
      </c>
      <c r="H371" s="157"/>
      <c r="I371" s="157"/>
      <c r="J371" s="188">
        <f>K371+L371+M371+N371</f>
        <v>0</v>
      </c>
      <c r="K371" s="188"/>
      <c r="L371" s="188"/>
      <c r="M371" s="188"/>
      <c r="N371" s="188"/>
      <c r="O371" s="157">
        <f>P371+Q371+R371+S371</f>
        <v>1594</v>
      </c>
      <c r="P371" s="157">
        <f t="shared" si="346"/>
        <v>0</v>
      </c>
      <c r="Q371" s="157">
        <f>G371+L371</f>
        <v>1594</v>
      </c>
      <c r="R371" s="157">
        <f>H371+M371</f>
        <v>0</v>
      </c>
      <c r="S371" s="157">
        <f>I371+N371</f>
        <v>0</v>
      </c>
      <c r="T371" s="154">
        <f>U371+V371+W371</f>
        <v>1594</v>
      </c>
      <c r="U371" s="156"/>
      <c r="V371" s="155">
        <v>1594</v>
      </c>
      <c r="W371" s="156"/>
      <c r="X371" s="156"/>
      <c r="Y371" s="156"/>
      <c r="Z371" s="156"/>
      <c r="AA371" s="156"/>
      <c r="AB371" s="154">
        <f t="shared" si="357"/>
        <v>1594</v>
      </c>
      <c r="AC371" s="154">
        <f t="shared" si="357"/>
        <v>0</v>
      </c>
      <c r="AD371" s="154">
        <f t="shared" si="357"/>
        <v>1594</v>
      </c>
      <c r="AE371" s="154">
        <f t="shared" si="357"/>
        <v>0</v>
      </c>
      <c r="AF371" s="159">
        <f>AG371+AH371</f>
        <v>1594</v>
      </c>
      <c r="AG371" s="160"/>
      <c r="AH371" s="160">
        <v>1594</v>
      </c>
      <c r="AI371" s="160"/>
      <c r="AJ371" s="156"/>
      <c r="AK371" s="156"/>
      <c r="AL371" s="156"/>
      <c r="AM371" s="156"/>
      <c r="AN371" s="162">
        <f t="shared" si="358"/>
        <v>1594</v>
      </c>
      <c r="AO371" s="162">
        <f t="shared" si="358"/>
        <v>0</v>
      </c>
      <c r="AP371" s="162">
        <f t="shared" si="358"/>
        <v>1594</v>
      </c>
      <c r="AQ371" s="162">
        <f t="shared" si="358"/>
        <v>0</v>
      </c>
      <c r="AR371" s="95"/>
      <c r="AS371" s="95"/>
      <c r="AT371" s="95"/>
      <c r="AU371" s="95"/>
      <c r="AV371" s="95"/>
      <c r="AW371" s="95"/>
      <c r="AX371" s="95"/>
      <c r="AY371" s="95"/>
      <c r="AZ371" s="95"/>
      <c r="BA371" s="95"/>
      <c r="BB371" s="95"/>
      <c r="BC371" s="95"/>
      <c r="BD371" s="95"/>
      <c r="BE371" s="95"/>
      <c r="BF371" s="95"/>
      <c r="BG371" s="95"/>
      <c r="BH371" s="95"/>
      <c r="BI371" s="95"/>
      <c r="BJ371" s="95"/>
      <c r="BK371" s="95"/>
      <c r="BL371" s="95"/>
      <c r="BM371" s="95"/>
      <c r="BN371" s="95"/>
      <c r="BO371" s="95"/>
      <c r="BP371" s="95"/>
      <c r="BQ371" s="95"/>
      <c r="BR371" s="95"/>
      <c r="BS371" s="95"/>
      <c r="BT371" s="95"/>
      <c r="BU371" s="95"/>
      <c r="BV371" s="95"/>
      <c r="BW371" s="95"/>
      <c r="BX371" s="95"/>
      <c r="BY371" s="95"/>
    </row>
    <row r="372" spans="1:77" s="96" customFormat="1" ht="91.5" customHeight="1">
      <c r="A372" s="134" t="s">
        <v>348</v>
      </c>
      <c r="B372" s="99" t="s">
        <v>382</v>
      </c>
      <c r="C372" s="153"/>
      <c r="D372" s="153"/>
      <c r="E372" s="154">
        <f>E373</f>
        <v>7391.1</v>
      </c>
      <c r="F372" s="158">
        <f t="shared" ref="F372:AJ373" si="369">F373</f>
        <v>0</v>
      </c>
      <c r="G372" s="158">
        <f t="shared" si="369"/>
        <v>0</v>
      </c>
      <c r="H372" s="158">
        <f t="shared" si="369"/>
        <v>7391.1</v>
      </c>
      <c r="I372" s="158">
        <f t="shared" si="369"/>
        <v>0</v>
      </c>
      <c r="J372" s="193">
        <f t="shared" si="369"/>
        <v>0</v>
      </c>
      <c r="K372" s="193">
        <f t="shared" si="369"/>
        <v>0</v>
      </c>
      <c r="L372" s="193">
        <f t="shared" si="369"/>
        <v>0</v>
      </c>
      <c r="M372" s="193">
        <f t="shared" si="369"/>
        <v>0</v>
      </c>
      <c r="N372" s="193">
        <f t="shared" si="369"/>
        <v>0</v>
      </c>
      <c r="O372" s="158">
        <f t="shared" si="369"/>
        <v>7391.1</v>
      </c>
      <c r="P372" s="157">
        <f t="shared" si="346"/>
        <v>0</v>
      </c>
      <c r="Q372" s="158">
        <f t="shared" si="369"/>
        <v>0</v>
      </c>
      <c r="R372" s="158">
        <f t="shared" si="369"/>
        <v>7391.1</v>
      </c>
      <c r="S372" s="158">
        <f t="shared" si="369"/>
        <v>0</v>
      </c>
      <c r="T372" s="158">
        <f t="shared" si="369"/>
        <v>7391.1</v>
      </c>
      <c r="U372" s="158">
        <f t="shared" si="369"/>
        <v>0</v>
      </c>
      <c r="V372" s="158">
        <f t="shared" si="369"/>
        <v>0</v>
      </c>
      <c r="W372" s="158">
        <f t="shared" si="369"/>
        <v>7391.1</v>
      </c>
      <c r="X372" s="158">
        <f t="shared" si="369"/>
        <v>0</v>
      </c>
      <c r="Y372" s="158">
        <f t="shared" si="369"/>
        <v>0</v>
      </c>
      <c r="Z372" s="158">
        <f t="shared" si="369"/>
        <v>0</v>
      </c>
      <c r="AA372" s="158">
        <f t="shared" si="369"/>
        <v>0</v>
      </c>
      <c r="AB372" s="154">
        <f t="shared" si="357"/>
        <v>7391.1</v>
      </c>
      <c r="AC372" s="154">
        <f t="shared" si="357"/>
        <v>0</v>
      </c>
      <c r="AD372" s="154">
        <f t="shared" si="357"/>
        <v>0</v>
      </c>
      <c r="AE372" s="154">
        <f t="shared" si="357"/>
        <v>7391.1</v>
      </c>
      <c r="AF372" s="158">
        <f t="shared" si="369"/>
        <v>7706.2</v>
      </c>
      <c r="AG372" s="158">
        <f t="shared" si="369"/>
        <v>0</v>
      </c>
      <c r="AH372" s="158">
        <f t="shared" si="369"/>
        <v>0</v>
      </c>
      <c r="AI372" s="158">
        <f t="shared" si="369"/>
        <v>7706.2</v>
      </c>
      <c r="AJ372" s="158">
        <f t="shared" si="369"/>
        <v>0</v>
      </c>
      <c r="AK372" s="158">
        <f t="shared" ref="AK372:AM373" si="370">AK373</f>
        <v>0</v>
      </c>
      <c r="AL372" s="158">
        <f t="shared" si="370"/>
        <v>0</v>
      </c>
      <c r="AM372" s="158">
        <f t="shared" si="370"/>
        <v>0</v>
      </c>
      <c r="AN372" s="162">
        <f t="shared" si="358"/>
        <v>7706.2</v>
      </c>
      <c r="AO372" s="162">
        <f t="shared" si="358"/>
        <v>0</v>
      </c>
      <c r="AP372" s="162">
        <f t="shared" si="358"/>
        <v>0</v>
      </c>
      <c r="AQ372" s="162">
        <f t="shared" si="358"/>
        <v>7706.2</v>
      </c>
      <c r="AR372" s="95"/>
      <c r="AS372" s="95"/>
      <c r="AT372" s="95"/>
      <c r="AU372" s="95"/>
      <c r="AV372" s="95"/>
      <c r="AW372" s="95"/>
      <c r="AX372" s="95"/>
      <c r="AY372" s="95"/>
      <c r="AZ372" s="95"/>
      <c r="BA372" s="95"/>
      <c r="BB372" s="95"/>
      <c r="BC372" s="95"/>
      <c r="BD372" s="95"/>
      <c r="BE372" s="95"/>
      <c r="BF372" s="95"/>
      <c r="BG372" s="95"/>
      <c r="BH372" s="95"/>
      <c r="BI372" s="95"/>
      <c r="BJ372" s="95"/>
      <c r="BK372" s="95"/>
      <c r="BL372" s="95"/>
      <c r="BM372" s="95"/>
      <c r="BN372" s="95"/>
      <c r="BO372" s="95"/>
      <c r="BP372" s="95"/>
      <c r="BQ372" s="95"/>
      <c r="BR372" s="95"/>
      <c r="BS372" s="95"/>
      <c r="BT372" s="95"/>
      <c r="BU372" s="95"/>
      <c r="BV372" s="95"/>
      <c r="BW372" s="95"/>
      <c r="BX372" s="95"/>
      <c r="BY372" s="95"/>
    </row>
    <row r="373" spans="1:77" s="96" customFormat="1" ht="46.5" customHeight="1">
      <c r="A373" s="24" t="s">
        <v>92</v>
      </c>
      <c r="B373" s="99" t="s">
        <v>382</v>
      </c>
      <c r="C373" s="153" t="s">
        <v>56</v>
      </c>
      <c r="D373" s="153"/>
      <c r="E373" s="154">
        <f>E374</f>
        <v>7391.1</v>
      </c>
      <c r="F373" s="158">
        <f t="shared" si="369"/>
        <v>0</v>
      </c>
      <c r="G373" s="158">
        <f t="shared" si="369"/>
        <v>0</v>
      </c>
      <c r="H373" s="158">
        <f t="shared" si="369"/>
        <v>7391.1</v>
      </c>
      <c r="I373" s="158">
        <f t="shared" si="369"/>
        <v>0</v>
      </c>
      <c r="J373" s="193">
        <f t="shared" si="369"/>
        <v>0</v>
      </c>
      <c r="K373" s="193">
        <f t="shared" si="369"/>
        <v>0</v>
      </c>
      <c r="L373" s="193">
        <f t="shared" si="369"/>
        <v>0</v>
      </c>
      <c r="M373" s="193">
        <f t="shared" si="369"/>
        <v>0</v>
      </c>
      <c r="N373" s="193">
        <f t="shared" si="369"/>
        <v>0</v>
      </c>
      <c r="O373" s="158">
        <f t="shared" si="369"/>
        <v>7391.1</v>
      </c>
      <c r="P373" s="157">
        <f t="shared" si="346"/>
        <v>0</v>
      </c>
      <c r="Q373" s="158">
        <f t="shared" si="369"/>
        <v>0</v>
      </c>
      <c r="R373" s="158">
        <f t="shared" si="369"/>
        <v>7391.1</v>
      </c>
      <c r="S373" s="158">
        <f t="shared" si="369"/>
        <v>0</v>
      </c>
      <c r="T373" s="158">
        <f t="shared" si="369"/>
        <v>7391.1</v>
      </c>
      <c r="U373" s="158">
        <f t="shared" si="369"/>
        <v>0</v>
      </c>
      <c r="V373" s="158">
        <f t="shared" si="369"/>
        <v>0</v>
      </c>
      <c r="W373" s="158">
        <f t="shared" si="369"/>
        <v>7391.1</v>
      </c>
      <c r="X373" s="158">
        <f t="shared" si="369"/>
        <v>0</v>
      </c>
      <c r="Y373" s="158">
        <f t="shared" si="369"/>
        <v>0</v>
      </c>
      <c r="Z373" s="158">
        <f t="shared" si="369"/>
        <v>0</v>
      </c>
      <c r="AA373" s="158">
        <f t="shared" si="369"/>
        <v>0</v>
      </c>
      <c r="AB373" s="154">
        <f t="shared" si="357"/>
        <v>7391.1</v>
      </c>
      <c r="AC373" s="154">
        <f t="shared" si="357"/>
        <v>0</v>
      </c>
      <c r="AD373" s="154">
        <f t="shared" si="357"/>
        <v>0</v>
      </c>
      <c r="AE373" s="154">
        <f t="shared" si="357"/>
        <v>7391.1</v>
      </c>
      <c r="AF373" s="158">
        <f t="shared" si="369"/>
        <v>7706.2</v>
      </c>
      <c r="AG373" s="158">
        <f t="shared" si="369"/>
        <v>0</v>
      </c>
      <c r="AH373" s="158">
        <f t="shared" si="369"/>
        <v>0</v>
      </c>
      <c r="AI373" s="158">
        <f t="shared" si="369"/>
        <v>7706.2</v>
      </c>
      <c r="AJ373" s="158">
        <f t="shared" si="369"/>
        <v>0</v>
      </c>
      <c r="AK373" s="158">
        <f t="shared" si="370"/>
        <v>0</v>
      </c>
      <c r="AL373" s="158">
        <f t="shared" si="370"/>
        <v>0</v>
      </c>
      <c r="AM373" s="158">
        <f t="shared" si="370"/>
        <v>0</v>
      </c>
      <c r="AN373" s="162">
        <f t="shared" si="358"/>
        <v>7706.2</v>
      </c>
      <c r="AO373" s="162">
        <f t="shared" si="358"/>
        <v>0</v>
      </c>
      <c r="AP373" s="162">
        <f t="shared" si="358"/>
        <v>0</v>
      </c>
      <c r="AQ373" s="162">
        <f t="shared" si="358"/>
        <v>7706.2</v>
      </c>
      <c r="AR373" s="95"/>
      <c r="AS373" s="95"/>
      <c r="AT373" s="95"/>
      <c r="AU373" s="95"/>
      <c r="AV373" s="95"/>
      <c r="AW373" s="95"/>
      <c r="AX373" s="95"/>
      <c r="AY373" s="95"/>
      <c r="AZ373" s="95"/>
      <c r="BA373" s="95"/>
      <c r="BB373" s="95"/>
      <c r="BC373" s="95"/>
      <c r="BD373" s="95"/>
      <c r="BE373" s="95"/>
      <c r="BF373" s="95"/>
      <c r="BG373" s="95"/>
      <c r="BH373" s="95"/>
      <c r="BI373" s="95"/>
      <c r="BJ373" s="95"/>
      <c r="BK373" s="95"/>
      <c r="BL373" s="95"/>
      <c r="BM373" s="95"/>
      <c r="BN373" s="95"/>
      <c r="BO373" s="95"/>
      <c r="BP373" s="95"/>
      <c r="BQ373" s="95"/>
      <c r="BR373" s="95"/>
      <c r="BS373" s="95"/>
      <c r="BT373" s="95"/>
      <c r="BU373" s="95"/>
      <c r="BV373" s="95"/>
      <c r="BW373" s="95"/>
      <c r="BX373" s="95"/>
      <c r="BY373" s="95"/>
    </row>
    <row r="374" spans="1:77" s="96" customFormat="1" ht="16.5" customHeight="1">
      <c r="A374" s="16" t="s">
        <v>58</v>
      </c>
      <c r="B374" s="99" t="s">
        <v>382</v>
      </c>
      <c r="C374" s="153" t="s">
        <v>56</v>
      </c>
      <c r="D374" s="153" t="s">
        <v>59</v>
      </c>
      <c r="E374" s="154">
        <f>F374+G374+H374+I374</f>
        <v>7391.1</v>
      </c>
      <c r="F374" s="155"/>
      <c r="G374" s="155"/>
      <c r="H374" s="155">
        <v>7391.1</v>
      </c>
      <c r="I374" s="157"/>
      <c r="J374" s="188">
        <f>K374+L374+M374+N374</f>
        <v>0</v>
      </c>
      <c r="K374" s="188"/>
      <c r="L374" s="188"/>
      <c r="M374" s="188"/>
      <c r="N374" s="188"/>
      <c r="O374" s="157">
        <f>P374+Q374+R374+S374</f>
        <v>7391.1</v>
      </c>
      <c r="P374" s="157">
        <f t="shared" si="346"/>
        <v>0</v>
      </c>
      <c r="Q374" s="157">
        <f>G374+L374</f>
        <v>0</v>
      </c>
      <c r="R374" s="157">
        <f>H374+M374</f>
        <v>7391.1</v>
      </c>
      <c r="S374" s="157">
        <f>I374+N374</f>
        <v>0</v>
      </c>
      <c r="T374" s="154">
        <f>U374+V374+W374</f>
        <v>7391.1</v>
      </c>
      <c r="U374" s="155"/>
      <c r="V374" s="155"/>
      <c r="W374" s="155">
        <v>7391.1</v>
      </c>
      <c r="X374" s="155"/>
      <c r="Y374" s="155"/>
      <c r="Z374" s="155"/>
      <c r="AA374" s="155"/>
      <c r="AB374" s="154">
        <f t="shared" si="357"/>
        <v>7391.1</v>
      </c>
      <c r="AC374" s="154">
        <f t="shared" si="357"/>
        <v>0</v>
      </c>
      <c r="AD374" s="154">
        <f t="shared" si="357"/>
        <v>0</v>
      </c>
      <c r="AE374" s="154">
        <f t="shared" si="357"/>
        <v>7391.1</v>
      </c>
      <c r="AF374" s="159">
        <f>AG374+AH374+AI374</f>
        <v>7706.2</v>
      </c>
      <c r="AG374" s="160"/>
      <c r="AH374" s="160"/>
      <c r="AI374" s="160">
        <v>7706.2</v>
      </c>
      <c r="AJ374" s="156"/>
      <c r="AK374" s="156"/>
      <c r="AL374" s="156"/>
      <c r="AM374" s="156"/>
      <c r="AN374" s="162">
        <f t="shared" si="358"/>
        <v>7706.2</v>
      </c>
      <c r="AO374" s="162">
        <f t="shared" si="358"/>
        <v>0</v>
      </c>
      <c r="AP374" s="162">
        <f t="shared" si="358"/>
        <v>0</v>
      </c>
      <c r="AQ374" s="162">
        <f t="shared" si="358"/>
        <v>7706.2</v>
      </c>
      <c r="AR374" s="95"/>
      <c r="AS374" s="95"/>
      <c r="AT374" s="95"/>
      <c r="AU374" s="95"/>
      <c r="AV374" s="95"/>
      <c r="AW374" s="95"/>
      <c r="AX374" s="95"/>
      <c r="AY374" s="95"/>
      <c r="AZ374" s="95"/>
      <c r="BA374" s="95"/>
      <c r="BB374" s="95"/>
      <c r="BC374" s="95"/>
      <c r="BD374" s="95"/>
      <c r="BE374" s="95"/>
      <c r="BF374" s="95"/>
      <c r="BG374" s="95"/>
      <c r="BH374" s="95"/>
      <c r="BI374" s="95"/>
      <c r="BJ374" s="95"/>
      <c r="BK374" s="95"/>
      <c r="BL374" s="95"/>
      <c r="BM374" s="95"/>
      <c r="BN374" s="95"/>
      <c r="BO374" s="95"/>
      <c r="BP374" s="95"/>
      <c r="BQ374" s="95"/>
      <c r="BR374" s="95"/>
      <c r="BS374" s="95"/>
      <c r="BT374" s="95"/>
      <c r="BU374" s="95"/>
      <c r="BV374" s="95"/>
      <c r="BW374" s="95"/>
      <c r="BX374" s="95"/>
      <c r="BY374" s="95"/>
    </row>
    <row r="375" spans="1:77" s="96" customFormat="1" ht="75" customHeight="1">
      <c r="A375" s="114" t="s">
        <v>352</v>
      </c>
      <c r="B375" s="113" t="s">
        <v>244</v>
      </c>
      <c r="C375" s="153"/>
      <c r="D375" s="153"/>
      <c r="E375" s="154">
        <f>F375+H375+G375+I375</f>
        <v>4818.3999999999996</v>
      </c>
      <c r="F375" s="155">
        <f>F376+F379+F382</f>
        <v>4818.3999999999996</v>
      </c>
      <c r="G375" s="155">
        <f t="shared" ref="G375:AM375" si="371">G376+G379+G382</f>
        <v>0</v>
      </c>
      <c r="H375" s="155">
        <f t="shared" si="371"/>
        <v>0</v>
      </c>
      <c r="I375" s="155">
        <f t="shared" si="371"/>
        <v>0</v>
      </c>
      <c r="J375" s="190">
        <f t="shared" si="371"/>
        <v>0</v>
      </c>
      <c r="K375" s="190">
        <f t="shared" si="371"/>
        <v>0</v>
      </c>
      <c r="L375" s="190">
        <f t="shared" si="371"/>
        <v>0</v>
      </c>
      <c r="M375" s="190">
        <f t="shared" si="371"/>
        <v>0</v>
      </c>
      <c r="N375" s="190">
        <f t="shared" si="371"/>
        <v>0</v>
      </c>
      <c r="O375" s="155">
        <f t="shared" si="371"/>
        <v>4818.3999999999996</v>
      </c>
      <c r="P375" s="157">
        <f t="shared" si="346"/>
        <v>4818.3999999999996</v>
      </c>
      <c r="Q375" s="155">
        <f t="shared" si="371"/>
        <v>0</v>
      </c>
      <c r="R375" s="155">
        <f t="shared" si="371"/>
        <v>0</v>
      </c>
      <c r="S375" s="155">
        <f t="shared" si="371"/>
        <v>0</v>
      </c>
      <c r="T375" s="155">
        <f t="shared" si="371"/>
        <v>4137.5962100000006</v>
      </c>
      <c r="U375" s="155">
        <f t="shared" si="371"/>
        <v>3952.1729700000001</v>
      </c>
      <c r="V375" s="155">
        <f t="shared" si="371"/>
        <v>1.8542400000000001</v>
      </c>
      <c r="W375" s="155">
        <f t="shared" si="371"/>
        <v>183.56899999999999</v>
      </c>
      <c r="X375" s="155">
        <f t="shared" si="371"/>
        <v>0</v>
      </c>
      <c r="Y375" s="155">
        <f t="shared" si="371"/>
        <v>0</v>
      </c>
      <c r="Z375" s="155">
        <f t="shared" si="371"/>
        <v>0</v>
      </c>
      <c r="AA375" s="155">
        <f t="shared" si="371"/>
        <v>0</v>
      </c>
      <c r="AB375" s="154">
        <f t="shared" si="357"/>
        <v>4137.5962100000006</v>
      </c>
      <c r="AC375" s="154">
        <f t="shared" si="357"/>
        <v>3952.1729700000001</v>
      </c>
      <c r="AD375" s="154">
        <f t="shared" si="357"/>
        <v>1.8542400000000001</v>
      </c>
      <c r="AE375" s="154">
        <f t="shared" si="357"/>
        <v>183.56899999999999</v>
      </c>
      <c r="AF375" s="155">
        <f t="shared" si="371"/>
        <v>3952.2</v>
      </c>
      <c r="AG375" s="155">
        <f t="shared" si="371"/>
        <v>3952.2</v>
      </c>
      <c r="AH375" s="155">
        <f t="shared" si="371"/>
        <v>0</v>
      </c>
      <c r="AI375" s="155">
        <f t="shared" si="371"/>
        <v>0</v>
      </c>
      <c r="AJ375" s="155">
        <f t="shared" si="371"/>
        <v>0</v>
      </c>
      <c r="AK375" s="155">
        <f t="shared" si="371"/>
        <v>0</v>
      </c>
      <c r="AL375" s="155">
        <f t="shared" si="371"/>
        <v>0</v>
      </c>
      <c r="AM375" s="155">
        <f t="shared" si="371"/>
        <v>0</v>
      </c>
      <c r="AN375" s="162">
        <f t="shared" si="358"/>
        <v>3952.2</v>
      </c>
      <c r="AO375" s="162">
        <f t="shared" si="358"/>
        <v>3952.2</v>
      </c>
      <c r="AP375" s="162">
        <f t="shared" si="358"/>
        <v>0</v>
      </c>
      <c r="AQ375" s="162">
        <f t="shared" si="358"/>
        <v>0</v>
      </c>
      <c r="AR375" s="95"/>
      <c r="AS375" s="95"/>
      <c r="AT375" s="95"/>
      <c r="AU375" s="95"/>
      <c r="AV375" s="95"/>
      <c r="AW375" s="95"/>
      <c r="AX375" s="95"/>
      <c r="AY375" s="95"/>
      <c r="AZ375" s="95"/>
      <c r="BA375" s="95"/>
      <c r="BB375" s="95"/>
      <c r="BC375" s="95"/>
      <c r="BD375" s="95"/>
      <c r="BE375" s="95"/>
      <c r="BF375" s="95"/>
      <c r="BG375" s="95"/>
      <c r="BH375" s="95"/>
      <c r="BI375" s="95"/>
      <c r="BJ375" s="95"/>
      <c r="BK375" s="95"/>
      <c r="BL375" s="95"/>
      <c r="BM375" s="95"/>
      <c r="BN375" s="95"/>
      <c r="BO375" s="95"/>
      <c r="BP375" s="95"/>
      <c r="BQ375" s="95"/>
      <c r="BR375" s="95"/>
      <c r="BS375" s="95"/>
      <c r="BT375" s="95"/>
      <c r="BU375" s="95"/>
      <c r="BV375" s="95"/>
      <c r="BW375" s="95"/>
      <c r="BX375" s="95"/>
      <c r="BY375" s="95"/>
    </row>
    <row r="376" spans="1:77" s="96" customFormat="1" ht="29.25" customHeight="1">
      <c r="A376" s="24" t="s">
        <v>120</v>
      </c>
      <c r="B376" s="25" t="s">
        <v>245</v>
      </c>
      <c r="C376" s="153"/>
      <c r="D376" s="153"/>
      <c r="E376" s="154">
        <f>F376+H376</f>
        <v>4818.3999999999996</v>
      </c>
      <c r="F376" s="155">
        <f t="shared" ref="F376:U377" si="372">F377</f>
        <v>4818.3999999999996</v>
      </c>
      <c r="G376" s="155">
        <f t="shared" si="372"/>
        <v>0</v>
      </c>
      <c r="H376" s="155">
        <f t="shared" si="372"/>
        <v>0</v>
      </c>
      <c r="I376" s="155">
        <f t="shared" si="372"/>
        <v>0</v>
      </c>
      <c r="J376" s="190">
        <f t="shared" si="372"/>
        <v>0</v>
      </c>
      <c r="K376" s="190">
        <f t="shared" si="372"/>
        <v>0</v>
      </c>
      <c r="L376" s="190">
        <f t="shared" si="372"/>
        <v>0</v>
      </c>
      <c r="M376" s="190">
        <f t="shared" si="372"/>
        <v>0</v>
      </c>
      <c r="N376" s="190">
        <f t="shared" si="372"/>
        <v>0</v>
      </c>
      <c r="O376" s="155">
        <f t="shared" si="372"/>
        <v>4818.3999999999996</v>
      </c>
      <c r="P376" s="157">
        <f t="shared" si="346"/>
        <v>4818.3999999999996</v>
      </c>
      <c r="Q376" s="155">
        <f t="shared" si="372"/>
        <v>0</v>
      </c>
      <c r="R376" s="155">
        <f t="shared" si="372"/>
        <v>0</v>
      </c>
      <c r="S376" s="155">
        <f t="shared" si="372"/>
        <v>0</v>
      </c>
      <c r="T376" s="155">
        <f t="shared" si="372"/>
        <v>3950.3</v>
      </c>
      <c r="U376" s="155">
        <f t="shared" si="372"/>
        <v>3950.3</v>
      </c>
      <c r="V376" s="155">
        <f>V377</f>
        <v>0</v>
      </c>
      <c r="W376" s="155">
        <f>W377</f>
        <v>0</v>
      </c>
      <c r="X376" s="155">
        <f t="shared" ref="X376:AA377" si="373">X377</f>
        <v>0</v>
      </c>
      <c r="Y376" s="155">
        <f t="shared" si="373"/>
        <v>0</v>
      </c>
      <c r="Z376" s="155">
        <f t="shared" si="373"/>
        <v>0</v>
      </c>
      <c r="AA376" s="155">
        <f t="shared" si="373"/>
        <v>0</v>
      </c>
      <c r="AB376" s="154">
        <f t="shared" si="357"/>
        <v>3950.3</v>
      </c>
      <c r="AC376" s="154">
        <f t="shared" si="357"/>
        <v>3950.3</v>
      </c>
      <c r="AD376" s="154">
        <f t="shared" si="357"/>
        <v>0</v>
      </c>
      <c r="AE376" s="154">
        <f t="shared" si="357"/>
        <v>0</v>
      </c>
      <c r="AF376" s="155">
        <f>AF377</f>
        <v>3952.2</v>
      </c>
      <c r="AG376" s="155">
        <f>AG377</f>
        <v>3952.2</v>
      </c>
      <c r="AH376" s="155">
        <f t="shared" ref="AF376:AM377" si="374">AH377</f>
        <v>0</v>
      </c>
      <c r="AI376" s="155">
        <f t="shared" si="374"/>
        <v>0</v>
      </c>
      <c r="AJ376" s="155">
        <f t="shared" si="374"/>
        <v>0</v>
      </c>
      <c r="AK376" s="155">
        <f t="shared" si="374"/>
        <v>0</v>
      </c>
      <c r="AL376" s="155">
        <f t="shared" si="374"/>
        <v>0</v>
      </c>
      <c r="AM376" s="155">
        <f t="shared" si="374"/>
        <v>0</v>
      </c>
      <c r="AN376" s="162">
        <f t="shared" si="358"/>
        <v>3952.2</v>
      </c>
      <c r="AO376" s="162">
        <f t="shared" si="358"/>
        <v>3952.2</v>
      </c>
      <c r="AP376" s="162">
        <f t="shared" si="358"/>
        <v>0</v>
      </c>
      <c r="AQ376" s="162">
        <f t="shared" si="358"/>
        <v>0</v>
      </c>
      <c r="AR376" s="95"/>
      <c r="AS376" s="95"/>
      <c r="AT376" s="95"/>
      <c r="AU376" s="95"/>
      <c r="AV376" s="95"/>
      <c r="AW376" s="95"/>
      <c r="AX376" s="95"/>
      <c r="AY376" s="95"/>
      <c r="AZ376" s="95"/>
      <c r="BA376" s="95"/>
      <c r="BB376" s="95"/>
      <c r="BC376" s="95"/>
      <c r="BD376" s="95"/>
      <c r="BE376" s="95"/>
      <c r="BF376" s="95"/>
      <c r="BG376" s="95"/>
      <c r="BH376" s="95"/>
      <c r="BI376" s="95"/>
      <c r="BJ376" s="95"/>
      <c r="BK376" s="95"/>
      <c r="BL376" s="95"/>
      <c r="BM376" s="95"/>
      <c r="BN376" s="95"/>
      <c r="BO376" s="95"/>
      <c r="BP376" s="95"/>
      <c r="BQ376" s="95"/>
      <c r="BR376" s="95"/>
      <c r="BS376" s="95"/>
      <c r="BT376" s="95"/>
      <c r="BU376" s="95"/>
      <c r="BV376" s="95"/>
      <c r="BW376" s="95"/>
      <c r="BX376" s="95"/>
      <c r="BY376" s="95"/>
    </row>
    <row r="377" spans="1:77" s="96" customFormat="1" ht="43.5" customHeight="1">
      <c r="A377" s="24" t="s">
        <v>92</v>
      </c>
      <c r="B377" s="25" t="s">
        <v>245</v>
      </c>
      <c r="C377" s="153" t="s">
        <v>56</v>
      </c>
      <c r="D377" s="153"/>
      <c r="E377" s="154">
        <f>F377+H377</f>
        <v>4818.3999999999996</v>
      </c>
      <c r="F377" s="155">
        <f t="shared" si="372"/>
        <v>4818.3999999999996</v>
      </c>
      <c r="G377" s="155">
        <f t="shared" si="372"/>
        <v>0</v>
      </c>
      <c r="H377" s="155">
        <f t="shared" si="372"/>
        <v>0</v>
      </c>
      <c r="I377" s="155">
        <f t="shared" si="372"/>
        <v>0</v>
      </c>
      <c r="J377" s="190">
        <f t="shared" si="372"/>
        <v>0</v>
      </c>
      <c r="K377" s="190">
        <f t="shared" si="372"/>
        <v>0</v>
      </c>
      <c r="L377" s="190">
        <f t="shared" si="372"/>
        <v>0</v>
      </c>
      <c r="M377" s="190">
        <f t="shared" si="372"/>
        <v>0</v>
      </c>
      <c r="N377" s="190">
        <f t="shared" si="372"/>
        <v>0</v>
      </c>
      <c r="O377" s="155">
        <f t="shared" si="372"/>
        <v>4818.3999999999996</v>
      </c>
      <c r="P377" s="157">
        <f t="shared" si="346"/>
        <v>4818.3999999999996</v>
      </c>
      <c r="Q377" s="155">
        <f t="shared" si="372"/>
        <v>0</v>
      </c>
      <c r="R377" s="155">
        <f t="shared" si="372"/>
        <v>0</v>
      </c>
      <c r="S377" s="155">
        <f t="shared" si="372"/>
        <v>0</v>
      </c>
      <c r="T377" s="157">
        <f>T378</f>
        <v>3950.3</v>
      </c>
      <c r="U377" s="155">
        <f>U378</f>
        <v>3950.3</v>
      </c>
      <c r="V377" s="155">
        <f>V378</f>
        <v>0</v>
      </c>
      <c r="W377" s="155">
        <f>W378</f>
        <v>0</v>
      </c>
      <c r="X377" s="155">
        <f t="shared" si="373"/>
        <v>0</v>
      </c>
      <c r="Y377" s="155">
        <f t="shared" si="373"/>
        <v>0</v>
      </c>
      <c r="Z377" s="155">
        <f t="shared" si="373"/>
        <v>0</v>
      </c>
      <c r="AA377" s="155">
        <f t="shared" si="373"/>
        <v>0</v>
      </c>
      <c r="AB377" s="154">
        <f t="shared" si="357"/>
        <v>3950.3</v>
      </c>
      <c r="AC377" s="154">
        <f t="shared" si="357"/>
        <v>3950.3</v>
      </c>
      <c r="AD377" s="154">
        <f t="shared" si="357"/>
        <v>0</v>
      </c>
      <c r="AE377" s="154">
        <f t="shared" si="357"/>
        <v>0</v>
      </c>
      <c r="AF377" s="157">
        <f t="shared" si="374"/>
        <v>3952.2</v>
      </c>
      <c r="AG377" s="155">
        <f t="shared" si="374"/>
        <v>3952.2</v>
      </c>
      <c r="AH377" s="155">
        <f t="shared" si="374"/>
        <v>0</v>
      </c>
      <c r="AI377" s="155">
        <f t="shared" si="374"/>
        <v>0</v>
      </c>
      <c r="AJ377" s="155">
        <f t="shared" si="374"/>
        <v>0</v>
      </c>
      <c r="AK377" s="155">
        <f t="shared" si="374"/>
        <v>0</v>
      </c>
      <c r="AL377" s="155">
        <f t="shared" si="374"/>
        <v>0</v>
      </c>
      <c r="AM377" s="155">
        <f t="shared" si="374"/>
        <v>0</v>
      </c>
      <c r="AN377" s="162">
        <f t="shared" si="358"/>
        <v>3952.2</v>
      </c>
      <c r="AO377" s="162">
        <f t="shared" si="358"/>
        <v>3952.2</v>
      </c>
      <c r="AP377" s="162">
        <f t="shared" si="358"/>
        <v>0</v>
      </c>
      <c r="AQ377" s="162">
        <f t="shared" si="358"/>
        <v>0</v>
      </c>
      <c r="AR377" s="95"/>
      <c r="AS377" s="95"/>
      <c r="AT377" s="95"/>
      <c r="AU377" s="95"/>
      <c r="AV377" s="95"/>
      <c r="AW377" s="95"/>
      <c r="AX377" s="95"/>
      <c r="AY377" s="95"/>
      <c r="AZ377" s="95"/>
      <c r="BA377" s="95"/>
      <c r="BB377" s="95"/>
      <c r="BC377" s="95"/>
      <c r="BD377" s="95"/>
      <c r="BE377" s="95"/>
      <c r="BF377" s="95"/>
      <c r="BG377" s="95"/>
      <c r="BH377" s="95"/>
      <c r="BI377" s="95"/>
      <c r="BJ377" s="95"/>
      <c r="BK377" s="95"/>
      <c r="BL377" s="95"/>
      <c r="BM377" s="95"/>
      <c r="BN377" s="95"/>
      <c r="BO377" s="95"/>
      <c r="BP377" s="95"/>
      <c r="BQ377" s="95"/>
      <c r="BR377" s="95"/>
      <c r="BS377" s="95"/>
      <c r="BT377" s="95"/>
      <c r="BU377" s="95"/>
      <c r="BV377" s="95"/>
      <c r="BW377" s="95"/>
      <c r="BX377" s="95"/>
      <c r="BY377" s="95"/>
    </row>
    <row r="378" spans="1:77" s="96" customFormat="1" ht="17.25" customHeight="1">
      <c r="A378" s="16" t="s">
        <v>148</v>
      </c>
      <c r="B378" s="25" t="s">
        <v>245</v>
      </c>
      <c r="C378" s="153" t="s">
        <v>56</v>
      </c>
      <c r="D378" s="153" t="s">
        <v>149</v>
      </c>
      <c r="E378" s="154">
        <f>F378+G378+H378</f>
        <v>4818.3999999999996</v>
      </c>
      <c r="F378" s="155">
        <v>4818.3999999999996</v>
      </c>
      <c r="G378" s="157"/>
      <c r="H378" s="157"/>
      <c r="I378" s="157"/>
      <c r="J378" s="188">
        <f>K378+L378+M378+N378</f>
        <v>0</v>
      </c>
      <c r="K378" s="188"/>
      <c r="L378" s="188"/>
      <c r="M378" s="188"/>
      <c r="N378" s="188"/>
      <c r="O378" s="157">
        <f>P378+Q378+R378+S378</f>
        <v>4818.3999999999996</v>
      </c>
      <c r="P378" s="157">
        <f t="shared" si="346"/>
        <v>4818.3999999999996</v>
      </c>
      <c r="Q378" s="157">
        <f>G378+L378</f>
        <v>0</v>
      </c>
      <c r="R378" s="157">
        <f>H378+M378</f>
        <v>0</v>
      </c>
      <c r="S378" s="157">
        <f>I378+N378</f>
        <v>0</v>
      </c>
      <c r="T378" s="154">
        <f>U378+V378+W378</f>
        <v>3950.3</v>
      </c>
      <c r="U378" s="155">
        <v>3950.3</v>
      </c>
      <c r="V378" s="157"/>
      <c r="W378" s="155"/>
      <c r="X378" s="155"/>
      <c r="Y378" s="155"/>
      <c r="Z378" s="155"/>
      <c r="AA378" s="155"/>
      <c r="AB378" s="154">
        <f t="shared" si="357"/>
        <v>3950.3</v>
      </c>
      <c r="AC378" s="154">
        <f t="shared" si="357"/>
        <v>3950.3</v>
      </c>
      <c r="AD378" s="154">
        <f t="shared" si="357"/>
        <v>0</v>
      </c>
      <c r="AE378" s="154">
        <f t="shared" si="357"/>
        <v>0</v>
      </c>
      <c r="AF378" s="154">
        <f>AG378+AH378</f>
        <v>3952.2</v>
      </c>
      <c r="AG378" s="158">
        <v>3952.2</v>
      </c>
      <c r="AH378" s="160"/>
      <c r="AI378" s="160"/>
      <c r="AJ378" s="156"/>
      <c r="AK378" s="156"/>
      <c r="AL378" s="156"/>
      <c r="AM378" s="156"/>
      <c r="AN378" s="162">
        <f t="shared" si="358"/>
        <v>3952.2</v>
      </c>
      <c r="AO378" s="162">
        <f t="shared" si="358"/>
        <v>3952.2</v>
      </c>
      <c r="AP378" s="162">
        <f t="shared" si="358"/>
        <v>0</v>
      </c>
      <c r="AQ378" s="162">
        <f t="shared" si="358"/>
        <v>0</v>
      </c>
      <c r="AR378" s="95"/>
      <c r="AS378" s="95"/>
      <c r="AT378" s="95"/>
      <c r="AU378" s="95"/>
      <c r="AV378" s="95"/>
      <c r="AW378" s="95"/>
      <c r="AX378" s="95"/>
      <c r="AY378" s="95"/>
      <c r="AZ378" s="95"/>
      <c r="BA378" s="95"/>
      <c r="BB378" s="95"/>
      <c r="BC378" s="95"/>
      <c r="BD378" s="95"/>
      <c r="BE378" s="95"/>
      <c r="BF378" s="95"/>
      <c r="BG378" s="95"/>
      <c r="BH378" s="95"/>
      <c r="BI378" s="95"/>
      <c r="BJ378" s="95"/>
      <c r="BK378" s="95"/>
      <c r="BL378" s="95"/>
      <c r="BM378" s="95"/>
      <c r="BN378" s="95"/>
      <c r="BO378" s="95"/>
      <c r="BP378" s="95"/>
      <c r="BQ378" s="95"/>
      <c r="BR378" s="95"/>
      <c r="BS378" s="95"/>
      <c r="BT378" s="95"/>
      <c r="BU378" s="95"/>
      <c r="BV378" s="95"/>
      <c r="BW378" s="95"/>
      <c r="BX378" s="95"/>
      <c r="BY378" s="95"/>
    </row>
    <row r="379" spans="1:77" s="8" customFormat="1" ht="76.5" hidden="1" customHeight="1">
      <c r="A379" s="43" t="s">
        <v>138</v>
      </c>
      <c r="B379" s="25" t="s">
        <v>340</v>
      </c>
      <c r="C379" s="153"/>
      <c r="D379" s="153"/>
      <c r="E379" s="154">
        <f t="shared" ref="E379:I380" si="375">E380</f>
        <v>0</v>
      </c>
      <c r="F379" s="158">
        <f t="shared" si="375"/>
        <v>0</v>
      </c>
      <c r="G379" s="158">
        <f t="shared" si="375"/>
        <v>0</v>
      </c>
      <c r="H379" s="158">
        <f t="shared" si="375"/>
        <v>0</v>
      </c>
      <c r="I379" s="158">
        <f t="shared" si="375"/>
        <v>0</v>
      </c>
      <c r="J379" s="193"/>
      <c r="K379" s="193"/>
      <c r="L379" s="193"/>
      <c r="M379" s="193"/>
      <c r="N379" s="193"/>
      <c r="O379" s="158"/>
      <c r="P379" s="157">
        <f t="shared" si="346"/>
        <v>0</v>
      </c>
      <c r="Q379" s="158"/>
      <c r="R379" s="158"/>
      <c r="S379" s="158"/>
      <c r="T379" s="154">
        <f t="shared" ref="T379:W380" si="376">T380</f>
        <v>0</v>
      </c>
      <c r="U379" s="158">
        <f t="shared" si="376"/>
        <v>0</v>
      </c>
      <c r="V379" s="158">
        <f t="shared" si="376"/>
        <v>0</v>
      </c>
      <c r="W379" s="158">
        <f t="shared" si="376"/>
        <v>0</v>
      </c>
      <c r="X379" s="158"/>
      <c r="Y379" s="158"/>
      <c r="Z379" s="158"/>
      <c r="AA379" s="158"/>
      <c r="AB379" s="154">
        <f t="shared" si="357"/>
        <v>0</v>
      </c>
      <c r="AC379" s="154">
        <f t="shared" si="357"/>
        <v>0</v>
      </c>
      <c r="AD379" s="154">
        <f t="shared" si="357"/>
        <v>0</v>
      </c>
      <c r="AE379" s="154">
        <f t="shared" si="357"/>
        <v>0</v>
      </c>
      <c r="AF379" s="154">
        <f t="shared" ref="AF379:AI380" si="377">AF380</f>
        <v>0</v>
      </c>
      <c r="AG379" s="158">
        <f t="shared" si="377"/>
        <v>0</v>
      </c>
      <c r="AH379" s="158">
        <f t="shared" si="377"/>
        <v>0</v>
      </c>
      <c r="AI379" s="158">
        <f t="shared" si="377"/>
        <v>0</v>
      </c>
      <c r="AJ379" s="161"/>
      <c r="AK379" s="161"/>
      <c r="AL379" s="161"/>
      <c r="AM379" s="161"/>
      <c r="AN379" s="162">
        <f t="shared" si="358"/>
        <v>0</v>
      </c>
      <c r="AO379" s="162">
        <f t="shared" si="358"/>
        <v>0</v>
      </c>
      <c r="AP379" s="162">
        <f t="shared" si="358"/>
        <v>0</v>
      </c>
      <c r="AQ379" s="162">
        <f t="shared" si="358"/>
        <v>0</v>
      </c>
      <c r="AR379" s="7"/>
      <c r="AS379" s="7"/>
      <c r="AT379" s="7"/>
      <c r="AU379" s="7"/>
      <c r="AV379" s="7"/>
      <c r="AW379" s="7"/>
      <c r="AX379" s="7"/>
      <c r="AY379" s="7"/>
      <c r="AZ379" s="7"/>
      <c r="BA379" s="7"/>
      <c r="BB379" s="7"/>
      <c r="BC379" s="7"/>
      <c r="BD379" s="7"/>
      <c r="BE379" s="7"/>
      <c r="BF379" s="7"/>
      <c r="BG379" s="7"/>
      <c r="BH379" s="7"/>
      <c r="BI379" s="7"/>
      <c r="BJ379" s="7"/>
      <c r="BK379" s="7"/>
      <c r="BL379" s="7"/>
      <c r="BM379" s="7"/>
      <c r="BN379" s="7"/>
      <c r="BO379" s="7"/>
      <c r="BP379" s="7"/>
      <c r="BQ379" s="7"/>
      <c r="BR379" s="7"/>
      <c r="BS379" s="7"/>
      <c r="BT379" s="7"/>
      <c r="BU379" s="7"/>
      <c r="BV379" s="7"/>
      <c r="BW379" s="7"/>
      <c r="BX379" s="7"/>
      <c r="BY379" s="7"/>
    </row>
    <row r="380" spans="1:77" s="8" customFormat="1" ht="63.75" hidden="1" customHeight="1">
      <c r="A380" s="24" t="s">
        <v>60</v>
      </c>
      <c r="B380" s="25" t="s">
        <v>340</v>
      </c>
      <c r="C380" s="153" t="s">
        <v>56</v>
      </c>
      <c r="D380" s="153"/>
      <c r="E380" s="154">
        <f t="shared" si="375"/>
        <v>0</v>
      </c>
      <c r="F380" s="158">
        <f t="shared" si="375"/>
        <v>0</v>
      </c>
      <c r="G380" s="158">
        <f t="shared" si="375"/>
        <v>0</v>
      </c>
      <c r="H380" s="158">
        <f t="shared" si="375"/>
        <v>0</v>
      </c>
      <c r="I380" s="158">
        <f t="shared" si="375"/>
        <v>0</v>
      </c>
      <c r="J380" s="193"/>
      <c r="K380" s="193"/>
      <c r="L380" s="193"/>
      <c r="M380" s="193"/>
      <c r="N380" s="193"/>
      <c r="O380" s="158"/>
      <c r="P380" s="157">
        <f t="shared" si="346"/>
        <v>0</v>
      </c>
      <c r="Q380" s="158"/>
      <c r="R380" s="158"/>
      <c r="S380" s="158"/>
      <c r="T380" s="154">
        <f t="shared" si="376"/>
        <v>0</v>
      </c>
      <c r="U380" s="158">
        <f t="shared" si="376"/>
        <v>0</v>
      </c>
      <c r="V380" s="158">
        <f t="shared" si="376"/>
        <v>0</v>
      </c>
      <c r="W380" s="158">
        <f t="shared" si="376"/>
        <v>0</v>
      </c>
      <c r="X380" s="158"/>
      <c r="Y380" s="158"/>
      <c r="Z380" s="158"/>
      <c r="AA380" s="158"/>
      <c r="AB380" s="154">
        <f t="shared" si="357"/>
        <v>0</v>
      </c>
      <c r="AC380" s="154">
        <f t="shared" si="357"/>
        <v>0</v>
      </c>
      <c r="AD380" s="154">
        <f t="shared" si="357"/>
        <v>0</v>
      </c>
      <c r="AE380" s="154">
        <f t="shared" si="357"/>
        <v>0</v>
      </c>
      <c r="AF380" s="154">
        <f t="shared" si="377"/>
        <v>0</v>
      </c>
      <c r="AG380" s="158">
        <f t="shared" si="377"/>
        <v>0</v>
      </c>
      <c r="AH380" s="158">
        <f t="shared" si="377"/>
        <v>0</v>
      </c>
      <c r="AI380" s="158">
        <f t="shared" si="377"/>
        <v>0</v>
      </c>
      <c r="AJ380" s="161"/>
      <c r="AK380" s="161"/>
      <c r="AL380" s="161"/>
      <c r="AM380" s="161"/>
      <c r="AN380" s="162">
        <f t="shared" si="358"/>
        <v>0</v>
      </c>
      <c r="AO380" s="162">
        <f t="shared" si="358"/>
        <v>0</v>
      </c>
      <c r="AP380" s="162">
        <f t="shared" si="358"/>
        <v>0</v>
      </c>
      <c r="AQ380" s="162">
        <f t="shared" si="358"/>
        <v>0</v>
      </c>
      <c r="AR380" s="7"/>
      <c r="AS380" s="7"/>
      <c r="AT380" s="7"/>
      <c r="AU380" s="7"/>
      <c r="AV380" s="7"/>
      <c r="AW380" s="7"/>
      <c r="AX380" s="7"/>
      <c r="AY380" s="7"/>
      <c r="AZ380" s="7"/>
      <c r="BA380" s="7"/>
      <c r="BB380" s="7"/>
      <c r="BC380" s="7"/>
      <c r="BD380" s="7"/>
      <c r="BE380" s="7"/>
      <c r="BF380" s="7"/>
      <c r="BG380" s="7"/>
      <c r="BH380" s="7"/>
      <c r="BI380" s="7"/>
      <c r="BJ380" s="7"/>
      <c r="BK380" s="7"/>
      <c r="BL380" s="7"/>
      <c r="BM380" s="7"/>
      <c r="BN380" s="7"/>
      <c r="BO380" s="7"/>
      <c r="BP380" s="7"/>
      <c r="BQ380" s="7"/>
      <c r="BR380" s="7"/>
      <c r="BS380" s="7"/>
      <c r="BT380" s="7"/>
      <c r="BU380" s="7"/>
      <c r="BV380" s="7"/>
      <c r="BW380" s="7"/>
      <c r="BX380" s="7"/>
      <c r="BY380" s="7"/>
    </row>
    <row r="381" spans="1:77" s="8" customFormat="1" ht="17.25" hidden="1" customHeight="1">
      <c r="A381" s="16" t="s">
        <v>148</v>
      </c>
      <c r="B381" s="25" t="s">
        <v>340</v>
      </c>
      <c r="C381" s="153" t="s">
        <v>56</v>
      </c>
      <c r="D381" s="153" t="s">
        <v>149</v>
      </c>
      <c r="E381" s="154">
        <f>F381+G381+H381+I381</f>
        <v>0</v>
      </c>
      <c r="F381" s="155"/>
      <c r="G381" s="155"/>
      <c r="H381" s="157"/>
      <c r="I381" s="157"/>
      <c r="J381" s="188"/>
      <c r="K381" s="188"/>
      <c r="L381" s="188"/>
      <c r="M381" s="188"/>
      <c r="N381" s="188"/>
      <c r="O381" s="157"/>
      <c r="P381" s="157">
        <f t="shared" si="346"/>
        <v>0</v>
      </c>
      <c r="Q381" s="157"/>
      <c r="R381" s="157"/>
      <c r="S381" s="157"/>
      <c r="T381" s="154">
        <f>U381+V381+W381</f>
        <v>0</v>
      </c>
      <c r="U381" s="155"/>
      <c r="V381" s="157"/>
      <c r="W381" s="155"/>
      <c r="X381" s="155"/>
      <c r="Y381" s="155"/>
      <c r="Z381" s="155"/>
      <c r="AA381" s="155"/>
      <c r="AB381" s="154">
        <f t="shared" si="357"/>
        <v>0</v>
      </c>
      <c r="AC381" s="154">
        <f t="shared" si="357"/>
        <v>0</v>
      </c>
      <c r="AD381" s="154">
        <f t="shared" si="357"/>
        <v>0</v>
      </c>
      <c r="AE381" s="154">
        <f t="shared" si="357"/>
        <v>0</v>
      </c>
      <c r="AF381" s="159">
        <f>AG381+AH381+AI381</f>
        <v>0</v>
      </c>
      <c r="AG381" s="160"/>
      <c r="AH381" s="160"/>
      <c r="AI381" s="160"/>
      <c r="AJ381" s="161"/>
      <c r="AK381" s="161"/>
      <c r="AL381" s="161"/>
      <c r="AM381" s="161"/>
      <c r="AN381" s="162">
        <f t="shared" si="358"/>
        <v>0</v>
      </c>
      <c r="AO381" s="162">
        <f t="shared" si="358"/>
        <v>0</v>
      </c>
      <c r="AP381" s="162">
        <f t="shared" si="358"/>
        <v>0</v>
      </c>
      <c r="AQ381" s="162">
        <f t="shared" si="358"/>
        <v>0</v>
      </c>
      <c r="AR381" s="7"/>
      <c r="AS381" s="7"/>
      <c r="AT381" s="7"/>
      <c r="AU381" s="7"/>
      <c r="AV381" s="7"/>
      <c r="AW381" s="7"/>
      <c r="AX381" s="7"/>
      <c r="AY381" s="7"/>
      <c r="AZ381" s="7"/>
      <c r="BA381" s="7"/>
      <c r="BB381" s="7"/>
      <c r="BC381" s="7"/>
      <c r="BD381" s="7"/>
      <c r="BE381" s="7"/>
      <c r="BF381" s="7"/>
      <c r="BG381" s="7"/>
      <c r="BH381" s="7"/>
      <c r="BI381" s="7"/>
      <c r="BJ381" s="7"/>
      <c r="BK381" s="7"/>
      <c r="BL381" s="7"/>
      <c r="BM381" s="7"/>
      <c r="BN381" s="7"/>
      <c r="BO381" s="7"/>
      <c r="BP381" s="7"/>
      <c r="BQ381" s="7"/>
      <c r="BR381" s="7"/>
      <c r="BS381" s="7"/>
      <c r="BT381" s="7"/>
      <c r="BU381" s="7"/>
      <c r="BV381" s="7"/>
      <c r="BW381" s="7"/>
      <c r="BX381" s="7"/>
      <c r="BY381" s="7"/>
    </row>
    <row r="382" spans="1:77" s="8" customFormat="1" ht="37.5" customHeight="1">
      <c r="A382" s="74" t="s">
        <v>383</v>
      </c>
      <c r="B382" s="151" t="s">
        <v>385</v>
      </c>
      <c r="C382" s="153"/>
      <c r="D382" s="153"/>
      <c r="E382" s="154">
        <f>E383</f>
        <v>0</v>
      </c>
      <c r="F382" s="154">
        <f t="shared" ref="F382:AM384" si="378">F383</f>
        <v>0</v>
      </c>
      <c r="G382" s="154">
        <f t="shared" si="378"/>
        <v>0</v>
      </c>
      <c r="H382" s="154">
        <f t="shared" si="378"/>
        <v>0</v>
      </c>
      <c r="I382" s="154">
        <f t="shared" si="378"/>
        <v>0</v>
      </c>
      <c r="J382" s="187">
        <f t="shared" si="378"/>
        <v>0</v>
      </c>
      <c r="K382" s="187">
        <f t="shared" si="378"/>
        <v>0</v>
      </c>
      <c r="L382" s="187">
        <f t="shared" si="378"/>
        <v>0</v>
      </c>
      <c r="M382" s="187">
        <f t="shared" si="378"/>
        <v>0</v>
      </c>
      <c r="N382" s="187">
        <f t="shared" si="378"/>
        <v>0</v>
      </c>
      <c r="O382" s="154">
        <f t="shared" si="378"/>
        <v>0</v>
      </c>
      <c r="P382" s="157">
        <f t="shared" si="346"/>
        <v>0</v>
      </c>
      <c r="Q382" s="154">
        <f t="shared" si="378"/>
        <v>0</v>
      </c>
      <c r="R382" s="154">
        <f t="shared" si="378"/>
        <v>0</v>
      </c>
      <c r="S382" s="154">
        <f t="shared" si="378"/>
        <v>0</v>
      </c>
      <c r="T382" s="154">
        <f t="shared" si="378"/>
        <v>187.29621</v>
      </c>
      <c r="U382" s="154">
        <f t="shared" si="378"/>
        <v>1.87297</v>
      </c>
      <c r="V382" s="154">
        <f t="shared" si="378"/>
        <v>1.8542400000000001</v>
      </c>
      <c r="W382" s="154">
        <f t="shared" si="378"/>
        <v>183.56899999999999</v>
      </c>
      <c r="X382" s="154">
        <f t="shared" si="378"/>
        <v>0</v>
      </c>
      <c r="Y382" s="154">
        <f t="shared" si="378"/>
        <v>0</v>
      </c>
      <c r="Z382" s="154">
        <f t="shared" si="378"/>
        <v>0</v>
      </c>
      <c r="AA382" s="154">
        <f t="shared" si="378"/>
        <v>0</v>
      </c>
      <c r="AB382" s="154">
        <f t="shared" si="357"/>
        <v>187.29621</v>
      </c>
      <c r="AC382" s="154">
        <f t="shared" si="357"/>
        <v>1.87297</v>
      </c>
      <c r="AD382" s="154">
        <f t="shared" si="357"/>
        <v>1.8542400000000001</v>
      </c>
      <c r="AE382" s="154">
        <f t="shared" si="357"/>
        <v>183.56899999999999</v>
      </c>
      <c r="AF382" s="154">
        <f t="shared" si="378"/>
        <v>0</v>
      </c>
      <c r="AG382" s="154">
        <f t="shared" si="378"/>
        <v>0</v>
      </c>
      <c r="AH382" s="154">
        <f t="shared" si="378"/>
        <v>0</v>
      </c>
      <c r="AI382" s="154">
        <f t="shared" si="378"/>
        <v>0</v>
      </c>
      <c r="AJ382" s="154">
        <f t="shared" si="378"/>
        <v>0</v>
      </c>
      <c r="AK382" s="154">
        <f t="shared" si="378"/>
        <v>0</v>
      </c>
      <c r="AL382" s="154">
        <f t="shared" si="378"/>
        <v>0</v>
      </c>
      <c r="AM382" s="154">
        <f t="shared" si="378"/>
        <v>0</v>
      </c>
      <c r="AN382" s="162">
        <f t="shared" si="358"/>
        <v>0</v>
      </c>
      <c r="AO382" s="162">
        <f t="shared" si="358"/>
        <v>0</v>
      </c>
      <c r="AP382" s="162">
        <f t="shared" si="358"/>
        <v>0</v>
      </c>
      <c r="AQ382" s="162">
        <f t="shared" si="358"/>
        <v>0</v>
      </c>
      <c r="AR382" s="7"/>
      <c r="AS382" s="7"/>
      <c r="AT382" s="7"/>
      <c r="AU382" s="7"/>
      <c r="AV382" s="7"/>
      <c r="AW382" s="7"/>
      <c r="AX382" s="7"/>
      <c r="AY382" s="7"/>
      <c r="AZ382" s="7"/>
      <c r="BA382" s="7"/>
      <c r="BB382" s="7"/>
      <c r="BC382" s="7"/>
      <c r="BD382" s="7"/>
      <c r="BE382" s="7"/>
      <c r="BF382" s="7"/>
      <c r="BG382" s="7"/>
      <c r="BH382" s="7"/>
      <c r="BI382" s="7"/>
      <c r="BJ382" s="7"/>
      <c r="BK382" s="7"/>
      <c r="BL382" s="7"/>
      <c r="BM382" s="7"/>
      <c r="BN382" s="7"/>
      <c r="BO382" s="7"/>
      <c r="BP382" s="7"/>
      <c r="BQ382" s="7"/>
      <c r="BR382" s="7"/>
      <c r="BS382" s="7"/>
      <c r="BT382" s="7"/>
      <c r="BU382" s="7"/>
      <c r="BV382" s="7"/>
      <c r="BW382" s="7"/>
      <c r="BX382" s="7"/>
      <c r="BY382" s="7"/>
    </row>
    <row r="383" spans="1:77" s="8" customFormat="1" ht="60.75">
      <c r="A383" s="145" t="s">
        <v>384</v>
      </c>
      <c r="B383" s="151" t="s">
        <v>385</v>
      </c>
      <c r="C383" s="153"/>
      <c r="D383" s="153"/>
      <c r="E383" s="154">
        <f>E384</f>
        <v>0</v>
      </c>
      <c r="F383" s="154">
        <f t="shared" si="378"/>
        <v>0</v>
      </c>
      <c r="G383" s="154">
        <f t="shared" si="378"/>
        <v>0</v>
      </c>
      <c r="H383" s="154">
        <f t="shared" si="378"/>
        <v>0</v>
      </c>
      <c r="I383" s="154">
        <f t="shared" si="378"/>
        <v>0</v>
      </c>
      <c r="J383" s="187">
        <f t="shared" si="378"/>
        <v>0</v>
      </c>
      <c r="K383" s="187">
        <f t="shared" si="378"/>
        <v>0</v>
      </c>
      <c r="L383" s="187">
        <f t="shared" si="378"/>
        <v>0</v>
      </c>
      <c r="M383" s="187">
        <f t="shared" si="378"/>
        <v>0</v>
      </c>
      <c r="N383" s="187">
        <f t="shared" si="378"/>
        <v>0</v>
      </c>
      <c r="O383" s="154">
        <f t="shared" si="378"/>
        <v>0</v>
      </c>
      <c r="P383" s="157">
        <f t="shared" si="346"/>
        <v>0</v>
      </c>
      <c r="Q383" s="154">
        <f t="shared" si="378"/>
        <v>0</v>
      </c>
      <c r="R383" s="154">
        <f t="shared" si="378"/>
        <v>0</v>
      </c>
      <c r="S383" s="154">
        <f t="shared" si="378"/>
        <v>0</v>
      </c>
      <c r="T383" s="154">
        <f t="shared" si="378"/>
        <v>187.29621</v>
      </c>
      <c r="U383" s="154">
        <f t="shared" si="378"/>
        <v>1.87297</v>
      </c>
      <c r="V383" s="154">
        <f t="shared" si="378"/>
        <v>1.8542400000000001</v>
      </c>
      <c r="W383" s="154">
        <f t="shared" si="378"/>
        <v>183.56899999999999</v>
      </c>
      <c r="X383" s="154">
        <f t="shared" si="378"/>
        <v>0</v>
      </c>
      <c r="Y383" s="154">
        <f t="shared" si="378"/>
        <v>0</v>
      </c>
      <c r="Z383" s="154">
        <f t="shared" si="378"/>
        <v>0</v>
      </c>
      <c r="AA383" s="154">
        <f t="shared" si="378"/>
        <v>0</v>
      </c>
      <c r="AB383" s="154">
        <f t="shared" si="357"/>
        <v>187.29621</v>
      </c>
      <c r="AC383" s="154">
        <f t="shared" si="357"/>
        <v>1.87297</v>
      </c>
      <c r="AD383" s="154">
        <f t="shared" si="357"/>
        <v>1.8542400000000001</v>
      </c>
      <c r="AE383" s="154">
        <f t="shared" si="357"/>
        <v>183.56899999999999</v>
      </c>
      <c r="AF383" s="154">
        <f t="shared" si="378"/>
        <v>0</v>
      </c>
      <c r="AG383" s="154">
        <f t="shared" si="378"/>
        <v>0</v>
      </c>
      <c r="AH383" s="154">
        <f t="shared" si="378"/>
        <v>0</v>
      </c>
      <c r="AI383" s="154">
        <f t="shared" si="378"/>
        <v>0</v>
      </c>
      <c r="AJ383" s="154">
        <f t="shared" si="378"/>
        <v>0</v>
      </c>
      <c r="AK383" s="154">
        <f t="shared" si="378"/>
        <v>0</v>
      </c>
      <c r="AL383" s="154">
        <f t="shared" si="378"/>
        <v>0</v>
      </c>
      <c r="AM383" s="154">
        <f t="shared" si="378"/>
        <v>0</v>
      </c>
      <c r="AN383" s="162">
        <f t="shared" si="358"/>
        <v>0</v>
      </c>
      <c r="AO383" s="162">
        <f t="shared" si="358"/>
        <v>0</v>
      </c>
      <c r="AP383" s="162">
        <f t="shared" si="358"/>
        <v>0</v>
      </c>
      <c r="AQ383" s="162">
        <f t="shared" si="358"/>
        <v>0</v>
      </c>
      <c r="AR383" s="7"/>
      <c r="AS383" s="7"/>
      <c r="AT383" s="7"/>
      <c r="AU383" s="7"/>
      <c r="AV383" s="7"/>
      <c r="AW383" s="7"/>
      <c r="AX383" s="7"/>
      <c r="AY383" s="7"/>
      <c r="AZ383" s="7"/>
      <c r="BA383" s="7"/>
      <c r="BB383" s="7"/>
      <c r="BC383" s="7"/>
      <c r="BD383" s="7"/>
      <c r="BE383" s="7"/>
      <c r="BF383" s="7"/>
      <c r="BG383" s="7"/>
      <c r="BH383" s="7"/>
      <c r="BI383" s="7"/>
      <c r="BJ383" s="7"/>
      <c r="BK383" s="7"/>
      <c r="BL383" s="7"/>
      <c r="BM383" s="7"/>
      <c r="BN383" s="7"/>
      <c r="BO383" s="7"/>
      <c r="BP383" s="7"/>
      <c r="BQ383" s="7"/>
      <c r="BR383" s="7"/>
      <c r="BS383" s="7"/>
      <c r="BT383" s="7"/>
      <c r="BU383" s="7"/>
      <c r="BV383" s="7"/>
      <c r="BW383" s="7"/>
      <c r="BX383" s="7"/>
      <c r="BY383" s="7"/>
    </row>
    <row r="384" spans="1:77" s="8" customFormat="1" ht="36.75">
      <c r="A384" s="145" t="s">
        <v>92</v>
      </c>
      <c r="B384" s="151" t="s">
        <v>385</v>
      </c>
      <c r="C384" s="153" t="s">
        <v>56</v>
      </c>
      <c r="D384" s="153"/>
      <c r="E384" s="154">
        <f>E385</f>
        <v>0</v>
      </c>
      <c r="F384" s="154">
        <f t="shared" si="378"/>
        <v>0</v>
      </c>
      <c r="G384" s="154">
        <f t="shared" si="378"/>
        <v>0</v>
      </c>
      <c r="H384" s="154">
        <f t="shared" si="378"/>
        <v>0</v>
      </c>
      <c r="I384" s="154">
        <f t="shared" si="378"/>
        <v>0</v>
      </c>
      <c r="J384" s="187">
        <f t="shared" si="378"/>
        <v>0</v>
      </c>
      <c r="K384" s="187">
        <f t="shared" si="378"/>
        <v>0</v>
      </c>
      <c r="L384" s="187">
        <f t="shared" si="378"/>
        <v>0</v>
      </c>
      <c r="M384" s="187">
        <f t="shared" si="378"/>
        <v>0</v>
      </c>
      <c r="N384" s="187">
        <f t="shared" si="378"/>
        <v>0</v>
      </c>
      <c r="O384" s="154">
        <f t="shared" si="378"/>
        <v>0</v>
      </c>
      <c r="P384" s="157">
        <f t="shared" si="346"/>
        <v>0</v>
      </c>
      <c r="Q384" s="154">
        <f t="shared" si="378"/>
        <v>0</v>
      </c>
      <c r="R384" s="154">
        <f t="shared" si="378"/>
        <v>0</v>
      </c>
      <c r="S384" s="154">
        <f t="shared" si="378"/>
        <v>0</v>
      </c>
      <c r="T384" s="154">
        <f t="shared" si="378"/>
        <v>187.29621</v>
      </c>
      <c r="U384" s="154">
        <f t="shared" si="378"/>
        <v>1.87297</v>
      </c>
      <c r="V384" s="154">
        <f t="shared" si="378"/>
        <v>1.8542400000000001</v>
      </c>
      <c r="W384" s="154">
        <f t="shared" si="378"/>
        <v>183.56899999999999</v>
      </c>
      <c r="X384" s="154">
        <f t="shared" si="378"/>
        <v>0</v>
      </c>
      <c r="Y384" s="154">
        <f t="shared" si="378"/>
        <v>0</v>
      </c>
      <c r="Z384" s="154">
        <f t="shared" si="378"/>
        <v>0</v>
      </c>
      <c r="AA384" s="154">
        <f t="shared" si="378"/>
        <v>0</v>
      </c>
      <c r="AB384" s="154">
        <f t="shared" si="357"/>
        <v>187.29621</v>
      </c>
      <c r="AC384" s="154">
        <f t="shared" si="357"/>
        <v>1.87297</v>
      </c>
      <c r="AD384" s="154">
        <f t="shared" si="357"/>
        <v>1.8542400000000001</v>
      </c>
      <c r="AE384" s="154">
        <f t="shared" si="357"/>
        <v>183.56899999999999</v>
      </c>
      <c r="AF384" s="154">
        <f t="shared" si="378"/>
        <v>0</v>
      </c>
      <c r="AG384" s="154">
        <f t="shared" si="378"/>
        <v>0</v>
      </c>
      <c r="AH384" s="154">
        <f t="shared" si="378"/>
        <v>0</v>
      </c>
      <c r="AI384" s="154">
        <f t="shared" si="378"/>
        <v>0</v>
      </c>
      <c r="AJ384" s="154">
        <f t="shared" si="378"/>
        <v>0</v>
      </c>
      <c r="AK384" s="154">
        <f t="shared" si="378"/>
        <v>0</v>
      </c>
      <c r="AL384" s="154">
        <f t="shared" si="378"/>
        <v>0</v>
      </c>
      <c r="AM384" s="154">
        <f t="shared" si="378"/>
        <v>0</v>
      </c>
      <c r="AN384" s="162">
        <f t="shared" si="358"/>
        <v>0</v>
      </c>
      <c r="AO384" s="162">
        <f t="shared" si="358"/>
        <v>0</v>
      </c>
      <c r="AP384" s="162">
        <f t="shared" si="358"/>
        <v>0</v>
      </c>
      <c r="AQ384" s="162">
        <f t="shared" si="358"/>
        <v>0</v>
      </c>
      <c r="AR384" s="7"/>
      <c r="AS384" s="7"/>
      <c r="AT384" s="7"/>
      <c r="AU384" s="7"/>
      <c r="AV384" s="7"/>
      <c r="AW384" s="7"/>
      <c r="AX384" s="7"/>
      <c r="AY384" s="7"/>
      <c r="AZ384" s="7"/>
      <c r="BA384" s="7"/>
      <c r="BB384" s="7"/>
      <c r="BC384" s="7"/>
      <c r="BD384" s="7"/>
      <c r="BE384" s="7"/>
      <c r="BF384" s="7"/>
      <c r="BG384" s="7"/>
      <c r="BH384" s="7"/>
      <c r="BI384" s="7"/>
      <c r="BJ384" s="7"/>
      <c r="BK384" s="7"/>
      <c r="BL384" s="7"/>
      <c r="BM384" s="7"/>
      <c r="BN384" s="7"/>
      <c r="BO384" s="7"/>
      <c r="BP384" s="7"/>
      <c r="BQ384" s="7"/>
      <c r="BR384" s="7"/>
      <c r="BS384" s="7"/>
      <c r="BT384" s="7"/>
      <c r="BU384" s="7"/>
      <c r="BV384" s="7"/>
      <c r="BW384" s="7"/>
      <c r="BX384" s="7"/>
      <c r="BY384" s="7"/>
    </row>
    <row r="385" spans="1:77" s="8" customFormat="1" ht="17.25" customHeight="1">
      <c r="A385" s="16" t="s">
        <v>148</v>
      </c>
      <c r="B385" s="151" t="s">
        <v>385</v>
      </c>
      <c r="C385" s="153" t="s">
        <v>56</v>
      </c>
      <c r="D385" s="153" t="s">
        <v>149</v>
      </c>
      <c r="E385" s="154">
        <f>F385+G385+H385</f>
        <v>0</v>
      </c>
      <c r="F385" s="155"/>
      <c r="G385" s="155"/>
      <c r="H385" s="157"/>
      <c r="I385" s="157"/>
      <c r="J385" s="188">
        <f>K385+L385+M385+N385</f>
        <v>0</v>
      </c>
      <c r="K385" s="188"/>
      <c r="L385" s="188"/>
      <c r="M385" s="188"/>
      <c r="N385" s="188"/>
      <c r="O385" s="157">
        <f>F385+K385</f>
        <v>0</v>
      </c>
      <c r="P385" s="157">
        <f t="shared" si="346"/>
        <v>0</v>
      </c>
      <c r="Q385" s="157">
        <f>H385+M385</f>
        <v>0</v>
      </c>
      <c r="R385" s="157">
        <f>I385+N385</f>
        <v>0</v>
      </c>
      <c r="S385" s="157">
        <f>J385+O385</f>
        <v>0</v>
      </c>
      <c r="T385" s="154">
        <f>U385+V385+W385</f>
        <v>187.29621</v>
      </c>
      <c r="U385" s="155">
        <v>1.87297</v>
      </c>
      <c r="V385" s="157">
        <v>1.8542400000000001</v>
      </c>
      <c r="W385" s="155">
        <v>183.56899999999999</v>
      </c>
      <c r="X385" s="155">
        <f>Y385+Z385+AA385</f>
        <v>0</v>
      </c>
      <c r="Y385" s="155"/>
      <c r="Z385" s="155"/>
      <c r="AA385" s="155"/>
      <c r="AB385" s="154">
        <f t="shared" si="357"/>
        <v>187.29621</v>
      </c>
      <c r="AC385" s="154">
        <f t="shared" si="357"/>
        <v>1.87297</v>
      </c>
      <c r="AD385" s="154">
        <f t="shared" si="357"/>
        <v>1.8542400000000001</v>
      </c>
      <c r="AE385" s="154">
        <f t="shared" si="357"/>
        <v>183.56899999999999</v>
      </c>
      <c r="AF385" s="159">
        <f>AG385+AH385+AI385</f>
        <v>0</v>
      </c>
      <c r="AG385" s="160"/>
      <c r="AH385" s="160"/>
      <c r="AI385" s="160"/>
      <c r="AJ385" s="161"/>
      <c r="AK385" s="161"/>
      <c r="AL385" s="161"/>
      <c r="AM385" s="161"/>
      <c r="AN385" s="162">
        <f t="shared" si="358"/>
        <v>0</v>
      </c>
      <c r="AO385" s="162">
        <f t="shared" si="358"/>
        <v>0</v>
      </c>
      <c r="AP385" s="162">
        <f t="shared" si="358"/>
        <v>0</v>
      </c>
      <c r="AQ385" s="162">
        <f t="shared" si="358"/>
        <v>0</v>
      </c>
      <c r="AR385" s="7"/>
      <c r="AS385" s="7"/>
      <c r="AT385" s="7"/>
      <c r="AU385" s="7"/>
      <c r="AV385" s="7"/>
      <c r="AW385" s="7"/>
      <c r="AX385" s="7"/>
      <c r="AY385" s="7"/>
      <c r="AZ385" s="7"/>
      <c r="BA385" s="7"/>
      <c r="BB385" s="7"/>
      <c r="BC385" s="7"/>
      <c r="BD385" s="7"/>
      <c r="BE385" s="7"/>
      <c r="BF385" s="7"/>
      <c r="BG385" s="7"/>
      <c r="BH385" s="7"/>
      <c r="BI385" s="7"/>
      <c r="BJ385" s="7"/>
      <c r="BK385" s="7"/>
      <c r="BL385" s="7"/>
      <c r="BM385" s="7"/>
      <c r="BN385" s="7"/>
      <c r="BO385" s="7"/>
      <c r="BP385" s="7"/>
      <c r="BQ385" s="7"/>
      <c r="BR385" s="7"/>
      <c r="BS385" s="7"/>
      <c r="BT385" s="7"/>
      <c r="BU385" s="7"/>
      <c r="BV385" s="7"/>
      <c r="BW385" s="7"/>
      <c r="BX385" s="7"/>
      <c r="BY385" s="7"/>
    </row>
    <row r="386" spans="1:77" s="96" customFormat="1" ht="58.5" customHeight="1">
      <c r="A386" s="59" t="s">
        <v>293</v>
      </c>
      <c r="B386" s="19" t="s">
        <v>246</v>
      </c>
      <c r="C386" s="19"/>
      <c r="D386" s="153"/>
      <c r="E386" s="154">
        <f>F386+G386+H386</f>
        <v>821.6</v>
      </c>
      <c r="F386" s="155">
        <f>F387+F390+F397+F393</f>
        <v>821.6</v>
      </c>
      <c r="G386" s="155">
        <f t="shared" ref="G386:AQ386" si="379">G387+G390+G397+G393</f>
        <v>0</v>
      </c>
      <c r="H386" s="155">
        <f t="shared" si="379"/>
        <v>0</v>
      </c>
      <c r="I386" s="155">
        <f t="shared" si="379"/>
        <v>0</v>
      </c>
      <c r="J386" s="190">
        <f t="shared" si="379"/>
        <v>0</v>
      </c>
      <c r="K386" s="190">
        <f t="shared" si="379"/>
        <v>0</v>
      </c>
      <c r="L386" s="190">
        <f t="shared" si="379"/>
        <v>0</v>
      </c>
      <c r="M386" s="190">
        <f t="shared" si="379"/>
        <v>0</v>
      </c>
      <c r="N386" s="190">
        <f t="shared" si="379"/>
        <v>0</v>
      </c>
      <c r="O386" s="155">
        <f t="shared" si="379"/>
        <v>821.6</v>
      </c>
      <c r="P386" s="157">
        <f t="shared" si="346"/>
        <v>821.6</v>
      </c>
      <c r="Q386" s="155">
        <f t="shared" si="379"/>
        <v>0</v>
      </c>
      <c r="R386" s="155">
        <f t="shared" si="379"/>
        <v>0</v>
      </c>
      <c r="S386" s="155">
        <f t="shared" si="379"/>
        <v>0</v>
      </c>
      <c r="T386" s="155">
        <f t="shared" si="379"/>
        <v>860</v>
      </c>
      <c r="U386" s="155">
        <f t="shared" si="379"/>
        <v>860</v>
      </c>
      <c r="V386" s="155">
        <f t="shared" si="379"/>
        <v>0</v>
      </c>
      <c r="W386" s="155">
        <f t="shared" si="379"/>
        <v>0</v>
      </c>
      <c r="X386" s="155">
        <f t="shared" si="379"/>
        <v>0</v>
      </c>
      <c r="Y386" s="155">
        <f t="shared" si="379"/>
        <v>0</v>
      </c>
      <c r="Z386" s="155">
        <f t="shared" si="379"/>
        <v>0</v>
      </c>
      <c r="AA386" s="155">
        <f t="shared" si="379"/>
        <v>0</v>
      </c>
      <c r="AB386" s="155">
        <f t="shared" si="379"/>
        <v>860</v>
      </c>
      <c r="AC386" s="155">
        <f t="shared" si="379"/>
        <v>860</v>
      </c>
      <c r="AD386" s="155">
        <f t="shared" si="379"/>
        <v>0</v>
      </c>
      <c r="AE386" s="155">
        <f t="shared" si="379"/>
        <v>0</v>
      </c>
      <c r="AF386" s="155">
        <f t="shared" si="379"/>
        <v>760</v>
      </c>
      <c r="AG386" s="155">
        <f t="shared" si="379"/>
        <v>760</v>
      </c>
      <c r="AH386" s="155">
        <f t="shared" si="379"/>
        <v>0</v>
      </c>
      <c r="AI386" s="155">
        <f t="shared" si="379"/>
        <v>0</v>
      </c>
      <c r="AJ386" s="155">
        <f t="shared" si="379"/>
        <v>0</v>
      </c>
      <c r="AK386" s="155">
        <f t="shared" si="379"/>
        <v>0</v>
      </c>
      <c r="AL386" s="155">
        <f t="shared" si="379"/>
        <v>0</v>
      </c>
      <c r="AM386" s="155">
        <f t="shared" si="379"/>
        <v>0</v>
      </c>
      <c r="AN386" s="155">
        <f t="shared" si="379"/>
        <v>760</v>
      </c>
      <c r="AO386" s="155">
        <f t="shared" si="379"/>
        <v>760</v>
      </c>
      <c r="AP386" s="155">
        <f t="shared" si="379"/>
        <v>0</v>
      </c>
      <c r="AQ386" s="155">
        <f t="shared" si="379"/>
        <v>0</v>
      </c>
      <c r="AR386" s="95"/>
      <c r="AS386" s="95"/>
      <c r="AT386" s="95"/>
      <c r="AU386" s="95"/>
      <c r="AV386" s="95"/>
      <c r="AW386" s="95"/>
      <c r="AX386" s="95"/>
      <c r="AY386" s="95"/>
      <c r="AZ386" s="95"/>
      <c r="BA386" s="95"/>
      <c r="BB386" s="95"/>
      <c r="BC386" s="95"/>
      <c r="BD386" s="95"/>
      <c r="BE386" s="95"/>
      <c r="BF386" s="95"/>
      <c r="BG386" s="95"/>
      <c r="BH386" s="95"/>
      <c r="BI386" s="95"/>
      <c r="BJ386" s="95"/>
      <c r="BK386" s="95"/>
      <c r="BL386" s="95"/>
      <c r="BM386" s="95"/>
      <c r="BN386" s="95"/>
      <c r="BO386" s="95"/>
      <c r="BP386" s="95"/>
      <c r="BQ386" s="95"/>
      <c r="BR386" s="95"/>
      <c r="BS386" s="95"/>
      <c r="BT386" s="95"/>
      <c r="BU386" s="95"/>
      <c r="BV386" s="95"/>
      <c r="BW386" s="95"/>
      <c r="BX386" s="95"/>
      <c r="BY386" s="95"/>
    </row>
    <row r="387" spans="1:77" s="96" customFormat="1" ht="17.25" hidden="1" customHeight="1">
      <c r="A387" s="32" t="s">
        <v>125</v>
      </c>
      <c r="B387" s="25" t="s">
        <v>247</v>
      </c>
      <c r="C387" s="19"/>
      <c r="D387" s="153"/>
      <c r="E387" s="154">
        <f t="shared" ref="E387:E392" si="380">F387+G387+H387</f>
        <v>0</v>
      </c>
      <c r="F387" s="155">
        <f>F388</f>
        <v>0</v>
      </c>
      <c r="G387" s="156">
        <f>G388</f>
        <v>0</v>
      </c>
      <c r="H387" s="157">
        <f>H388</f>
        <v>0</v>
      </c>
      <c r="I387" s="157"/>
      <c r="J387" s="188"/>
      <c r="K387" s="188"/>
      <c r="L387" s="188"/>
      <c r="M387" s="188"/>
      <c r="N387" s="188"/>
      <c r="O387" s="157"/>
      <c r="P387" s="157">
        <f t="shared" si="346"/>
        <v>0</v>
      </c>
      <c r="Q387" s="157"/>
      <c r="R387" s="157"/>
      <c r="S387" s="157"/>
      <c r="T387" s="154">
        <f t="shared" ref="T387:T400" si="381">U387+V387+W387</f>
        <v>0</v>
      </c>
      <c r="U387" s="156">
        <f>U388</f>
        <v>0</v>
      </c>
      <c r="V387" s="167"/>
      <c r="W387" s="156"/>
      <c r="X387" s="156"/>
      <c r="Y387" s="156"/>
      <c r="Z387" s="156"/>
      <c r="AA387" s="156"/>
      <c r="AB387" s="154">
        <f t="shared" si="357"/>
        <v>0</v>
      </c>
      <c r="AC387" s="154">
        <f t="shared" si="357"/>
        <v>0</v>
      </c>
      <c r="AD387" s="154">
        <f t="shared" si="357"/>
        <v>0</v>
      </c>
      <c r="AE387" s="154">
        <f t="shared" si="357"/>
        <v>0</v>
      </c>
      <c r="AF387" s="157">
        <f>AF388+AF390</f>
        <v>0</v>
      </c>
      <c r="AG387" s="155">
        <f>AG388+AG390</f>
        <v>0</v>
      </c>
      <c r="AH387" s="155">
        <f>AH388+AH390</f>
        <v>0</v>
      </c>
      <c r="AI387" s="155">
        <f>AI388+AI390</f>
        <v>0</v>
      </c>
      <c r="AJ387" s="156"/>
      <c r="AK387" s="156"/>
      <c r="AL387" s="156"/>
      <c r="AM387" s="156"/>
      <c r="AN387" s="162">
        <f t="shared" si="358"/>
        <v>0</v>
      </c>
      <c r="AO387" s="162">
        <f t="shared" si="358"/>
        <v>0</v>
      </c>
      <c r="AP387" s="162">
        <f t="shared" si="358"/>
        <v>0</v>
      </c>
      <c r="AQ387" s="162">
        <f t="shared" si="358"/>
        <v>0</v>
      </c>
      <c r="AR387" s="95"/>
      <c r="AS387" s="95"/>
      <c r="AT387" s="95"/>
      <c r="AU387" s="95"/>
      <c r="AV387" s="95"/>
      <c r="AW387" s="95"/>
      <c r="AX387" s="95"/>
      <c r="AY387" s="95"/>
      <c r="AZ387" s="95"/>
      <c r="BA387" s="95"/>
      <c r="BB387" s="95"/>
      <c r="BC387" s="95"/>
      <c r="BD387" s="95"/>
      <c r="BE387" s="95"/>
      <c r="BF387" s="95"/>
      <c r="BG387" s="95"/>
      <c r="BH387" s="95"/>
      <c r="BI387" s="95"/>
      <c r="BJ387" s="95"/>
      <c r="BK387" s="95"/>
      <c r="BL387" s="95"/>
      <c r="BM387" s="95"/>
      <c r="BN387" s="95"/>
      <c r="BO387" s="95"/>
      <c r="BP387" s="95"/>
      <c r="BQ387" s="95"/>
      <c r="BR387" s="95"/>
      <c r="BS387" s="95"/>
      <c r="BT387" s="95"/>
      <c r="BU387" s="95"/>
      <c r="BV387" s="95"/>
      <c r="BW387" s="95"/>
      <c r="BX387" s="95"/>
      <c r="BY387" s="95"/>
    </row>
    <row r="388" spans="1:77" s="96" customFormat="1" ht="27.75" hidden="1" customHeight="1">
      <c r="A388" s="32" t="s">
        <v>63</v>
      </c>
      <c r="B388" s="25" t="s">
        <v>247</v>
      </c>
      <c r="C388" s="153" t="s">
        <v>64</v>
      </c>
      <c r="D388" s="153"/>
      <c r="E388" s="154">
        <f t="shared" si="380"/>
        <v>0</v>
      </c>
      <c r="F388" s="155">
        <f>F389</f>
        <v>0</v>
      </c>
      <c r="G388" s="167"/>
      <c r="H388" s="157">
        <f>H389</f>
        <v>0</v>
      </c>
      <c r="I388" s="157"/>
      <c r="J388" s="188"/>
      <c r="K388" s="188"/>
      <c r="L388" s="188"/>
      <c r="M388" s="188"/>
      <c r="N388" s="188"/>
      <c r="O388" s="157"/>
      <c r="P388" s="157">
        <f t="shared" si="346"/>
        <v>0</v>
      </c>
      <c r="Q388" s="157"/>
      <c r="R388" s="157"/>
      <c r="S388" s="157"/>
      <c r="T388" s="154">
        <f t="shared" si="381"/>
        <v>0</v>
      </c>
      <c r="U388" s="156">
        <f>U389</f>
        <v>0</v>
      </c>
      <c r="V388" s="167"/>
      <c r="W388" s="156"/>
      <c r="X388" s="156"/>
      <c r="Y388" s="156"/>
      <c r="Z388" s="156"/>
      <c r="AA388" s="156"/>
      <c r="AB388" s="154">
        <f t="shared" si="357"/>
        <v>0</v>
      </c>
      <c r="AC388" s="154">
        <f t="shared" si="357"/>
        <v>0</v>
      </c>
      <c r="AD388" s="154">
        <f t="shared" si="357"/>
        <v>0</v>
      </c>
      <c r="AE388" s="154">
        <f t="shared" si="357"/>
        <v>0</v>
      </c>
      <c r="AF388" s="159">
        <f>AG388+AH388</f>
        <v>0</v>
      </c>
      <c r="AG388" s="160">
        <f>AG389</f>
        <v>0</v>
      </c>
      <c r="AH388" s="160">
        <f>AH389</f>
        <v>0</v>
      </c>
      <c r="AI388" s="160">
        <f>AI389</f>
        <v>0</v>
      </c>
      <c r="AJ388" s="156"/>
      <c r="AK388" s="156"/>
      <c r="AL388" s="156"/>
      <c r="AM388" s="156"/>
      <c r="AN388" s="162">
        <f t="shared" si="358"/>
        <v>0</v>
      </c>
      <c r="AO388" s="162">
        <f t="shared" si="358"/>
        <v>0</v>
      </c>
      <c r="AP388" s="162">
        <f t="shared" si="358"/>
        <v>0</v>
      </c>
      <c r="AQ388" s="162">
        <f t="shared" si="358"/>
        <v>0</v>
      </c>
      <c r="AR388" s="95"/>
      <c r="AS388" s="95"/>
      <c r="AT388" s="95"/>
      <c r="AU388" s="95"/>
      <c r="AV388" s="95"/>
      <c r="AW388" s="95"/>
      <c r="AX388" s="95"/>
      <c r="AY388" s="95"/>
      <c r="AZ388" s="95"/>
      <c r="BA388" s="95"/>
      <c r="BB388" s="95"/>
      <c r="BC388" s="95"/>
      <c r="BD388" s="95"/>
      <c r="BE388" s="95"/>
      <c r="BF388" s="95"/>
      <c r="BG388" s="95"/>
      <c r="BH388" s="95"/>
      <c r="BI388" s="95"/>
      <c r="BJ388" s="95"/>
      <c r="BK388" s="95"/>
      <c r="BL388" s="95"/>
      <c r="BM388" s="95"/>
      <c r="BN388" s="95"/>
      <c r="BO388" s="95"/>
      <c r="BP388" s="95"/>
      <c r="BQ388" s="95"/>
      <c r="BR388" s="95"/>
      <c r="BS388" s="95"/>
      <c r="BT388" s="95"/>
      <c r="BU388" s="95"/>
      <c r="BV388" s="95"/>
      <c r="BW388" s="95"/>
      <c r="BX388" s="95"/>
      <c r="BY388" s="95"/>
    </row>
    <row r="389" spans="1:77" s="96" customFormat="1" ht="30" hidden="1" customHeight="1">
      <c r="A389" s="24" t="s">
        <v>61</v>
      </c>
      <c r="B389" s="25" t="s">
        <v>247</v>
      </c>
      <c r="C389" s="153" t="s">
        <v>64</v>
      </c>
      <c r="D389" s="153" t="s">
        <v>62</v>
      </c>
      <c r="E389" s="154">
        <f t="shared" si="380"/>
        <v>0</v>
      </c>
      <c r="F389" s="155"/>
      <c r="G389" s="167"/>
      <c r="H389" s="157">
        <f>H390</f>
        <v>0</v>
      </c>
      <c r="I389" s="157"/>
      <c r="J389" s="188"/>
      <c r="K389" s="188"/>
      <c r="L389" s="188"/>
      <c r="M389" s="188"/>
      <c r="N389" s="188"/>
      <c r="O389" s="157"/>
      <c r="P389" s="157">
        <f t="shared" si="346"/>
        <v>0</v>
      </c>
      <c r="Q389" s="157"/>
      <c r="R389" s="157"/>
      <c r="S389" s="157"/>
      <c r="T389" s="154">
        <f t="shared" si="381"/>
        <v>0</v>
      </c>
      <c r="U389" s="156"/>
      <c r="V389" s="167"/>
      <c r="W389" s="156"/>
      <c r="X389" s="156"/>
      <c r="Y389" s="156"/>
      <c r="Z389" s="156"/>
      <c r="AA389" s="156"/>
      <c r="AB389" s="154">
        <f t="shared" si="357"/>
        <v>0</v>
      </c>
      <c r="AC389" s="154">
        <f t="shared" si="357"/>
        <v>0</v>
      </c>
      <c r="AD389" s="154">
        <f t="shared" si="357"/>
        <v>0</v>
      </c>
      <c r="AE389" s="154">
        <f t="shared" si="357"/>
        <v>0</v>
      </c>
      <c r="AF389" s="159">
        <f>AG389+AH389</f>
        <v>0</v>
      </c>
      <c r="AG389" s="160"/>
      <c r="AH389" s="160"/>
      <c r="AI389" s="160"/>
      <c r="AJ389" s="156"/>
      <c r="AK389" s="156"/>
      <c r="AL389" s="156"/>
      <c r="AM389" s="156"/>
      <c r="AN389" s="162">
        <f t="shared" si="358"/>
        <v>0</v>
      </c>
      <c r="AO389" s="162">
        <f t="shared" si="358"/>
        <v>0</v>
      </c>
      <c r="AP389" s="162">
        <f t="shared" si="358"/>
        <v>0</v>
      </c>
      <c r="AQ389" s="162">
        <f t="shared" si="358"/>
        <v>0</v>
      </c>
      <c r="AR389" s="95"/>
      <c r="AS389" s="95"/>
      <c r="AT389" s="95"/>
      <c r="AU389" s="95"/>
      <c r="AV389" s="95"/>
      <c r="AW389" s="95"/>
      <c r="AX389" s="95"/>
      <c r="AY389" s="95"/>
      <c r="AZ389" s="95"/>
      <c r="BA389" s="95"/>
      <c r="BB389" s="95"/>
      <c r="BC389" s="95"/>
      <c r="BD389" s="95"/>
      <c r="BE389" s="95"/>
      <c r="BF389" s="95"/>
      <c r="BG389" s="95"/>
      <c r="BH389" s="95"/>
      <c r="BI389" s="95"/>
      <c r="BJ389" s="95"/>
      <c r="BK389" s="95"/>
      <c r="BL389" s="95"/>
      <c r="BM389" s="95"/>
      <c r="BN389" s="95"/>
      <c r="BO389" s="95"/>
      <c r="BP389" s="95"/>
      <c r="BQ389" s="95"/>
      <c r="BR389" s="95"/>
      <c r="BS389" s="95"/>
      <c r="BT389" s="95"/>
      <c r="BU389" s="95"/>
      <c r="BV389" s="95"/>
      <c r="BW389" s="95"/>
      <c r="BX389" s="95"/>
      <c r="BY389" s="95"/>
    </row>
    <row r="390" spans="1:77" s="96" customFormat="1" ht="54" hidden="1" customHeight="1">
      <c r="A390" s="16" t="s">
        <v>124</v>
      </c>
      <c r="B390" s="113" t="s">
        <v>248</v>
      </c>
      <c r="C390" s="19"/>
      <c r="D390" s="153"/>
      <c r="E390" s="154">
        <f t="shared" si="380"/>
        <v>0</v>
      </c>
      <c r="F390" s="156">
        <f>F391</f>
        <v>0</v>
      </c>
      <c r="G390" s="156">
        <f>G391</f>
        <v>0</v>
      </c>
      <c r="H390" s="157">
        <f>H391</f>
        <v>0</v>
      </c>
      <c r="I390" s="157"/>
      <c r="J390" s="188"/>
      <c r="K390" s="188"/>
      <c r="L390" s="188"/>
      <c r="M390" s="188"/>
      <c r="N390" s="188"/>
      <c r="O390" s="157"/>
      <c r="P390" s="157">
        <f t="shared" si="346"/>
        <v>0</v>
      </c>
      <c r="Q390" s="157"/>
      <c r="R390" s="157"/>
      <c r="S390" s="157"/>
      <c r="T390" s="154">
        <f t="shared" si="381"/>
        <v>0</v>
      </c>
      <c r="U390" s="28">
        <f>U391</f>
        <v>0</v>
      </c>
      <c r="V390" s="28">
        <f>V391</f>
        <v>0</v>
      </c>
      <c r="W390" s="156"/>
      <c r="X390" s="156"/>
      <c r="Y390" s="156"/>
      <c r="Z390" s="156"/>
      <c r="AA390" s="156"/>
      <c r="AB390" s="154">
        <f t="shared" si="357"/>
        <v>0</v>
      </c>
      <c r="AC390" s="154">
        <f t="shared" si="357"/>
        <v>0</v>
      </c>
      <c r="AD390" s="154">
        <f t="shared" si="357"/>
        <v>0</v>
      </c>
      <c r="AE390" s="154">
        <f t="shared" si="357"/>
        <v>0</v>
      </c>
      <c r="AF390" s="18">
        <f t="shared" ref="AF390:AI391" si="382">AF391</f>
        <v>0</v>
      </c>
      <c r="AG390" s="156">
        <f t="shared" si="382"/>
        <v>0</v>
      </c>
      <c r="AH390" s="156">
        <f t="shared" si="382"/>
        <v>0</v>
      </c>
      <c r="AI390" s="156">
        <f t="shared" si="382"/>
        <v>0</v>
      </c>
      <c r="AJ390" s="156"/>
      <c r="AK390" s="156"/>
      <c r="AL390" s="156"/>
      <c r="AM390" s="156"/>
      <c r="AN390" s="162">
        <f t="shared" si="358"/>
        <v>0</v>
      </c>
      <c r="AO390" s="162">
        <f t="shared" si="358"/>
        <v>0</v>
      </c>
      <c r="AP390" s="162">
        <f t="shared" si="358"/>
        <v>0</v>
      </c>
      <c r="AQ390" s="162">
        <f t="shared" si="358"/>
        <v>0</v>
      </c>
      <c r="AR390" s="95"/>
      <c r="AS390" s="95"/>
      <c r="AT390" s="95"/>
      <c r="AU390" s="95"/>
      <c r="AV390" s="95"/>
      <c r="AW390" s="95"/>
      <c r="AX390" s="95"/>
      <c r="AY390" s="95"/>
      <c r="AZ390" s="95"/>
      <c r="BA390" s="95"/>
      <c r="BB390" s="95"/>
      <c r="BC390" s="95"/>
      <c r="BD390" s="95"/>
      <c r="BE390" s="95"/>
      <c r="BF390" s="95"/>
      <c r="BG390" s="95"/>
      <c r="BH390" s="95"/>
      <c r="BI390" s="95"/>
      <c r="BJ390" s="95"/>
      <c r="BK390" s="95"/>
      <c r="BL390" s="95"/>
      <c r="BM390" s="95"/>
      <c r="BN390" s="95"/>
      <c r="BO390" s="95"/>
      <c r="BP390" s="95"/>
      <c r="BQ390" s="95"/>
      <c r="BR390" s="95"/>
      <c r="BS390" s="95"/>
      <c r="BT390" s="95"/>
      <c r="BU390" s="95"/>
      <c r="BV390" s="95"/>
      <c r="BW390" s="95"/>
      <c r="BX390" s="95"/>
      <c r="BY390" s="95"/>
    </row>
    <row r="391" spans="1:77" s="96" customFormat="1" ht="28.5" hidden="1" customHeight="1">
      <c r="A391" s="32" t="s">
        <v>63</v>
      </c>
      <c r="B391" s="113" t="s">
        <v>248</v>
      </c>
      <c r="C391" s="153" t="s">
        <v>64</v>
      </c>
      <c r="D391" s="153"/>
      <c r="E391" s="154">
        <f t="shared" si="380"/>
        <v>0</v>
      </c>
      <c r="F391" s="156">
        <f>F392</f>
        <v>0</v>
      </c>
      <c r="G391" s="156">
        <f>G392</f>
        <v>0</v>
      </c>
      <c r="H391" s="157">
        <f>H392</f>
        <v>0</v>
      </c>
      <c r="I391" s="157"/>
      <c r="J391" s="188"/>
      <c r="K391" s="188"/>
      <c r="L391" s="188"/>
      <c r="M391" s="188"/>
      <c r="N391" s="188"/>
      <c r="O391" s="157"/>
      <c r="P391" s="157">
        <f t="shared" si="346"/>
        <v>0</v>
      </c>
      <c r="Q391" s="157"/>
      <c r="R391" s="157"/>
      <c r="S391" s="157"/>
      <c r="T391" s="154">
        <f t="shared" si="381"/>
        <v>0</v>
      </c>
      <c r="U391" s="28">
        <f>U392</f>
        <v>0</v>
      </c>
      <c r="V391" s="28">
        <f>V392</f>
        <v>0</v>
      </c>
      <c r="W391" s="156"/>
      <c r="X391" s="156"/>
      <c r="Y391" s="156"/>
      <c r="Z391" s="156"/>
      <c r="AA391" s="156"/>
      <c r="AB391" s="154">
        <f t="shared" si="357"/>
        <v>0</v>
      </c>
      <c r="AC391" s="154">
        <f t="shared" si="357"/>
        <v>0</v>
      </c>
      <c r="AD391" s="154">
        <f t="shared" si="357"/>
        <v>0</v>
      </c>
      <c r="AE391" s="154">
        <f t="shared" si="357"/>
        <v>0</v>
      </c>
      <c r="AF391" s="18">
        <f t="shared" si="382"/>
        <v>0</v>
      </c>
      <c r="AG391" s="156">
        <f t="shared" si="382"/>
        <v>0</v>
      </c>
      <c r="AH391" s="156">
        <f t="shared" si="382"/>
        <v>0</v>
      </c>
      <c r="AI391" s="156">
        <f t="shared" si="382"/>
        <v>0</v>
      </c>
      <c r="AJ391" s="156"/>
      <c r="AK391" s="156"/>
      <c r="AL391" s="156"/>
      <c r="AM391" s="156"/>
      <c r="AN391" s="162">
        <f t="shared" si="358"/>
        <v>0</v>
      </c>
      <c r="AO391" s="162">
        <f t="shared" si="358"/>
        <v>0</v>
      </c>
      <c r="AP391" s="162">
        <f t="shared" si="358"/>
        <v>0</v>
      </c>
      <c r="AQ391" s="162">
        <f t="shared" si="358"/>
        <v>0</v>
      </c>
      <c r="AR391" s="95"/>
      <c r="AS391" s="95"/>
      <c r="AT391" s="95"/>
      <c r="AU391" s="95"/>
      <c r="AV391" s="95"/>
      <c r="AW391" s="95"/>
      <c r="AX391" s="95"/>
      <c r="AY391" s="95"/>
      <c r="AZ391" s="95"/>
      <c r="BA391" s="95"/>
      <c r="BB391" s="95"/>
      <c r="BC391" s="95"/>
      <c r="BD391" s="95"/>
      <c r="BE391" s="95"/>
      <c r="BF391" s="95"/>
      <c r="BG391" s="95"/>
      <c r="BH391" s="95"/>
      <c r="BI391" s="95"/>
      <c r="BJ391" s="95"/>
      <c r="BK391" s="95"/>
      <c r="BL391" s="95"/>
      <c r="BM391" s="95"/>
      <c r="BN391" s="95"/>
      <c r="BO391" s="95"/>
      <c r="BP391" s="95"/>
      <c r="BQ391" s="95"/>
      <c r="BR391" s="95"/>
      <c r="BS391" s="95"/>
      <c r="BT391" s="95"/>
      <c r="BU391" s="95"/>
      <c r="BV391" s="95"/>
      <c r="BW391" s="95"/>
      <c r="BX391" s="95"/>
      <c r="BY391" s="95"/>
    </row>
    <row r="392" spans="1:77" s="96" customFormat="1" ht="31.5" hidden="1" customHeight="1">
      <c r="A392" s="24" t="s">
        <v>61</v>
      </c>
      <c r="B392" s="113" t="s">
        <v>248</v>
      </c>
      <c r="C392" s="153" t="s">
        <v>64</v>
      </c>
      <c r="D392" s="153" t="s">
        <v>62</v>
      </c>
      <c r="E392" s="154">
        <f t="shared" si="380"/>
        <v>0</v>
      </c>
      <c r="F392" s="156"/>
      <c r="G392" s="156">
        <v>0</v>
      </c>
      <c r="H392" s="157"/>
      <c r="I392" s="157"/>
      <c r="J392" s="188"/>
      <c r="K392" s="188"/>
      <c r="L392" s="188"/>
      <c r="M392" s="188"/>
      <c r="N392" s="188"/>
      <c r="O392" s="157"/>
      <c r="P392" s="157">
        <f t="shared" si="346"/>
        <v>0</v>
      </c>
      <c r="Q392" s="157"/>
      <c r="R392" s="157"/>
      <c r="S392" s="157"/>
      <c r="T392" s="154">
        <f t="shared" si="381"/>
        <v>0</v>
      </c>
      <c r="U392" s="28"/>
      <c r="V392" s="28">
        <v>0</v>
      </c>
      <c r="W392" s="156"/>
      <c r="X392" s="156"/>
      <c r="Y392" s="156"/>
      <c r="Z392" s="156"/>
      <c r="AA392" s="156"/>
      <c r="AB392" s="154">
        <f t="shared" si="357"/>
        <v>0</v>
      </c>
      <c r="AC392" s="154">
        <f t="shared" si="357"/>
        <v>0</v>
      </c>
      <c r="AD392" s="154">
        <f t="shared" si="357"/>
        <v>0</v>
      </c>
      <c r="AE392" s="154">
        <f t="shared" si="357"/>
        <v>0</v>
      </c>
      <c r="AF392" s="159">
        <f>AG392+AH392</f>
        <v>0</v>
      </c>
      <c r="AG392" s="160"/>
      <c r="AH392" s="160">
        <v>0</v>
      </c>
      <c r="AI392" s="160"/>
      <c r="AJ392" s="156"/>
      <c r="AK392" s="156"/>
      <c r="AL392" s="156"/>
      <c r="AM392" s="156"/>
      <c r="AN392" s="162">
        <f t="shared" si="358"/>
        <v>0</v>
      </c>
      <c r="AO392" s="162">
        <f t="shared" si="358"/>
        <v>0</v>
      </c>
      <c r="AP392" s="162">
        <f t="shared" si="358"/>
        <v>0</v>
      </c>
      <c r="AQ392" s="162">
        <f t="shared" si="358"/>
        <v>0</v>
      </c>
      <c r="AR392" s="95"/>
      <c r="AS392" s="95"/>
      <c r="AT392" s="95"/>
      <c r="AU392" s="95"/>
      <c r="AV392" s="95"/>
      <c r="AW392" s="95"/>
      <c r="AX392" s="95"/>
      <c r="AY392" s="95"/>
      <c r="AZ392" s="95"/>
      <c r="BA392" s="95"/>
      <c r="BB392" s="95"/>
      <c r="BC392" s="95"/>
      <c r="BD392" s="95"/>
      <c r="BE392" s="95"/>
      <c r="BF392" s="95"/>
      <c r="BG392" s="95"/>
      <c r="BH392" s="95"/>
      <c r="BI392" s="95"/>
      <c r="BJ392" s="95"/>
      <c r="BK392" s="95"/>
      <c r="BL392" s="95"/>
      <c r="BM392" s="95"/>
      <c r="BN392" s="95"/>
      <c r="BO392" s="95"/>
      <c r="BP392" s="95"/>
      <c r="BQ392" s="95"/>
      <c r="BR392" s="95"/>
      <c r="BS392" s="95"/>
      <c r="BT392" s="95"/>
      <c r="BU392" s="95"/>
      <c r="BV392" s="95"/>
      <c r="BW392" s="95"/>
      <c r="BX392" s="95"/>
      <c r="BY392" s="95"/>
    </row>
    <row r="393" spans="1:77" s="96" customFormat="1" ht="17.25" customHeight="1">
      <c r="A393" s="118" t="s">
        <v>125</v>
      </c>
      <c r="B393" s="152" t="s">
        <v>246</v>
      </c>
      <c r="C393" s="153"/>
      <c r="D393" s="153"/>
      <c r="E393" s="154">
        <f>E394</f>
        <v>61.6</v>
      </c>
      <c r="F393" s="154">
        <f t="shared" ref="F393:AQ395" si="383">F394</f>
        <v>61.6</v>
      </c>
      <c r="G393" s="154">
        <f t="shared" si="383"/>
        <v>0</v>
      </c>
      <c r="H393" s="154">
        <f t="shared" si="383"/>
        <v>0</v>
      </c>
      <c r="I393" s="154">
        <f t="shared" si="383"/>
        <v>0</v>
      </c>
      <c r="J393" s="187">
        <f t="shared" si="383"/>
        <v>0</v>
      </c>
      <c r="K393" s="187">
        <f t="shared" si="383"/>
        <v>0</v>
      </c>
      <c r="L393" s="187">
        <f t="shared" si="383"/>
        <v>0</v>
      </c>
      <c r="M393" s="187">
        <f t="shared" si="383"/>
        <v>0</v>
      </c>
      <c r="N393" s="187">
        <f t="shared" si="383"/>
        <v>0</v>
      </c>
      <c r="O393" s="154">
        <f t="shared" si="383"/>
        <v>61.6</v>
      </c>
      <c r="P393" s="157">
        <f t="shared" si="346"/>
        <v>61.6</v>
      </c>
      <c r="Q393" s="154">
        <f t="shared" si="383"/>
        <v>0</v>
      </c>
      <c r="R393" s="154">
        <f t="shared" si="383"/>
        <v>0</v>
      </c>
      <c r="S393" s="154">
        <f t="shared" si="383"/>
        <v>0</v>
      </c>
      <c r="T393" s="154">
        <f t="shared" si="383"/>
        <v>0</v>
      </c>
      <c r="U393" s="154">
        <f t="shared" si="383"/>
        <v>0</v>
      </c>
      <c r="V393" s="154">
        <f t="shared" si="383"/>
        <v>0</v>
      </c>
      <c r="W393" s="154">
        <f t="shared" si="383"/>
        <v>0</v>
      </c>
      <c r="X393" s="154">
        <f t="shared" si="383"/>
        <v>0</v>
      </c>
      <c r="Y393" s="154">
        <f t="shared" si="383"/>
        <v>0</v>
      </c>
      <c r="Z393" s="154">
        <f t="shared" si="383"/>
        <v>0</v>
      </c>
      <c r="AA393" s="154">
        <f t="shared" si="383"/>
        <v>0</v>
      </c>
      <c r="AB393" s="154">
        <f t="shared" si="383"/>
        <v>0</v>
      </c>
      <c r="AC393" s="154">
        <f t="shared" si="383"/>
        <v>0</v>
      </c>
      <c r="AD393" s="154">
        <f t="shared" si="383"/>
        <v>0</v>
      </c>
      <c r="AE393" s="154">
        <f t="shared" si="383"/>
        <v>0</v>
      </c>
      <c r="AF393" s="154">
        <f t="shared" si="383"/>
        <v>0</v>
      </c>
      <c r="AG393" s="154">
        <f t="shared" si="383"/>
        <v>0</v>
      </c>
      <c r="AH393" s="154">
        <f t="shared" si="383"/>
        <v>0</v>
      </c>
      <c r="AI393" s="154">
        <f t="shared" si="383"/>
        <v>0</v>
      </c>
      <c r="AJ393" s="154">
        <f t="shared" si="383"/>
        <v>0</v>
      </c>
      <c r="AK393" s="154">
        <f t="shared" si="383"/>
        <v>0</v>
      </c>
      <c r="AL393" s="154">
        <f t="shared" si="383"/>
        <v>0</v>
      </c>
      <c r="AM393" s="154">
        <f t="shared" si="383"/>
        <v>0</v>
      </c>
      <c r="AN393" s="154">
        <f t="shared" si="383"/>
        <v>0</v>
      </c>
      <c r="AO393" s="154">
        <f t="shared" si="383"/>
        <v>0</v>
      </c>
      <c r="AP393" s="154">
        <f t="shared" si="383"/>
        <v>0</v>
      </c>
      <c r="AQ393" s="154">
        <f t="shared" si="383"/>
        <v>0</v>
      </c>
      <c r="AR393" s="95"/>
      <c r="AS393" s="95"/>
      <c r="AT393" s="95"/>
      <c r="AU393" s="95"/>
      <c r="AV393" s="95"/>
      <c r="AW393" s="95"/>
      <c r="AX393" s="95"/>
      <c r="AY393" s="95"/>
      <c r="AZ393" s="95"/>
      <c r="BA393" s="95"/>
      <c r="BB393" s="95"/>
      <c r="BC393" s="95"/>
      <c r="BD393" s="95"/>
      <c r="BE393" s="95"/>
      <c r="BF393" s="95"/>
      <c r="BG393" s="95"/>
      <c r="BH393" s="95"/>
      <c r="BI393" s="95"/>
      <c r="BJ393" s="95"/>
      <c r="BK393" s="95"/>
      <c r="BL393" s="95"/>
      <c r="BM393" s="95"/>
      <c r="BN393" s="95"/>
      <c r="BO393" s="95"/>
      <c r="BP393" s="95"/>
      <c r="BQ393" s="95"/>
      <c r="BR393" s="95"/>
      <c r="BS393" s="95"/>
      <c r="BT393" s="95"/>
      <c r="BU393" s="95"/>
      <c r="BV393" s="95"/>
      <c r="BW393" s="95"/>
      <c r="BX393" s="95"/>
      <c r="BY393" s="95"/>
    </row>
    <row r="394" spans="1:77" s="96" customFormat="1" ht="20.25" customHeight="1">
      <c r="A394" s="166" t="s">
        <v>402</v>
      </c>
      <c r="B394" s="151" t="s">
        <v>403</v>
      </c>
      <c r="C394" s="153"/>
      <c r="D394" s="153"/>
      <c r="E394" s="154">
        <f>E395</f>
        <v>61.6</v>
      </c>
      <c r="F394" s="154">
        <f t="shared" si="383"/>
        <v>61.6</v>
      </c>
      <c r="G394" s="154">
        <f t="shared" si="383"/>
        <v>0</v>
      </c>
      <c r="H394" s="154">
        <f t="shared" si="383"/>
        <v>0</v>
      </c>
      <c r="I394" s="154">
        <f t="shared" si="383"/>
        <v>0</v>
      </c>
      <c r="J394" s="187">
        <f t="shared" si="383"/>
        <v>0</v>
      </c>
      <c r="K394" s="187">
        <f t="shared" si="383"/>
        <v>0</v>
      </c>
      <c r="L394" s="187">
        <f t="shared" si="383"/>
        <v>0</v>
      </c>
      <c r="M394" s="187">
        <f t="shared" si="383"/>
        <v>0</v>
      </c>
      <c r="N394" s="187">
        <f t="shared" si="383"/>
        <v>0</v>
      </c>
      <c r="O394" s="154">
        <f t="shared" si="383"/>
        <v>61.6</v>
      </c>
      <c r="P394" s="157">
        <f t="shared" si="346"/>
        <v>61.6</v>
      </c>
      <c r="Q394" s="154">
        <f t="shared" si="383"/>
        <v>0</v>
      </c>
      <c r="R394" s="154">
        <f t="shared" si="383"/>
        <v>0</v>
      </c>
      <c r="S394" s="154">
        <f t="shared" si="383"/>
        <v>0</v>
      </c>
      <c r="T394" s="154">
        <f t="shared" si="383"/>
        <v>0</v>
      </c>
      <c r="U394" s="154">
        <f t="shared" si="383"/>
        <v>0</v>
      </c>
      <c r="V394" s="154">
        <f t="shared" si="383"/>
        <v>0</v>
      </c>
      <c r="W394" s="154">
        <f t="shared" si="383"/>
        <v>0</v>
      </c>
      <c r="X394" s="154">
        <f t="shared" si="383"/>
        <v>0</v>
      </c>
      <c r="Y394" s="154">
        <f t="shared" si="383"/>
        <v>0</v>
      </c>
      <c r="Z394" s="154">
        <f t="shared" si="383"/>
        <v>0</v>
      </c>
      <c r="AA394" s="154">
        <f t="shared" si="383"/>
        <v>0</v>
      </c>
      <c r="AB394" s="154">
        <f t="shared" si="383"/>
        <v>0</v>
      </c>
      <c r="AC394" s="154">
        <f t="shared" si="383"/>
        <v>0</v>
      </c>
      <c r="AD394" s="154">
        <f t="shared" si="383"/>
        <v>0</v>
      </c>
      <c r="AE394" s="154">
        <f t="shared" si="383"/>
        <v>0</v>
      </c>
      <c r="AF394" s="154">
        <f t="shared" si="383"/>
        <v>0</v>
      </c>
      <c r="AG394" s="154">
        <f t="shared" si="383"/>
        <v>0</v>
      </c>
      <c r="AH394" s="154">
        <f t="shared" si="383"/>
        <v>0</v>
      </c>
      <c r="AI394" s="154">
        <f t="shared" si="383"/>
        <v>0</v>
      </c>
      <c r="AJ394" s="154">
        <f t="shared" si="383"/>
        <v>0</v>
      </c>
      <c r="AK394" s="154">
        <f t="shared" si="383"/>
        <v>0</v>
      </c>
      <c r="AL394" s="154">
        <f t="shared" si="383"/>
        <v>0</v>
      </c>
      <c r="AM394" s="154">
        <f t="shared" si="383"/>
        <v>0</v>
      </c>
      <c r="AN394" s="154">
        <f t="shared" si="383"/>
        <v>0</v>
      </c>
      <c r="AO394" s="154">
        <f t="shared" si="383"/>
        <v>0</v>
      </c>
      <c r="AP394" s="154">
        <f t="shared" si="383"/>
        <v>0</v>
      </c>
      <c r="AQ394" s="154">
        <f t="shared" si="383"/>
        <v>0</v>
      </c>
      <c r="AR394" s="95"/>
      <c r="AS394" s="95"/>
      <c r="AT394" s="95"/>
      <c r="AU394" s="95"/>
      <c r="AV394" s="95"/>
      <c r="AW394" s="95"/>
      <c r="AX394" s="95"/>
      <c r="AY394" s="95"/>
      <c r="AZ394" s="95"/>
      <c r="BA394" s="95"/>
      <c r="BB394" s="95"/>
      <c r="BC394" s="95"/>
      <c r="BD394" s="95"/>
      <c r="BE394" s="95"/>
      <c r="BF394" s="95"/>
      <c r="BG394" s="95"/>
      <c r="BH394" s="95"/>
      <c r="BI394" s="95"/>
      <c r="BJ394" s="95"/>
      <c r="BK394" s="95"/>
      <c r="BL394" s="95"/>
      <c r="BM394" s="95"/>
      <c r="BN394" s="95"/>
      <c r="BO394" s="95"/>
      <c r="BP394" s="95"/>
      <c r="BQ394" s="95"/>
      <c r="BR394" s="95"/>
      <c r="BS394" s="95"/>
      <c r="BT394" s="95"/>
      <c r="BU394" s="95"/>
      <c r="BV394" s="95"/>
      <c r="BW394" s="95"/>
      <c r="BX394" s="95"/>
      <c r="BY394" s="95"/>
    </row>
    <row r="395" spans="1:77" s="96" customFormat="1" ht="30.75" customHeight="1">
      <c r="A395" s="32" t="s">
        <v>63</v>
      </c>
      <c r="B395" s="151" t="s">
        <v>403</v>
      </c>
      <c r="C395" s="153" t="s">
        <v>64</v>
      </c>
      <c r="D395" s="153"/>
      <c r="E395" s="154">
        <f t="shared" ref="E395:E400" si="384">F395+H395</f>
        <v>61.6</v>
      </c>
      <c r="F395" s="156">
        <f>F396</f>
        <v>61.6</v>
      </c>
      <c r="G395" s="156">
        <f t="shared" si="383"/>
        <v>0</v>
      </c>
      <c r="H395" s="156">
        <f t="shared" si="383"/>
        <v>0</v>
      </c>
      <c r="I395" s="156">
        <f t="shared" si="383"/>
        <v>0</v>
      </c>
      <c r="J395" s="192">
        <f t="shared" si="383"/>
        <v>0</v>
      </c>
      <c r="K395" s="192">
        <f t="shared" si="383"/>
        <v>0</v>
      </c>
      <c r="L395" s="192">
        <f t="shared" si="383"/>
        <v>0</v>
      </c>
      <c r="M395" s="192">
        <f t="shared" si="383"/>
        <v>0</v>
      </c>
      <c r="N395" s="192">
        <f t="shared" si="383"/>
        <v>0</v>
      </c>
      <c r="O395" s="156">
        <f t="shared" si="383"/>
        <v>61.6</v>
      </c>
      <c r="P395" s="157">
        <f t="shared" si="346"/>
        <v>61.6</v>
      </c>
      <c r="Q395" s="156">
        <f t="shared" si="383"/>
        <v>0</v>
      </c>
      <c r="R395" s="156">
        <f t="shared" si="383"/>
        <v>0</v>
      </c>
      <c r="S395" s="156">
        <f t="shared" si="383"/>
        <v>0</v>
      </c>
      <c r="T395" s="156">
        <f t="shared" si="383"/>
        <v>0</v>
      </c>
      <c r="U395" s="156">
        <f t="shared" si="383"/>
        <v>0</v>
      </c>
      <c r="V395" s="156">
        <f t="shared" si="383"/>
        <v>0</v>
      </c>
      <c r="W395" s="156">
        <f t="shared" si="383"/>
        <v>0</v>
      </c>
      <c r="X395" s="156">
        <f t="shared" si="383"/>
        <v>0</v>
      </c>
      <c r="Y395" s="156">
        <f t="shared" si="383"/>
        <v>0</v>
      </c>
      <c r="Z395" s="156">
        <f t="shared" si="383"/>
        <v>0</v>
      </c>
      <c r="AA395" s="156">
        <f t="shared" si="383"/>
        <v>0</v>
      </c>
      <c r="AB395" s="156">
        <f t="shared" si="383"/>
        <v>0</v>
      </c>
      <c r="AC395" s="156">
        <f t="shared" si="383"/>
        <v>0</v>
      </c>
      <c r="AD395" s="156">
        <f t="shared" si="383"/>
        <v>0</v>
      </c>
      <c r="AE395" s="156">
        <f t="shared" si="383"/>
        <v>0</v>
      </c>
      <c r="AF395" s="156">
        <f t="shared" si="383"/>
        <v>0</v>
      </c>
      <c r="AG395" s="156">
        <f t="shared" si="383"/>
        <v>0</v>
      </c>
      <c r="AH395" s="156">
        <f t="shared" si="383"/>
        <v>0</v>
      </c>
      <c r="AI395" s="156">
        <f t="shared" si="383"/>
        <v>0</v>
      </c>
      <c r="AJ395" s="156">
        <f t="shared" si="383"/>
        <v>0</v>
      </c>
      <c r="AK395" s="156">
        <f t="shared" si="383"/>
        <v>0</v>
      </c>
      <c r="AL395" s="156">
        <f t="shared" si="383"/>
        <v>0</v>
      </c>
      <c r="AM395" s="156">
        <f t="shared" si="383"/>
        <v>0</v>
      </c>
      <c r="AN395" s="156">
        <f t="shared" si="383"/>
        <v>0</v>
      </c>
      <c r="AO395" s="156">
        <f t="shared" si="383"/>
        <v>0</v>
      </c>
      <c r="AP395" s="156">
        <f t="shared" si="383"/>
        <v>0</v>
      </c>
      <c r="AQ395" s="156">
        <f t="shared" si="383"/>
        <v>0</v>
      </c>
      <c r="AR395" s="95"/>
      <c r="AS395" s="95"/>
      <c r="AT395" s="95"/>
      <c r="AU395" s="95"/>
      <c r="AV395" s="95"/>
      <c r="AW395" s="95"/>
      <c r="AX395" s="95"/>
      <c r="AY395" s="95"/>
      <c r="AZ395" s="95"/>
      <c r="BA395" s="95"/>
      <c r="BB395" s="95"/>
      <c r="BC395" s="95"/>
      <c r="BD395" s="95"/>
      <c r="BE395" s="95"/>
      <c r="BF395" s="95"/>
      <c r="BG395" s="95"/>
      <c r="BH395" s="95"/>
      <c r="BI395" s="95"/>
      <c r="BJ395" s="95"/>
      <c r="BK395" s="95"/>
      <c r="BL395" s="95"/>
      <c r="BM395" s="95"/>
      <c r="BN395" s="95"/>
      <c r="BO395" s="95"/>
      <c r="BP395" s="95"/>
      <c r="BQ395" s="95"/>
      <c r="BR395" s="95"/>
      <c r="BS395" s="95"/>
      <c r="BT395" s="95"/>
      <c r="BU395" s="95"/>
      <c r="BV395" s="95"/>
      <c r="BW395" s="95"/>
      <c r="BX395" s="95"/>
      <c r="BY395" s="95"/>
    </row>
    <row r="396" spans="1:77" s="96" customFormat="1" ht="30.75" customHeight="1">
      <c r="A396" s="24" t="s">
        <v>61</v>
      </c>
      <c r="B396" s="151" t="s">
        <v>403</v>
      </c>
      <c r="C396" s="153" t="s">
        <v>64</v>
      </c>
      <c r="D396" s="153" t="s">
        <v>62</v>
      </c>
      <c r="E396" s="154">
        <f t="shared" si="384"/>
        <v>61.6</v>
      </c>
      <c r="F396" s="156">
        <v>61.6</v>
      </c>
      <c r="G396" s="156"/>
      <c r="H396" s="156"/>
      <c r="I396" s="156"/>
      <c r="J396" s="192">
        <f>K396+L396+M396+N396</f>
        <v>0</v>
      </c>
      <c r="K396" s="195"/>
      <c r="L396" s="192"/>
      <c r="M396" s="192"/>
      <c r="N396" s="192"/>
      <c r="O396" s="155">
        <f>E396+J396</f>
        <v>61.6</v>
      </c>
      <c r="P396" s="157">
        <f t="shared" si="346"/>
        <v>61.6</v>
      </c>
      <c r="Q396" s="155">
        <f>G396+L396</f>
        <v>0</v>
      </c>
      <c r="R396" s="155">
        <f>H396+M396</f>
        <v>0</v>
      </c>
      <c r="S396" s="155">
        <f>I396+N396</f>
        <v>0</v>
      </c>
      <c r="T396" s="154">
        <f t="shared" si="381"/>
        <v>0</v>
      </c>
      <c r="U396" s="28"/>
      <c r="V396" s="28"/>
      <c r="W396" s="156"/>
      <c r="X396" s="156"/>
      <c r="Y396" s="156"/>
      <c r="Z396" s="156"/>
      <c r="AA396" s="156"/>
      <c r="AB396" s="154">
        <f t="shared" si="357"/>
        <v>0</v>
      </c>
      <c r="AC396" s="154">
        <f t="shared" si="357"/>
        <v>0</v>
      </c>
      <c r="AD396" s="154">
        <f t="shared" si="357"/>
        <v>0</v>
      </c>
      <c r="AE396" s="154">
        <f t="shared" si="357"/>
        <v>0</v>
      </c>
      <c r="AF396" s="159">
        <f>AG396+AH396+AI396</f>
        <v>0</v>
      </c>
      <c r="AG396" s="160"/>
      <c r="AH396" s="160"/>
      <c r="AI396" s="160"/>
      <c r="AJ396" s="156"/>
      <c r="AK396" s="156"/>
      <c r="AL396" s="156"/>
      <c r="AM396" s="156"/>
      <c r="AN396" s="162">
        <f t="shared" si="358"/>
        <v>0</v>
      </c>
      <c r="AO396" s="162">
        <f t="shared" si="358"/>
        <v>0</v>
      </c>
      <c r="AP396" s="162">
        <f t="shared" si="358"/>
        <v>0</v>
      </c>
      <c r="AQ396" s="162">
        <f t="shared" si="358"/>
        <v>0</v>
      </c>
      <c r="AR396" s="95"/>
      <c r="AS396" s="95"/>
      <c r="AT396" s="95"/>
      <c r="AU396" s="95"/>
      <c r="AV396" s="95"/>
      <c r="AW396" s="95"/>
      <c r="AX396" s="95"/>
      <c r="AY396" s="95"/>
      <c r="AZ396" s="95"/>
      <c r="BA396" s="95"/>
      <c r="BB396" s="95"/>
      <c r="BC396" s="95"/>
      <c r="BD396" s="95"/>
      <c r="BE396" s="95"/>
      <c r="BF396" s="95"/>
      <c r="BG396" s="95"/>
      <c r="BH396" s="95"/>
      <c r="BI396" s="95"/>
      <c r="BJ396" s="95"/>
      <c r="BK396" s="95"/>
      <c r="BL396" s="95"/>
      <c r="BM396" s="95"/>
      <c r="BN396" s="95"/>
      <c r="BO396" s="95"/>
      <c r="BP396" s="95"/>
      <c r="BQ396" s="95"/>
      <c r="BR396" s="95"/>
      <c r="BS396" s="95"/>
      <c r="BT396" s="95"/>
      <c r="BU396" s="95"/>
      <c r="BV396" s="95"/>
      <c r="BW396" s="95"/>
      <c r="BX396" s="95"/>
      <c r="BY396" s="95"/>
    </row>
    <row r="397" spans="1:77" s="96" customFormat="1" ht="30" customHeight="1">
      <c r="A397" s="50" t="s">
        <v>249</v>
      </c>
      <c r="B397" s="25" t="s">
        <v>250</v>
      </c>
      <c r="C397" s="153"/>
      <c r="D397" s="153"/>
      <c r="E397" s="154">
        <f t="shared" si="384"/>
        <v>760</v>
      </c>
      <c r="F397" s="155">
        <f>F398</f>
        <v>760</v>
      </c>
      <c r="G397" s="155">
        <f t="shared" ref="G397:S399" si="385">G398</f>
        <v>0</v>
      </c>
      <c r="H397" s="155">
        <f t="shared" si="385"/>
        <v>0</v>
      </c>
      <c r="I397" s="155">
        <f t="shared" si="385"/>
        <v>0</v>
      </c>
      <c r="J397" s="190">
        <f t="shared" si="385"/>
        <v>0</v>
      </c>
      <c r="K397" s="190">
        <f t="shared" si="385"/>
        <v>0</v>
      </c>
      <c r="L397" s="190">
        <f t="shared" si="385"/>
        <v>0</v>
      </c>
      <c r="M397" s="190">
        <f t="shared" si="385"/>
        <v>0</v>
      </c>
      <c r="N397" s="190">
        <f t="shared" si="385"/>
        <v>0</v>
      </c>
      <c r="O397" s="155">
        <f t="shared" si="385"/>
        <v>760</v>
      </c>
      <c r="P397" s="157">
        <f t="shared" si="346"/>
        <v>760</v>
      </c>
      <c r="Q397" s="155">
        <f t="shared" si="385"/>
        <v>0</v>
      </c>
      <c r="R397" s="155">
        <f t="shared" si="385"/>
        <v>0</v>
      </c>
      <c r="S397" s="155">
        <f t="shared" si="385"/>
        <v>0</v>
      </c>
      <c r="T397" s="154">
        <f t="shared" si="381"/>
        <v>860</v>
      </c>
      <c r="U397" s="155">
        <f>U398</f>
        <v>860</v>
      </c>
      <c r="V397" s="155">
        <f t="shared" ref="V397:AA399" si="386">V398</f>
        <v>0</v>
      </c>
      <c r="W397" s="155">
        <f t="shared" si="386"/>
        <v>0</v>
      </c>
      <c r="X397" s="155">
        <f t="shared" si="386"/>
        <v>0</v>
      </c>
      <c r="Y397" s="155">
        <f t="shared" si="386"/>
        <v>0</v>
      </c>
      <c r="Z397" s="155">
        <f t="shared" si="386"/>
        <v>0</v>
      </c>
      <c r="AA397" s="155">
        <f t="shared" si="386"/>
        <v>0</v>
      </c>
      <c r="AB397" s="154">
        <f t="shared" si="357"/>
        <v>860</v>
      </c>
      <c r="AC397" s="154">
        <f t="shared" si="357"/>
        <v>860</v>
      </c>
      <c r="AD397" s="154">
        <f t="shared" si="357"/>
        <v>0</v>
      </c>
      <c r="AE397" s="154">
        <f t="shared" si="357"/>
        <v>0</v>
      </c>
      <c r="AF397" s="159">
        <f>AG397+AH397</f>
        <v>760</v>
      </c>
      <c r="AG397" s="160">
        <f t="shared" ref="AG397:AM399" si="387">AG398</f>
        <v>760</v>
      </c>
      <c r="AH397" s="160">
        <f t="shared" si="387"/>
        <v>0</v>
      </c>
      <c r="AI397" s="160">
        <f t="shared" si="387"/>
        <v>0</v>
      </c>
      <c r="AJ397" s="160">
        <f t="shared" si="387"/>
        <v>0</v>
      </c>
      <c r="AK397" s="160">
        <f t="shared" si="387"/>
        <v>0</v>
      </c>
      <c r="AL397" s="160">
        <f t="shared" si="387"/>
        <v>0</v>
      </c>
      <c r="AM397" s="160">
        <f t="shared" si="387"/>
        <v>0</v>
      </c>
      <c r="AN397" s="162">
        <f t="shared" si="358"/>
        <v>760</v>
      </c>
      <c r="AO397" s="162">
        <f t="shared" si="358"/>
        <v>760</v>
      </c>
      <c r="AP397" s="162">
        <f t="shared" si="358"/>
        <v>0</v>
      </c>
      <c r="AQ397" s="162">
        <f t="shared" si="358"/>
        <v>0</v>
      </c>
      <c r="AR397" s="95"/>
      <c r="AS397" s="95"/>
      <c r="AT397" s="95"/>
      <c r="AU397" s="95"/>
      <c r="AV397" s="95"/>
      <c r="AW397" s="95"/>
      <c r="AX397" s="95"/>
      <c r="AY397" s="95"/>
      <c r="AZ397" s="95"/>
      <c r="BA397" s="95"/>
      <c r="BB397" s="95"/>
      <c r="BC397" s="95"/>
      <c r="BD397" s="95"/>
      <c r="BE397" s="95"/>
      <c r="BF397" s="95"/>
      <c r="BG397" s="95"/>
      <c r="BH397" s="95"/>
      <c r="BI397" s="95"/>
      <c r="BJ397" s="95"/>
      <c r="BK397" s="95"/>
      <c r="BL397" s="95"/>
      <c r="BM397" s="95"/>
      <c r="BN397" s="95"/>
      <c r="BO397" s="95"/>
      <c r="BP397" s="95"/>
      <c r="BQ397" s="95"/>
      <c r="BR397" s="95"/>
      <c r="BS397" s="95"/>
      <c r="BT397" s="95"/>
      <c r="BU397" s="95"/>
      <c r="BV397" s="95"/>
      <c r="BW397" s="95"/>
      <c r="BX397" s="95"/>
      <c r="BY397" s="95"/>
    </row>
    <row r="398" spans="1:77" s="96" customFormat="1" ht="33" customHeight="1">
      <c r="A398" s="24" t="s">
        <v>120</v>
      </c>
      <c r="B398" s="25" t="s">
        <v>250</v>
      </c>
      <c r="C398" s="153"/>
      <c r="D398" s="153"/>
      <c r="E398" s="154">
        <f t="shared" si="384"/>
        <v>760</v>
      </c>
      <c r="F398" s="155">
        <f>F399</f>
        <v>760</v>
      </c>
      <c r="G398" s="155">
        <f t="shared" si="385"/>
        <v>0</v>
      </c>
      <c r="H398" s="155">
        <f t="shared" si="385"/>
        <v>0</v>
      </c>
      <c r="I398" s="155">
        <f t="shared" si="385"/>
        <v>0</v>
      </c>
      <c r="J398" s="190">
        <f t="shared" si="385"/>
        <v>0</v>
      </c>
      <c r="K398" s="190">
        <f t="shared" si="385"/>
        <v>0</v>
      </c>
      <c r="L398" s="190">
        <f t="shared" si="385"/>
        <v>0</v>
      </c>
      <c r="M398" s="190">
        <f t="shared" si="385"/>
        <v>0</v>
      </c>
      <c r="N398" s="190">
        <f t="shared" si="385"/>
        <v>0</v>
      </c>
      <c r="O398" s="155">
        <f t="shared" si="385"/>
        <v>760</v>
      </c>
      <c r="P398" s="157">
        <f t="shared" si="346"/>
        <v>760</v>
      </c>
      <c r="Q398" s="155">
        <f t="shared" si="385"/>
        <v>0</v>
      </c>
      <c r="R398" s="155">
        <f t="shared" si="385"/>
        <v>0</v>
      </c>
      <c r="S398" s="155">
        <f t="shared" si="385"/>
        <v>0</v>
      </c>
      <c r="T398" s="154">
        <f t="shared" si="381"/>
        <v>860</v>
      </c>
      <c r="U398" s="168">
        <f>U399</f>
        <v>860</v>
      </c>
      <c r="V398" s="168">
        <f t="shared" si="386"/>
        <v>0</v>
      </c>
      <c r="W398" s="168">
        <f t="shared" si="386"/>
        <v>0</v>
      </c>
      <c r="X398" s="168">
        <f t="shared" si="386"/>
        <v>0</v>
      </c>
      <c r="Y398" s="168">
        <f t="shared" si="386"/>
        <v>0</v>
      </c>
      <c r="Z398" s="168">
        <f t="shared" si="386"/>
        <v>0</v>
      </c>
      <c r="AA398" s="168">
        <f t="shared" si="386"/>
        <v>0</v>
      </c>
      <c r="AB398" s="154">
        <f t="shared" si="357"/>
        <v>860</v>
      </c>
      <c r="AC398" s="154">
        <f t="shared" si="357"/>
        <v>860</v>
      </c>
      <c r="AD398" s="154">
        <f t="shared" si="357"/>
        <v>0</v>
      </c>
      <c r="AE398" s="154">
        <f t="shared" si="357"/>
        <v>0</v>
      </c>
      <c r="AF398" s="159">
        <f>AG398+AH398</f>
        <v>760</v>
      </c>
      <c r="AG398" s="160">
        <f t="shared" si="387"/>
        <v>760</v>
      </c>
      <c r="AH398" s="160">
        <f t="shared" si="387"/>
        <v>0</v>
      </c>
      <c r="AI398" s="160">
        <f t="shared" si="387"/>
        <v>0</v>
      </c>
      <c r="AJ398" s="160">
        <f t="shared" si="387"/>
        <v>0</v>
      </c>
      <c r="AK398" s="160">
        <f t="shared" si="387"/>
        <v>0</v>
      </c>
      <c r="AL398" s="160">
        <f t="shared" si="387"/>
        <v>0</v>
      </c>
      <c r="AM398" s="160">
        <f t="shared" si="387"/>
        <v>0</v>
      </c>
      <c r="AN398" s="162">
        <f t="shared" si="358"/>
        <v>760</v>
      </c>
      <c r="AO398" s="162">
        <f t="shared" si="358"/>
        <v>760</v>
      </c>
      <c r="AP398" s="162">
        <f t="shared" si="358"/>
        <v>0</v>
      </c>
      <c r="AQ398" s="162">
        <f t="shared" si="358"/>
        <v>0</v>
      </c>
      <c r="AR398" s="95"/>
      <c r="AS398" s="95"/>
      <c r="AT398" s="95"/>
      <c r="AU398" s="95"/>
      <c r="AV398" s="95"/>
      <c r="AW398" s="95"/>
      <c r="AX398" s="95"/>
      <c r="AY398" s="95"/>
      <c r="AZ398" s="95"/>
      <c r="BA398" s="95"/>
      <c r="BB398" s="95"/>
      <c r="BC398" s="95"/>
      <c r="BD398" s="95"/>
      <c r="BE398" s="95"/>
      <c r="BF398" s="95"/>
      <c r="BG398" s="95"/>
      <c r="BH398" s="95"/>
      <c r="BI398" s="95"/>
      <c r="BJ398" s="95"/>
      <c r="BK398" s="95"/>
      <c r="BL398" s="95"/>
      <c r="BM398" s="95"/>
      <c r="BN398" s="95"/>
      <c r="BO398" s="95"/>
      <c r="BP398" s="95"/>
      <c r="BQ398" s="95"/>
      <c r="BR398" s="95"/>
      <c r="BS398" s="95"/>
      <c r="BT398" s="95"/>
      <c r="BU398" s="95"/>
      <c r="BV398" s="95"/>
      <c r="BW398" s="95"/>
      <c r="BX398" s="95"/>
      <c r="BY398" s="95"/>
    </row>
    <row r="399" spans="1:77" s="96" customFormat="1" ht="57.75" customHeight="1">
      <c r="A399" s="24" t="s">
        <v>55</v>
      </c>
      <c r="B399" s="25" t="s">
        <v>250</v>
      </c>
      <c r="C399" s="153" t="s">
        <v>56</v>
      </c>
      <c r="D399" s="153"/>
      <c r="E399" s="154">
        <f t="shared" si="384"/>
        <v>760</v>
      </c>
      <c r="F399" s="155">
        <f>F400</f>
        <v>760</v>
      </c>
      <c r="G399" s="155">
        <f t="shared" si="385"/>
        <v>0</v>
      </c>
      <c r="H399" s="155">
        <f t="shared" si="385"/>
        <v>0</v>
      </c>
      <c r="I399" s="155">
        <f t="shared" si="385"/>
        <v>0</v>
      </c>
      <c r="J399" s="190">
        <f t="shared" si="385"/>
        <v>0</v>
      </c>
      <c r="K399" s="190">
        <f t="shared" si="385"/>
        <v>0</v>
      </c>
      <c r="L399" s="190">
        <f t="shared" si="385"/>
        <v>0</v>
      </c>
      <c r="M399" s="190">
        <f t="shared" si="385"/>
        <v>0</v>
      </c>
      <c r="N399" s="190">
        <f t="shared" si="385"/>
        <v>0</v>
      </c>
      <c r="O399" s="155">
        <f t="shared" si="385"/>
        <v>760</v>
      </c>
      <c r="P399" s="157">
        <f t="shared" si="346"/>
        <v>760</v>
      </c>
      <c r="Q399" s="155">
        <f t="shared" si="385"/>
        <v>0</v>
      </c>
      <c r="R399" s="155">
        <f t="shared" si="385"/>
        <v>0</v>
      </c>
      <c r="S399" s="155">
        <f t="shared" si="385"/>
        <v>0</v>
      </c>
      <c r="T399" s="155">
        <f>T400</f>
        <v>860</v>
      </c>
      <c r="U399" s="155">
        <f>U400</f>
        <v>860</v>
      </c>
      <c r="V399" s="155">
        <f>V400</f>
        <v>0</v>
      </c>
      <c r="W399" s="155">
        <f>W400</f>
        <v>0</v>
      </c>
      <c r="X399" s="155">
        <f t="shared" si="386"/>
        <v>0</v>
      </c>
      <c r="Y399" s="155">
        <f t="shared" si="386"/>
        <v>0</v>
      </c>
      <c r="Z399" s="155">
        <f t="shared" si="386"/>
        <v>0</v>
      </c>
      <c r="AA399" s="155">
        <f t="shared" si="386"/>
        <v>0</v>
      </c>
      <c r="AB399" s="154">
        <f t="shared" si="357"/>
        <v>860</v>
      </c>
      <c r="AC399" s="154">
        <f t="shared" si="357"/>
        <v>860</v>
      </c>
      <c r="AD399" s="154">
        <f t="shared" si="357"/>
        <v>0</v>
      </c>
      <c r="AE399" s="154">
        <f t="shared" si="357"/>
        <v>0</v>
      </c>
      <c r="AF399" s="155">
        <f>AF400</f>
        <v>760</v>
      </c>
      <c r="AG399" s="155">
        <f t="shared" si="387"/>
        <v>760</v>
      </c>
      <c r="AH399" s="155">
        <f t="shared" si="387"/>
        <v>0</v>
      </c>
      <c r="AI399" s="155">
        <f t="shared" si="387"/>
        <v>0</v>
      </c>
      <c r="AJ399" s="155">
        <f t="shared" si="387"/>
        <v>0</v>
      </c>
      <c r="AK399" s="155">
        <f t="shared" si="387"/>
        <v>0</v>
      </c>
      <c r="AL399" s="155">
        <f t="shared" si="387"/>
        <v>0</v>
      </c>
      <c r="AM399" s="155">
        <f t="shared" si="387"/>
        <v>0</v>
      </c>
      <c r="AN399" s="162">
        <f t="shared" si="358"/>
        <v>760</v>
      </c>
      <c r="AO399" s="162">
        <f t="shared" si="358"/>
        <v>760</v>
      </c>
      <c r="AP399" s="162">
        <f t="shared" si="358"/>
        <v>0</v>
      </c>
      <c r="AQ399" s="162">
        <f t="shared" si="358"/>
        <v>0</v>
      </c>
      <c r="AR399" s="95"/>
      <c r="AS399" s="95"/>
      <c r="AT399" s="95"/>
      <c r="AU399" s="95"/>
      <c r="AV399" s="95"/>
      <c r="AW399" s="95"/>
      <c r="AX399" s="95"/>
      <c r="AY399" s="95"/>
      <c r="AZ399" s="95"/>
      <c r="BA399" s="95"/>
      <c r="BB399" s="95"/>
      <c r="BC399" s="95"/>
      <c r="BD399" s="95"/>
      <c r="BE399" s="95"/>
      <c r="BF399" s="95"/>
      <c r="BG399" s="95"/>
      <c r="BH399" s="95"/>
      <c r="BI399" s="95"/>
      <c r="BJ399" s="95"/>
      <c r="BK399" s="95"/>
      <c r="BL399" s="95"/>
      <c r="BM399" s="95"/>
      <c r="BN399" s="95"/>
      <c r="BO399" s="95"/>
      <c r="BP399" s="95"/>
      <c r="BQ399" s="95"/>
      <c r="BR399" s="95"/>
      <c r="BS399" s="95"/>
      <c r="BT399" s="95"/>
      <c r="BU399" s="95"/>
      <c r="BV399" s="95"/>
      <c r="BW399" s="95"/>
      <c r="BX399" s="95"/>
      <c r="BY399" s="95"/>
    </row>
    <row r="400" spans="1:77" s="96" customFormat="1" ht="30" customHeight="1">
      <c r="A400" s="24" t="s">
        <v>61</v>
      </c>
      <c r="B400" s="25" t="s">
        <v>250</v>
      </c>
      <c r="C400" s="153" t="s">
        <v>56</v>
      </c>
      <c r="D400" s="153" t="s">
        <v>62</v>
      </c>
      <c r="E400" s="154">
        <f t="shared" si="384"/>
        <v>760</v>
      </c>
      <c r="F400" s="155">
        <v>760</v>
      </c>
      <c r="G400" s="167"/>
      <c r="H400" s="157"/>
      <c r="I400" s="157"/>
      <c r="J400" s="188">
        <f>K400+L400+M400+N400</f>
        <v>0</v>
      </c>
      <c r="K400" s="188"/>
      <c r="L400" s="188"/>
      <c r="M400" s="188"/>
      <c r="N400" s="188"/>
      <c r="O400" s="157">
        <f>P400+Q400+R400+S400</f>
        <v>760</v>
      </c>
      <c r="P400" s="157">
        <f t="shared" si="346"/>
        <v>760</v>
      </c>
      <c r="Q400" s="157">
        <f>G400+L400</f>
        <v>0</v>
      </c>
      <c r="R400" s="157">
        <f>H400+M400</f>
        <v>0</v>
      </c>
      <c r="S400" s="157">
        <f>I400+N400</f>
        <v>0</v>
      </c>
      <c r="T400" s="154">
        <f t="shared" si="381"/>
        <v>860</v>
      </c>
      <c r="U400" s="168">
        <v>860</v>
      </c>
      <c r="V400" s="167"/>
      <c r="W400" s="156"/>
      <c r="X400" s="156"/>
      <c r="Y400" s="156"/>
      <c r="Z400" s="156"/>
      <c r="AA400" s="156"/>
      <c r="AB400" s="154">
        <f t="shared" si="357"/>
        <v>860</v>
      </c>
      <c r="AC400" s="154">
        <f t="shared" si="357"/>
        <v>860</v>
      </c>
      <c r="AD400" s="154">
        <f t="shared" si="357"/>
        <v>0</v>
      </c>
      <c r="AE400" s="154">
        <f t="shared" si="357"/>
        <v>0</v>
      </c>
      <c r="AF400" s="159">
        <f>AG400+AH400</f>
        <v>760</v>
      </c>
      <c r="AG400" s="160">
        <v>760</v>
      </c>
      <c r="AH400" s="160"/>
      <c r="AI400" s="160"/>
      <c r="AJ400" s="156"/>
      <c r="AK400" s="156"/>
      <c r="AL400" s="156"/>
      <c r="AM400" s="156"/>
      <c r="AN400" s="162">
        <f t="shared" si="358"/>
        <v>760</v>
      </c>
      <c r="AO400" s="162">
        <f t="shared" si="358"/>
        <v>760</v>
      </c>
      <c r="AP400" s="162">
        <f t="shared" si="358"/>
        <v>0</v>
      </c>
      <c r="AQ400" s="162">
        <f t="shared" si="358"/>
        <v>0</v>
      </c>
      <c r="AR400" s="95"/>
      <c r="AS400" s="95"/>
      <c r="AT400" s="95"/>
      <c r="AU400" s="95"/>
      <c r="AV400" s="95"/>
      <c r="AW400" s="95"/>
      <c r="AX400" s="95"/>
      <c r="AY400" s="95"/>
      <c r="AZ400" s="95"/>
      <c r="BA400" s="95"/>
      <c r="BB400" s="95"/>
      <c r="BC400" s="95"/>
      <c r="BD400" s="95"/>
      <c r="BE400" s="95"/>
      <c r="BF400" s="95"/>
      <c r="BG400" s="95"/>
      <c r="BH400" s="95"/>
      <c r="BI400" s="95"/>
      <c r="BJ400" s="95"/>
      <c r="BK400" s="95"/>
      <c r="BL400" s="95"/>
      <c r="BM400" s="95"/>
      <c r="BN400" s="95"/>
      <c r="BO400" s="95"/>
      <c r="BP400" s="95"/>
      <c r="BQ400" s="95"/>
      <c r="BR400" s="95"/>
      <c r="BS400" s="95"/>
      <c r="BT400" s="95"/>
      <c r="BU400" s="95"/>
      <c r="BV400" s="95"/>
      <c r="BW400" s="95"/>
      <c r="BX400" s="95"/>
      <c r="BY400" s="95"/>
    </row>
    <row r="401" spans="1:77" s="96" customFormat="1" ht="51.75">
      <c r="A401" s="169" t="s">
        <v>404</v>
      </c>
      <c r="B401" s="171" t="s">
        <v>406</v>
      </c>
      <c r="C401" s="153"/>
      <c r="D401" s="153"/>
      <c r="E401" s="154">
        <f>E402+E406+E411</f>
        <v>84</v>
      </c>
      <c r="F401" s="154">
        <f t="shared" ref="F401:AQ401" si="388">F402+F406+F411</f>
        <v>84</v>
      </c>
      <c r="G401" s="154">
        <f t="shared" si="388"/>
        <v>0</v>
      </c>
      <c r="H401" s="154">
        <f t="shared" si="388"/>
        <v>0</v>
      </c>
      <c r="I401" s="154">
        <f t="shared" si="388"/>
        <v>0</v>
      </c>
      <c r="J401" s="187">
        <f t="shared" si="388"/>
        <v>0</v>
      </c>
      <c r="K401" s="187">
        <f t="shared" si="388"/>
        <v>0</v>
      </c>
      <c r="L401" s="187">
        <f t="shared" si="388"/>
        <v>0</v>
      </c>
      <c r="M401" s="187">
        <f t="shared" si="388"/>
        <v>0</v>
      </c>
      <c r="N401" s="187">
        <f t="shared" si="388"/>
        <v>0</v>
      </c>
      <c r="O401" s="154">
        <f t="shared" si="388"/>
        <v>84</v>
      </c>
      <c r="P401" s="157">
        <f t="shared" si="346"/>
        <v>84</v>
      </c>
      <c r="Q401" s="154">
        <f t="shared" si="388"/>
        <v>0</v>
      </c>
      <c r="R401" s="154">
        <f t="shared" si="388"/>
        <v>0</v>
      </c>
      <c r="S401" s="154">
        <f t="shared" si="388"/>
        <v>0</v>
      </c>
      <c r="T401" s="154">
        <f t="shared" si="388"/>
        <v>10</v>
      </c>
      <c r="U401" s="154">
        <f t="shared" si="388"/>
        <v>10</v>
      </c>
      <c r="V401" s="154">
        <f t="shared" si="388"/>
        <v>0</v>
      </c>
      <c r="W401" s="154">
        <f t="shared" si="388"/>
        <v>0</v>
      </c>
      <c r="X401" s="154">
        <f t="shared" si="388"/>
        <v>0</v>
      </c>
      <c r="Y401" s="154">
        <f t="shared" si="388"/>
        <v>0</v>
      </c>
      <c r="Z401" s="154">
        <f t="shared" si="388"/>
        <v>0</v>
      </c>
      <c r="AA401" s="154">
        <f t="shared" si="388"/>
        <v>0</v>
      </c>
      <c r="AB401" s="154">
        <f t="shared" si="388"/>
        <v>10</v>
      </c>
      <c r="AC401" s="154">
        <f t="shared" si="388"/>
        <v>10</v>
      </c>
      <c r="AD401" s="154">
        <f t="shared" si="388"/>
        <v>0</v>
      </c>
      <c r="AE401" s="154">
        <f t="shared" si="388"/>
        <v>0</v>
      </c>
      <c r="AF401" s="154">
        <f t="shared" si="388"/>
        <v>0</v>
      </c>
      <c r="AG401" s="154">
        <f t="shared" si="388"/>
        <v>0</v>
      </c>
      <c r="AH401" s="154">
        <f t="shared" si="388"/>
        <v>0</v>
      </c>
      <c r="AI401" s="154">
        <f t="shared" si="388"/>
        <v>0</v>
      </c>
      <c r="AJ401" s="154">
        <f t="shared" si="388"/>
        <v>0</v>
      </c>
      <c r="AK401" s="154">
        <f t="shared" si="388"/>
        <v>0</v>
      </c>
      <c r="AL401" s="154">
        <f t="shared" si="388"/>
        <v>0</v>
      </c>
      <c r="AM401" s="154">
        <f t="shared" si="388"/>
        <v>0</v>
      </c>
      <c r="AN401" s="154">
        <f t="shared" si="388"/>
        <v>0</v>
      </c>
      <c r="AO401" s="154">
        <f t="shared" si="388"/>
        <v>0</v>
      </c>
      <c r="AP401" s="154">
        <f t="shared" si="388"/>
        <v>0</v>
      </c>
      <c r="AQ401" s="154">
        <f t="shared" si="388"/>
        <v>0</v>
      </c>
      <c r="AR401" s="95"/>
      <c r="AS401" s="95"/>
      <c r="AT401" s="95"/>
      <c r="AU401" s="95"/>
      <c r="AV401" s="95"/>
      <c r="AW401" s="95"/>
      <c r="AX401" s="95"/>
      <c r="AY401" s="95"/>
      <c r="AZ401" s="95"/>
      <c r="BA401" s="95"/>
      <c r="BB401" s="95"/>
      <c r="BC401" s="95"/>
      <c r="BD401" s="95"/>
      <c r="BE401" s="95"/>
      <c r="BF401" s="95"/>
      <c r="BG401" s="95"/>
      <c r="BH401" s="95"/>
      <c r="BI401" s="95"/>
      <c r="BJ401" s="95"/>
      <c r="BK401" s="95"/>
      <c r="BL401" s="95"/>
      <c r="BM401" s="95"/>
      <c r="BN401" s="95"/>
      <c r="BO401" s="95"/>
      <c r="BP401" s="95"/>
      <c r="BQ401" s="95"/>
      <c r="BR401" s="95"/>
      <c r="BS401" s="95"/>
      <c r="BT401" s="95"/>
      <c r="BU401" s="95"/>
      <c r="BV401" s="95"/>
      <c r="BW401" s="95"/>
      <c r="BX401" s="95"/>
      <c r="BY401" s="95"/>
    </row>
    <row r="402" spans="1:77" s="96" customFormat="1" ht="39">
      <c r="A402" s="169" t="s">
        <v>405</v>
      </c>
      <c r="B402" s="171" t="s">
        <v>407</v>
      </c>
      <c r="C402" s="153"/>
      <c r="D402" s="153"/>
      <c r="E402" s="154">
        <f>E403</f>
        <v>10</v>
      </c>
      <c r="F402" s="154">
        <f t="shared" ref="F402:AQ404" si="389">F403</f>
        <v>10</v>
      </c>
      <c r="G402" s="154">
        <f t="shared" si="389"/>
        <v>0</v>
      </c>
      <c r="H402" s="154">
        <f t="shared" si="389"/>
        <v>0</v>
      </c>
      <c r="I402" s="154">
        <f t="shared" si="389"/>
        <v>0</v>
      </c>
      <c r="J402" s="187">
        <f t="shared" si="389"/>
        <v>0</v>
      </c>
      <c r="K402" s="187">
        <f t="shared" si="389"/>
        <v>0</v>
      </c>
      <c r="L402" s="187">
        <f t="shared" si="389"/>
        <v>0</v>
      </c>
      <c r="M402" s="187">
        <f t="shared" si="389"/>
        <v>0</v>
      </c>
      <c r="N402" s="187">
        <f t="shared" si="389"/>
        <v>0</v>
      </c>
      <c r="O402" s="154">
        <f t="shared" si="389"/>
        <v>10</v>
      </c>
      <c r="P402" s="157">
        <f t="shared" si="346"/>
        <v>10</v>
      </c>
      <c r="Q402" s="154">
        <f t="shared" si="389"/>
        <v>0</v>
      </c>
      <c r="R402" s="154">
        <f t="shared" si="389"/>
        <v>0</v>
      </c>
      <c r="S402" s="154">
        <f t="shared" si="389"/>
        <v>0</v>
      </c>
      <c r="T402" s="154">
        <f t="shared" si="389"/>
        <v>0</v>
      </c>
      <c r="U402" s="154">
        <f t="shared" si="389"/>
        <v>0</v>
      </c>
      <c r="V402" s="154">
        <f t="shared" si="389"/>
        <v>0</v>
      </c>
      <c r="W402" s="154">
        <f t="shared" si="389"/>
        <v>0</v>
      </c>
      <c r="X402" s="154">
        <f t="shared" si="389"/>
        <v>0</v>
      </c>
      <c r="Y402" s="154">
        <f t="shared" si="389"/>
        <v>0</v>
      </c>
      <c r="Z402" s="154">
        <f t="shared" si="389"/>
        <v>0</v>
      </c>
      <c r="AA402" s="154">
        <f t="shared" si="389"/>
        <v>0</v>
      </c>
      <c r="AB402" s="154">
        <f t="shared" si="389"/>
        <v>0</v>
      </c>
      <c r="AC402" s="154">
        <f t="shared" si="389"/>
        <v>0</v>
      </c>
      <c r="AD402" s="154">
        <f t="shared" si="389"/>
        <v>0</v>
      </c>
      <c r="AE402" s="154">
        <f t="shared" si="389"/>
        <v>0</v>
      </c>
      <c r="AF402" s="154">
        <f t="shared" si="389"/>
        <v>0</v>
      </c>
      <c r="AG402" s="154">
        <f t="shared" si="389"/>
        <v>0</v>
      </c>
      <c r="AH402" s="154">
        <f t="shared" si="389"/>
        <v>0</v>
      </c>
      <c r="AI402" s="154">
        <f t="shared" si="389"/>
        <v>0</v>
      </c>
      <c r="AJ402" s="154">
        <f t="shared" si="389"/>
        <v>0</v>
      </c>
      <c r="AK402" s="154">
        <f t="shared" si="389"/>
        <v>0</v>
      </c>
      <c r="AL402" s="154">
        <f t="shared" si="389"/>
        <v>0</v>
      </c>
      <c r="AM402" s="154">
        <f t="shared" si="389"/>
        <v>0</v>
      </c>
      <c r="AN402" s="154">
        <f t="shared" si="389"/>
        <v>0</v>
      </c>
      <c r="AO402" s="154">
        <f t="shared" si="389"/>
        <v>0</v>
      </c>
      <c r="AP402" s="154">
        <f t="shared" si="389"/>
        <v>0</v>
      </c>
      <c r="AQ402" s="154">
        <f t="shared" si="389"/>
        <v>0</v>
      </c>
      <c r="AR402" s="95"/>
      <c r="AS402" s="95"/>
      <c r="AT402" s="95"/>
      <c r="AU402" s="95"/>
      <c r="AV402" s="95"/>
      <c r="AW402" s="95"/>
      <c r="AX402" s="95"/>
      <c r="AY402" s="95"/>
      <c r="AZ402" s="95"/>
      <c r="BA402" s="95"/>
      <c r="BB402" s="95"/>
      <c r="BC402" s="95"/>
      <c r="BD402" s="95"/>
      <c r="BE402" s="95"/>
      <c r="BF402" s="95"/>
      <c r="BG402" s="95"/>
      <c r="BH402" s="95"/>
      <c r="BI402" s="95"/>
      <c r="BJ402" s="95"/>
      <c r="BK402" s="95"/>
      <c r="BL402" s="95"/>
      <c r="BM402" s="95"/>
      <c r="BN402" s="95"/>
      <c r="BO402" s="95"/>
      <c r="BP402" s="95"/>
      <c r="BQ402" s="95"/>
      <c r="BR402" s="95"/>
      <c r="BS402" s="95"/>
      <c r="BT402" s="95"/>
      <c r="BU402" s="95"/>
      <c r="BV402" s="95"/>
      <c r="BW402" s="95"/>
      <c r="BX402" s="95"/>
      <c r="BY402" s="95"/>
    </row>
    <row r="403" spans="1:77" s="96" customFormat="1" ht="19.5" customHeight="1">
      <c r="A403" s="173" t="s">
        <v>104</v>
      </c>
      <c r="B403" s="172" t="s">
        <v>410</v>
      </c>
      <c r="C403" s="153"/>
      <c r="D403" s="153"/>
      <c r="E403" s="154">
        <f>E404</f>
        <v>10</v>
      </c>
      <c r="F403" s="154">
        <f t="shared" si="389"/>
        <v>10</v>
      </c>
      <c r="G403" s="154">
        <f t="shared" si="389"/>
        <v>0</v>
      </c>
      <c r="H403" s="154">
        <f t="shared" si="389"/>
        <v>0</v>
      </c>
      <c r="I403" s="154">
        <f t="shared" si="389"/>
        <v>0</v>
      </c>
      <c r="J403" s="187">
        <f t="shared" si="389"/>
        <v>0</v>
      </c>
      <c r="K403" s="187">
        <f t="shared" si="389"/>
        <v>0</v>
      </c>
      <c r="L403" s="187">
        <f t="shared" si="389"/>
        <v>0</v>
      </c>
      <c r="M403" s="187">
        <f t="shared" si="389"/>
        <v>0</v>
      </c>
      <c r="N403" s="187">
        <f t="shared" si="389"/>
        <v>0</v>
      </c>
      <c r="O403" s="154">
        <f t="shared" si="389"/>
        <v>10</v>
      </c>
      <c r="P403" s="157">
        <f t="shared" si="346"/>
        <v>10</v>
      </c>
      <c r="Q403" s="154">
        <f t="shared" si="389"/>
        <v>0</v>
      </c>
      <c r="R403" s="154">
        <f t="shared" si="389"/>
        <v>0</v>
      </c>
      <c r="S403" s="154">
        <f t="shared" si="389"/>
        <v>0</v>
      </c>
      <c r="T403" s="154">
        <f t="shared" si="389"/>
        <v>0</v>
      </c>
      <c r="U403" s="154">
        <f t="shared" si="389"/>
        <v>0</v>
      </c>
      <c r="V403" s="154">
        <f t="shared" si="389"/>
        <v>0</v>
      </c>
      <c r="W403" s="154">
        <f t="shared" si="389"/>
        <v>0</v>
      </c>
      <c r="X403" s="154">
        <f t="shared" si="389"/>
        <v>0</v>
      </c>
      <c r="Y403" s="154">
        <f t="shared" si="389"/>
        <v>0</v>
      </c>
      <c r="Z403" s="154">
        <f t="shared" si="389"/>
        <v>0</v>
      </c>
      <c r="AA403" s="154">
        <f t="shared" si="389"/>
        <v>0</v>
      </c>
      <c r="AB403" s="154">
        <f t="shared" si="389"/>
        <v>0</v>
      </c>
      <c r="AC403" s="154">
        <f t="shared" si="389"/>
        <v>0</v>
      </c>
      <c r="AD403" s="154">
        <f t="shared" si="389"/>
        <v>0</v>
      </c>
      <c r="AE403" s="154">
        <f t="shared" si="389"/>
        <v>0</v>
      </c>
      <c r="AF403" s="154">
        <f t="shared" si="389"/>
        <v>0</v>
      </c>
      <c r="AG403" s="154">
        <f t="shared" si="389"/>
        <v>0</v>
      </c>
      <c r="AH403" s="154">
        <f t="shared" si="389"/>
        <v>0</v>
      </c>
      <c r="AI403" s="154">
        <f t="shared" si="389"/>
        <v>0</v>
      </c>
      <c r="AJ403" s="154">
        <f t="shared" si="389"/>
        <v>0</v>
      </c>
      <c r="AK403" s="154">
        <f t="shared" si="389"/>
        <v>0</v>
      </c>
      <c r="AL403" s="154">
        <f t="shared" si="389"/>
        <v>0</v>
      </c>
      <c r="AM403" s="154">
        <f t="shared" si="389"/>
        <v>0</v>
      </c>
      <c r="AN403" s="154">
        <f t="shared" si="389"/>
        <v>0</v>
      </c>
      <c r="AO403" s="154">
        <f t="shared" si="389"/>
        <v>0</v>
      </c>
      <c r="AP403" s="154">
        <f t="shared" si="389"/>
        <v>0</v>
      </c>
      <c r="AQ403" s="154">
        <f t="shared" si="389"/>
        <v>0</v>
      </c>
      <c r="AR403" s="95"/>
      <c r="AS403" s="95"/>
      <c r="AT403" s="95"/>
      <c r="AU403" s="95"/>
      <c r="AV403" s="95"/>
      <c r="AW403" s="95"/>
      <c r="AX403" s="95"/>
      <c r="AY403" s="95"/>
      <c r="AZ403" s="95"/>
      <c r="BA403" s="95"/>
      <c r="BB403" s="95"/>
      <c r="BC403" s="95"/>
      <c r="BD403" s="95"/>
      <c r="BE403" s="95"/>
      <c r="BF403" s="95"/>
      <c r="BG403" s="95"/>
      <c r="BH403" s="95"/>
      <c r="BI403" s="95"/>
      <c r="BJ403" s="95"/>
      <c r="BK403" s="95"/>
      <c r="BL403" s="95"/>
      <c r="BM403" s="95"/>
      <c r="BN403" s="95"/>
      <c r="BO403" s="95"/>
      <c r="BP403" s="95"/>
      <c r="BQ403" s="95"/>
      <c r="BR403" s="95"/>
      <c r="BS403" s="95"/>
      <c r="BT403" s="95"/>
      <c r="BU403" s="95"/>
      <c r="BV403" s="95"/>
      <c r="BW403" s="95"/>
      <c r="BX403" s="95"/>
      <c r="BY403" s="95"/>
    </row>
    <row r="404" spans="1:77" s="96" customFormat="1" ht="30" customHeight="1">
      <c r="A404" s="174" t="s">
        <v>22</v>
      </c>
      <c r="B404" s="172" t="s">
        <v>410</v>
      </c>
      <c r="C404" s="153" t="s">
        <v>16</v>
      </c>
      <c r="D404" s="153"/>
      <c r="E404" s="154">
        <f>E405</f>
        <v>10</v>
      </c>
      <c r="F404" s="154">
        <f t="shared" si="389"/>
        <v>10</v>
      </c>
      <c r="G404" s="154">
        <f t="shared" si="389"/>
        <v>0</v>
      </c>
      <c r="H404" s="154">
        <f t="shared" si="389"/>
        <v>0</v>
      </c>
      <c r="I404" s="154">
        <f t="shared" si="389"/>
        <v>0</v>
      </c>
      <c r="J404" s="187">
        <f t="shared" si="389"/>
        <v>0</v>
      </c>
      <c r="K404" s="187">
        <f t="shared" si="389"/>
        <v>0</v>
      </c>
      <c r="L404" s="187">
        <f t="shared" si="389"/>
        <v>0</v>
      </c>
      <c r="M404" s="187">
        <f t="shared" si="389"/>
        <v>0</v>
      </c>
      <c r="N404" s="187">
        <f t="shared" si="389"/>
        <v>0</v>
      </c>
      <c r="O404" s="154">
        <f t="shared" si="389"/>
        <v>10</v>
      </c>
      <c r="P404" s="157">
        <f t="shared" si="346"/>
        <v>10</v>
      </c>
      <c r="Q404" s="154">
        <f t="shared" si="389"/>
        <v>0</v>
      </c>
      <c r="R404" s="154">
        <f t="shared" si="389"/>
        <v>0</v>
      </c>
      <c r="S404" s="154">
        <f t="shared" si="389"/>
        <v>0</v>
      </c>
      <c r="T404" s="154">
        <f t="shared" si="389"/>
        <v>0</v>
      </c>
      <c r="U404" s="154">
        <f t="shared" si="389"/>
        <v>0</v>
      </c>
      <c r="V404" s="154">
        <f t="shared" si="389"/>
        <v>0</v>
      </c>
      <c r="W404" s="154">
        <f t="shared" si="389"/>
        <v>0</v>
      </c>
      <c r="X404" s="154">
        <f t="shared" si="389"/>
        <v>0</v>
      </c>
      <c r="Y404" s="154">
        <f t="shared" si="389"/>
        <v>0</v>
      </c>
      <c r="Z404" s="154">
        <f t="shared" si="389"/>
        <v>0</v>
      </c>
      <c r="AA404" s="154">
        <f t="shared" si="389"/>
        <v>0</v>
      </c>
      <c r="AB404" s="154">
        <f t="shared" si="389"/>
        <v>0</v>
      </c>
      <c r="AC404" s="154">
        <f t="shared" si="389"/>
        <v>0</v>
      </c>
      <c r="AD404" s="154">
        <f t="shared" si="389"/>
        <v>0</v>
      </c>
      <c r="AE404" s="154">
        <f t="shared" si="389"/>
        <v>0</v>
      </c>
      <c r="AF404" s="154">
        <f t="shared" si="389"/>
        <v>0</v>
      </c>
      <c r="AG404" s="154">
        <f t="shared" si="389"/>
        <v>0</v>
      </c>
      <c r="AH404" s="154">
        <f t="shared" si="389"/>
        <v>0</v>
      </c>
      <c r="AI404" s="154">
        <f t="shared" si="389"/>
        <v>0</v>
      </c>
      <c r="AJ404" s="154">
        <f t="shared" si="389"/>
        <v>0</v>
      </c>
      <c r="AK404" s="154">
        <f t="shared" si="389"/>
        <v>0</v>
      </c>
      <c r="AL404" s="154">
        <f t="shared" si="389"/>
        <v>0</v>
      </c>
      <c r="AM404" s="154">
        <f t="shared" si="389"/>
        <v>0</v>
      </c>
      <c r="AN404" s="154">
        <f t="shared" si="389"/>
        <v>0</v>
      </c>
      <c r="AO404" s="154">
        <f t="shared" si="389"/>
        <v>0</v>
      </c>
      <c r="AP404" s="154">
        <f t="shared" si="389"/>
        <v>0</v>
      </c>
      <c r="AQ404" s="154">
        <f t="shared" si="389"/>
        <v>0</v>
      </c>
      <c r="AR404" s="95"/>
      <c r="AS404" s="95"/>
      <c r="AT404" s="95"/>
      <c r="AU404" s="95"/>
      <c r="AV404" s="95"/>
      <c r="AW404" s="95"/>
      <c r="AX404" s="95"/>
      <c r="AY404" s="95"/>
      <c r="AZ404" s="95"/>
      <c r="BA404" s="95"/>
      <c r="BB404" s="95"/>
      <c r="BC404" s="95"/>
      <c r="BD404" s="95"/>
      <c r="BE404" s="95"/>
      <c r="BF404" s="95"/>
      <c r="BG404" s="95"/>
      <c r="BH404" s="95"/>
      <c r="BI404" s="95"/>
      <c r="BJ404" s="95"/>
      <c r="BK404" s="95"/>
      <c r="BL404" s="95"/>
      <c r="BM404" s="95"/>
      <c r="BN404" s="95"/>
      <c r="BO404" s="95"/>
      <c r="BP404" s="95"/>
      <c r="BQ404" s="95"/>
      <c r="BR404" s="95"/>
      <c r="BS404" s="95"/>
      <c r="BT404" s="95"/>
      <c r="BU404" s="95"/>
      <c r="BV404" s="95"/>
      <c r="BW404" s="95"/>
      <c r="BX404" s="95"/>
      <c r="BY404" s="95"/>
    </row>
    <row r="405" spans="1:77" s="96" customFormat="1" ht="24.75" customHeight="1">
      <c r="A405" s="56" t="s">
        <v>61</v>
      </c>
      <c r="B405" s="172" t="s">
        <v>410</v>
      </c>
      <c r="C405" s="153" t="s">
        <v>16</v>
      </c>
      <c r="D405" s="153" t="s">
        <v>62</v>
      </c>
      <c r="E405" s="154">
        <f>F405+G405+H405+I405</f>
        <v>10</v>
      </c>
      <c r="F405" s="155">
        <v>10</v>
      </c>
      <c r="G405" s="167"/>
      <c r="H405" s="157"/>
      <c r="I405" s="157"/>
      <c r="J405" s="188">
        <f>K405+L405+M405+N405</f>
        <v>0</v>
      </c>
      <c r="K405" s="188"/>
      <c r="L405" s="188"/>
      <c r="M405" s="188"/>
      <c r="N405" s="188"/>
      <c r="O405" s="157">
        <f>E405+J405</f>
        <v>10</v>
      </c>
      <c r="P405" s="157">
        <f t="shared" si="346"/>
        <v>10</v>
      </c>
      <c r="Q405" s="157">
        <f>G405+L405</f>
        <v>0</v>
      </c>
      <c r="R405" s="157">
        <f>H405+M405</f>
        <v>0</v>
      </c>
      <c r="S405" s="157">
        <f>I405+N405</f>
        <v>0</v>
      </c>
      <c r="T405" s="154">
        <f>U405+V405+W405</f>
        <v>0</v>
      </c>
      <c r="U405" s="168"/>
      <c r="V405" s="167"/>
      <c r="W405" s="156"/>
      <c r="X405" s="155">
        <f>Y405+Z405+AA405</f>
        <v>0</v>
      </c>
      <c r="Y405" s="155">
        <v>0</v>
      </c>
      <c r="Z405" s="155"/>
      <c r="AA405" s="155"/>
      <c r="AB405" s="154">
        <f>T405+X405</f>
        <v>0</v>
      </c>
      <c r="AC405" s="154">
        <f>U405+Y405</f>
        <v>0</v>
      </c>
      <c r="AD405" s="154">
        <f>V405+Z405</f>
        <v>0</v>
      </c>
      <c r="AE405" s="154">
        <f>W405+AA405</f>
        <v>0</v>
      </c>
      <c r="AF405" s="159">
        <f>AG405+AH405+AI405</f>
        <v>0</v>
      </c>
      <c r="AG405" s="160"/>
      <c r="AH405" s="160"/>
      <c r="AI405" s="160"/>
      <c r="AJ405" s="155">
        <f>AK405+AL405+AM405</f>
        <v>0</v>
      </c>
      <c r="AK405" s="155">
        <v>0</v>
      </c>
      <c r="AL405" s="155"/>
      <c r="AM405" s="155"/>
      <c r="AN405" s="162">
        <f>AF405+AJ405</f>
        <v>0</v>
      </c>
      <c r="AO405" s="162">
        <f>AG405+AK405</f>
        <v>0</v>
      </c>
      <c r="AP405" s="162">
        <f>AH405+AL405</f>
        <v>0</v>
      </c>
      <c r="AQ405" s="162">
        <f>AI405+AM405</f>
        <v>0</v>
      </c>
      <c r="AR405" s="95"/>
      <c r="AS405" s="95"/>
      <c r="AT405" s="95"/>
      <c r="AU405" s="95"/>
      <c r="AV405" s="95"/>
      <c r="AW405" s="95"/>
      <c r="AX405" s="95"/>
      <c r="AY405" s="95"/>
      <c r="AZ405" s="95"/>
      <c r="BA405" s="95"/>
      <c r="BB405" s="95"/>
      <c r="BC405" s="95"/>
      <c r="BD405" s="95"/>
      <c r="BE405" s="95"/>
      <c r="BF405" s="95"/>
      <c r="BG405" s="95"/>
      <c r="BH405" s="95"/>
      <c r="BI405" s="95"/>
      <c r="BJ405" s="95"/>
      <c r="BK405" s="95"/>
      <c r="BL405" s="95"/>
      <c r="BM405" s="95"/>
      <c r="BN405" s="95"/>
      <c r="BO405" s="95"/>
      <c r="BP405" s="95"/>
      <c r="BQ405" s="95"/>
      <c r="BR405" s="95"/>
      <c r="BS405" s="95"/>
      <c r="BT405" s="95"/>
      <c r="BU405" s="95"/>
      <c r="BV405" s="95"/>
      <c r="BW405" s="95"/>
      <c r="BX405" s="95"/>
      <c r="BY405" s="95"/>
    </row>
    <row r="406" spans="1:77" s="96" customFormat="1" ht="51.75">
      <c r="A406" s="81" t="s">
        <v>408</v>
      </c>
      <c r="B406" s="172" t="s">
        <v>411</v>
      </c>
      <c r="C406" s="153"/>
      <c r="D406" s="153"/>
      <c r="E406" s="154">
        <f>E407</f>
        <v>64</v>
      </c>
      <c r="F406" s="154">
        <f t="shared" ref="F406:AQ409" si="390">F407</f>
        <v>64</v>
      </c>
      <c r="G406" s="154">
        <f t="shared" si="390"/>
        <v>0</v>
      </c>
      <c r="H406" s="154">
        <f t="shared" si="390"/>
        <v>0</v>
      </c>
      <c r="I406" s="154">
        <f t="shared" si="390"/>
        <v>0</v>
      </c>
      <c r="J406" s="187">
        <f t="shared" si="390"/>
        <v>0</v>
      </c>
      <c r="K406" s="187">
        <f t="shared" si="390"/>
        <v>0</v>
      </c>
      <c r="L406" s="187">
        <f t="shared" si="390"/>
        <v>0</v>
      </c>
      <c r="M406" s="187">
        <f t="shared" si="390"/>
        <v>0</v>
      </c>
      <c r="N406" s="187">
        <f t="shared" si="390"/>
        <v>0</v>
      </c>
      <c r="O406" s="154">
        <f t="shared" si="390"/>
        <v>64</v>
      </c>
      <c r="P406" s="157">
        <f t="shared" si="346"/>
        <v>64</v>
      </c>
      <c r="Q406" s="154">
        <f t="shared" si="390"/>
        <v>0</v>
      </c>
      <c r="R406" s="154">
        <f t="shared" si="390"/>
        <v>0</v>
      </c>
      <c r="S406" s="154">
        <f t="shared" si="390"/>
        <v>0</v>
      </c>
      <c r="T406" s="154">
        <f t="shared" si="390"/>
        <v>0</v>
      </c>
      <c r="U406" s="154">
        <f t="shared" si="390"/>
        <v>0</v>
      </c>
      <c r="V406" s="154">
        <f t="shared" si="390"/>
        <v>0</v>
      </c>
      <c r="W406" s="154">
        <f t="shared" si="390"/>
        <v>0</v>
      </c>
      <c r="X406" s="154">
        <f t="shared" si="390"/>
        <v>0</v>
      </c>
      <c r="Y406" s="154">
        <f t="shared" si="390"/>
        <v>0</v>
      </c>
      <c r="Z406" s="154">
        <f t="shared" si="390"/>
        <v>0</v>
      </c>
      <c r="AA406" s="154">
        <f t="shared" si="390"/>
        <v>0</v>
      </c>
      <c r="AB406" s="154">
        <f t="shared" si="390"/>
        <v>0</v>
      </c>
      <c r="AC406" s="154">
        <f t="shared" si="390"/>
        <v>0</v>
      </c>
      <c r="AD406" s="154">
        <f t="shared" si="390"/>
        <v>0</v>
      </c>
      <c r="AE406" s="154">
        <f t="shared" si="390"/>
        <v>0</v>
      </c>
      <c r="AF406" s="154">
        <f t="shared" si="390"/>
        <v>0</v>
      </c>
      <c r="AG406" s="154">
        <f t="shared" si="390"/>
        <v>0</v>
      </c>
      <c r="AH406" s="154">
        <f t="shared" si="390"/>
        <v>0</v>
      </c>
      <c r="AI406" s="154">
        <f t="shared" si="390"/>
        <v>0</v>
      </c>
      <c r="AJ406" s="154">
        <f t="shared" si="390"/>
        <v>0</v>
      </c>
      <c r="AK406" s="154">
        <f t="shared" si="390"/>
        <v>0</v>
      </c>
      <c r="AL406" s="154">
        <f t="shared" si="390"/>
        <v>0</v>
      </c>
      <c r="AM406" s="154">
        <f t="shared" si="390"/>
        <v>0</v>
      </c>
      <c r="AN406" s="154">
        <f t="shared" si="390"/>
        <v>0</v>
      </c>
      <c r="AO406" s="154">
        <f t="shared" si="390"/>
        <v>0</v>
      </c>
      <c r="AP406" s="154">
        <f t="shared" si="390"/>
        <v>0</v>
      </c>
      <c r="AQ406" s="154">
        <f t="shared" si="390"/>
        <v>0</v>
      </c>
      <c r="AR406" s="95"/>
      <c r="AS406" s="95"/>
      <c r="AT406" s="95"/>
      <c r="AU406" s="95"/>
      <c r="AV406" s="95"/>
      <c r="AW406" s="95"/>
      <c r="AX406" s="95"/>
      <c r="AY406" s="95"/>
      <c r="AZ406" s="95"/>
      <c r="BA406" s="95"/>
      <c r="BB406" s="95"/>
      <c r="BC406" s="95"/>
      <c r="BD406" s="95"/>
      <c r="BE406" s="95"/>
      <c r="BF406" s="95"/>
      <c r="BG406" s="95"/>
      <c r="BH406" s="95"/>
      <c r="BI406" s="95"/>
      <c r="BJ406" s="95"/>
      <c r="BK406" s="95"/>
      <c r="BL406" s="95"/>
      <c r="BM406" s="95"/>
      <c r="BN406" s="95"/>
      <c r="BO406" s="95"/>
      <c r="BP406" s="95"/>
      <c r="BQ406" s="95"/>
      <c r="BR406" s="95"/>
      <c r="BS406" s="95"/>
      <c r="BT406" s="95"/>
      <c r="BU406" s="95"/>
      <c r="BV406" s="95"/>
      <c r="BW406" s="95"/>
      <c r="BX406" s="95"/>
      <c r="BY406" s="95"/>
    </row>
    <row r="407" spans="1:77" s="96" customFormat="1" ht="30" customHeight="1">
      <c r="A407" s="170" t="s">
        <v>409</v>
      </c>
      <c r="B407" s="172" t="s">
        <v>412</v>
      </c>
      <c r="C407" s="153"/>
      <c r="D407" s="153"/>
      <c r="E407" s="154">
        <f>E408</f>
        <v>64</v>
      </c>
      <c r="F407" s="154">
        <f t="shared" si="390"/>
        <v>64</v>
      </c>
      <c r="G407" s="154">
        <f t="shared" si="390"/>
        <v>0</v>
      </c>
      <c r="H407" s="154">
        <f t="shared" si="390"/>
        <v>0</v>
      </c>
      <c r="I407" s="154">
        <f t="shared" si="390"/>
        <v>0</v>
      </c>
      <c r="J407" s="187">
        <f t="shared" si="390"/>
        <v>0</v>
      </c>
      <c r="K407" s="187">
        <f t="shared" si="390"/>
        <v>0</v>
      </c>
      <c r="L407" s="187">
        <f t="shared" si="390"/>
        <v>0</v>
      </c>
      <c r="M407" s="187">
        <f t="shared" si="390"/>
        <v>0</v>
      </c>
      <c r="N407" s="187">
        <f t="shared" si="390"/>
        <v>0</v>
      </c>
      <c r="O407" s="154">
        <f t="shared" si="390"/>
        <v>64</v>
      </c>
      <c r="P407" s="157">
        <f t="shared" si="346"/>
        <v>64</v>
      </c>
      <c r="Q407" s="154">
        <f t="shared" si="390"/>
        <v>0</v>
      </c>
      <c r="R407" s="154">
        <f t="shared" si="390"/>
        <v>0</v>
      </c>
      <c r="S407" s="154">
        <f t="shared" si="390"/>
        <v>0</v>
      </c>
      <c r="T407" s="154">
        <f t="shared" si="390"/>
        <v>0</v>
      </c>
      <c r="U407" s="154">
        <f t="shared" si="390"/>
        <v>0</v>
      </c>
      <c r="V407" s="154">
        <f t="shared" si="390"/>
        <v>0</v>
      </c>
      <c r="W407" s="154">
        <f t="shared" si="390"/>
        <v>0</v>
      </c>
      <c r="X407" s="154">
        <f t="shared" si="390"/>
        <v>0</v>
      </c>
      <c r="Y407" s="154">
        <f t="shared" si="390"/>
        <v>0</v>
      </c>
      <c r="Z407" s="154">
        <f t="shared" si="390"/>
        <v>0</v>
      </c>
      <c r="AA407" s="154">
        <f t="shared" si="390"/>
        <v>0</v>
      </c>
      <c r="AB407" s="154">
        <f t="shared" si="390"/>
        <v>0</v>
      </c>
      <c r="AC407" s="154">
        <f t="shared" si="390"/>
        <v>0</v>
      </c>
      <c r="AD407" s="154">
        <f t="shared" si="390"/>
        <v>0</v>
      </c>
      <c r="AE407" s="154">
        <f t="shared" si="390"/>
        <v>0</v>
      </c>
      <c r="AF407" s="154">
        <f t="shared" si="390"/>
        <v>0</v>
      </c>
      <c r="AG407" s="154">
        <f t="shared" si="390"/>
        <v>0</v>
      </c>
      <c r="AH407" s="154">
        <f t="shared" si="390"/>
        <v>0</v>
      </c>
      <c r="AI407" s="154">
        <f t="shared" si="390"/>
        <v>0</v>
      </c>
      <c r="AJ407" s="154">
        <f t="shared" si="390"/>
        <v>0</v>
      </c>
      <c r="AK407" s="154">
        <f t="shared" si="390"/>
        <v>0</v>
      </c>
      <c r="AL407" s="154">
        <f t="shared" si="390"/>
        <v>0</v>
      </c>
      <c r="AM407" s="154">
        <f t="shared" si="390"/>
        <v>0</v>
      </c>
      <c r="AN407" s="154">
        <f t="shared" si="390"/>
        <v>0</v>
      </c>
      <c r="AO407" s="154">
        <f t="shared" si="390"/>
        <v>0</v>
      </c>
      <c r="AP407" s="154">
        <f t="shared" si="390"/>
        <v>0</v>
      </c>
      <c r="AQ407" s="154">
        <f t="shared" si="390"/>
        <v>0</v>
      </c>
      <c r="AR407" s="95"/>
      <c r="AS407" s="95"/>
      <c r="AT407" s="95"/>
      <c r="AU407" s="95"/>
      <c r="AV407" s="95"/>
      <c r="AW407" s="95"/>
      <c r="AX407" s="95"/>
      <c r="AY407" s="95"/>
      <c r="AZ407" s="95"/>
      <c r="BA407" s="95"/>
      <c r="BB407" s="95"/>
      <c r="BC407" s="95"/>
      <c r="BD407" s="95"/>
      <c r="BE407" s="95"/>
      <c r="BF407" s="95"/>
      <c r="BG407" s="95"/>
      <c r="BH407" s="95"/>
      <c r="BI407" s="95"/>
      <c r="BJ407" s="95"/>
      <c r="BK407" s="95"/>
      <c r="BL407" s="95"/>
      <c r="BM407" s="95"/>
      <c r="BN407" s="95"/>
      <c r="BO407" s="95"/>
      <c r="BP407" s="95"/>
      <c r="BQ407" s="95"/>
      <c r="BR407" s="95"/>
      <c r="BS407" s="95"/>
      <c r="BT407" s="95"/>
      <c r="BU407" s="95"/>
      <c r="BV407" s="95"/>
      <c r="BW407" s="95"/>
      <c r="BX407" s="95"/>
      <c r="BY407" s="95"/>
    </row>
    <row r="408" spans="1:77" s="96" customFormat="1" ht="15.75" customHeight="1">
      <c r="A408" s="170" t="s">
        <v>104</v>
      </c>
      <c r="B408" s="172" t="s">
        <v>413</v>
      </c>
      <c r="C408" s="153"/>
      <c r="D408" s="153"/>
      <c r="E408" s="154">
        <f>E409</f>
        <v>64</v>
      </c>
      <c r="F408" s="154">
        <f t="shared" si="390"/>
        <v>64</v>
      </c>
      <c r="G408" s="154">
        <f t="shared" si="390"/>
        <v>0</v>
      </c>
      <c r="H408" s="154">
        <f t="shared" si="390"/>
        <v>0</v>
      </c>
      <c r="I408" s="154">
        <f t="shared" si="390"/>
        <v>0</v>
      </c>
      <c r="J408" s="187">
        <f t="shared" si="390"/>
        <v>0</v>
      </c>
      <c r="K408" s="187">
        <f t="shared" si="390"/>
        <v>0</v>
      </c>
      <c r="L408" s="187">
        <f t="shared" si="390"/>
        <v>0</v>
      </c>
      <c r="M408" s="187">
        <f t="shared" si="390"/>
        <v>0</v>
      </c>
      <c r="N408" s="187">
        <f t="shared" si="390"/>
        <v>0</v>
      </c>
      <c r="O408" s="154">
        <f t="shared" si="390"/>
        <v>64</v>
      </c>
      <c r="P408" s="157">
        <f t="shared" si="346"/>
        <v>64</v>
      </c>
      <c r="Q408" s="154">
        <f t="shared" si="390"/>
        <v>0</v>
      </c>
      <c r="R408" s="154">
        <f t="shared" si="390"/>
        <v>0</v>
      </c>
      <c r="S408" s="154">
        <f t="shared" si="390"/>
        <v>0</v>
      </c>
      <c r="T408" s="154">
        <f t="shared" si="390"/>
        <v>0</v>
      </c>
      <c r="U408" s="154">
        <f t="shared" si="390"/>
        <v>0</v>
      </c>
      <c r="V408" s="154">
        <f t="shared" si="390"/>
        <v>0</v>
      </c>
      <c r="W408" s="154">
        <f t="shared" si="390"/>
        <v>0</v>
      </c>
      <c r="X408" s="154">
        <f t="shared" si="390"/>
        <v>0</v>
      </c>
      <c r="Y408" s="154">
        <f t="shared" si="390"/>
        <v>0</v>
      </c>
      <c r="Z408" s="154">
        <f t="shared" si="390"/>
        <v>0</v>
      </c>
      <c r="AA408" s="154">
        <f t="shared" si="390"/>
        <v>0</v>
      </c>
      <c r="AB408" s="154">
        <f t="shared" si="390"/>
        <v>0</v>
      </c>
      <c r="AC408" s="154">
        <f t="shared" si="390"/>
        <v>0</v>
      </c>
      <c r="AD408" s="154">
        <f t="shared" si="390"/>
        <v>0</v>
      </c>
      <c r="AE408" s="154">
        <f t="shared" si="390"/>
        <v>0</v>
      </c>
      <c r="AF408" s="154">
        <f t="shared" si="390"/>
        <v>0</v>
      </c>
      <c r="AG408" s="154">
        <f t="shared" si="390"/>
        <v>0</v>
      </c>
      <c r="AH408" s="154">
        <f t="shared" si="390"/>
        <v>0</v>
      </c>
      <c r="AI408" s="154">
        <f t="shared" si="390"/>
        <v>0</v>
      </c>
      <c r="AJ408" s="154">
        <f t="shared" si="390"/>
        <v>0</v>
      </c>
      <c r="AK408" s="154">
        <f t="shared" si="390"/>
        <v>0</v>
      </c>
      <c r="AL408" s="154">
        <f t="shared" si="390"/>
        <v>0</v>
      </c>
      <c r="AM408" s="154">
        <f t="shared" si="390"/>
        <v>0</v>
      </c>
      <c r="AN408" s="154">
        <f t="shared" si="390"/>
        <v>0</v>
      </c>
      <c r="AO408" s="154">
        <f t="shared" si="390"/>
        <v>0</v>
      </c>
      <c r="AP408" s="154">
        <f t="shared" si="390"/>
        <v>0</v>
      </c>
      <c r="AQ408" s="154">
        <f t="shared" si="390"/>
        <v>0</v>
      </c>
      <c r="AR408" s="95"/>
      <c r="AS408" s="95"/>
      <c r="AT408" s="95"/>
      <c r="AU408" s="95"/>
      <c r="AV408" s="95"/>
      <c r="AW408" s="95"/>
      <c r="AX408" s="95"/>
      <c r="AY408" s="95"/>
      <c r="AZ408" s="95"/>
      <c r="BA408" s="95"/>
      <c r="BB408" s="95"/>
      <c r="BC408" s="95"/>
      <c r="BD408" s="95"/>
      <c r="BE408" s="95"/>
      <c r="BF408" s="95"/>
      <c r="BG408" s="95"/>
      <c r="BH408" s="95"/>
      <c r="BI408" s="95"/>
      <c r="BJ408" s="95"/>
      <c r="BK408" s="95"/>
      <c r="BL408" s="95"/>
      <c r="BM408" s="95"/>
      <c r="BN408" s="95"/>
      <c r="BO408" s="95"/>
      <c r="BP408" s="95"/>
      <c r="BQ408" s="95"/>
      <c r="BR408" s="95"/>
      <c r="BS408" s="95"/>
      <c r="BT408" s="95"/>
      <c r="BU408" s="95"/>
      <c r="BV408" s="95"/>
      <c r="BW408" s="95"/>
      <c r="BX408" s="95"/>
      <c r="BY408" s="95"/>
    </row>
    <row r="409" spans="1:77" s="96" customFormat="1" ht="30" customHeight="1">
      <c r="A409" s="174" t="s">
        <v>22</v>
      </c>
      <c r="B409" s="172" t="s">
        <v>413</v>
      </c>
      <c r="C409" s="153" t="s">
        <v>16</v>
      </c>
      <c r="D409" s="153"/>
      <c r="E409" s="154">
        <f>E410</f>
        <v>64</v>
      </c>
      <c r="F409" s="154">
        <f t="shared" si="390"/>
        <v>64</v>
      </c>
      <c r="G409" s="154">
        <f t="shared" si="390"/>
        <v>0</v>
      </c>
      <c r="H409" s="154">
        <f t="shared" si="390"/>
        <v>0</v>
      </c>
      <c r="I409" s="154">
        <f t="shared" si="390"/>
        <v>0</v>
      </c>
      <c r="J409" s="187">
        <f t="shared" si="390"/>
        <v>0</v>
      </c>
      <c r="K409" s="187">
        <f t="shared" si="390"/>
        <v>0</v>
      </c>
      <c r="L409" s="187">
        <f t="shared" si="390"/>
        <v>0</v>
      </c>
      <c r="M409" s="187">
        <f t="shared" si="390"/>
        <v>0</v>
      </c>
      <c r="N409" s="187">
        <f t="shared" si="390"/>
        <v>0</v>
      </c>
      <c r="O409" s="154">
        <f t="shared" si="390"/>
        <v>64</v>
      </c>
      <c r="P409" s="157">
        <f t="shared" si="346"/>
        <v>64</v>
      </c>
      <c r="Q409" s="154">
        <f t="shared" si="390"/>
        <v>0</v>
      </c>
      <c r="R409" s="154">
        <f t="shared" si="390"/>
        <v>0</v>
      </c>
      <c r="S409" s="154">
        <f t="shared" si="390"/>
        <v>0</v>
      </c>
      <c r="T409" s="154">
        <f t="shared" si="390"/>
        <v>0</v>
      </c>
      <c r="U409" s="154">
        <f t="shared" si="390"/>
        <v>0</v>
      </c>
      <c r="V409" s="154">
        <f t="shared" si="390"/>
        <v>0</v>
      </c>
      <c r="W409" s="154">
        <f t="shared" si="390"/>
        <v>0</v>
      </c>
      <c r="X409" s="154">
        <f t="shared" si="390"/>
        <v>0</v>
      </c>
      <c r="Y409" s="154">
        <f t="shared" si="390"/>
        <v>0</v>
      </c>
      <c r="Z409" s="154">
        <f t="shared" si="390"/>
        <v>0</v>
      </c>
      <c r="AA409" s="154">
        <f t="shared" si="390"/>
        <v>0</v>
      </c>
      <c r="AB409" s="154">
        <f t="shared" si="390"/>
        <v>0</v>
      </c>
      <c r="AC409" s="154">
        <f t="shared" si="390"/>
        <v>0</v>
      </c>
      <c r="AD409" s="154">
        <f t="shared" si="390"/>
        <v>0</v>
      </c>
      <c r="AE409" s="154">
        <f t="shared" si="390"/>
        <v>0</v>
      </c>
      <c r="AF409" s="154">
        <f t="shared" si="390"/>
        <v>0</v>
      </c>
      <c r="AG409" s="154">
        <f t="shared" si="390"/>
        <v>0</v>
      </c>
      <c r="AH409" s="154">
        <f t="shared" si="390"/>
        <v>0</v>
      </c>
      <c r="AI409" s="154">
        <f t="shared" si="390"/>
        <v>0</v>
      </c>
      <c r="AJ409" s="154">
        <f t="shared" si="390"/>
        <v>0</v>
      </c>
      <c r="AK409" s="154">
        <f t="shared" si="390"/>
        <v>0</v>
      </c>
      <c r="AL409" s="154">
        <f t="shared" si="390"/>
        <v>0</v>
      </c>
      <c r="AM409" s="154">
        <f t="shared" si="390"/>
        <v>0</v>
      </c>
      <c r="AN409" s="154">
        <f t="shared" si="390"/>
        <v>0</v>
      </c>
      <c r="AO409" s="154">
        <f t="shared" si="390"/>
        <v>0</v>
      </c>
      <c r="AP409" s="154">
        <f t="shared" si="390"/>
        <v>0</v>
      </c>
      <c r="AQ409" s="154">
        <f t="shared" si="390"/>
        <v>0</v>
      </c>
      <c r="AR409" s="95"/>
      <c r="AS409" s="95"/>
      <c r="AT409" s="95"/>
      <c r="AU409" s="95"/>
      <c r="AV409" s="95"/>
      <c r="AW409" s="95"/>
      <c r="AX409" s="95"/>
      <c r="AY409" s="95"/>
      <c r="AZ409" s="95"/>
      <c r="BA409" s="95"/>
      <c r="BB409" s="95"/>
      <c r="BC409" s="95"/>
      <c r="BD409" s="95"/>
      <c r="BE409" s="95"/>
      <c r="BF409" s="95"/>
      <c r="BG409" s="95"/>
      <c r="BH409" s="95"/>
      <c r="BI409" s="95"/>
      <c r="BJ409" s="95"/>
      <c r="BK409" s="95"/>
      <c r="BL409" s="95"/>
      <c r="BM409" s="95"/>
      <c r="BN409" s="95"/>
      <c r="BO409" s="95"/>
      <c r="BP409" s="95"/>
      <c r="BQ409" s="95"/>
      <c r="BR409" s="95"/>
      <c r="BS409" s="95"/>
      <c r="BT409" s="95"/>
      <c r="BU409" s="95"/>
      <c r="BV409" s="95"/>
      <c r="BW409" s="95"/>
      <c r="BX409" s="95"/>
      <c r="BY409" s="95"/>
    </row>
    <row r="410" spans="1:77" s="96" customFormat="1" ht="27" customHeight="1">
      <c r="A410" s="56" t="s">
        <v>61</v>
      </c>
      <c r="B410" s="172" t="s">
        <v>413</v>
      </c>
      <c r="C410" s="153" t="s">
        <v>16</v>
      </c>
      <c r="D410" s="153" t="s">
        <v>62</v>
      </c>
      <c r="E410" s="154">
        <f>F410+G410+H410+I410</f>
        <v>64</v>
      </c>
      <c r="F410" s="155">
        <v>64</v>
      </c>
      <c r="G410" s="167"/>
      <c r="H410" s="157"/>
      <c r="I410" s="157"/>
      <c r="J410" s="188">
        <f>K410+L410+M410+N410</f>
        <v>0</v>
      </c>
      <c r="K410" s="188"/>
      <c r="L410" s="188"/>
      <c r="M410" s="188"/>
      <c r="N410" s="188"/>
      <c r="O410" s="157">
        <f>E410+J410</f>
        <v>64</v>
      </c>
      <c r="P410" s="157">
        <f t="shared" si="346"/>
        <v>64</v>
      </c>
      <c r="Q410" s="157">
        <f>G410+L410</f>
        <v>0</v>
      </c>
      <c r="R410" s="157">
        <f>H410+M410</f>
        <v>0</v>
      </c>
      <c r="S410" s="157">
        <f>I410+N410</f>
        <v>0</v>
      </c>
      <c r="T410" s="154">
        <f>U410+V410+W410</f>
        <v>0</v>
      </c>
      <c r="U410" s="168"/>
      <c r="V410" s="167"/>
      <c r="W410" s="156"/>
      <c r="X410" s="155">
        <f>Y410+Z410+AA410</f>
        <v>0</v>
      </c>
      <c r="Y410" s="155">
        <v>0</v>
      </c>
      <c r="Z410" s="155"/>
      <c r="AA410" s="155"/>
      <c r="AB410" s="154">
        <f>T410+X410</f>
        <v>0</v>
      </c>
      <c r="AC410" s="154">
        <f>U410+Y410</f>
        <v>0</v>
      </c>
      <c r="AD410" s="154">
        <f>V410+Z410</f>
        <v>0</v>
      </c>
      <c r="AE410" s="154">
        <f>W410+AA410</f>
        <v>0</v>
      </c>
      <c r="AF410" s="159">
        <f>AG410+AH410+AI410</f>
        <v>0</v>
      </c>
      <c r="AG410" s="160"/>
      <c r="AH410" s="160"/>
      <c r="AI410" s="160"/>
      <c r="AJ410" s="155">
        <f>AK410+AL410+AM410</f>
        <v>0</v>
      </c>
      <c r="AK410" s="155">
        <v>0</v>
      </c>
      <c r="AL410" s="155"/>
      <c r="AM410" s="155"/>
      <c r="AN410" s="162">
        <f>AF410+AJ410</f>
        <v>0</v>
      </c>
      <c r="AO410" s="162">
        <f>AG410+AK410</f>
        <v>0</v>
      </c>
      <c r="AP410" s="162">
        <f>AH410+AL410</f>
        <v>0</v>
      </c>
      <c r="AQ410" s="162">
        <f>AI410+AM410</f>
        <v>0</v>
      </c>
      <c r="AR410" s="95"/>
      <c r="AS410" s="95"/>
      <c r="AT410" s="95"/>
      <c r="AU410" s="95"/>
      <c r="AV410" s="95"/>
      <c r="AW410" s="95"/>
      <c r="AX410" s="95"/>
      <c r="AY410" s="95"/>
      <c r="AZ410" s="95"/>
      <c r="BA410" s="95"/>
      <c r="BB410" s="95"/>
      <c r="BC410" s="95"/>
      <c r="BD410" s="95"/>
      <c r="BE410" s="95"/>
      <c r="BF410" s="95"/>
      <c r="BG410" s="95"/>
      <c r="BH410" s="95"/>
      <c r="BI410" s="95"/>
      <c r="BJ410" s="95"/>
      <c r="BK410" s="95"/>
      <c r="BL410" s="95"/>
      <c r="BM410" s="95"/>
      <c r="BN410" s="95"/>
      <c r="BO410" s="95"/>
      <c r="BP410" s="95"/>
      <c r="BQ410" s="95"/>
      <c r="BR410" s="95"/>
      <c r="BS410" s="95"/>
      <c r="BT410" s="95"/>
      <c r="BU410" s="95"/>
      <c r="BV410" s="95"/>
      <c r="BW410" s="95"/>
      <c r="BX410" s="95"/>
      <c r="BY410" s="95"/>
    </row>
    <row r="411" spans="1:77" s="96" customFormat="1" ht="51.75">
      <c r="A411" s="81" t="s">
        <v>414</v>
      </c>
      <c r="B411" s="172" t="s">
        <v>416</v>
      </c>
      <c r="C411" s="153"/>
      <c r="D411" s="153"/>
      <c r="E411" s="154">
        <f>E412</f>
        <v>10</v>
      </c>
      <c r="F411" s="154">
        <f t="shared" ref="F411:AQ413" si="391">F412</f>
        <v>10</v>
      </c>
      <c r="G411" s="154">
        <f t="shared" si="391"/>
        <v>0</v>
      </c>
      <c r="H411" s="154">
        <f t="shared" si="391"/>
        <v>0</v>
      </c>
      <c r="I411" s="154">
        <f t="shared" si="391"/>
        <v>0</v>
      </c>
      <c r="J411" s="187">
        <f t="shared" si="391"/>
        <v>0</v>
      </c>
      <c r="K411" s="187">
        <f t="shared" si="391"/>
        <v>0</v>
      </c>
      <c r="L411" s="187">
        <f t="shared" si="391"/>
        <v>0</v>
      </c>
      <c r="M411" s="187">
        <f t="shared" si="391"/>
        <v>0</v>
      </c>
      <c r="N411" s="187">
        <f t="shared" si="391"/>
        <v>0</v>
      </c>
      <c r="O411" s="154">
        <f t="shared" si="391"/>
        <v>10</v>
      </c>
      <c r="P411" s="157">
        <f t="shared" ref="P411:P474" si="392">F411+K411</f>
        <v>10</v>
      </c>
      <c r="Q411" s="154">
        <f t="shared" si="391"/>
        <v>0</v>
      </c>
      <c r="R411" s="154">
        <f t="shared" si="391"/>
        <v>0</v>
      </c>
      <c r="S411" s="154">
        <f t="shared" si="391"/>
        <v>0</v>
      </c>
      <c r="T411" s="154">
        <f t="shared" si="391"/>
        <v>10</v>
      </c>
      <c r="U411" s="154">
        <f t="shared" si="391"/>
        <v>10</v>
      </c>
      <c r="V411" s="154">
        <f t="shared" si="391"/>
        <v>0</v>
      </c>
      <c r="W411" s="154">
        <f t="shared" si="391"/>
        <v>0</v>
      </c>
      <c r="X411" s="154">
        <f t="shared" si="391"/>
        <v>0</v>
      </c>
      <c r="Y411" s="154">
        <f t="shared" si="391"/>
        <v>0</v>
      </c>
      <c r="Z411" s="154">
        <f t="shared" si="391"/>
        <v>0</v>
      </c>
      <c r="AA411" s="154">
        <f t="shared" si="391"/>
        <v>0</v>
      </c>
      <c r="AB411" s="154">
        <f t="shared" si="391"/>
        <v>10</v>
      </c>
      <c r="AC411" s="154">
        <f t="shared" si="391"/>
        <v>10</v>
      </c>
      <c r="AD411" s="154">
        <f t="shared" si="391"/>
        <v>0</v>
      </c>
      <c r="AE411" s="154">
        <f t="shared" si="391"/>
        <v>0</v>
      </c>
      <c r="AF411" s="154">
        <f t="shared" si="391"/>
        <v>0</v>
      </c>
      <c r="AG411" s="154">
        <f t="shared" si="391"/>
        <v>0</v>
      </c>
      <c r="AH411" s="154">
        <f t="shared" si="391"/>
        <v>0</v>
      </c>
      <c r="AI411" s="154">
        <f t="shared" si="391"/>
        <v>0</v>
      </c>
      <c r="AJ411" s="154">
        <f t="shared" si="391"/>
        <v>0</v>
      </c>
      <c r="AK411" s="154">
        <f t="shared" si="391"/>
        <v>0</v>
      </c>
      <c r="AL411" s="154">
        <f t="shared" si="391"/>
        <v>0</v>
      </c>
      <c r="AM411" s="154">
        <f t="shared" si="391"/>
        <v>0</v>
      </c>
      <c r="AN411" s="154">
        <f t="shared" si="391"/>
        <v>0</v>
      </c>
      <c r="AO411" s="154">
        <f t="shared" si="391"/>
        <v>0</v>
      </c>
      <c r="AP411" s="154">
        <f t="shared" si="391"/>
        <v>0</v>
      </c>
      <c r="AQ411" s="154">
        <f t="shared" si="391"/>
        <v>0</v>
      </c>
      <c r="AR411" s="95"/>
      <c r="AS411" s="95"/>
      <c r="AT411" s="95"/>
      <c r="AU411" s="95"/>
      <c r="AV411" s="95"/>
      <c r="AW411" s="95"/>
      <c r="AX411" s="95"/>
      <c r="AY411" s="95"/>
      <c r="AZ411" s="95"/>
      <c r="BA411" s="95"/>
      <c r="BB411" s="95"/>
      <c r="BC411" s="95"/>
      <c r="BD411" s="95"/>
      <c r="BE411" s="95"/>
      <c r="BF411" s="95"/>
      <c r="BG411" s="95"/>
      <c r="BH411" s="95"/>
      <c r="BI411" s="95"/>
      <c r="BJ411" s="95"/>
      <c r="BK411" s="95"/>
      <c r="BL411" s="95"/>
      <c r="BM411" s="95"/>
      <c r="BN411" s="95"/>
      <c r="BO411" s="95"/>
      <c r="BP411" s="95"/>
      <c r="BQ411" s="95"/>
      <c r="BR411" s="95"/>
      <c r="BS411" s="95"/>
      <c r="BT411" s="95"/>
      <c r="BU411" s="95"/>
      <c r="BV411" s="95"/>
      <c r="BW411" s="95"/>
      <c r="BX411" s="95"/>
      <c r="BY411" s="95"/>
    </row>
    <row r="412" spans="1:77" s="96" customFormat="1" ht="30" customHeight="1">
      <c r="A412" s="173" t="s">
        <v>415</v>
      </c>
      <c r="B412" s="172" t="s">
        <v>417</v>
      </c>
      <c r="C412" s="153"/>
      <c r="D412" s="153"/>
      <c r="E412" s="154">
        <f>E413</f>
        <v>10</v>
      </c>
      <c r="F412" s="154">
        <f t="shared" si="391"/>
        <v>10</v>
      </c>
      <c r="G412" s="154">
        <f t="shared" si="391"/>
        <v>0</v>
      </c>
      <c r="H412" s="154">
        <f t="shared" si="391"/>
        <v>0</v>
      </c>
      <c r="I412" s="154">
        <f t="shared" si="391"/>
        <v>0</v>
      </c>
      <c r="J412" s="187">
        <f t="shared" si="391"/>
        <v>0</v>
      </c>
      <c r="K412" s="187">
        <f t="shared" si="391"/>
        <v>0</v>
      </c>
      <c r="L412" s="187">
        <f t="shared" si="391"/>
        <v>0</v>
      </c>
      <c r="M412" s="187">
        <f t="shared" si="391"/>
        <v>0</v>
      </c>
      <c r="N412" s="187">
        <f t="shared" si="391"/>
        <v>0</v>
      </c>
      <c r="O412" s="154">
        <f t="shared" si="391"/>
        <v>10</v>
      </c>
      <c r="P412" s="157">
        <f t="shared" si="392"/>
        <v>10</v>
      </c>
      <c r="Q412" s="154">
        <f t="shared" si="391"/>
        <v>0</v>
      </c>
      <c r="R412" s="154">
        <f t="shared" si="391"/>
        <v>0</v>
      </c>
      <c r="S412" s="154">
        <f t="shared" si="391"/>
        <v>0</v>
      </c>
      <c r="T412" s="154">
        <f t="shared" si="391"/>
        <v>10</v>
      </c>
      <c r="U412" s="154">
        <f t="shared" si="391"/>
        <v>10</v>
      </c>
      <c r="V412" s="154">
        <f t="shared" si="391"/>
        <v>0</v>
      </c>
      <c r="W412" s="154">
        <f t="shared" si="391"/>
        <v>0</v>
      </c>
      <c r="X412" s="154">
        <f t="shared" si="391"/>
        <v>0</v>
      </c>
      <c r="Y412" s="154">
        <f t="shared" si="391"/>
        <v>0</v>
      </c>
      <c r="Z412" s="154">
        <f t="shared" si="391"/>
        <v>0</v>
      </c>
      <c r="AA412" s="154">
        <f t="shared" si="391"/>
        <v>0</v>
      </c>
      <c r="AB412" s="154">
        <f t="shared" si="391"/>
        <v>10</v>
      </c>
      <c r="AC412" s="154">
        <f t="shared" si="391"/>
        <v>10</v>
      </c>
      <c r="AD412" s="154">
        <f t="shared" si="391"/>
        <v>0</v>
      </c>
      <c r="AE412" s="154">
        <f t="shared" si="391"/>
        <v>0</v>
      </c>
      <c r="AF412" s="154">
        <f t="shared" si="391"/>
        <v>0</v>
      </c>
      <c r="AG412" s="154">
        <f t="shared" si="391"/>
        <v>0</v>
      </c>
      <c r="AH412" s="154">
        <f t="shared" si="391"/>
        <v>0</v>
      </c>
      <c r="AI412" s="154">
        <f t="shared" si="391"/>
        <v>0</v>
      </c>
      <c r="AJ412" s="154">
        <f t="shared" si="391"/>
        <v>0</v>
      </c>
      <c r="AK412" s="154">
        <f t="shared" si="391"/>
        <v>0</v>
      </c>
      <c r="AL412" s="154">
        <f t="shared" si="391"/>
        <v>0</v>
      </c>
      <c r="AM412" s="154">
        <f t="shared" si="391"/>
        <v>0</v>
      </c>
      <c r="AN412" s="154">
        <f t="shared" si="391"/>
        <v>0</v>
      </c>
      <c r="AO412" s="154">
        <f t="shared" si="391"/>
        <v>0</v>
      </c>
      <c r="AP412" s="154">
        <f t="shared" si="391"/>
        <v>0</v>
      </c>
      <c r="AQ412" s="154">
        <f t="shared" si="391"/>
        <v>0</v>
      </c>
      <c r="AR412" s="95"/>
      <c r="AS412" s="95"/>
      <c r="AT412" s="95"/>
      <c r="AU412" s="95"/>
      <c r="AV412" s="95"/>
      <c r="AW412" s="95"/>
      <c r="AX412" s="95"/>
      <c r="AY412" s="95"/>
      <c r="AZ412" s="95"/>
      <c r="BA412" s="95"/>
      <c r="BB412" s="95"/>
      <c r="BC412" s="95"/>
      <c r="BD412" s="95"/>
      <c r="BE412" s="95"/>
      <c r="BF412" s="95"/>
      <c r="BG412" s="95"/>
      <c r="BH412" s="95"/>
      <c r="BI412" s="95"/>
      <c r="BJ412" s="95"/>
      <c r="BK412" s="95"/>
      <c r="BL412" s="95"/>
      <c r="BM412" s="95"/>
      <c r="BN412" s="95"/>
      <c r="BO412" s="95"/>
      <c r="BP412" s="95"/>
      <c r="BQ412" s="95"/>
      <c r="BR412" s="95"/>
      <c r="BS412" s="95"/>
      <c r="BT412" s="95"/>
      <c r="BU412" s="95"/>
      <c r="BV412" s="95"/>
      <c r="BW412" s="95"/>
      <c r="BX412" s="95"/>
      <c r="BY412" s="95"/>
    </row>
    <row r="413" spans="1:77" s="96" customFormat="1" ht="16.5" customHeight="1">
      <c r="A413" s="170" t="s">
        <v>104</v>
      </c>
      <c r="B413" s="172" t="s">
        <v>418</v>
      </c>
      <c r="C413" s="153" t="s">
        <v>16</v>
      </c>
      <c r="D413" s="153"/>
      <c r="E413" s="154">
        <f>E414</f>
        <v>10</v>
      </c>
      <c r="F413" s="154">
        <f t="shared" si="391"/>
        <v>10</v>
      </c>
      <c r="G413" s="154">
        <f t="shared" si="391"/>
        <v>0</v>
      </c>
      <c r="H413" s="154">
        <f t="shared" si="391"/>
        <v>0</v>
      </c>
      <c r="I413" s="154">
        <f t="shared" si="391"/>
        <v>0</v>
      </c>
      <c r="J413" s="187">
        <f t="shared" si="391"/>
        <v>0</v>
      </c>
      <c r="K413" s="187">
        <f t="shared" si="391"/>
        <v>0</v>
      </c>
      <c r="L413" s="187">
        <f t="shared" si="391"/>
        <v>0</v>
      </c>
      <c r="M413" s="187">
        <f t="shared" si="391"/>
        <v>0</v>
      </c>
      <c r="N413" s="187">
        <f t="shared" si="391"/>
        <v>0</v>
      </c>
      <c r="O413" s="154">
        <f t="shared" si="391"/>
        <v>10</v>
      </c>
      <c r="P413" s="157">
        <f t="shared" si="392"/>
        <v>10</v>
      </c>
      <c r="Q413" s="154">
        <f t="shared" si="391"/>
        <v>0</v>
      </c>
      <c r="R413" s="154">
        <f t="shared" si="391"/>
        <v>0</v>
      </c>
      <c r="S413" s="154">
        <f t="shared" si="391"/>
        <v>0</v>
      </c>
      <c r="T413" s="154">
        <f t="shared" si="391"/>
        <v>10</v>
      </c>
      <c r="U413" s="154">
        <f t="shared" si="391"/>
        <v>10</v>
      </c>
      <c r="V413" s="154">
        <f t="shared" si="391"/>
        <v>0</v>
      </c>
      <c r="W413" s="154">
        <f t="shared" si="391"/>
        <v>0</v>
      </c>
      <c r="X413" s="154">
        <f t="shared" si="391"/>
        <v>0</v>
      </c>
      <c r="Y413" s="154">
        <f t="shared" si="391"/>
        <v>0</v>
      </c>
      <c r="Z413" s="154">
        <f t="shared" si="391"/>
        <v>0</v>
      </c>
      <c r="AA413" s="154">
        <f t="shared" si="391"/>
        <v>0</v>
      </c>
      <c r="AB413" s="154">
        <f t="shared" si="391"/>
        <v>10</v>
      </c>
      <c r="AC413" s="154">
        <f t="shared" si="391"/>
        <v>10</v>
      </c>
      <c r="AD413" s="154">
        <f t="shared" si="391"/>
        <v>0</v>
      </c>
      <c r="AE413" s="154">
        <f t="shared" si="391"/>
        <v>0</v>
      </c>
      <c r="AF413" s="154">
        <f t="shared" si="391"/>
        <v>0</v>
      </c>
      <c r="AG413" s="154">
        <f t="shared" si="391"/>
        <v>0</v>
      </c>
      <c r="AH413" s="154">
        <f t="shared" si="391"/>
        <v>0</v>
      </c>
      <c r="AI413" s="154">
        <f t="shared" si="391"/>
        <v>0</v>
      </c>
      <c r="AJ413" s="154">
        <f t="shared" si="391"/>
        <v>0</v>
      </c>
      <c r="AK413" s="154">
        <f t="shared" si="391"/>
        <v>0</v>
      </c>
      <c r="AL413" s="154">
        <f t="shared" si="391"/>
        <v>0</v>
      </c>
      <c r="AM413" s="154">
        <f t="shared" si="391"/>
        <v>0</v>
      </c>
      <c r="AN413" s="154">
        <f t="shared" si="391"/>
        <v>0</v>
      </c>
      <c r="AO413" s="154">
        <f t="shared" si="391"/>
        <v>0</v>
      </c>
      <c r="AP413" s="154">
        <f t="shared" si="391"/>
        <v>0</v>
      </c>
      <c r="AQ413" s="154">
        <f t="shared" si="391"/>
        <v>0</v>
      </c>
      <c r="AR413" s="95"/>
      <c r="AS413" s="95"/>
      <c r="AT413" s="95"/>
      <c r="AU413" s="95"/>
      <c r="AV413" s="95"/>
      <c r="AW413" s="95"/>
      <c r="AX413" s="95"/>
      <c r="AY413" s="95"/>
      <c r="AZ413" s="95"/>
      <c r="BA413" s="95"/>
      <c r="BB413" s="95"/>
      <c r="BC413" s="95"/>
      <c r="BD413" s="95"/>
      <c r="BE413" s="95"/>
      <c r="BF413" s="95"/>
      <c r="BG413" s="95"/>
      <c r="BH413" s="95"/>
      <c r="BI413" s="95"/>
      <c r="BJ413" s="95"/>
      <c r="BK413" s="95"/>
      <c r="BL413" s="95"/>
      <c r="BM413" s="95"/>
      <c r="BN413" s="95"/>
      <c r="BO413" s="95"/>
      <c r="BP413" s="95"/>
      <c r="BQ413" s="95"/>
      <c r="BR413" s="95"/>
      <c r="BS413" s="95"/>
      <c r="BT413" s="95"/>
      <c r="BU413" s="95"/>
      <c r="BV413" s="95"/>
      <c r="BW413" s="95"/>
      <c r="BX413" s="95"/>
      <c r="BY413" s="95"/>
    </row>
    <row r="414" spans="1:77" s="96" customFormat="1" ht="30" customHeight="1">
      <c r="A414" s="174" t="s">
        <v>22</v>
      </c>
      <c r="B414" s="172" t="s">
        <v>418</v>
      </c>
      <c r="C414" s="153" t="s">
        <v>16</v>
      </c>
      <c r="D414" s="153" t="s">
        <v>62</v>
      </c>
      <c r="E414" s="154">
        <f>F414+G414+H414+I414</f>
        <v>10</v>
      </c>
      <c r="F414" s="155">
        <v>10</v>
      </c>
      <c r="G414" s="167"/>
      <c r="H414" s="157"/>
      <c r="I414" s="157"/>
      <c r="J414" s="188">
        <f>K414+L414+M414+N414</f>
        <v>0</v>
      </c>
      <c r="K414" s="188"/>
      <c r="L414" s="188"/>
      <c r="M414" s="188"/>
      <c r="N414" s="188"/>
      <c r="O414" s="157">
        <f>E414+J414</f>
        <v>10</v>
      </c>
      <c r="P414" s="157">
        <f t="shared" si="392"/>
        <v>10</v>
      </c>
      <c r="Q414" s="157">
        <f>G414+L414</f>
        <v>0</v>
      </c>
      <c r="R414" s="157">
        <f>H414+M414</f>
        <v>0</v>
      </c>
      <c r="S414" s="157">
        <f>I414+N414</f>
        <v>0</v>
      </c>
      <c r="T414" s="154">
        <f>U414+V414+W414</f>
        <v>10</v>
      </c>
      <c r="U414" s="168">
        <v>10</v>
      </c>
      <c r="V414" s="167"/>
      <c r="W414" s="156"/>
      <c r="X414" s="155">
        <f>Y414+Z414+AA414</f>
        <v>0</v>
      </c>
      <c r="Y414" s="155">
        <v>0</v>
      </c>
      <c r="Z414" s="155"/>
      <c r="AA414" s="155"/>
      <c r="AB414" s="154">
        <f>T414+X414</f>
        <v>10</v>
      </c>
      <c r="AC414" s="154">
        <f>U414+Y414</f>
        <v>10</v>
      </c>
      <c r="AD414" s="154">
        <f>V414+Z414</f>
        <v>0</v>
      </c>
      <c r="AE414" s="154">
        <f>W414+AA414</f>
        <v>0</v>
      </c>
      <c r="AF414" s="159">
        <f>AG414+AH414+AI414</f>
        <v>0</v>
      </c>
      <c r="AG414" s="160"/>
      <c r="AH414" s="160"/>
      <c r="AI414" s="160"/>
      <c r="AJ414" s="155">
        <f>AK414+AL414+AM414</f>
        <v>0</v>
      </c>
      <c r="AK414" s="155">
        <v>0</v>
      </c>
      <c r="AL414" s="155"/>
      <c r="AM414" s="155"/>
      <c r="AN414" s="162">
        <f>AF414+AJ414</f>
        <v>0</v>
      </c>
      <c r="AO414" s="162">
        <f>AG414+AK414</f>
        <v>0</v>
      </c>
      <c r="AP414" s="162">
        <f>AH414+AL414</f>
        <v>0</v>
      </c>
      <c r="AQ414" s="162">
        <f>AI414+AM414</f>
        <v>0</v>
      </c>
      <c r="AR414" s="95"/>
      <c r="AS414" s="95"/>
      <c r="AT414" s="95"/>
      <c r="AU414" s="95"/>
      <c r="AV414" s="95"/>
      <c r="AW414" s="95"/>
      <c r="AX414" s="95"/>
      <c r="AY414" s="95"/>
      <c r="AZ414" s="95"/>
      <c r="BA414" s="95"/>
      <c r="BB414" s="95"/>
      <c r="BC414" s="95"/>
      <c r="BD414" s="95"/>
      <c r="BE414" s="95"/>
      <c r="BF414" s="95"/>
      <c r="BG414" s="95"/>
      <c r="BH414" s="95"/>
      <c r="BI414" s="95"/>
      <c r="BJ414" s="95"/>
      <c r="BK414" s="95"/>
      <c r="BL414" s="95"/>
      <c r="BM414" s="95"/>
      <c r="BN414" s="95"/>
      <c r="BO414" s="95"/>
      <c r="BP414" s="95"/>
      <c r="BQ414" s="95"/>
      <c r="BR414" s="95"/>
      <c r="BS414" s="95"/>
      <c r="BT414" s="95"/>
      <c r="BU414" s="95"/>
      <c r="BV414" s="95"/>
      <c r="BW414" s="95"/>
      <c r="BX414" s="95"/>
      <c r="BY414" s="95"/>
    </row>
    <row r="415" spans="1:77" s="7" customFormat="1" ht="82.5" customHeight="1">
      <c r="A415" s="63" t="s">
        <v>252</v>
      </c>
      <c r="B415" s="42" t="s">
        <v>253</v>
      </c>
      <c r="C415" s="19"/>
      <c r="D415" s="19"/>
      <c r="E415" s="154">
        <f>F415+H415+G415</f>
        <v>10985.5</v>
      </c>
      <c r="F415" s="157">
        <f>F416+F424+F447</f>
        <v>10985.5</v>
      </c>
      <c r="G415" s="157">
        <f>G416+G424+G447</f>
        <v>0</v>
      </c>
      <c r="H415" s="157">
        <f t="shared" ref="H415:AM415" si="393">H416+H424+H447</f>
        <v>0</v>
      </c>
      <c r="I415" s="157">
        <f t="shared" si="393"/>
        <v>0</v>
      </c>
      <c r="J415" s="188">
        <f t="shared" si="393"/>
        <v>0</v>
      </c>
      <c r="K415" s="188">
        <f t="shared" si="393"/>
        <v>0</v>
      </c>
      <c r="L415" s="188">
        <f t="shared" si="393"/>
        <v>0</v>
      </c>
      <c r="M415" s="188">
        <f t="shared" si="393"/>
        <v>0</v>
      </c>
      <c r="N415" s="188">
        <f t="shared" si="393"/>
        <v>0</v>
      </c>
      <c r="O415" s="157">
        <f t="shared" si="393"/>
        <v>10985.5</v>
      </c>
      <c r="P415" s="157">
        <f t="shared" si="392"/>
        <v>10985.5</v>
      </c>
      <c r="Q415" s="157">
        <f t="shared" si="393"/>
        <v>0</v>
      </c>
      <c r="R415" s="157">
        <f t="shared" si="393"/>
        <v>0</v>
      </c>
      <c r="S415" s="157">
        <f t="shared" si="393"/>
        <v>0</v>
      </c>
      <c r="T415" s="157">
        <f t="shared" si="393"/>
        <v>9873</v>
      </c>
      <c r="U415" s="157">
        <f t="shared" si="393"/>
        <v>9873</v>
      </c>
      <c r="V415" s="157">
        <f t="shared" si="393"/>
        <v>0</v>
      </c>
      <c r="W415" s="157">
        <f t="shared" si="393"/>
        <v>0</v>
      </c>
      <c r="X415" s="157">
        <f t="shared" si="393"/>
        <v>0</v>
      </c>
      <c r="Y415" s="157">
        <f t="shared" si="393"/>
        <v>0</v>
      </c>
      <c r="Z415" s="157">
        <f t="shared" si="393"/>
        <v>0</v>
      </c>
      <c r="AA415" s="157">
        <f t="shared" si="393"/>
        <v>0</v>
      </c>
      <c r="AB415" s="154">
        <f t="shared" si="357"/>
        <v>9873</v>
      </c>
      <c r="AC415" s="154">
        <f t="shared" si="357"/>
        <v>9873</v>
      </c>
      <c r="AD415" s="154">
        <f t="shared" si="357"/>
        <v>0</v>
      </c>
      <c r="AE415" s="154">
        <f t="shared" si="357"/>
        <v>0</v>
      </c>
      <c r="AF415" s="157">
        <f t="shared" si="393"/>
        <v>10300.5</v>
      </c>
      <c r="AG415" s="157">
        <f t="shared" si="393"/>
        <v>9800.5</v>
      </c>
      <c r="AH415" s="157">
        <f t="shared" si="393"/>
        <v>5</v>
      </c>
      <c r="AI415" s="157">
        <f t="shared" si="393"/>
        <v>495</v>
      </c>
      <c r="AJ415" s="157">
        <f t="shared" si="393"/>
        <v>0</v>
      </c>
      <c r="AK415" s="157">
        <f t="shared" si="393"/>
        <v>0</v>
      </c>
      <c r="AL415" s="157">
        <f t="shared" si="393"/>
        <v>0</v>
      </c>
      <c r="AM415" s="157">
        <f t="shared" si="393"/>
        <v>0</v>
      </c>
      <c r="AN415" s="162">
        <f t="shared" si="358"/>
        <v>10300.5</v>
      </c>
      <c r="AO415" s="162">
        <f t="shared" si="358"/>
        <v>9800.5</v>
      </c>
      <c r="AP415" s="162">
        <f t="shared" si="358"/>
        <v>5</v>
      </c>
      <c r="AQ415" s="162">
        <f t="shared" si="358"/>
        <v>495</v>
      </c>
    </row>
    <row r="416" spans="1:77" s="8" customFormat="1" ht="65.099999999999994" customHeight="1">
      <c r="A416" s="67" t="s">
        <v>121</v>
      </c>
      <c r="B416" s="30" t="s">
        <v>254</v>
      </c>
      <c r="C416" s="19"/>
      <c r="D416" s="19"/>
      <c r="E416" s="154">
        <f>F416+H416+G416</f>
        <v>4500</v>
      </c>
      <c r="F416" s="155">
        <f>F417</f>
        <v>4500</v>
      </c>
      <c r="G416" s="155">
        <f t="shared" ref="G416:S416" si="394">G417</f>
        <v>0</v>
      </c>
      <c r="H416" s="155">
        <f t="shared" si="394"/>
        <v>0</v>
      </c>
      <c r="I416" s="155">
        <f t="shared" si="394"/>
        <v>0</v>
      </c>
      <c r="J416" s="190">
        <f t="shared" si="394"/>
        <v>0</v>
      </c>
      <c r="K416" s="190">
        <f t="shared" si="394"/>
        <v>0</v>
      </c>
      <c r="L416" s="190">
        <f t="shared" si="394"/>
        <v>0</v>
      </c>
      <c r="M416" s="190">
        <f t="shared" si="394"/>
        <v>0</v>
      </c>
      <c r="N416" s="190">
        <f t="shared" si="394"/>
        <v>0</v>
      </c>
      <c r="O416" s="155">
        <f t="shared" si="394"/>
        <v>4500</v>
      </c>
      <c r="P416" s="157">
        <f t="shared" si="392"/>
        <v>4500</v>
      </c>
      <c r="Q416" s="155">
        <f t="shared" si="394"/>
        <v>0</v>
      </c>
      <c r="R416" s="155">
        <f t="shared" si="394"/>
        <v>0</v>
      </c>
      <c r="S416" s="155">
        <f t="shared" si="394"/>
        <v>0</v>
      </c>
      <c r="T416" s="154">
        <f>U416+V416+W416</f>
        <v>4000</v>
      </c>
      <c r="U416" s="155">
        <f>U417</f>
        <v>4000</v>
      </c>
      <c r="V416" s="155">
        <f t="shared" ref="V416:AA419" si="395">V417</f>
        <v>0</v>
      </c>
      <c r="W416" s="155">
        <f t="shared" si="395"/>
        <v>0</v>
      </c>
      <c r="X416" s="155">
        <f t="shared" si="395"/>
        <v>0</v>
      </c>
      <c r="Y416" s="155">
        <f t="shared" si="395"/>
        <v>0</v>
      </c>
      <c r="Z416" s="155">
        <f t="shared" si="395"/>
        <v>0</v>
      </c>
      <c r="AA416" s="155">
        <f t="shared" si="395"/>
        <v>0</v>
      </c>
      <c r="AB416" s="154">
        <f t="shared" si="357"/>
        <v>4000</v>
      </c>
      <c r="AC416" s="154">
        <f t="shared" si="357"/>
        <v>4000</v>
      </c>
      <c r="AD416" s="154">
        <f t="shared" si="357"/>
        <v>0</v>
      </c>
      <c r="AE416" s="154">
        <f t="shared" si="357"/>
        <v>0</v>
      </c>
      <c r="AF416" s="159">
        <f>AG416+AH416</f>
        <v>4000</v>
      </c>
      <c r="AG416" s="160">
        <f t="shared" ref="AG416:AM419" si="396">AG417</f>
        <v>4000</v>
      </c>
      <c r="AH416" s="160">
        <f t="shared" si="396"/>
        <v>0</v>
      </c>
      <c r="AI416" s="160">
        <f t="shared" si="396"/>
        <v>0</v>
      </c>
      <c r="AJ416" s="160">
        <f t="shared" si="396"/>
        <v>0</v>
      </c>
      <c r="AK416" s="160">
        <f t="shared" si="396"/>
        <v>0</v>
      </c>
      <c r="AL416" s="160">
        <f t="shared" si="396"/>
        <v>0</v>
      </c>
      <c r="AM416" s="160">
        <f t="shared" si="396"/>
        <v>0</v>
      </c>
      <c r="AN416" s="162">
        <f t="shared" si="358"/>
        <v>4000</v>
      </c>
      <c r="AO416" s="162">
        <f t="shared" si="358"/>
        <v>4000</v>
      </c>
      <c r="AP416" s="162">
        <f t="shared" si="358"/>
        <v>0</v>
      </c>
      <c r="AQ416" s="162">
        <f t="shared" si="358"/>
        <v>0</v>
      </c>
      <c r="AR416" s="7"/>
      <c r="AS416" s="7"/>
      <c r="AT416" s="7"/>
      <c r="AU416" s="7"/>
      <c r="AV416" s="7"/>
      <c r="AW416" s="7"/>
      <c r="AX416" s="7"/>
      <c r="AY416" s="7"/>
      <c r="AZ416" s="7"/>
      <c r="BA416" s="7"/>
      <c r="BB416" s="7"/>
      <c r="BC416" s="7"/>
      <c r="BD416" s="7"/>
      <c r="BE416" s="7"/>
      <c r="BF416" s="7"/>
      <c r="BG416" s="7"/>
      <c r="BH416" s="7"/>
      <c r="BI416" s="7"/>
      <c r="BJ416" s="7"/>
      <c r="BK416" s="7"/>
      <c r="BL416" s="7"/>
      <c r="BM416" s="7"/>
      <c r="BN416" s="7"/>
      <c r="BO416" s="7"/>
      <c r="BP416" s="7"/>
      <c r="BQ416" s="7"/>
      <c r="BR416" s="7"/>
      <c r="BS416" s="7"/>
      <c r="BT416" s="7"/>
      <c r="BU416" s="7"/>
      <c r="BV416" s="7"/>
      <c r="BW416" s="7"/>
      <c r="BX416" s="7"/>
      <c r="BY416" s="7"/>
    </row>
    <row r="417" spans="1:77" s="8" customFormat="1" ht="47.25" customHeight="1">
      <c r="A417" s="67" t="s">
        <v>122</v>
      </c>
      <c r="B417" s="30" t="s">
        <v>255</v>
      </c>
      <c r="C417" s="19"/>
      <c r="D417" s="19"/>
      <c r="E417" s="154">
        <f>F417+H417+G417</f>
        <v>4500</v>
      </c>
      <c r="F417" s="155">
        <f>F418+F421</f>
        <v>4500</v>
      </c>
      <c r="G417" s="155">
        <f t="shared" ref="G417:S417" si="397">G418+G421</f>
        <v>0</v>
      </c>
      <c r="H417" s="155">
        <f t="shared" si="397"/>
        <v>0</v>
      </c>
      <c r="I417" s="155">
        <f t="shared" si="397"/>
        <v>0</v>
      </c>
      <c r="J417" s="190">
        <f t="shared" si="397"/>
        <v>0</v>
      </c>
      <c r="K417" s="190">
        <f t="shared" si="397"/>
        <v>0</v>
      </c>
      <c r="L417" s="190">
        <f t="shared" si="397"/>
        <v>0</v>
      </c>
      <c r="M417" s="190">
        <f t="shared" si="397"/>
        <v>0</v>
      </c>
      <c r="N417" s="190">
        <f t="shared" si="397"/>
        <v>0</v>
      </c>
      <c r="O417" s="155">
        <f t="shared" si="397"/>
        <v>4500</v>
      </c>
      <c r="P417" s="157">
        <f t="shared" si="392"/>
        <v>4500</v>
      </c>
      <c r="Q417" s="155">
        <f t="shared" si="397"/>
        <v>0</v>
      </c>
      <c r="R417" s="155">
        <f t="shared" si="397"/>
        <v>0</v>
      </c>
      <c r="S417" s="155">
        <f t="shared" si="397"/>
        <v>0</v>
      </c>
      <c r="T417" s="154">
        <f>U417+V417+W417</f>
        <v>4000</v>
      </c>
      <c r="U417" s="155">
        <f>U418</f>
        <v>4000</v>
      </c>
      <c r="V417" s="155">
        <f t="shared" si="395"/>
        <v>0</v>
      </c>
      <c r="W417" s="155">
        <f t="shared" si="395"/>
        <v>0</v>
      </c>
      <c r="X417" s="155">
        <f t="shared" si="395"/>
        <v>0</v>
      </c>
      <c r="Y417" s="155">
        <f t="shared" si="395"/>
        <v>0</v>
      </c>
      <c r="Z417" s="155">
        <f t="shared" si="395"/>
        <v>0</v>
      </c>
      <c r="AA417" s="155">
        <f t="shared" si="395"/>
        <v>0</v>
      </c>
      <c r="AB417" s="154">
        <f t="shared" si="357"/>
        <v>4000</v>
      </c>
      <c r="AC417" s="154">
        <f t="shared" si="357"/>
        <v>4000</v>
      </c>
      <c r="AD417" s="154">
        <f t="shared" si="357"/>
        <v>0</v>
      </c>
      <c r="AE417" s="154">
        <f t="shared" si="357"/>
        <v>0</v>
      </c>
      <c r="AF417" s="159">
        <f>AG417+AH417</f>
        <v>4000</v>
      </c>
      <c r="AG417" s="160">
        <f t="shared" si="396"/>
        <v>4000</v>
      </c>
      <c r="AH417" s="160">
        <f t="shared" si="396"/>
        <v>0</v>
      </c>
      <c r="AI417" s="160">
        <f t="shared" si="396"/>
        <v>0</v>
      </c>
      <c r="AJ417" s="160">
        <f t="shared" si="396"/>
        <v>0</v>
      </c>
      <c r="AK417" s="160">
        <f t="shared" si="396"/>
        <v>0</v>
      </c>
      <c r="AL417" s="160">
        <f t="shared" si="396"/>
        <v>0</v>
      </c>
      <c r="AM417" s="160">
        <f t="shared" si="396"/>
        <v>0</v>
      </c>
      <c r="AN417" s="162">
        <f t="shared" si="358"/>
        <v>4000</v>
      </c>
      <c r="AO417" s="162">
        <f t="shared" si="358"/>
        <v>4000</v>
      </c>
      <c r="AP417" s="162">
        <f t="shared" si="358"/>
        <v>0</v>
      </c>
      <c r="AQ417" s="162">
        <f t="shared" si="358"/>
        <v>0</v>
      </c>
      <c r="AR417" s="7"/>
      <c r="AS417" s="7"/>
      <c r="AT417" s="7"/>
      <c r="AU417" s="7"/>
      <c r="AV417" s="7"/>
      <c r="AW417" s="7"/>
      <c r="AX417" s="7"/>
      <c r="AY417" s="7"/>
      <c r="AZ417" s="7"/>
      <c r="BA417" s="7"/>
      <c r="BB417" s="7"/>
      <c r="BC417" s="7"/>
      <c r="BD417" s="7"/>
      <c r="BE417" s="7"/>
      <c r="BF417" s="7"/>
      <c r="BG417" s="7"/>
      <c r="BH417" s="7"/>
      <c r="BI417" s="7"/>
      <c r="BJ417" s="7"/>
      <c r="BK417" s="7"/>
      <c r="BL417" s="7"/>
      <c r="BM417" s="7"/>
      <c r="BN417" s="7"/>
      <c r="BO417" s="7"/>
      <c r="BP417" s="7"/>
      <c r="BQ417" s="7"/>
      <c r="BR417" s="7"/>
      <c r="BS417" s="7"/>
      <c r="BT417" s="7"/>
      <c r="BU417" s="7"/>
      <c r="BV417" s="7"/>
      <c r="BW417" s="7"/>
      <c r="BX417" s="7"/>
      <c r="BY417" s="7"/>
    </row>
    <row r="418" spans="1:77" s="8" customFormat="1" ht="34.5" customHeight="1">
      <c r="A418" s="61" t="s">
        <v>123</v>
      </c>
      <c r="B418" s="17" t="s">
        <v>256</v>
      </c>
      <c r="C418" s="19"/>
      <c r="D418" s="19"/>
      <c r="E418" s="154">
        <f>F418+H418</f>
        <v>4500</v>
      </c>
      <c r="F418" s="155">
        <f>F419</f>
        <v>4500</v>
      </c>
      <c r="G418" s="155">
        <f t="shared" ref="G418:S419" si="398">G419</f>
        <v>0</v>
      </c>
      <c r="H418" s="155">
        <f t="shared" si="398"/>
        <v>0</v>
      </c>
      <c r="I418" s="155">
        <f t="shared" si="398"/>
        <v>0</v>
      </c>
      <c r="J418" s="190">
        <f t="shared" si="398"/>
        <v>0</v>
      </c>
      <c r="K418" s="190">
        <f t="shared" si="398"/>
        <v>0</v>
      </c>
      <c r="L418" s="190">
        <f t="shared" si="398"/>
        <v>0</v>
      </c>
      <c r="M418" s="190">
        <f t="shared" si="398"/>
        <v>0</v>
      </c>
      <c r="N418" s="190">
        <f t="shared" si="398"/>
        <v>0</v>
      </c>
      <c r="O418" s="155">
        <f t="shared" si="398"/>
        <v>4500</v>
      </c>
      <c r="P418" s="157">
        <f t="shared" si="392"/>
        <v>4500</v>
      </c>
      <c r="Q418" s="155">
        <f t="shared" si="398"/>
        <v>0</v>
      </c>
      <c r="R418" s="155">
        <f t="shared" si="398"/>
        <v>0</v>
      </c>
      <c r="S418" s="155">
        <f t="shared" si="398"/>
        <v>0</v>
      </c>
      <c r="T418" s="154">
        <f>U418+V418+W418</f>
        <v>4000</v>
      </c>
      <c r="U418" s="155">
        <f>U419</f>
        <v>4000</v>
      </c>
      <c r="V418" s="155">
        <f t="shared" si="395"/>
        <v>0</v>
      </c>
      <c r="W418" s="155">
        <f t="shared" si="395"/>
        <v>0</v>
      </c>
      <c r="X418" s="155">
        <f t="shared" si="395"/>
        <v>0</v>
      </c>
      <c r="Y418" s="155">
        <f t="shared" si="395"/>
        <v>0</v>
      </c>
      <c r="Z418" s="155">
        <f t="shared" si="395"/>
        <v>0</v>
      </c>
      <c r="AA418" s="155">
        <f t="shared" si="395"/>
        <v>0</v>
      </c>
      <c r="AB418" s="154">
        <f t="shared" si="357"/>
        <v>4000</v>
      </c>
      <c r="AC418" s="154">
        <f t="shared" si="357"/>
        <v>4000</v>
      </c>
      <c r="AD418" s="154">
        <f t="shared" si="357"/>
        <v>0</v>
      </c>
      <c r="AE418" s="154">
        <f t="shared" si="357"/>
        <v>0</v>
      </c>
      <c r="AF418" s="159">
        <f>AG418+AH418</f>
        <v>4000</v>
      </c>
      <c r="AG418" s="160">
        <f t="shared" si="396"/>
        <v>4000</v>
      </c>
      <c r="AH418" s="160">
        <f t="shared" si="396"/>
        <v>0</v>
      </c>
      <c r="AI418" s="160">
        <f t="shared" si="396"/>
        <v>0</v>
      </c>
      <c r="AJ418" s="160">
        <f t="shared" si="396"/>
        <v>0</v>
      </c>
      <c r="AK418" s="160">
        <f t="shared" si="396"/>
        <v>0</v>
      </c>
      <c r="AL418" s="160">
        <f t="shared" si="396"/>
        <v>0</v>
      </c>
      <c r="AM418" s="160">
        <f t="shared" si="396"/>
        <v>0</v>
      </c>
      <c r="AN418" s="162">
        <f t="shared" si="358"/>
        <v>4000</v>
      </c>
      <c r="AO418" s="162">
        <f t="shared" si="358"/>
        <v>4000</v>
      </c>
      <c r="AP418" s="162">
        <f t="shared" si="358"/>
        <v>0</v>
      </c>
      <c r="AQ418" s="162">
        <f t="shared" si="358"/>
        <v>0</v>
      </c>
      <c r="AR418" s="7"/>
      <c r="AS418" s="7"/>
      <c r="AT418" s="7"/>
      <c r="AU418" s="7"/>
      <c r="AV418" s="7"/>
      <c r="AW418" s="7"/>
      <c r="AX418" s="7"/>
      <c r="AY418" s="7"/>
      <c r="AZ418" s="7"/>
      <c r="BA418" s="7"/>
      <c r="BB418" s="7"/>
      <c r="BC418" s="7"/>
      <c r="BD418" s="7"/>
      <c r="BE418" s="7"/>
      <c r="BF418" s="7"/>
      <c r="BG418" s="7"/>
      <c r="BH418" s="7"/>
      <c r="BI418" s="7"/>
      <c r="BJ418" s="7"/>
      <c r="BK418" s="7"/>
      <c r="BL418" s="7"/>
      <c r="BM418" s="7"/>
      <c r="BN418" s="7"/>
      <c r="BO418" s="7"/>
      <c r="BP418" s="7"/>
      <c r="BQ418" s="7"/>
      <c r="BR418" s="7"/>
      <c r="BS418" s="7"/>
      <c r="BT418" s="7"/>
      <c r="BU418" s="7"/>
      <c r="BV418" s="7"/>
      <c r="BW418" s="7"/>
      <c r="BX418" s="7"/>
      <c r="BY418" s="7"/>
    </row>
    <row r="419" spans="1:77" s="8" customFormat="1" ht="48" customHeight="1">
      <c r="A419" s="24" t="s">
        <v>92</v>
      </c>
      <c r="B419" s="17" t="s">
        <v>256</v>
      </c>
      <c r="C419" s="153" t="s">
        <v>56</v>
      </c>
      <c r="D419" s="19"/>
      <c r="E419" s="154">
        <f>F419+H419</f>
        <v>4500</v>
      </c>
      <c r="F419" s="155">
        <f>F420</f>
        <v>4500</v>
      </c>
      <c r="G419" s="155">
        <f t="shared" si="398"/>
        <v>0</v>
      </c>
      <c r="H419" s="155">
        <f t="shared" si="398"/>
        <v>0</v>
      </c>
      <c r="I419" s="155">
        <f t="shared" si="398"/>
        <v>0</v>
      </c>
      <c r="J419" s="190">
        <f t="shared" si="398"/>
        <v>0</v>
      </c>
      <c r="K419" s="190">
        <f t="shared" si="398"/>
        <v>0</v>
      </c>
      <c r="L419" s="190">
        <f t="shared" si="398"/>
        <v>0</v>
      </c>
      <c r="M419" s="190">
        <f t="shared" si="398"/>
        <v>0</v>
      </c>
      <c r="N419" s="190">
        <f t="shared" si="398"/>
        <v>0</v>
      </c>
      <c r="O419" s="155">
        <f t="shared" si="398"/>
        <v>4500</v>
      </c>
      <c r="P419" s="157">
        <f t="shared" si="392"/>
        <v>4500</v>
      </c>
      <c r="Q419" s="155">
        <f t="shared" si="398"/>
        <v>0</v>
      </c>
      <c r="R419" s="155">
        <f t="shared" si="398"/>
        <v>0</v>
      </c>
      <c r="S419" s="155">
        <f t="shared" si="398"/>
        <v>0</v>
      </c>
      <c r="T419" s="155">
        <f>T420</f>
        <v>4000</v>
      </c>
      <c r="U419" s="155">
        <f>U420</f>
        <v>4000</v>
      </c>
      <c r="V419" s="155">
        <f>V420</f>
        <v>0</v>
      </c>
      <c r="W419" s="155">
        <f>W420</f>
        <v>0</v>
      </c>
      <c r="X419" s="155">
        <f t="shared" si="395"/>
        <v>0</v>
      </c>
      <c r="Y419" s="155">
        <f t="shared" si="395"/>
        <v>0</v>
      </c>
      <c r="Z419" s="155">
        <f t="shared" si="395"/>
        <v>0</v>
      </c>
      <c r="AA419" s="155">
        <f t="shared" si="395"/>
        <v>0</v>
      </c>
      <c r="AB419" s="154">
        <f t="shared" si="357"/>
        <v>4000</v>
      </c>
      <c r="AC419" s="154">
        <f t="shared" si="357"/>
        <v>4000</v>
      </c>
      <c r="AD419" s="154">
        <f t="shared" si="357"/>
        <v>0</v>
      </c>
      <c r="AE419" s="154">
        <f t="shared" si="357"/>
        <v>0</v>
      </c>
      <c r="AF419" s="155">
        <f>AF420</f>
        <v>4000</v>
      </c>
      <c r="AG419" s="155">
        <f t="shared" si="396"/>
        <v>4000</v>
      </c>
      <c r="AH419" s="155">
        <f t="shared" si="396"/>
        <v>0</v>
      </c>
      <c r="AI419" s="155">
        <f t="shared" si="396"/>
        <v>0</v>
      </c>
      <c r="AJ419" s="155">
        <f t="shared" si="396"/>
        <v>0</v>
      </c>
      <c r="AK419" s="155">
        <f t="shared" si="396"/>
        <v>0</v>
      </c>
      <c r="AL419" s="155">
        <f t="shared" si="396"/>
        <v>0</v>
      </c>
      <c r="AM419" s="155">
        <f t="shared" si="396"/>
        <v>0</v>
      </c>
      <c r="AN419" s="162">
        <f t="shared" si="358"/>
        <v>4000</v>
      </c>
      <c r="AO419" s="162">
        <f t="shared" si="358"/>
        <v>4000</v>
      </c>
      <c r="AP419" s="162">
        <f t="shared" si="358"/>
        <v>0</v>
      </c>
      <c r="AQ419" s="162">
        <f t="shared" si="358"/>
        <v>0</v>
      </c>
      <c r="AR419" s="7"/>
      <c r="AS419" s="7"/>
      <c r="AT419" s="7"/>
      <c r="AU419" s="7"/>
      <c r="AV419" s="7"/>
      <c r="AW419" s="7"/>
      <c r="AX419" s="7"/>
      <c r="AY419" s="7"/>
      <c r="AZ419" s="7"/>
      <c r="BA419" s="7"/>
      <c r="BB419" s="7"/>
      <c r="BC419" s="7"/>
      <c r="BD419" s="7"/>
      <c r="BE419" s="7"/>
      <c r="BF419" s="7"/>
      <c r="BG419" s="7"/>
      <c r="BH419" s="7"/>
      <c r="BI419" s="7"/>
      <c r="BJ419" s="7"/>
      <c r="BK419" s="7"/>
      <c r="BL419" s="7"/>
      <c r="BM419" s="7"/>
      <c r="BN419" s="7"/>
      <c r="BO419" s="7"/>
      <c r="BP419" s="7"/>
      <c r="BQ419" s="7"/>
      <c r="BR419" s="7"/>
      <c r="BS419" s="7"/>
      <c r="BT419" s="7"/>
      <c r="BU419" s="7"/>
      <c r="BV419" s="7"/>
      <c r="BW419" s="7"/>
      <c r="BX419" s="7"/>
      <c r="BY419" s="7"/>
    </row>
    <row r="420" spans="1:77" s="96" customFormat="1" ht="18" customHeight="1">
      <c r="A420" s="16" t="s">
        <v>148</v>
      </c>
      <c r="B420" s="17" t="s">
        <v>256</v>
      </c>
      <c r="C420" s="153" t="s">
        <v>56</v>
      </c>
      <c r="D420" s="153" t="s">
        <v>149</v>
      </c>
      <c r="E420" s="154">
        <f>F420+H420</f>
        <v>4500</v>
      </c>
      <c r="F420" s="158">
        <v>4500</v>
      </c>
      <c r="G420" s="167"/>
      <c r="H420" s="157"/>
      <c r="I420" s="157"/>
      <c r="J420" s="188">
        <f>K420+L420+M420+N420</f>
        <v>0</v>
      </c>
      <c r="K420" s="188"/>
      <c r="L420" s="188"/>
      <c r="M420" s="188"/>
      <c r="N420" s="188"/>
      <c r="O420" s="157">
        <f>J420+E420</f>
        <v>4500</v>
      </c>
      <c r="P420" s="157">
        <f t="shared" si="392"/>
        <v>4500</v>
      </c>
      <c r="Q420" s="157">
        <f>L420+G420</f>
        <v>0</v>
      </c>
      <c r="R420" s="157">
        <f>M420+H420</f>
        <v>0</v>
      </c>
      <c r="S420" s="157">
        <f>N420+I420</f>
        <v>0</v>
      </c>
      <c r="T420" s="154">
        <f>U420+V420+W420</f>
        <v>4000</v>
      </c>
      <c r="U420" s="155">
        <v>4000</v>
      </c>
      <c r="V420" s="167"/>
      <c r="W420" s="156"/>
      <c r="X420" s="156"/>
      <c r="Y420" s="156"/>
      <c r="Z420" s="156"/>
      <c r="AA420" s="156"/>
      <c r="AB420" s="154">
        <f t="shared" si="357"/>
        <v>4000</v>
      </c>
      <c r="AC420" s="154">
        <f t="shared" si="357"/>
        <v>4000</v>
      </c>
      <c r="AD420" s="154">
        <f t="shared" si="357"/>
        <v>0</v>
      </c>
      <c r="AE420" s="154">
        <f t="shared" si="357"/>
        <v>0</v>
      </c>
      <c r="AF420" s="159">
        <f>AG420+AH420</f>
        <v>4000</v>
      </c>
      <c r="AG420" s="160">
        <v>4000</v>
      </c>
      <c r="AH420" s="160"/>
      <c r="AI420" s="160"/>
      <c r="AJ420" s="156"/>
      <c r="AK420" s="156"/>
      <c r="AL420" s="156"/>
      <c r="AM420" s="156"/>
      <c r="AN420" s="162">
        <f t="shared" si="358"/>
        <v>4000</v>
      </c>
      <c r="AO420" s="162">
        <f t="shared" si="358"/>
        <v>4000</v>
      </c>
      <c r="AP420" s="162">
        <f t="shared" si="358"/>
        <v>0</v>
      </c>
      <c r="AQ420" s="162">
        <f t="shared" si="358"/>
        <v>0</v>
      </c>
      <c r="AR420" s="95"/>
      <c r="AS420" s="95"/>
      <c r="AT420" s="95"/>
      <c r="AU420" s="95"/>
      <c r="AV420" s="95"/>
      <c r="AW420" s="95"/>
      <c r="AX420" s="95"/>
      <c r="AY420" s="95"/>
      <c r="AZ420" s="95"/>
      <c r="BA420" s="95"/>
      <c r="BB420" s="95"/>
      <c r="BC420" s="95"/>
      <c r="BD420" s="95"/>
      <c r="BE420" s="95"/>
      <c r="BF420" s="95"/>
      <c r="BG420" s="95"/>
      <c r="BH420" s="95"/>
      <c r="BI420" s="95"/>
      <c r="BJ420" s="95"/>
      <c r="BK420" s="95"/>
      <c r="BL420" s="95"/>
      <c r="BM420" s="95"/>
      <c r="BN420" s="95"/>
      <c r="BO420" s="95"/>
      <c r="BP420" s="95"/>
      <c r="BQ420" s="95"/>
      <c r="BR420" s="95"/>
      <c r="BS420" s="95"/>
      <c r="BT420" s="95"/>
      <c r="BU420" s="95"/>
      <c r="BV420" s="95"/>
      <c r="BW420" s="95"/>
      <c r="BX420" s="95"/>
      <c r="BY420" s="95"/>
    </row>
    <row r="421" spans="1:77" s="8" customFormat="1" ht="47.25" hidden="1" customHeight="1">
      <c r="A421" s="74" t="s">
        <v>341</v>
      </c>
      <c r="B421" s="97" t="s">
        <v>342</v>
      </c>
      <c r="C421" s="153"/>
      <c r="D421" s="153"/>
      <c r="E421" s="154">
        <f t="shared" ref="E421:H422" si="399">E422</f>
        <v>0</v>
      </c>
      <c r="F421" s="158">
        <f t="shared" si="399"/>
        <v>0</v>
      </c>
      <c r="G421" s="158">
        <f t="shared" si="399"/>
        <v>0</v>
      </c>
      <c r="H421" s="158">
        <f t="shared" si="399"/>
        <v>0</v>
      </c>
      <c r="I421" s="158"/>
      <c r="J421" s="193"/>
      <c r="K421" s="193"/>
      <c r="L421" s="193"/>
      <c r="M421" s="193"/>
      <c r="N421" s="193"/>
      <c r="O421" s="158"/>
      <c r="P421" s="157">
        <f t="shared" si="392"/>
        <v>0</v>
      </c>
      <c r="Q421" s="158"/>
      <c r="R421" s="158"/>
      <c r="S421" s="158"/>
      <c r="T421" s="154">
        <f t="shared" ref="T421:AI422" si="400">T422</f>
        <v>0</v>
      </c>
      <c r="U421" s="158">
        <f t="shared" si="400"/>
        <v>0</v>
      </c>
      <c r="V421" s="158">
        <f t="shared" si="400"/>
        <v>0</v>
      </c>
      <c r="W421" s="158">
        <f t="shared" si="400"/>
        <v>0</v>
      </c>
      <c r="X421" s="158"/>
      <c r="Y421" s="158"/>
      <c r="Z421" s="158"/>
      <c r="AA421" s="158"/>
      <c r="AB421" s="154">
        <f t="shared" si="357"/>
        <v>0</v>
      </c>
      <c r="AC421" s="154">
        <f t="shared" si="357"/>
        <v>0</v>
      </c>
      <c r="AD421" s="154">
        <f t="shared" si="357"/>
        <v>0</v>
      </c>
      <c r="AE421" s="154">
        <f t="shared" si="357"/>
        <v>0</v>
      </c>
      <c r="AF421" s="154">
        <f t="shared" si="400"/>
        <v>0</v>
      </c>
      <c r="AG421" s="158">
        <f t="shared" si="400"/>
        <v>0</v>
      </c>
      <c r="AH421" s="158">
        <f t="shared" si="400"/>
        <v>0</v>
      </c>
      <c r="AI421" s="158">
        <f t="shared" si="400"/>
        <v>0</v>
      </c>
      <c r="AJ421" s="161"/>
      <c r="AK421" s="161"/>
      <c r="AL421" s="161"/>
      <c r="AM421" s="161"/>
      <c r="AN421" s="162">
        <f t="shared" si="358"/>
        <v>0</v>
      </c>
      <c r="AO421" s="162">
        <f t="shared" si="358"/>
        <v>0</v>
      </c>
      <c r="AP421" s="162">
        <f t="shared" si="358"/>
        <v>0</v>
      </c>
      <c r="AQ421" s="162">
        <f t="shared" si="358"/>
        <v>0</v>
      </c>
      <c r="AR421" s="7"/>
      <c r="AS421" s="7"/>
      <c r="AT421" s="7"/>
      <c r="AU421" s="7"/>
      <c r="AV421" s="7"/>
      <c r="AW421" s="7"/>
      <c r="AX421" s="7"/>
      <c r="AY421" s="7"/>
      <c r="AZ421" s="7"/>
      <c r="BA421" s="7"/>
      <c r="BB421" s="7"/>
      <c r="BC421" s="7"/>
      <c r="BD421" s="7"/>
      <c r="BE421" s="7"/>
      <c r="BF421" s="7"/>
      <c r="BG421" s="7"/>
      <c r="BH421" s="7"/>
      <c r="BI421" s="7"/>
      <c r="BJ421" s="7"/>
      <c r="BK421" s="7"/>
      <c r="BL421" s="7"/>
      <c r="BM421" s="7"/>
      <c r="BN421" s="7"/>
      <c r="BO421" s="7"/>
      <c r="BP421" s="7"/>
      <c r="BQ421" s="7"/>
      <c r="BR421" s="7"/>
      <c r="BS421" s="7"/>
      <c r="BT421" s="7"/>
      <c r="BU421" s="7"/>
      <c r="BV421" s="7"/>
      <c r="BW421" s="7"/>
      <c r="BX421" s="7"/>
      <c r="BY421" s="7"/>
    </row>
    <row r="422" spans="1:77" s="8" customFormat="1" ht="48" hidden="1" customHeight="1">
      <c r="A422" s="24" t="s">
        <v>92</v>
      </c>
      <c r="B422" s="97" t="s">
        <v>342</v>
      </c>
      <c r="C422" s="153" t="s">
        <v>56</v>
      </c>
      <c r="D422" s="153"/>
      <c r="E422" s="154">
        <f t="shared" si="399"/>
        <v>0</v>
      </c>
      <c r="F422" s="158">
        <f t="shared" si="399"/>
        <v>0</v>
      </c>
      <c r="G422" s="158">
        <f t="shared" si="399"/>
        <v>0</v>
      </c>
      <c r="H422" s="158">
        <f t="shared" si="399"/>
        <v>0</v>
      </c>
      <c r="I422" s="158"/>
      <c r="J422" s="193"/>
      <c r="K422" s="193"/>
      <c r="L422" s="193"/>
      <c r="M422" s="193"/>
      <c r="N422" s="193"/>
      <c r="O422" s="158"/>
      <c r="P422" s="157">
        <f t="shared" si="392"/>
        <v>0</v>
      </c>
      <c r="Q422" s="158"/>
      <c r="R422" s="158"/>
      <c r="S422" s="158"/>
      <c r="T422" s="154">
        <f t="shared" si="400"/>
        <v>0</v>
      </c>
      <c r="U422" s="158">
        <f t="shared" si="400"/>
        <v>0</v>
      </c>
      <c r="V422" s="158">
        <f t="shared" si="400"/>
        <v>0</v>
      </c>
      <c r="W422" s="158">
        <f t="shared" si="400"/>
        <v>0</v>
      </c>
      <c r="X422" s="158"/>
      <c r="Y422" s="158"/>
      <c r="Z422" s="158"/>
      <c r="AA422" s="158"/>
      <c r="AB422" s="154">
        <f t="shared" si="357"/>
        <v>0</v>
      </c>
      <c r="AC422" s="154">
        <f t="shared" si="357"/>
        <v>0</v>
      </c>
      <c r="AD422" s="154">
        <f t="shared" si="357"/>
        <v>0</v>
      </c>
      <c r="AE422" s="154">
        <f t="shared" si="357"/>
        <v>0</v>
      </c>
      <c r="AF422" s="154">
        <f t="shared" si="400"/>
        <v>0</v>
      </c>
      <c r="AG422" s="158">
        <f t="shared" si="400"/>
        <v>0</v>
      </c>
      <c r="AH422" s="158">
        <f t="shared" si="400"/>
        <v>0</v>
      </c>
      <c r="AI422" s="158">
        <f t="shared" si="400"/>
        <v>0</v>
      </c>
      <c r="AJ422" s="161"/>
      <c r="AK422" s="161"/>
      <c r="AL422" s="161"/>
      <c r="AM422" s="161"/>
      <c r="AN422" s="162">
        <f t="shared" si="358"/>
        <v>0</v>
      </c>
      <c r="AO422" s="162">
        <f t="shared" si="358"/>
        <v>0</v>
      </c>
      <c r="AP422" s="162">
        <f t="shared" si="358"/>
        <v>0</v>
      </c>
      <c r="AQ422" s="162">
        <f t="shared" si="358"/>
        <v>0</v>
      </c>
      <c r="AR422" s="7"/>
      <c r="AS422" s="7"/>
      <c r="AT422" s="7"/>
      <c r="AU422" s="7"/>
      <c r="AV422" s="7"/>
      <c r="AW422" s="7"/>
      <c r="AX422" s="7"/>
      <c r="AY422" s="7"/>
      <c r="AZ422" s="7"/>
      <c r="BA422" s="7"/>
      <c r="BB422" s="7"/>
      <c r="BC422" s="7"/>
      <c r="BD422" s="7"/>
      <c r="BE422" s="7"/>
      <c r="BF422" s="7"/>
      <c r="BG422" s="7"/>
      <c r="BH422" s="7"/>
      <c r="BI422" s="7"/>
      <c r="BJ422" s="7"/>
      <c r="BK422" s="7"/>
      <c r="BL422" s="7"/>
      <c r="BM422" s="7"/>
      <c r="BN422" s="7"/>
      <c r="BO422" s="7"/>
      <c r="BP422" s="7"/>
      <c r="BQ422" s="7"/>
      <c r="BR422" s="7"/>
      <c r="BS422" s="7"/>
      <c r="BT422" s="7"/>
      <c r="BU422" s="7"/>
      <c r="BV422" s="7"/>
      <c r="BW422" s="7"/>
      <c r="BX422" s="7"/>
      <c r="BY422" s="7"/>
    </row>
    <row r="423" spans="1:77" s="8" customFormat="1" ht="18" hidden="1" customHeight="1">
      <c r="A423" s="16" t="s">
        <v>148</v>
      </c>
      <c r="B423" s="97" t="s">
        <v>342</v>
      </c>
      <c r="C423" s="153" t="s">
        <v>56</v>
      </c>
      <c r="D423" s="153" t="s">
        <v>149</v>
      </c>
      <c r="E423" s="154">
        <f>F423+G423+H423</f>
        <v>0</v>
      </c>
      <c r="F423" s="158"/>
      <c r="G423" s="155"/>
      <c r="H423" s="157"/>
      <c r="I423" s="157"/>
      <c r="J423" s="188"/>
      <c r="K423" s="188"/>
      <c r="L423" s="188"/>
      <c r="M423" s="188"/>
      <c r="N423" s="188"/>
      <c r="O423" s="157"/>
      <c r="P423" s="157">
        <f t="shared" si="392"/>
        <v>0</v>
      </c>
      <c r="Q423" s="157"/>
      <c r="R423" s="157"/>
      <c r="S423" s="157"/>
      <c r="T423" s="154">
        <f>U423+V423+W423</f>
        <v>0</v>
      </c>
      <c r="U423" s="155"/>
      <c r="V423" s="167"/>
      <c r="W423" s="156"/>
      <c r="X423" s="156"/>
      <c r="Y423" s="156"/>
      <c r="Z423" s="156"/>
      <c r="AA423" s="156"/>
      <c r="AB423" s="154">
        <f t="shared" si="357"/>
        <v>0</v>
      </c>
      <c r="AC423" s="154">
        <f t="shared" si="357"/>
        <v>0</v>
      </c>
      <c r="AD423" s="154">
        <f t="shared" si="357"/>
        <v>0</v>
      </c>
      <c r="AE423" s="154">
        <f t="shared" si="357"/>
        <v>0</v>
      </c>
      <c r="AF423" s="154">
        <f>AG423+AH423+AI423</f>
        <v>0</v>
      </c>
      <c r="AG423" s="158"/>
      <c r="AH423" s="160"/>
      <c r="AI423" s="160"/>
      <c r="AJ423" s="161"/>
      <c r="AK423" s="161"/>
      <c r="AL423" s="161"/>
      <c r="AM423" s="161"/>
      <c r="AN423" s="162">
        <f t="shared" si="358"/>
        <v>0</v>
      </c>
      <c r="AO423" s="162">
        <f t="shared" si="358"/>
        <v>0</v>
      </c>
      <c r="AP423" s="162">
        <f t="shared" si="358"/>
        <v>0</v>
      </c>
      <c r="AQ423" s="162">
        <f t="shared" si="358"/>
        <v>0</v>
      </c>
      <c r="AR423" s="7"/>
      <c r="AS423" s="7"/>
      <c r="AT423" s="7"/>
      <c r="AU423" s="7"/>
      <c r="AV423" s="7"/>
      <c r="AW423" s="7"/>
      <c r="AX423" s="7"/>
      <c r="AY423" s="7"/>
      <c r="AZ423" s="7"/>
      <c r="BA423" s="7"/>
      <c r="BB423" s="7"/>
      <c r="BC423" s="7"/>
      <c r="BD423" s="7"/>
      <c r="BE423" s="7"/>
      <c r="BF423" s="7"/>
      <c r="BG423" s="7"/>
      <c r="BH423" s="7"/>
      <c r="BI423" s="7"/>
      <c r="BJ423" s="7"/>
      <c r="BK423" s="7"/>
      <c r="BL423" s="7"/>
      <c r="BM423" s="7"/>
      <c r="BN423" s="7"/>
      <c r="BO423" s="7"/>
      <c r="BP423" s="7"/>
      <c r="BQ423" s="7"/>
      <c r="BR423" s="7"/>
      <c r="BS423" s="7"/>
      <c r="BT423" s="7"/>
      <c r="BU423" s="7"/>
      <c r="BV423" s="7"/>
      <c r="BW423" s="7"/>
      <c r="BX423" s="7"/>
      <c r="BY423" s="7"/>
    </row>
    <row r="424" spans="1:77" s="8" customFormat="1" ht="60">
      <c r="A424" s="62" t="s">
        <v>257</v>
      </c>
      <c r="B424" s="44" t="s">
        <v>253</v>
      </c>
      <c r="C424" s="19"/>
      <c r="D424" s="19"/>
      <c r="E424" s="154">
        <f>F424+H424+G424+I424</f>
        <v>6173</v>
      </c>
      <c r="F424" s="155">
        <f>F425+F440+F444</f>
        <v>6173</v>
      </c>
      <c r="G424" s="155">
        <f t="shared" ref="G424:AM424" si="401">G425+G440+G444</f>
        <v>0</v>
      </c>
      <c r="H424" s="155">
        <f t="shared" si="401"/>
        <v>0</v>
      </c>
      <c r="I424" s="155">
        <f t="shared" si="401"/>
        <v>0</v>
      </c>
      <c r="J424" s="190">
        <f t="shared" si="401"/>
        <v>0</v>
      </c>
      <c r="K424" s="190">
        <f t="shared" si="401"/>
        <v>0</v>
      </c>
      <c r="L424" s="190">
        <f t="shared" si="401"/>
        <v>0</v>
      </c>
      <c r="M424" s="190">
        <f t="shared" si="401"/>
        <v>0</v>
      </c>
      <c r="N424" s="190">
        <f t="shared" si="401"/>
        <v>0</v>
      </c>
      <c r="O424" s="155">
        <f t="shared" si="401"/>
        <v>6173</v>
      </c>
      <c r="P424" s="157">
        <f t="shared" si="392"/>
        <v>6173</v>
      </c>
      <c r="Q424" s="155">
        <f t="shared" si="401"/>
        <v>0</v>
      </c>
      <c r="R424" s="155">
        <f t="shared" si="401"/>
        <v>0</v>
      </c>
      <c r="S424" s="155">
        <f t="shared" si="401"/>
        <v>0</v>
      </c>
      <c r="T424" s="155">
        <f t="shared" si="401"/>
        <v>5573</v>
      </c>
      <c r="U424" s="155">
        <f t="shared" si="401"/>
        <v>5573</v>
      </c>
      <c r="V424" s="155">
        <f t="shared" si="401"/>
        <v>0</v>
      </c>
      <c r="W424" s="155">
        <f t="shared" si="401"/>
        <v>0</v>
      </c>
      <c r="X424" s="155">
        <f t="shared" si="401"/>
        <v>0</v>
      </c>
      <c r="Y424" s="155">
        <f t="shared" si="401"/>
        <v>0</v>
      </c>
      <c r="Z424" s="155">
        <f t="shared" si="401"/>
        <v>0</v>
      </c>
      <c r="AA424" s="155">
        <f t="shared" si="401"/>
        <v>0</v>
      </c>
      <c r="AB424" s="154">
        <f t="shared" si="357"/>
        <v>5573</v>
      </c>
      <c r="AC424" s="154">
        <f t="shared" si="357"/>
        <v>5573</v>
      </c>
      <c r="AD424" s="154">
        <f t="shared" si="357"/>
        <v>0</v>
      </c>
      <c r="AE424" s="154">
        <f t="shared" si="357"/>
        <v>0</v>
      </c>
      <c r="AF424" s="155">
        <f t="shared" si="401"/>
        <v>5500</v>
      </c>
      <c r="AG424" s="155">
        <f t="shared" si="401"/>
        <v>5500</v>
      </c>
      <c r="AH424" s="155">
        <f t="shared" si="401"/>
        <v>0</v>
      </c>
      <c r="AI424" s="155">
        <f t="shared" si="401"/>
        <v>0</v>
      </c>
      <c r="AJ424" s="155">
        <f t="shared" si="401"/>
        <v>0</v>
      </c>
      <c r="AK424" s="155">
        <f t="shared" si="401"/>
        <v>0</v>
      </c>
      <c r="AL424" s="155">
        <f t="shared" si="401"/>
        <v>0</v>
      </c>
      <c r="AM424" s="155">
        <f t="shared" si="401"/>
        <v>0</v>
      </c>
      <c r="AN424" s="162">
        <f t="shared" si="358"/>
        <v>5500</v>
      </c>
      <c r="AO424" s="162">
        <f t="shared" si="358"/>
        <v>5500</v>
      </c>
      <c r="AP424" s="162">
        <f t="shared" si="358"/>
        <v>0</v>
      </c>
      <c r="AQ424" s="162">
        <f t="shared" si="358"/>
        <v>0</v>
      </c>
      <c r="AR424" s="7"/>
      <c r="AS424" s="7"/>
      <c r="AT424" s="7"/>
      <c r="AU424" s="7"/>
      <c r="AV424" s="7"/>
      <c r="AW424" s="7"/>
      <c r="AX424" s="7"/>
      <c r="AY424" s="7"/>
      <c r="AZ424" s="7"/>
      <c r="BA424" s="7"/>
      <c r="BB424" s="7"/>
      <c r="BC424" s="7"/>
      <c r="BD424" s="7"/>
      <c r="BE424" s="7"/>
      <c r="BF424" s="7"/>
      <c r="BG424" s="7"/>
      <c r="BH424" s="7"/>
      <c r="BI424" s="7"/>
      <c r="BJ424" s="7"/>
      <c r="BK424" s="7"/>
      <c r="BL424" s="7"/>
      <c r="BM424" s="7"/>
      <c r="BN424" s="7"/>
      <c r="BO424" s="7"/>
      <c r="BP424" s="7"/>
      <c r="BQ424" s="7"/>
      <c r="BR424" s="7"/>
      <c r="BS424" s="7"/>
      <c r="BT424" s="7"/>
      <c r="BU424" s="7"/>
      <c r="BV424" s="7"/>
      <c r="BW424" s="7"/>
      <c r="BX424" s="7"/>
      <c r="BY424" s="7"/>
    </row>
    <row r="425" spans="1:77" s="8" customFormat="1" ht="45.75" customHeight="1">
      <c r="A425" s="16" t="s">
        <v>354</v>
      </c>
      <c r="B425" s="44" t="s">
        <v>256</v>
      </c>
      <c r="C425" s="153"/>
      <c r="D425" s="19"/>
      <c r="E425" s="154">
        <f>F425+G425+H425+I425</f>
        <v>6173</v>
      </c>
      <c r="F425" s="155">
        <f>F426+F429+F434+F437</f>
        <v>6173</v>
      </c>
      <c r="G425" s="155">
        <f t="shared" ref="G425:AM425" si="402">G426+G429+G434+G437</f>
        <v>0</v>
      </c>
      <c r="H425" s="155">
        <f t="shared" si="402"/>
        <v>0</v>
      </c>
      <c r="I425" s="155">
        <f t="shared" si="402"/>
        <v>0</v>
      </c>
      <c r="J425" s="190">
        <f t="shared" si="402"/>
        <v>0</v>
      </c>
      <c r="K425" s="190">
        <f t="shared" si="402"/>
        <v>0</v>
      </c>
      <c r="L425" s="190">
        <f t="shared" si="402"/>
        <v>0</v>
      </c>
      <c r="M425" s="190">
        <f t="shared" si="402"/>
        <v>0</v>
      </c>
      <c r="N425" s="190">
        <f t="shared" si="402"/>
        <v>0</v>
      </c>
      <c r="O425" s="155">
        <f t="shared" si="402"/>
        <v>6173</v>
      </c>
      <c r="P425" s="157">
        <f t="shared" si="392"/>
        <v>6173</v>
      </c>
      <c r="Q425" s="155">
        <f t="shared" si="402"/>
        <v>0</v>
      </c>
      <c r="R425" s="155">
        <f t="shared" si="402"/>
        <v>0</v>
      </c>
      <c r="S425" s="155">
        <f t="shared" si="402"/>
        <v>0</v>
      </c>
      <c r="T425" s="155">
        <f t="shared" si="402"/>
        <v>5573</v>
      </c>
      <c r="U425" s="155">
        <f t="shared" si="402"/>
        <v>5573</v>
      </c>
      <c r="V425" s="155">
        <f t="shared" si="402"/>
        <v>0</v>
      </c>
      <c r="W425" s="155">
        <f t="shared" si="402"/>
        <v>0</v>
      </c>
      <c r="X425" s="155">
        <f t="shared" si="402"/>
        <v>0</v>
      </c>
      <c r="Y425" s="155">
        <f t="shared" si="402"/>
        <v>0</v>
      </c>
      <c r="Z425" s="155">
        <f t="shared" si="402"/>
        <v>0</v>
      </c>
      <c r="AA425" s="155">
        <f t="shared" si="402"/>
        <v>0</v>
      </c>
      <c r="AB425" s="154">
        <f t="shared" si="357"/>
        <v>5573</v>
      </c>
      <c r="AC425" s="154">
        <f t="shared" si="357"/>
        <v>5573</v>
      </c>
      <c r="AD425" s="154">
        <f t="shared" si="357"/>
        <v>0</v>
      </c>
      <c r="AE425" s="154">
        <f t="shared" si="357"/>
        <v>0</v>
      </c>
      <c r="AF425" s="155">
        <f t="shared" si="402"/>
        <v>5500</v>
      </c>
      <c r="AG425" s="155">
        <f t="shared" si="402"/>
        <v>5500</v>
      </c>
      <c r="AH425" s="155">
        <f t="shared" si="402"/>
        <v>0</v>
      </c>
      <c r="AI425" s="155">
        <f t="shared" si="402"/>
        <v>0</v>
      </c>
      <c r="AJ425" s="155">
        <f t="shared" si="402"/>
        <v>0</v>
      </c>
      <c r="AK425" s="155">
        <f t="shared" si="402"/>
        <v>0</v>
      </c>
      <c r="AL425" s="155">
        <f t="shared" si="402"/>
        <v>0</v>
      </c>
      <c r="AM425" s="155">
        <f t="shared" si="402"/>
        <v>0</v>
      </c>
      <c r="AN425" s="162">
        <f t="shared" si="358"/>
        <v>5500</v>
      </c>
      <c r="AO425" s="162">
        <f t="shared" si="358"/>
        <v>5500</v>
      </c>
      <c r="AP425" s="162">
        <f t="shared" si="358"/>
        <v>0</v>
      </c>
      <c r="AQ425" s="162">
        <f t="shared" si="358"/>
        <v>0</v>
      </c>
      <c r="AR425" s="7"/>
      <c r="AS425" s="7"/>
      <c r="AT425" s="7"/>
      <c r="AU425" s="7"/>
      <c r="AV425" s="7"/>
      <c r="AW425" s="7"/>
      <c r="AX425" s="7"/>
      <c r="AY425" s="7"/>
      <c r="AZ425" s="7"/>
      <c r="BA425" s="7"/>
      <c r="BB425" s="7"/>
      <c r="BC425" s="7"/>
      <c r="BD425" s="7"/>
      <c r="BE425" s="7"/>
      <c r="BF425" s="7"/>
      <c r="BG425" s="7"/>
      <c r="BH425" s="7"/>
      <c r="BI425" s="7"/>
      <c r="BJ425" s="7"/>
      <c r="BK425" s="7"/>
      <c r="BL425" s="7"/>
      <c r="BM425" s="7"/>
      <c r="BN425" s="7"/>
      <c r="BO425" s="7"/>
      <c r="BP425" s="7"/>
      <c r="BQ425" s="7"/>
      <c r="BR425" s="7"/>
      <c r="BS425" s="7"/>
      <c r="BT425" s="7"/>
      <c r="BU425" s="7"/>
      <c r="BV425" s="7"/>
      <c r="BW425" s="7"/>
      <c r="BX425" s="7"/>
      <c r="BY425" s="7"/>
    </row>
    <row r="426" spans="1:77" s="8" customFormat="1" ht="32.25" customHeight="1">
      <c r="A426" s="24" t="s">
        <v>120</v>
      </c>
      <c r="B426" s="44" t="s">
        <v>256</v>
      </c>
      <c r="C426" s="153"/>
      <c r="D426" s="19"/>
      <c r="E426" s="154">
        <f>F426+H426+G426+I426</f>
        <v>6173</v>
      </c>
      <c r="F426" s="155">
        <f>F427</f>
        <v>6173</v>
      </c>
      <c r="G426" s="155">
        <f t="shared" ref="G426:S427" si="403">G427</f>
        <v>0</v>
      </c>
      <c r="H426" s="155">
        <f t="shared" si="403"/>
        <v>0</v>
      </c>
      <c r="I426" s="155">
        <f t="shared" si="403"/>
        <v>0</v>
      </c>
      <c r="J426" s="190">
        <f t="shared" si="403"/>
        <v>0</v>
      </c>
      <c r="K426" s="190">
        <f t="shared" si="403"/>
        <v>0</v>
      </c>
      <c r="L426" s="190">
        <f t="shared" si="403"/>
        <v>0</v>
      </c>
      <c r="M426" s="190">
        <f t="shared" si="403"/>
        <v>0</v>
      </c>
      <c r="N426" s="190">
        <f t="shared" si="403"/>
        <v>0</v>
      </c>
      <c r="O426" s="155">
        <f t="shared" si="403"/>
        <v>6173</v>
      </c>
      <c r="P426" s="157">
        <f t="shared" si="392"/>
        <v>6173</v>
      </c>
      <c r="Q426" s="155">
        <f t="shared" si="403"/>
        <v>0</v>
      </c>
      <c r="R426" s="155">
        <f t="shared" si="403"/>
        <v>0</v>
      </c>
      <c r="S426" s="155">
        <f t="shared" si="403"/>
        <v>0</v>
      </c>
      <c r="T426" s="154">
        <f>U426+V426+W426</f>
        <v>5573</v>
      </c>
      <c r="U426" s="160">
        <f>U427</f>
        <v>5573</v>
      </c>
      <c r="V426" s="160">
        <f>V427</f>
        <v>0</v>
      </c>
      <c r="W426" s="160">
        <f t="shared" ref="W426:AA427" si="404">W427</f>
        <v>0</v>
      </c>
      <c r="X426" s="160">
        <f t="shared" si="404"/>
        <v>0</v>
      </c>
      <c r="Y426" s="160">
        <f t="shared" si="404"/>
        <v>0</v>
      </c>
      <c r="Z426" s="160">
        <f t="shared" si="404"/>
        <v>0</v>
      </c>
      <c r="AA426" s="160">
        <f t="shared" si="404"/>
        <v>0</v>
      </c>
      <c r="AB426" s="154">
        <f t="shared" si="357"/>
        <v>5573</v>
      </c>
      <c r="AC426" s="154">
        <f t="shared" si="357"/>
        <v>5573</v>
      </c>
      <c r="AD426" s="154">
        <f t="shared" si="357"/>
        <v>0</v>
      </c>
      <c r="AE426" s="154">
        <f t="shared" si="357"/>
        <v>0</v>
      </c>
      <c r="AF426" s="159">
        <f>AG426+AH426</f>
        <v>5500</v>
      </c>
      <c r="AG426" s="160">
        <f t="shared" ref="AG426:AM427" si="405">AG427</f>
        <v>5500</v>
      </c>
      <c r="AH426" s="160">
        <f t="shared" si="405"/>
        <v>0</v>
      </c>
      <c r="AI426" s="160">
        <f t="shared" si="405"/>
        <v>0</v>
      </c>
      <c r="AJ426" s="160">
        <f t="shared" si="405"/>
        <v>0</v>
      </c>
      <c r="AK426" s="160">
        <f t="shared" si="405"/>
        <v>0</v>
      </c>
      <c r="AL426" s="160">
        <f t="shared" si="405"/>
        <v>0</v>
      </c>
      <c r="AM426" s="160">
        <f t="shared" si="405"/>
        <v>0</v>
      </c>
      <c r="AN426" s="162">
        <f t="shared" si="358"/>
        <v>5500</v>
      </c>
      <c r="AO426" s="162">
        <f t="shared" si="358"/>
        <v>5500</v>
      </c>
      <c r="AP426" s="162">
        <f t="shared" si="358"/>
        <v>0</v>
      </c>
      <c r="AQ426" s="162">
        <f t="shared" si="358"/>
        <v>0</v>
      </c>
      <c r="AR426" s="7"/>
      <c r="AS426" s="7"/>
      <c r="AT426" s="7"/>
      <c r="AU426" s="7"/>
      <c r="AV426" s="7"/>
      <c r="AW426" s="7"/>
      <c r="AX426" s="7"/>
      <c r="AY426" s="7"/>
      <c r="AZ426" s="7"/>
      <c r="BA426" s="7"/>
      <c r="BB426" s="7"/>
      <c r="BC426" s="7"/>
      <c r="BD426" s="7"/>
      <c r="BE426" s="7"/>
      <c r="BF426" s="7"/>
      <c r="BG426" s="7"/>
      <c r="BH426" s="7"/>
      <c r="BI426" s="7"/>
      <c r="BJ426" s="7"/>
      <c r="BK426" s="7"/>
      <c r="BL426" s="7"/>
      <c r="BM426" s="7"/>
      <c r="BN426" s="7"/>
      <c r="BO426" s="7"/>
      <c r="BP426" s="7"/>
      <c r="BQ426" s="7"/>
      <c r="BR426" s="7"/>
      <c r="BS426" s="7"/>
      <c r="BT426" s="7"/>
      <c r="BU426" s="7"/>
      <c r="BV426" s="7"/>
      <c r="BW426" s="7"/>
      <c r="BX426" s="7"/>
      <c r="BY426" s="7"/>
    </row>
    <row r="427" spans="1:77" s="8" customFormat="1" ht="48" customHeight="1">
      <c r="A427" s="24" t="s">
        <v>91</v>
      </c>
      <c r="B427" s="44" t="s">
        <v>256</v>
      </c>
      <c r="C427" s="153" t="s">
        <v>56</v>
      </c>
      <c r="D427" s="19"/>
      <c r="E427" s="154">
        <f>F427+H427+G427+I427</f>
        <v>6173</v>
      </c>
      <c r="F427" s="155">
        <f>F428</f>
        <v>6173</v>
      </c>
      <c r="G427" s="155">
        <f t="shared" si="403"/>
        <v>0</v>
      </c>
      <c r="H427" s="155">
        <f t="shared" si="403"/>
        <v>0</v>
      </c>
      <c r="I427" s="155">
        <f t="shared" si="403"/>
        <v>0</v>
      </c>
      <c r="J427" s="190">
        <f t="shared" si="403"/>
        <v>0</v>
      </c>
      <c r="K427" s="190">
        <f t="shared" si="403"/>
        <v>0</v>
      </c>
      <c r="L427" s="190">
        <f t="shared" si="403"/>
        <v>0</v>
      </c>
      <c r="M427" s="190">
        <f t="shared" si="403"/>
        <v>0</v>
      </c>
      <c r="N427" s="190">
        <f t="shared" si="403"/>
        <v>0</v>
      </c>
      <c r="O427" s="155">
        <f t="shared" si="403"/>
        <v>6173</v>
      </c>
      <c r="P427" s="157">
        <f t="shared" si="392"/>
        <v>6173</v>
      </c>
      <c r="Q427" s="155">
        <f t="shared" si="403"/>
        <v>0</v>
      </c>
      <c r="R427" s="155">
        <f t="shared" si="403"/>
        <v>0</v>
      </c>
      <c r="S427" s="155">
        <f t="shared" si="403"/>
        <v>0</v>
      </c>
      <c r="T427" s="155">
        <f>T428</f>
        <v>5573</v>
      </c>
      <c r="U427" s="155">
        <f>U428</f>
        <v>5573</v>
      </c>
      <c r="V427" s="155">
        <f>V428</f>
        <v>0</v>
      </c>
      <c r="W427" s="155">
        <f>W428</f>
        <v>0</v>
      </c>
      <c r="X427" s="155">
        <f t="shared" si="404"/>
        <v>0</v>
      </c>
      <c r="Y427" s="155">
        <f t="shared" si="404"/>
        <v>0</v>
      </c>
      <c r="Z427" s="155">
        <f t="shared" si="404"/>
        <v>0</v>
      </c>
      <c r="AA427" s="155">
        <f t="shared" si="404"/>
        <v>0</v>
      </c>
      <c r="AB427" s="154">
        <f t="shared" si="357"/>
        <v>5573</v>
      </c>
      <c r="AC427" s="154">
        <f t="shared" si="357"/>
        <v>5573</v>
      </c>
      <c r="AD427" s="154">
        <f t="shared" si="357"/>
        <v>0</v>
      </c>
      <c r="AE427" s="154">
        <f t="shared" si="357"/>
        <v>0</v>
      </c>
      <c r="AF427" s="155">
        <f>AF428</f>
        <v>5500</v>
      </c>
      <c r="AG427" s="155">
        <f t="shared" si="405"/>
        <v>5500</v>
      </c>
      <c r="AH427" s="160">
        <f t="shared" si="405"/>
        <v>0</v>
      </c>
      <c r="AI427" s="160">
        <f t="shared" si="405"/>
        <v>0</v>
      </c>
      <c r="AJ427" s="160">
        <f t="shared" si="405"/>
        <v>0</v>
      </c>
      <c r="AK427" s="160">
        <f t="shared" si="405"/>
        <v>0</v>
      </c>
      <c r="AL427" s="160">
        <f t="shared" si="405"/>
        <v>0</v>
      </c>
      <c r="AM427" s="160">
        <f t="shared" si="405"/>
        <v>0</v>
      </c>
      <c r="AN427" s="162">
        <f t="shared" si="358"/>
        <v>5500</v>
      </c>
      <c r="AO427" s="162">
        <f t="shared" si="358"/>
        <v>5500</v>
      </c>
      <c r="AP427" s="162">
        <f t="shared" si="358"/>
        <v>0</v>
      </c>
      <c r="AQ427" s="162">
        <f t="shared" si="358"/>
        <v>0</v>
      </c>
      <c r="AR427" s="7"/>
      <c r="AS427" s="7"/>
      <c r="AT427" s="7"/>
      <c r="AU427" s="7"/>
      <c r="AV427" s="7"/>
      <c r="AW427" s="7"/>
      <c r="AX427" s="7"/>
      <c r="AY427" s="7"/>
      <c r="AZ427" s="7"/>
      <c r="BA427" s="7"/>
      <c r="BB427" s="7"/>
      <c r="BC427" s="7"/>
      <c r="BD427" s="7"/>
      <c r="BE427" s="7"/>
      <c r="BF427" s="7"/>
      <c r="BG427" s="7"/>
      <c r="BH427" s="7"/>
      <c r="BI427" s="7"/>
      <c r="BJ427" s="7"/>
      <c r="BK427" s="7"/>
      <c r="BL427" s="7"/>
      <c r="BM427" s="7"/>
      <c r="BN427" s="7"/>
      <c r="BO427" s="7"/>
      <c r="BP427" s="7"/>
      <c r="BQ427" s="7"/>
      <c r="BR427" s="7"/>
      <c r="BS427" s="7"/>
      <c r="BT427" s="7"/>
      <c r="BU427" s="7"/>
      <c r="BV427" s="7"/>
      <c r="BW427" s="7"/>
      <c r="BX427" s="7"/>
      <c r="BY427" s="7"/>
    </row>
    <row r="428" spans="1:77" s="8" customFormat="1" ht="18.75" customHeight="1">
      <c r="A428" s="62" t="s">
        <v>67</v>
      </c>
      <c r="B428" s="44" t="s">
        <v>256</v>
      </c>
      <c r="C428" s="153" t="s">
        <v>56</v>
      </c>
      <c r="D428" s="153" t="s">
        <v>68</v>
      </c>
      <c r="E428" s="154">
        <f>F428+H428+G428+I428</f>
        <v>6173</v>
      </c>
      <c r="F428" s="155">
        <v>6173</v>
      </c>
      <c r="G428" s="167"/>
      <c r="H428" s="157"/>
      <c r="I428" s="157"/>
      <c r="J428" s="188">
        <f>K428+L428+M428+N428</f>
        <v>0</v>
      </c>
      <c r="K428" s="197"/>
      <c r="L428" s="188"/>
      <c r="M428" s="188"/>
      <c r="N428" s="188"/>
      <c r="O428" s="157">
        <f>P428+Q428+R428+S428</f>
        <v>6173</v>
      </c>
      <c r="P428" s="157">
        <f t="shared" si="392"/>
        <v>6173</v>
      </c>
      <c r="Q428" s="157">
        <f>G428+L428</f>
        <v>0</v>
      </c>
      <c r="R428" s="157">
        <f>H428+M428</f>
        <v>0</v>
      </c>
      <c r="S428" s="157">
        <f>I428+N428</f>
        <v>0</v>
      </c>
      <c r="T428" s="154">
        <f>U428+V428+W428</f>
        <v>5573</v>
      </c>
      <c r="U428" s="160">
        <v>5573</v>
      </c>
      <c r="V428" s="28"/>
      <c r="W428" s="156"/>
      <c r="X428" s="156"/>
      <c r="Y428" s="156"/>
      <c r="Z428" s="156"/>
      <c r="AA428" s="156"/>
      <c r="AB428" s="154">
        <f t="shared" si="357"/>
        <v>5573</v>
      </c>
      <c r="AC428" s="154">
        <f t="shared" si="357"/>
        <v>5573</v>
      </c>
      <c r="AD428" s="154">
        <f t="shared" si="357"/>
        <v>0</v>
      </c>
      <c r="AE428" s="154">
        <f t="shared" si="357"/>
        <v>0</v>
      </c>
      <c r="AF428" s="159">
        <f>AG428+AH428</f>
        <v>5500</v>
      </c>
      <c r="AG428" s="160">
        <v>5500</v>
      </c>
      <c r="AH428" s="160"/>
      <c r="AI428" s="160"/>
      <c r="AJ428" s="161"/>
      <c r="AK428" s="161"/>
      <c r="AL428" s="161"/>
      <c r="AM428" s="161"/>
      <c r="AN428" s="162">
        <f t="shared" si="358"/>
        <v>5500</v>
      </c>
      <c r="AO428" s="162">
        <f t="shared" si="358"/>
        <v>5500</v>
      </c>
      <c r="AP428" s="162">
        <f t="shared" si="358"/>
        <v>0</v>
      </c>
      <c r="AQ428" s="162">
        <f t="shared" si="358"/>
        <v>0</v>
      </c>
      <c r="AR428" s="7"/>
      <c r="AS428" s="7"/>
      <c r="AT428" s="7"/>
      <c r="AU428" s="7"/>
      <c r="AV428" s="7"/>
      <c r="AW428" s="7"/>
      <c r="AX428" s="7"/>
      <c r="AY428" s="7"/>
      <c r="AZ428" s="7"/>
      <c r="BA428" s="7"/>
      <c r="BB428" s="7"/>
      <c r="BC428" s="7"/>
      <c r="BD428" s="7"/>
      <c r="BE428" s="7"/>
      <c r="BF428" s="7"/>
      <c r="BG428" s="7"/>
      <c r="BH428" s="7"/>
      <c r="BI428" s="7"/>
      <c r="BJ428" s="7"/>
      <c r="BK428" s="7"/>
      <c r="BL428" s="7"/>
      <c r="BM428" s="7"/>
      <c r="BN428" s="7"/>
      <c r="BO428" s="7"/>
      <c r="BP428" s="7"/>
      <c r="BQ428" s="7"/>
      <c r="BR428" s="7"/>
      <c r="BS428" s="7"/>
      <c r="BT428" s="7"/>
      <c r="BU428" s="7"/>
      <c r="BV428" s="7"/>
      <c r="BW428" s="7"/>
      <c r="BX428" s="7"/>
      <c r="BY428" s="7"/>
    </row>
    <row r="429" spans="1:77" s="8" customFormat="1" ht="51.75" hidden="1">
      <c r="A429" s="82" t="s">
        <v>304</v>
      </c>
      <c r="B429" s="60" t="s">
        <v>305</v>
      </c>
      <c r="C429" s="153"/>
      <c r="D429" s="153"/>
      <c r="E429" s="158">
        <f>E430+E432</f>
        <v>0</v>
      </c>
      <c r="F429" s="158">
        <f>F430+F432</f>
        <v>0</v>
      </c>
      <c r="G429" s="158">
        <f>G430+G432</f>
        <v>0</v>
      </c>
      <c r="H429" s="158">
        <f>H430+H432</f>
        <v>0</v>
      </c>
      <c r="I429" s="158"/>
      <c r="J429" s="193"/>
      <c r="K429" s="193"/>
      <c r="L429" s="193"/>
      <c r="M429" s="193"/>
      <c r="N429" s="193"/>
      <c r="O429" s="158"/>
      <c r="P429" s="157">
        <f t="shared" si="392"/>
        <v>0</v>
      </c>
      <c r="Q429" s="158"/>
      <c r="R429" s="158"/>
      <c r="S429" s="158"/>
      <c r="T429" s="158">
        <f>T430+T432</f>
        <v>0</v>
      </c>
      <c r="U429" s="158">
        <f>U430+U432</f>
        <v>0</v>
      </c>
      <c r="V429" s="158">
        <f>V430+V432</f>
        <v>0</v>
      </c>
      <c r="W429" s="158">
        <f>W430+W432</f>
        <v>0</v>
      </c>
      <c r="X429" s="158"/>
      <c r="Y429" s="158"/>
      <c r="Z429" s="158"/>
      <c r="AA429" s="158"/>
      <c r="AB429" s="154">
        <f t="shared" si="357"/>
        <v>0</v>
      </c>
      <c r="AC429" s="154">
        <f t="shared" si="357"/>
        <v>0</v>
      </c>
      <c r="AD429" s="154">
        <f t="shared" si="357"/>
        <v>0</v>
      </c>
      <c r="AE429" s="154">
        <f t="shared" si="357"/>
        <v>0</v>
      </c>
      <c r="AF429" s="158">
        <f>AF430+AF432</f>
        <v>0</v>
      </c>
      <c r="AG429" s="158">
        <f>AG430+AG432</f>
        <v>0</v>
      </c>
      <c r="AH429" s="158">
        <f>AH430+AH432</f>
        <v>0</v>
      </c>
      <c r="AI429" s="158">
        <f>AI430+AI432</f>
        <v>0</v>
      </c>
      <c r="AJ429" s="161"/>
      <c r="AK429" s="161"/>
      <c r="AL429" s="161"/>
      <c r="AM429" s="161"/>
      <c r="AN429" s="162">
        <f t="shared" si="358"/>
        <v>0</v>
      </c>
      <c r="AO429" s="162">
        <f t="shared" si="358"/>
        <v>0</v>
      </c>
      <c r="AP429" s="162">
        <f t="shared" si="358"/>
        <v>0</v>
      </c>
      <c r="AQ429" s="162">
        <f t="shared" si="358"/>
        <v>0</v>
      </c>
      <c r="AR429" s="7"/>
      <c r="AS429" s="7"/>
      <c r="AT429" s="7"/>
      <c r="AU429" s="7"/>
      <c r="AV429" s="7"/>
      <c r="AW429" s="7"/>
      <c r="AX429" s="7"/>
      <c r="AY429" s="7"/>
      <c r="AZ429" s="7"/>
      <c r="BA429" s="7"/>
      <c r="BB429" s="7"/>
      <c r="BC429" s="7"/>
      <c r="BD429" s="7"/>
      <c r="BE429" s="7"/>
      <c r="BF429" s="7"/>
      <c r="BG429" s="7"/>
      <c r="BH429" s="7"/>
      <c r="BI429" s="7"/>
      <c r="BJ429" s="7"/>
      <c r="BK429" s="7"/>
      <c r="BL429" s="7"/>
      <c r="BM429" s="7"/>
      <c r="BN429" s="7"/>
      <c r="BO429" s="7"/>
      <c r="BP429" s="7"/>
      <c r="BQ429" s="7"/>
      <c r="BR429" s="7"/>
      <c r="BS429" s="7"/>
      <c r="BT429" s="7"/>
      <c r="BU429" s="7"/>
      <c r="BV429" s="7"/>
      <c r="BW429" s="7"/>
      <c r="BX429" s="7"/>
      <c r="BY429" s="7"/>
    </row>
    <row r="430" spans="1:77" s="8" customFormat="1" ht="18.75" hidden="1" customHeight="1">
      <c r="A430" s="81" t="s">
        <v>35</v>
      </c>
      <c r="B430" s="60" t="s">
        <v>305</v>
      </c>
      <c r="C430" s="153" t="s">
        <v>36</v>
      </c>
      <c r="D430" s="153"/>
      <c r="E430" s="158">
        <f>E431</f>
        <v>0</v>
      </c>
      <c r="F430" s="158">
        <f>F431</f>
        <v>0</v>
      </c>
      <c r="G430" s="158">
        <f>G431</f>
        <v>0</v>
      </c>
      <c r="H430" s="158">
        <f>H431</f>
        <v>0</v>
      </c>
      <c r="I430" s="158"/>
      <c r="J430" s="193"/>
      <c r="K430" s="193"/>
      <c r="L430" s="193"/>
      <c r="M430" s="193"/>
      <c r="N430" s="193"/>
      <c r="O430" s="158"/>
      <c r="P430" s="157">
        <f t="shared" si="392"/>
        <v>0</v>
      </c>
      <c r="Q430" s="158"/>
      <c r="R430" s="158"/>
      <c r="S430" s="158"/>
      <c r="T430" s="158">
        <f>T431</f>
        <v>0</v>
      </c>
      <c r="U430" s="158">
        <f>U431</f>
        <v>0</v>
      </c>
      <c r="V430" s="158">
        <f>V431</f>
        <v>0</v>
      </c>
      <c r="W430" s="158">
        <f>W431</f>
        <v>0</v>
      </c>
      <c r="X430" s="158"/>
      <c r="Y430" s="158"/>
      <c r="Z430" s="158"/>
      <c r="AA430" s="158"/>
      <c r="AB430" s="154">
        <f t="shared" si="357"/>
        <v>0</v>
      </c>
      <c r="AC430" s="154">
        <f t="shared" si="357"/>
        <v>0</v>
      </c>
      <c r="AD430" s="154">
        <f t="shared" si="357"/>
        <v>0</v>
      </c>
      <c r="AE430" s="154">
        <f t="shared" si="357"/>
        <v>0</v>
      </c>
      <c r="AF430" s="158">
        <f>AF431</f>
        <v>0</v>
      </c>
      <c r="AG430" s="158">
        <f>AG431</f>
        <v>0</v>
      </c>
      <c r="AH430" s="158">
        <f>AH431</f>
        <v>0</v>
      </c>
      <c r="AI430" s="158">
        <f>AI431</f>
        <v>0</v>
      </c>
      <c r="AJ430" s="161"/>
      <c r="AK430" s="161"/>
      <c r="AL430" s="161"/>
      <c r="AM430" s="161"/>
      <c r="AN430" s="162">
        <f t="shared" si="358"/>
        <v>0</v>
      </c>
      <c r="AO430" s="162">
        <f t="shared" si="358"/>
        <v>0</v>
      </c>
      <c r="AP430" s="162">
        <f t="shared" si="358"/>
        <v>0</v>
      </c>
      <c r="AQ430" s="162">
        <f t="shared" si="358"/>
        <v>0</v>
      </c>
      <c r="AR430" s="7"/>
      <c r="AS430" s="7"/>
      <c r="AT430" s="7"/>
      <c r="AU430" s="7"/>
      <c r="AV430" s="7"/>
      <c r="AW430" s="7"/>
      <c r="AX430" s="7"/>
      <c r="AY430" s="7"/>
      <c r="AZ430" s="7"/>
      <c r="BA430" s="7"/>
      <c r="BB430" s="7"/>
      <c r="BC430" s="7"/>
      <c r="BD430" s="7"/>
      <c r="BE430" s="7"/>
      <c r="BF430" s="7"/>
      <c r="BG430" s="7"/>
      <c r="BH430" s="7"/>
      <c r="BI430" s="7"/>
      <c r="BJ430" s="7"/>
      <c r="BK430" s="7"/>
      <c r="BL430" s="7"/>
      <c r="BM430" s="7"/>
      <c r="BN430" s="7"/>
      <c r="BO430" s="7"/>
      <c r="BP430" s="7"/>
      <c r="BQ430" s="7"/>
      <c r="BR430" s="7"/>
      <c r="BS430" s="7"/>
      <c r="BT430" s="7"/>
      <c r="BU430" s="7"/>
      <c r="BV430" s="7"/>
      <c r="BW430" s="7"/>
      <c r="BX430" s="7"/>
      <c r="BY430" s="7"/>
    </row>
    <row r="431" spans="1:77" s="8" customFormat="1" ht="18.75" hidden="1" customHeight="1">
      <c r="A431" s="62" t="s">
        <v>67</v>
      </c>
      <c r="B431" s="60" t="s">
        <v>305</v>
      </c>
      <c r="C431" s="153" t="s">
        <v>36</v>
      </c>
      <c r="D431" s="153" t="s">
        <v>68</v>
      </c>
      <c r="E431" s="158">
        <f>F431+G431+H431</f>
        <v>0</v>
      </c>
      <c r="F431" s="155"/>
      <c r="G431" s="167"/>
      <c r="H431" s="157"/>
      <c r="I431" s="157"/>
      <c r="J431" s="188"/>
      <c r="K431" s="188"/>
      <c r="L431" s="188"/>
      <c r="M431" s="188"/>
      <c r="N431" s="188"/>
      <c r="O431" s="157"/>
      <c r="P431" s="157">
        <f t="shared" si="392"/>
        <v>0</v>
      </c>
      <c r="Q431" s="157"/>
      <c r="R431" s="157"/>
      <c r="S431" s="157"/>
      <c r="T431" s="154"/>
      <c r="U431" s="160"/>
      <c r="V431" s="28"/>
      <c r="W431" s="156"/>
      <c r="X431" s="156"/>
      <c r="Y431" s="156"/>
      <c r="Z431" s="156"/>
      <c r="AA431" s="156"/>
      <c r="AB431" s="154">
        <f t="shared" si="357"/>
        <v>0</v>
      </c>
      <c r="AC431" s="154">
        <f t="shared" si="357"/>
        <v>0</v>
      </c>
      <c r="AD431" s="154">
        <f t="shared" si="357"/>
        <v>0</v>
      </c>
      <c r="AE431" s="154">
        <f t="shared" si="357"/>
        <v>0</v>
      </c>
      <c r="AF431" s="160"/>
      <c r="AG431" s="160"/>
      <c r="AH431" s="160"/>
      <c r="AI431" s="160"/>
      <c r="AJ431" s="161"/>
      <c r="AK431" s="161"/>
      <c r="AL431" s="161"/>
      <c r="AM431" s="161"/>
      <c r="AN431" s="162">
        <f t="shared" si="358"/>
        <v>0</v>
      </c>
      <c r="AO431" s="162">
        <f t="shared" si="358"/>
        <v>0</v>
      </c>
      <c r="AP431" s="162">
        <f t="shared" si="358"/>
        <v>0</v>
      </c>
      <c r="AQ431" s="162">
        <f t="shared" si="358"/>
        <v>0</v>
      </c>
      <c r="AR431" s="7"/>
      <c r="AS431" s="7"/>
      <c r="AT431" s="7"/>
      <c r="AU431" s="7"/>
      <c r="AV431" s="7"/>
      <c r="AW431" s="7"/>
      <c r="AX431" s="7"/>
      <c r="AY431" s="7"/>
      <c r="AZ431" s="7"/>
      <c r="BA431" s="7"/>
      <c r="BB431" s="7"/>
      <c r="BC431" s="7"/>
      <c r="BD431" s="7"/>
      <c r="BE431" s="7"/>
      <c r="BF431" s="7"/>
      <c r="BG431" s="7"/>
      <c r="BH431" s="7"/>
      <c r="BI431" s="7"/>
      <c r="BJ431" s="7"/>
      <c r="BK431" s="7"/>
      <c r="BL431" s="7"/>
      <c r="BM431" s="7"/>
      <c r="BN431" s="7"/>
      <c r="BO431" s="7"/>
      <c r="BP431" s="7"/>
      <c r="BQ431" s="7"/>
      <c r="BR431" s="7"/>
      <c r="BS431" s="7"/>
      <c r="BT431" s="7"/>
      <c r="BU431" s="7"/>
      <c r="BV431" s="7"/>
      <c r="BW431" s="7"/>
      <c r="BX431" s="7"/>
      <c r="BY431" s="7"/>
    </row>
    <row r="432" spans="1:77" s="8" customFormat="1" ht="42.75" hidden="1" customHeight="1">
      <c r="A432" s="74" t="s">
        <v>91</v>
      </c>
      <c r="B432" s="60" t="s">
        <v>305</v>
      </c>
      <c r="C432" s="153" t="s">
        <v>56</v>
      </c>
      <c r="D432" s="153"/>
      <c r="E432" s="158">
        <f>E433</f>
        <v>0</v>
      </c>
      <c r="F432" s="158">
        <f>F433</f>
        <v>0</v>
      </c>
      <c r="G432" s="158">
        <f>G433</f>
        <v>0</v>
      </c>
      <c r="H432" s="158">
        <f>H433</f>
        <v>0</v>
      </c>
      <c r="I432" s="158"/>
      <c r="J432" s="193"/>
      <c r="K432" s="193"/>
      <c r="L432" s="193"/>
      <c r="M432" s="193"/>
      <c r="N432" s="193"/>
      <c r="O432" s="158"/>
      <c r="P432" s="157">
        <f t="shared" si="392"/>
        <v>0</v>
      </c>
      <c r="Q432" s="158"/>
      <c r="R432" s="158"/>
      <c r="S432" s="158"/>
      <c r="T432" s="158">
        <f>T433</f>
        <v>0</v>
      </c>
      <c r="U432" s="158">
        <f>U433</f>
        <v>0</v>
      </c>
      <c r="V432" s="158">
        <f>V433</f>
        <v>0</v>
      </c>
      <c r="W432" s="158">
        <f>W433</f>
        <v>0</v>
      </c>
      <c r="X432" s="158"/>
      <c r="Y432" s="158"/>
      <c r="Z432" s="158"/>
      <c r="AA432" s="158"/>
      <c r="AB432" s="154">
        <f t="shared" si="357"/>
        <v>0</v>
      </c>
      <c r="AC432" s="154">
        <f t="shared" si="357"/>
        <v>0</v>
      </c>
      <c r="AD432" s="154">
        <f t="shared" si="357"/>
        <v>0</v>
      </c>
      <c r="AE432" s="154">
        <f t="shared" si="357"/>
        <v>0</v>
      </c>
      <c r="AF432" s="158">
        <f>AF433</f>
        <v>0</v>
      </c>
      <c r="AG432" s="158">
        <f>AG433</f>
        <v>0</v>
      </c>
      <c r="AH432" s="158">
        <f>AH433</f>
        <v>0</v>
      </c>
      <c r="AI432" s="158">
        <f>AI433</f>
        <v>0</v>
      </c>
      <c r="AJ432" s="161"/>
      <c r="AK432" s="161"/>
      <c r="AL432" s="161"/>
      <c r="AM432" s="161"/>
      <c r="AN432" s="162">
        <f t="shared" si="358"/>
        <v>0</v>
      </c>
      <c r="AO432" s="162">
        <f t="shared" si="358"/>
        <v>0</v>
      </c>
      <c r="AP432" s="162">
        <f t="shared" si="358"/>
        <v>0</v>
      </c>
      <c r="AQ432" s="162">
        <f t="shared" si="358"/>
        <v>0</v>
      </c>
      <c r="AR432" s="7"/>
      <c r="AS432" s="7"/>
      <c r="AT432" s="7"/>
      <c r="AU432" s="7"/>
      <c r="AV432" s="7"/>
      <c r="AW432" s="7"/>
      <c r="AX432" s="7"/>
      <c r="AY432" s="7"/>
      <c r="AZ432" s="7"/>
      <c r="BA432" s="7"/>
      <c r="BB432" s="7"/>
      <c r="BC432" s="7"/>
      <c r="BD432" s="7"/>
      <c r="BE432" s="7"/>
      <c r="BF432" s="7"/>
      <c r="BG432" s="7"/>
      <c r="BH432" s="7"/>
      <c r="BI432" s="7"/>
      <c r="BJ432" s="7"/>
      <c r="BK432" s="7"/>
      <c r="BL432" s="7"/>
      <c r="BM432" s="7"/>
      <c r="BN432" s="7"/>
      <c r="BO432" s="7"/>
      <c r="BP432" s="7"/>
      <c r="BQ432" s="7"/>
      <c r="BR432" s="7"/>
      <c r="BS432" s="7"/>
      <c r="BT432" s="7"/>
      <c r="BU432" s="7"/>
      <c r="BV432" s="7"/>
      <c r="BW432" s="7"/>
      <c r="BX432" s="7"/>
      <c r="BY432" s="7"/>
    </row>
    <row r="433" spans="1:77" s="8" customFormat="1" ht="18.75" hidden="1" customHeight="1">
      <c r="A433" s="62" t="s">
        <v>67</v>
      </c>
      <c r="B433" s="60" t="s">
        <v>305</v>
      </c>
      <c r="C433" s="153" t="s">
        <v>56</v>
      </c>
      <c r="D433" s="153" t="s">
        <v>68</v>
      </c>
      <c r="E433" s="158">
        <f>F433+G433+H433</f>
        <v>0</v>
      </c>
      <c r="F433" s="155"/>
      <c r="G433" s="38"/>
      <c r="H433" s="157"/>
      <c r="I433" s="157"/>
      <c r="J433" s="188"/>
      <c r="K433" s="188"/>
      <c r="L433" s="188"/>
      <c r="M433" s="188"/>
      <c r="N433" s="188"/>
      <c r="O433" s="157"/>
      <c r="P433" s="157">
        <f t="shared" si="392"/>
        <v>0</v>
      </c>
      <c r="Q433" s="157"/>
      <c r="R433" s="157"/>
      <c r="S433" s="157"/>
      <c r="T433" s="154"/>
      <c r="U433" s="160"/>
      <c r="V433" s="28"/>
      <c r="W433" s="156"/>
      <c r="X433" s="156"/>
      <c r="Y433" s="156"/>
      <c r="Z433" s="156"/>
      <c r="AA433" s="156"/>
      <c r="AB433" s="154">
        <f t="shared" si="357"/>
        <v>0</v>
      </c>
      <c r="AC433" s="154">
        <f t="shared" si="357"/>
        <v>0</v>
      </c>
      <c r="AD433" s="154">
        <f t="shared" si="357"/>
        <v>0</v>
      </c>
      <c r="AE433" s="154">
        <f t="shared" si="357"/>
        <v>0</v>
      </c>
      <c r="AF433" s="160"/>
      <c r="AG433" s="160"/>
      <c r="AH433" s="160"/>
      <c r="AI433" s="160"/>
      <c r="AJ433" s="161"/>
      <c r="AK433" s="161"/>
      <c r="AL433" s="161"/>
      <c r="AM433" s="161"/>
      <c r="AN433" s="162">
        <f t="shared" si="358"/>
        <v>0</v>
      </c>
      <c r="AO433" s="162">
        <f t="shared" si="358"/>
        <v>0</v>
      </c>
      <c r="AP433" s="162">
        <f t="shared" si="358"/>
        <v>0</v>
      </c>
      <c r="AQ433" s="162">
        <f t="shared" si="358"/>
        <v>0</v>
      </c>
      <c r="AR433" s="7"/>
      <c r="AS433" s="7"/>
      <c r="AT433" s="7"/>
      <c r="AU433" s="7"/>
      <c r="AV433" s="7"/>
      <c r="AW433" s="7"/>
      <c r="AX433" s="7"/>
      <c r="AY433" s="7"/>
      <c r="AZ433" s="7"/>
      <c r="BA433" s="7"/>
      <c r="BB433" s="7"/>
      <c r="BC433" s="7"/>
      <c r="BD433" s="7"/>
      <c r="BE433" s="7"/>
      <c r="BF433" s="7"/>
      <c r="BG433" s="7"/>
      <c r="BH433" s="7"/>
      <c r="BI433" s="7"/>
      <c r="BJ433" s="7"/>
      <c r="BK433" s="7"/>
      <c r="BL433" s="7"/>
      <c r="BM433" s="7"/>
      <c r="BN433" s="7"/>
      <c r="BO433" s="7"/>
      <c r="BP433" s="7"/>
      <c r="BQ433" s="7"/>
      <c r="BR433" s="7"/>
      <c r="BS433" s="7"/>
      <c r="BT433" s="7"/>
      <c r="BU433" s="7"/>
      <c r="BV433" s="7"/>
      <c r="BW433" s="7"/>
      <c r="BX433" s="7"/>
      <c r="BY433" s="7"/>
    </row>
    <row r="434" spans="1:77" s="8" customFormat="1" ht="38.25" hidden="1">
      <c r="A434" s="71" t="s">
        <v>258</v>
      </c>
      <c r="B434" s="60" t="s">
        <v>332</v>
      </c>
      <c r="C434" s="153"/>
      <c r="D434" s="153"/>
      <c r="E434" s="158">
        <f t="shared" ref="E434:H435" si="406">E435</f>
        <v>0</v>
      </c>
      <c r="F434" s="155">
        <f t="shared" si="406"/>
        <v>0</v>
      </c>
      <c r="G434" s="155">
        <f t="shared" si="406"/>
        <v>0</v>
      </c>
      <c r="H434" s="155">
        <f t="shared" si="406"/>
        <v>0</v>
      </c>
      <c r="I434" s="155"/>
      <c r="J434" s="190"/>
      <c r="K434" s="190"/>
      <c r="L434" s="190"/>
      <c r="M434" s="190"/>
      <c r="N434" s="190"/>
      <c r="O434" s="155"/>
      <c r="P434" s="157">
        <f t="shared" si="392"/>
        <v>0</v>
      </c>
      <c r="Q434" s="155"/>
      <c r="R434" s="155"/>
      <c r="S434" s="155"/>
      <c r="T434" s="155">
        <f t="shared" ref="T434:AI434" si="407">T435</f>
        <v>0</v>
      </c>
      <c r="U434" s="155">
        <f t="shared" si="407"/>
        <v>0</v>
      </c>
      <c r="V434" s="155">
        <f t="shared" si="407"/>
        <v>0</v>
      </c>
      <c r="W434" s="155">
        <f t="shared" si="407"/>
        <v>0</v>
      </c>
      <c r="X434" s="155"/>
      <c r="Y434" s="155"/>
      <c r="Z434" s="155"/>
      <c r="AA434" s="155"/>
      <c r="AB434" s="154">
        <f t="shared" si="357"/>
        <v>0</v>
      </c>
      <c r="AC434" s="154">
        <f t="shared" si="357"/>
        <v>0</v>
      </c>
      <c r="AD434" s="154">
        <f t="shared" si="357"/>
        <v>0</v>
      </c>
      <c r="AE434" s="154">
        <f t="shared" si="357"/>
        <v>0</v>
      </c>
      <c r="AF434" s="155">
        <f t="shared" si="407"/>
        <v>0</v>
      </c>
      <c r="AG434" s="155">
        <f t="shared" si="407"/>
        <v>0</v>
      </c>
      <c r="AH434" s="155">
        <f t="shared" si="407"/>
        <v>0</v>
      </c>
      <c r="AI434" s="155">
        <f t="shared" si="407"/>
        <v>0</v>
      </c>
      <c r="AJ434" s="161"/>
      <c r="AK434" s="161"/>
      <c r="AL434" s="161"/>
      <c r="AM434" s="161"/>
      <c r="AN434" s="162">
        <f t="shared" si="358"/>
        <v>0</v>
      </c>
      <c r="AO434" s="162">
        <f t="shared" si="358"/>
        <v>0</v>
      </c>
      <c r="AP434" s="162">
        <f t="shared" si="358"/>
        <v>0</v>
      </c>
      <c r="AQ434" s="162">
        <f t="shared" si="358"/>
        <v>0</v>
      </c>
      <c r="AR434" s="7"/>
      <c r="AS434" s="7"/>
      <c r="AT434" s="7"/>
      <c r="AU434" s="7"/>
      <c r="AV434" s="7"/>
      <c r="AW434" s="7"/>
      <c r="AX434" s="7"/>
      <c r="AY434" s="7"/>
      <c r="AZ434" s="7"/>
      <c r="BA434" s="7"/>
      <c r="BB434" s="7"/>
      <c r="BC434" s="7"/>
      <c r="BD434" s="7"/>
      <c r="BE434" s="7"/>
      <c r="BF434" s="7"/>
      <c r="BG434" s="7"/>
      <c r="BH434" s="7"/>
      <c r="BI434" s="7"/>
      <c r="BJ434" s="7"/>
      <c r="BK434" s="7"/>
      <c r="BL434" s="7"/>
      <c r="BM434" s="7"/>
      <c r="BN434" s="7"/>
      <c r="BO434" s="7"/>
      <c r="BP434" s="7"/>
      <c r="BQ434" s="7"/>
      <c r="BR434" s="7"/>
      <c r="BS434" s="7"/>
      <c r="BT434" s="7"/>
      <c r="BU434" s="7"/>
      <c r="BV434" s="7"/>
      <c r="BW434" s="7"/>
      <c r="BX434" s="7"/>
      <c r="BY434" s="7"/>
    </row>
    <row r="435" spans="1:77" s="8" customFormat="1" ht="37.5" hidden="1" customHeight="1">
      <c r="A435" s="56" t="s">
        <v>91</v>
      </c>
      <c r="B435" s="60" t="s">
        <v>332</v>
      </c>
      <c r="C435" s="153" t="s">
        <v>56</v>
      </c>
      <c r="D435" s="153"/>
      <c r="E435" s="158">
        <f t="shared" si="406"/>
        <v>0</v>
      </c>
      <c r="F435" s="158">
        <f t="shared" si="406"/>
        <v>0</v>
      </c>
      <c r="G435" s="158">
        <f t="shared" si="406"/>
        <v>0</v>
      </c>
      <c r="H435" s="158">
        <f t="shared" si="406"/>
        <v>0</v>
      </c>
      <c r="I435" s="158">
        <f>I436</f>
        <v>0</v>
      </c>
      <c r="J435" s="193"/>
      <c r="K435" s="193"/>
      <c r="L435" s="193"/>
      <c r="M435" s="193"/>
      <c r="N435" s="193"/>
      <c r="O435" s="158"/>
      <c r="P435" s="157">
        <f t="shared" si="392"/>
        <v>0</v>
      </c>
      <c r="Q435" s="158"/>
      <c r="R435" s="158"/>
      <c r="S435" s="158"/>
      <c r="T435" s="158">
        <f>T436</f>
        <v>0</v>
      </c>
      <c r="U435" s="158">
        <f>U436</f>
        <v>0</v>
      </c>
      <c r="V435" s="158">
        <f>V436</f>
        <v>0</v>
      </c>
      <c r="W435" s="158">
        <f>W436</f>
        <v>0</v>
      </c>
      <c r="X435" s="158"/>
      <c r="Y435" s="158"/>
      <c r="Z435" s="158"/>
      <c r="AA435" s="158"/>
      <c r="AB435" s="154">
        <f t="shared" si="357"/>
        <v>0</v>
      </c>
      <c r="AC435" s="154">
        <f t="shared" si="357"/>
        <v>0</v>
      </c>
      <c r="AD435" s="154">
        <f t="shared" si="357"/>
        <v>0</v>
      </c>
      <c r="AE435" s="154">
        <f t="shared" si="357"/>
        <v>0</v>
      </c>
      <c r="AF435" s="158">
        <f>AF436</f>
        <v>0</v>
      </c>
      <c r="AG435" s="158">
        <f>AG436</f>
        <v>0</v>
      </c>
      <c r="AH435" s="158">
        <f>AH436</f>
        <v>0</v>
      </c>
      <c r="AI435" s="158">
        <f>AI436</f>
        <v>0</v>
      </c>
      <c r="AJ435" s="161"/>
      <c r="AK435" s="161"/>
      <c r="AL435" s="161"/>
      <c r="AM435" s="161"/>
      <c r="AN435" s="162">
        <f t="shared" si="358"/>
        <v>0</v>
      </c>
      <c r="AO435" s="162">
        <f t="shared" si="358"/>
        <v>0</v>
      </c>
      <c r="AP435" s="162">
        <f t="shared" si="358"/>
        <v>0</v>
      </c>
      <c r="AQ435" s="162">
        <f t="shared" si="358"/>
        <v>0</v>
      </c>
      <c r="AR435" s="7"/>
      <c r="AS435" s="7"/>
      <c r="AT435" s="7"/>
      <c r="AU435" s="7"/>
      <c r="AV435" s="7"/>
      <c r="AW435" s="7"/>
      <c r="AX435" s="7"/>
      <c r="AY435" s="7"/>
      <c r="AZ435" s="7"/>
      <c r="BA435" s="7"/>
      <c r="BB435" s="7"/>
      <c r="BC435" s="7"/>
      <c r="BD435" s="7"/>
      <c r="BE435" s="7"/>
      <c r="BF435" s="7"/>
      <c r="BG435" s="7"/>
      <c r="BH435" s="7"/>
      <c r="BI435" s="7"/>
      <c r="BJ435" s="7"/>
      <c r="BK435" s="7"/>
      <c r="BL435" s="7"/>
      <c r="BM435" s="7"/>
      <c r="BN435" s="7"/>
      <c r="BO435" s="7"/>
      <c r="BP435" s="7"/>
      <c r="BQ435" s="7"/>
      <c r="BR435" s="7"/>
      <c r="BS435" s="7"/>
      <c r="BT435" s="7"/>
      <c r="BU435" s="7"/>
      <c r="BV435" s="7"/>
      <c r="BW435" s="7"/>
      <c r="BX435" s="7"/>
      <c r="BY435" s="7"/>
    </row>
    <row r="436" spans="1:77" s="8" customFormat="1" ht="21.75" hidden="1" customHeight="1">
      <c r="A436" s="62" t="s">
        <v>67</v>
      </c>
      <c r="B436" s="60" t="s">
        <v>332</v>
      </c>
      <c r="C436" s="153" t="s">
        <v>56</v>
      </c>
      <c r="D436" s="153" t="s">
        <v>68</v>
      </c>
      <c r="E436" s="158">
        <f>F436+G436+H436+I436</f>
        <v>0</v>
      </c>
      <c r="F436" s="155"/>
      <c r="G436" s="155"/>
      <c r="H436" s="155"/>
      <c r="I436" s="155"/>
      <c r="J436" s="190"/>
      <c r="K436" s="190"/>
      <c r="L436" s="190"/>
      <c r="M436" s="190"/>
      <c r="N436" s="190"/>
      <c r="O436" s="155"/>
      <c r="P436" s="157">
        <f t="shared" si="392"/>
        <v>0</v>
      </c>
      <c r="Q436" s="155"/>
      <c r="R436" s="155"/>
      <c r="S436" s="155"/>
      <c r="T436" s="155"/>
      <c r="U436" s="155"/>
      <c r="V436" s="155"/>
      <c r="W436" s="155"/>
      <c r="X436" s="155"/>
      <c r="Y436" s="155"/>
      <c r="Z436" s="155"/>
      <c r="AA436" s="155"/>
      <c r="AB436" s="154">
        <f t="shared" si="357"/>
        <v>0</v>
      </c>
      <c r="AC436" s="154">
        <f t="shared" si="357"/>
        <v>0</v>
      </c>
      <c r="AD436" s="154">
        <f t="shared" si="357"/>
        <v>0</v>
      </c>
      <c r="AE436" s="154">
        <f t="shared" si="357"/>
        <v>0</v>
      </c>
      <c r="AF436" s="155"/>
      <c r="AG436" s="155"/>
      <c r="AH436" s="155"/>
      <c r="AI436" s="155"/>
      <c r="AJ436" s="161"/>
      <c r="AK436" s="161"/>
      <c r="AL436" s="161"/>
      <c r="AM436" s="161"/>
      <c r="AN436" s="162">
        <f t="shared" si="358"/>
        <v>0</v>
      </c>
      <c r="AO436" s="162">
        <f t="shared" si="358"/>
        <v>0</v>
      </c>
      <c r="AP436" s="162">
        <f t="shared" si="358"/>
        <v>0</v>
      </c>
      <c r="AQ436" s="162">
        <f t="shared" si="358"/>
        <v>0</v>
      </c>
      <c r="AR436" s="7"/>
      <c r="AS436" s="7"/>
      <c r="AT436" s="7"/>
      <c r="AU436" s="7"/>
      <c r="AV436" s="7"/>
      <c r="AW436" s="7"/>
      <c r="AX436" s="7"/>
      <c r="AY436" s="7"/>
      <c r="AZ436" s="7"/>
      <c r="BA436" s="7"/>
      <c r="BB436" s="7"/>
      <c r="BC436" s="7"/>
      <c r="BD436" s="7"/>
      <c r="BE436" s="7"/>
      <c r="BF436" s="7"/>
      <c r="BG436" s="7"/>
      <c r="BH436" s="7"/>
      <c r="BI436" s="7"/>
      <c r="BJ436" s="7"/>
      <c r="BK436" s="7"/>
      <c r="BL436" s="7"/>
      <c r="BM436" s="7"/>
      <c r="BN436" s="7"/>
      <c r="BO436" s="7"/>
      <c r="BP436" s="7"/>
      <c r="BQ436" s="7"/>
      <c r="BR436" s="7"/>
      <c r="BS436" s="7"/>
      <c r="BT436" s="7"/>
      <c r="BU436" s="7"/>
      <c r="BV436" s="7"/>
      <c r="BW436" s="7"/>
      <c r="BX436" s="7"/>
      <c r="BY436" s="7"/>
    </row>
    <row r="437" spans="1:77" s="8" customFormat="1" ht="66.75" hidden="1" customHeight="1">
      <c r="A437" s="57" t="s">
        <v>151</v>
      </c>
      <c r="B437" s="47" t="s">
        <v>285</v>
      </c>
      <c r="C437" s="153"/>
      <c r="D437" s="153"/>
      <c r="E437" s="158">
        <f t="shared" ref="E437:H438" si="408">E438</f>
        <v>0</v>
      </c>
      <c r="F437" s="158">
        <f t="shared" si="408"/>
        <v>0</v>
      </c>
      <c r="G437" s="158">
        <f t="shared" si="408"/>
        <v>0</v>
      </c>
      <c r="H437" s="158">
        <f t="shared" si="408"/>
        <v>0</v>
      </c>
      <c r="I437" s="158"/>
      <c r="J437" s="193"/>
      <c r="K437" s="193"/>
      <c r="L437" s="193"/>
      <c r="M437" s="193"/>
      <c r="N437" s="193"/>
      <c r="O437" s="158"/>
      <c r="P437" s="157">
        <f t="shared" si="392"/>
        <v>0</v>
      </c>
      <c r="Q437" s="158"/>
      <c r="R437" s="158"/>
      <c r="S437" s="158"/>
      <c r="T437" s="158">
        <f t="shared" ref="T437:AI438" si="409">T438</f>
        <v>0</v>
      </c>
      <c r="U437" s="158">
        <f t="shared" si="409"/>
        <v>0</v>
      </c>
      <c r="V437" s="158">
        <f t="shared" si="409"/>
        <v>0</v>
      </c>
      <c r="W437" s="158">
        <f t="shared" si="409"/>
        <v>0</v>
      </c>
      <c r="X437" s="158"/>
      <c r="Y437" s="158"/>
      <c r="Z437" s="158"/>
      <c r="AA437" s="158"/>
      <c r="AB437" s="154">
        <f t="shared" ref="AB437:AE479" si="410">T437+X437</f>
        <v>0</v>
      </c>
      <c r="AC437" s="154">
        <f t="shared" si="410"/>
        <v>0</v>
      </c>
      <c r="AD437" s="154">
        <f t="shared" si="410"/>
        <v>0</v>
      </c>
      <c r="AE437" s="154">
        <f t="shared" si="410"/>
        <v>0</v>
      </c>
      <c r="AF437" s="158">
        <f t="shared" si="409"/>
        <v>0</v>
      </c>
      <c r="AG437" s="158">
        <f t="shared" si="409"/>
        <v>0</v>
      </c>
      <c r="AH437" s="158">
        <f t="shared" si="409"/>
        <v>0</v>
      </c>
      <c r="AI437" s="158">
        <f t="shared" si="409"/>
        <v>0</v>
      </c>
      <c r="AJ437" s="161"/>
      <c r="AK437" s="161"/>
      <c r="AL437" s="161"/>
      <c r="AM437" s="161"/>
      <c r="AN437" s="162">
        <f t="shared" ref="AN437:AQ499" si="411">AF437+AJ437</f>
        <v>0</v>
      </c>
      <c r="AO437" s="162">
        <f t="shared" si="411"/>
        <v>0</v>
      </c>
      <c r="AP437" s="162">
        <f t="shared" si="411"/>
        <v>0</v>
      </c>
      <c r="AQ437" s="162">
        <f t="shared" si="411"/>
        <v>0</v>
      </c>
      <c r="AR437" s="7"/>
      <c r="AS437" s="7"/>
      <c r="AT437" s="7"/>
      <c r="AU437" s="7"/>
      <c r="AV437" s="7"/>
      <c r="AW437" s="7"/>
      <c r="AX437" s="7"/>
      <c r="AY437" s="7"/>
      <c r="AZ437" s="7"/>
      <c r="BA437" s="7"/>
      <c r="BB437" s="7"/>
      <c r="BC437" s="7"/>
      <c r="BD437" s="7"/>
      <c r="BE437" s="7"/>
      <c r="BF437" s="7"/>
      <c r="BG437" s="7"/>
      <c r="BH437" s="7"/>
      <c r="BI437" s="7"/>
      <c r="BJ437" s="7"/>
      <c r="BK437" s="7"/>
      <c r="BL437" s="7"/>
      <c r="BM437" s="7"/>
      <c r="BN437" s="7"/>
      <c r="BO437" s="7"/>
      <c r="BP437" s="7"/>
      <c r="BQ437" s="7"/>
      <c r="BR437" s="7"/>
      <c r="BS437" s="7"/>
      <c r="BT437" s="7"/>
      <c r="BU437" s="7"/>
      <c r="BV437" s="7"/>
      <c r="BW437" s="7"/>
      <c r="BX437" s="7"/>
      <c r="BY437" s="7"/>
    </row>
    <row r="438" spans="1:77" s="8" customFormat="1" ht="48" hidden="1" customHeight="1">
      <c r="A438" s="24" t="s">
        <v>92</v>
      </c>
      <c r="B438" s="47" t="s">
        <v>285</v>
      </c>
      <c r="C438" s="153" t="s">
        <v>56</v>
      </c>
      <c r="D438" s="153"/>
      <c r="E438" s="158">
        <f t="shared" si="408"/>
        <v>0</v>
      </c>
      <c r="F438" s="158">
        <f t="shared" si="408"/>
        <v>0</v>
      </c>
      <c r="G438" s="158">
        <f t="shared" si="408"/>
        <v>0</v>
      </c>
      <c r="H438" s="158">
        <f t="shared" si="408"/>
        <v>0</v>
      </c>
      <c r="I438" s="158"/>
      <c r="J438" s="193"/>
      <c r="K438" s="193"/>
      <c r="L438" s="193"/>
      <c r="M438" s="193"/>
      <c r="N438" s="193"/>
      <c r="O438" s="158"/>
      <c r="P438" s="157">
        <f t="shared" si="392"/>
        <v>0</v>
      </c>
      <c r="Q438" s="158"/>
      <c r="R438" s="158"/>
      <c r="S438" s="158"/>
      <c r="T438" s="158">
        <f t="shared" si="409"/>
        <v>0</v>
      </c>
      <c r="U438" s="158">
        <f t="shared" si="409"/>
        <v>0</v>
      </c>
      <c r="V438" s="158">
        <f t="shared" si="409"/>
        <v>0</v>
      </c>
      <c r="W438" s="158">
        <f t="shared" si="409"/>
        <v>0</v>
      </c>
      <c r="X438" s="158"/>
      <c r="Y438" s="158"/>
      <c r="Z438" s="158"/>
      <c r="AA438" s="158"/>
      <c r="AB438" s="154">
        <f t="shared" si="410"/>
        <v>0</v>
      </c>
      <c r="AC438" s="154">
        <f t="shared" si="410"/>
        <v>0</v>
      </c>
      <c r="AD438" s="154">
        <f t="shared" si="410"/>
        <v>0</v>
      </c>
      <c r="AE438" s="154">
        <f t="shared" si="410"/>
        <v>0</v>
      </c>
      <c r="AF438" s="158">
        <f t="shared" si="409"/>
        <v>0</v>
      </c>
      <c r="AG438" s="158">
        <f t="shared" si="409"/>
        <v>0</v>
      </c>
      <c r="AH438" s="158">
        <f t="shared" si="409"/>
        <v>0</v>
      </c>
      <c r="AI438" s="158">
        <f t="shared" si="409"/>
        <v>0</v>
      </c>
      <c r="AJ438" s="161"/>
      <c r="AK438" s="161"/>
      <c r="AL438" s="161"/>
      <c r="AM438" s="161"/>
      <c r="AN438" s="162">
        <f t="shared" si="411"/>
        <v>0</v>
      </c>
      <c r="AO438" s="162">
        <f t="shared" si="411"/>
        <v>0</v>
      </c>
      <c r="AP438" s="162">
        <f t="shared" si="411"/>
        <v>0</v>
      </c>
      <c r="AQ438" s="162">
        <f t="shared" si="411"/>
        <v>0</v>
      </c>
      <c r="AR438" s="7"/>
      <c r="AS438" s="7"/>
      <c r="AT438" s="7"/>
      <c r="AU438" s="7"/>
      <c r="AV438" s="7"/>
      <c r="AW438" s="7"/>
      <c r="AX438" s="7"/>
      <c r="AY438" s="7"/>
      <c r="AZ438" s="7"/>
      <c r="BA438" s="7"/>
      <c r="BB438" s="7"/>
      <c r="BC438" s="7"/>
      <c r="BD438" s="7"/>
      <c r="BE438" s="7"/>
      <c r="BF438" s="7"/>
      <c r="BG438" s="7"/>
      <c r="BH438" s="7"/>
      <c r="BI438" s="7"/>
      <c r="BJ438" s="7"/>
      <c r="BK438" s="7"/>
      <c r="BL438" s="7"/>
      <c r="BM438" s="7"/>
      <c r="BN438" s="7"/>
      <c r="BO438" s="7"/>
      <c r="BP438" s="7"/>
      <c r="BQ438" s="7"/>
      <c r="BR438" s="7"/>
      <c r="BS438" s="7"/>
      <c r="BT438" s="7"/>
      <c r="BU438" s="7"/>
      <c r="BV438" s="7"/>
      <c r="BW438" s="7"/>
      <c r="BX438" s="7"/>
      <c r="BY438" s="7"/>
    </row>
    <row r="439" spans="1:77" s="8" customFormat="1" ht="19.5" hidden="1" customHeight="1">
      <c r="A439" s="62" t="s">
        <v>67</v>
      </c>
      <c r="B439" s="47" t="s">
        <v>285</v>
      </c>
      <c r="C439" s="153" t="s">
        <v>56</v>
      </c>
      <c r="D439" s="153" t="s">
        <v>68</v>
      </c>
      <c r="E439" s="158">
        <f>F439+G439+H439</f>
        <v>0</v>
      </c>
      <c r="F439" s="155"/>
      <c r="G439" s="155"/>
      <c r="H439" s="157"/>
      <c r="I439" s="157"/>
      <c r="J439" s="188"/>
      <c r="K439" s="188"/>
      <c r="L439" s="188"/>
      <c r="M439" s="188"/>
      <c r="N439" s="188"/>
      <c r="O439" s="157"/>
      <c r="P439" s="157">
        <f t="shared" si="392"/>
        <v>0</v>
      </c>
      <c r="Q439" s="157"/>
      <c r="R439" s="157"/>
      <c r="S439" s="157"/>
      <c r="T439" s="154">
        <f t="shared" ref="T439:T446" si="412">U439+V439+W439</f>
        <v>0</v>
      </c>
      <c r="U439" s="160"/>
      <c r="V439" s="14"/>
      <c r="W439" s="156"/>
      <c r="X439" s="156"/>
      <c r="Y439" s="156"/>
      <c r="Z439" s="156"/>
      <c r="AA439" s="156"/>
      <c r="AB439" s="154">
        <f t="shared" si="410"/>
        <v>0</v>
      </c>
      <c r="AC439" s="154">
        <f t="shared" si="410"/>
        <v>0</v>
      </c>
      <c r="AD439" s="154">
        <f t="shared" si="410"/>
        <v>0</v>
      </c>
      <c r="AE439" s="154">
        <f t="shared" si="410"/>
        <v>0</v>
      </c>
      <c r="AF439" s="160">
        <f>AG439+AH439+AI439</f>
        <v>0</v>
      </c>
      <c r="AG439" s="160"/>
      <c r="AH439" s="160"/>
      <c r="AI439" s="160"/>
      <c r="AJ439" s="161"/>
      <c r="AK439" s="161"/>
      <c r="AL439" s="161"/>
      <c r="AM439" s="161"/>
      <c r="AN439" s="162">
        <f t="shared" si="411"/>
        <v>0</v>
      </c>
      <c r="AO439" s="162">
        <f t="shared" si="411"/>
        <v>0</v>
      </c>
      <c r="AP439" s="162">
        <f t="shared" si="411"/>
        <v>0</v>
      </c>
      <c r="AQ439" s="162">
        <f t="shared" si="411"/>
        <v>0</v>
      </c>
      <c r="AR439" s="7"/>
      <c r="AS439" s="7"/>
      <c r="AT439" s="7"/>
      <c r="AU439" s="7"/>
      <c r="AV439" s="7"/>
      <c r="AW439" s="7"/>
      <c r="AX439" s="7"/>
      <c r="AY439" s="7"/>
      <c r="AZ439" s="7"/>
      <c r="BA439" s="7"/>
      <c r="BB439" s="7"/>
      <c r="BC439" s="7"/>
      <c r="BD439" s="7"/>
      <c r="BE439" s="7"/>
      <c r="BF439" s="7"/>
      <c r="BG439" s="7"/>
      <c r="BH439" s="7"/>
      <c r="BI439" s="7"/>
      <c r="BJ439" s="7"/>
      <c r="BK439" s="7"/>
      <c r="BL439" s="7"/>
      <c r="BM439" s="7"/>
      <c r="BN439" s="7"/>
      <c r="BO439" s="7"/>
      <c r="BP439" s="7"/>
      <c r="BQ439" s="7"/>
      <c r="BR439" s="7"/>
      <c r="BS439" s="7"/>
      <c r="BT439" s="7"/>
      <c r="BU439" s="7"/>
      <c r="BV439" s="7"/>
      <c r="BW439" s="7"/>
      <c r="BX439" s="7"/>
      <c r="BY439" s="7"/>
    </row>
    <row r="440" spans="1:77" s="8" customFormat="1" ht="65.099999999999994" hidden="1" customHeight="1">
      <c r="A440" s="16" t="s">
        <v>126</v>
      </c>
      <c r="B440" s="44" t="s">
        <v>259</v>
      </c>
      <c r="C440" s="153"/>
      <c r="D440" s="19"/>
      <c r="E440" s="158">
        <f t="shared" ref="E440:E446" si="413">F440+H440</f>
        <v>0</v>
      </c>
      <c r="F440" s="155">
        <f>F441</f>
        <v>0</v>
      </c>
      <c r="G440" s="167"/>
      <c r="H440" s="157">
        <f>H441</f>
        <v>0</v>
      </c>
      <c r="I440" s="157"/>
      <c r="J440" s="188"/>
      <c r="K440" s="188"/>
      <c r="L440" s="188"/>
      <c r="M440" s="188"/>
      <c r="N440" s="188"/>
      <c r="O440" s="157"/>
      <c r="P440" s="157">
        <f t="shared" si="392"/>
        <v>0</v>
      </c>
      <c r="Q440" s="157"/>
      <c r="R440" s="157"/>
      <c r="S440" s="157"/>
      <c r="T440" s="158">
        <f t="shared" si="412"/>
        <v>0</v>
      </c>
      <c r="U440" s="155">
        <f>U441</f>
        <v>0</v>
      </c>
      <c r="V440" s="167"/>
      <c r="W440" s="156"/>
      <c r="X440" s="156"/>
      <c r="Y440" s="156"/>
      <c r="Z440" s="156"/>
      <c r="AA440" s="156"/>
      <c r="AB440" s="154">
        <f t="shared" si="410"/>
        <v>0</v>
      </c>
      <c r="AC440" s="154">
        <f t="shared" si="410"/>
        <v>0</v>
      </c>
      <c r="AD440" s="154">
        <f t="shared" si="410"/>
        <v>0</v>
      </c>
      <c r="AE440" s="154">
        <f t="shared" si="410"/>
        <v>0</v>
      </c>
      <c r="AF440" s="160">
        <f t="shared" ref="AF440:AF446" si="414">AG440+AH440</f>
        <v>0</v>
      </c>
      <c r="AG440" s="160">
        <f t="shared" ref="AG440:AI442" si="415">AG441</f>
        <v>0</v>
      </c>
      <c r="AH440" s="160">
        <f t="shared" si="415"/>
        <v>0</v>
      </c>
      <c r="AI440" s="160">
        <f t="shared" si="415"/>
        <v>0</v>
      </c>
      <c r="AJ440" s="161"/>
      <c r="AK440" s="161"/>
      <c r="AL440" s="161"/>
      <c r="AM440" s="161"/>
      <c r="AN440" s="162">
        <f t="shared" si="411"/>
        <v>0</v>
      </c>
      <c r="AO440" s="162">
        <f t="shared" si="411"/>
        <v>0</v>
      </c>
      <c r="AP440" s="162">
        <f t="shared" si="411"/>
        <v>0</v>
      </c>
      <c r="AQ440" s="162">
        <f t="shared" si="411"/>
        <v>0</v>
      </c>
      <c r="AR440" s="7"/>
      <c r="AS440" s="7"/>
      <c r="AT440" s="7"/>
      <c r="AU440" s="7"/>
      <c r="AV440" s="7"/>
      <c r="AW440" s="7"/>
      <c r="AX440" s="7"/>
      <c r="AY440" s="7"/>
      <c r="AZ440" s="7"/>
      <c r="BA440" s="7"/>
      <c r="BB440" s="7"/>
      <c r="BC440" s="7"/>
      <c r="BD440" s="7"/>
      <c r="BE440" s="7"/>
      <c r="BF440" s="7"/>
      <c r="BG440" s="7"/>
      <c r="BH440" s="7"/>
      <c r="BI440" s="7"/>
      <c r="BJ440" s="7"/>
      <c r="BK440" s="7"/>
      <c r="BL440" s="7"/>
      <c r="BM440" s="7"/>
      <c r="BN440" s="7"/>
      <c r="BO440" s="7"/>
      <c r="BP440" s="7"/>
      <c r="BQ440" s="7"/>
      <c r="BR440" s="7"/>
      <c r="BS440" s="7"/>
      <c r="BT440" s="7"/>
      <c r="BU440" s="7"/>
      <c r="BV440" s="7"/>
      <c r="BW440" s="7"/>
      <c r="BX440" s="7"/>
      <c r="BY440" s="7"/>
    </row>
    <row r="441" spans="1:77" s="8" customFormat="1" hidden="1">
      <c r="A441" s="16" t="s">
        <v>127</v>
      </c>
      <c r="B441" s="44" t="s">
        <v>260</v>
      </c>
      <c r="C441" s="153"/>
      <c r="D441" s="19"/>
      <c r="E441" s="158">
        <f t="shared" si="413"/>
        <v>0</v>
      </c>
      <c r="F441" s="155">
        <f>F442</f>
        <v>0</v>
      </c>
      <c r="G441" s="167"/>
      <c r="H441" s="157">
        <f>H442</f>
        <v>0</v>
      </c>
      <c r="I441" s="157"/>
      <c r="J441" s="188"/>
      <c r="K441" s="188"/>
      <c r="L441" s="188"/>
      <c r="M441" s="188"/>
      <c r="N441" s="188"/>
      <c r="O441" s="157"/>
      <c r="P441" s="157">
        <f t="shared" si="392"/>
        <v>0</v>
      </c>
      <c r="Q441" s="157"/>
      <c r="R441" s="157"/>
      <c r="S441" s="157"/>
      <c r="T441" s="158">
        <f t="shared" si="412"/>
        <v>0</v>
      </c>
      <c r="U441" s="155">
        <f>U442</f>
        <v>0</v>
      </c>
      <c r="V441" s="167"/>
      <c r="W441" s="156"/>
      <c r="X441" s="156"/>
      <c r="Y441" s="156"/>
      <c r="Z441" s="156"/>
      <c r="AA441" s="156"/>
      <c r="AB441" s="154">
        <f t="shared" si="410"/>
        <v>0</v>
      </c>
      <c r="AC441" s="154">
        <f t="shared" si="410"/>
        <v>0</v>
      </c>
      <c r="AD441" s="154">
        <f t="shared" si="410"/>
        <v>0</v>
      </c>
      <c r="AE441" s="154">
        <f t="shared" si="410"/>
        <v>0</v>
      </c>
      <c r="AF441" s="160">
        <f t="shared" si="414"/>
        <v>0</v>
      </c>
      <c r="AG441" s="160">
        <f t="shared" si="415"/>
        <v>0</v>
      </c>
      <c r="AH441" s="160">
        <f t="shared" si="415"/>
        <v>0</v>
      </c>
      <c r="AI441" s="160">
        <f t="shared" si="415"/>
        <v>0</v>
      </c>
      <c r="AJ441" s="161"/>
      <c r="AK441" s="161"/>
      <c r="AL441" s="161"/>
      <c r="AM441" s="161"/>
      <c r="AN441" s="162">
        <f t="shared" si="411"/>
        <v>0</v>
      </c>
      <c r="AO441" s="162">
        <f t="shared" si="411"/>
        <v>0</v>
      </c>
      <c r="AP441" s="162">
        <f t="shared" si="411"/>
        <v>0</v>
      </c>
      <c r="AQ441" s="162">
        <f t="shared" si="411"/>
        <v>0</v>
      </c>
      <c r="AR441" s="7"/>
      <c r="AS441" s="7"/>
      <c r="AT441" s="7"/>
      <c r="AU441" s="7"/>
      <c r="AV441" s="7"/>
      <c r="AW441" s="7"/>
      <c r="AX441" s="7"/>
      <c r="AY441" s="7"/>
      <c r="AZ441" s="7"/>
      <c r="BA441" s="7"/>
      <c r="BB441" s="7"/>
      <c r="BC441" s="7"/>
      <c r="BD441" s="7"/>
      <c r="BE441" s="7"/>
      <c r="BF441" s="7"/>
      <c r="BG441" s="7"/>
      <c r="BH441" s="7"/>
      <c r="BI441" s="7"/>
      <c r="BJ441" s="7"/>
      <c r="BK441" s="7"/>
      <c r="BL441" s="7"/>
      <c r="BM441" s="7"/>
      <c r="BN441" s="7"/>
      <c r="BO441" s="7"/>
      <c r="BP441" s="7"/>
      <c r="BQ441" s="7"/>
      <c r="BR441" s="7"/>
      <c r="BS441" s="7"/>
      <c r="BT441" s="7"/>
      <c r="BU441" s="7"/>
      <c r="BV441" s="7"/>
      <c r="BW441" s="7"/>
      <c r="BX441" s="7"/>
      <c r="BY441" s="7"/>
    </row>
    <row r="442" spans="1:77" s="8" customFormat="1" ht="50.25" hidden="1" customHeight="1">
      <c r="A442" s="62" t="s">
        <v>91</v>
      </c>
      <c r="B442" s="44" t="s">
        <v>260</v>
      </c>
      <c r="C442" s="153" t="s">
        <v>56</v>
      </c>
      <c r="D442" s="19"/>
      <c r="E442" s="158">
        <f t="shared" si="413"/>
        <v>0</v>
      </c>
      <c r="F442" s="155">
        <f>F443</f>
        <v>0</v>
      </c>
      <c r="G442" s="167"/>
      <c r="H442" s="157">
        <f>H443</f>
        <v>0</v>
      </c>
      <c r="I442" s="157"/>
      <c r="J442" s="188"/>
      <c r="K442" s="188"/>
      <c r="L442" s="188"/>
      <c r="M442" s="188"/>
      <c r="N442" s="188"/>
      <c r="O442" s="157"/>
      <c r="P442" s="157">
        <f t="shared" si="392"/>
        <v>0</v>
      </c>
      <c r="Q442" s="157"/>
      <c r="R442" s="157"/>
      <c r="S442" s="157"/>
      <c r="T442" s="158">
        <f t="shared" si="412"/>
        <v>0</v>
      </c>
      <c r="U442" s="155">
        <f>U443</f>
        <v>0</v>
      </c>
      <c r="V442" s="167"/>
      <c r="W442" s="156"/>
      <c r="X442" s="156"/>
      <c r="Y442" s="156"/>
      <c r="Z442" s="156"/>
      <c r="AA442" s="156"/>
      <c r="AB442" s="154">
        <f t="shared" si="410"/>
        <v>0</v>
      </c>
      <c r="AC442" s="154">
        <f t="shared" si="410"/>
        <v>0</v>
      </c>
      <c r="AD442" s="154">
        <f t="shared" si="410"/>
        <v>0</v>
      </c>
      <c r="AE442" s="154">
        <f t="shared" si="410"/>
        <v>0</v>
      </c>
      <c r="AF442" s="160">
        <f t="shared" si="414"/>
        <v>0</v>
      </c>
      <c r="AG442" s="160">
        <f t="shared" si="415"/>
        <v>0</v>
      </c>
      <c r="AH442" s="160">
        <f t="shared" si="415"/>
        <v>0</v>
      </c>
      <c r="AI442" s="160">
        <f t="shared" si="415"/>
        <v>0</v>
      </c>
      <c r="AJ442" s="161"/>
      <c r="AK442" s="161"/>
      <c r="AL442" s="161"/>
      <c r="AM442" s="161"/>
      <c r="AN442" s="162">
        <f t="shared" si="411"/>
        <v>0</v>
      </c>
      <c r="AO442" s="162">
        <f t="shared" si="411"/>
        <v>0</v>
      </c>
      <c r="AP442" s="162">
        <f t="shared" si="411"/>
        <v>0</v>
      </c>
      <c r="AQ442" s="162">
        <f t="shared" si="411"/>
        <v>0</v>
      </c>
      <c r="AR442" s="7"/>
      <c r="AS442" s="7"/>
      <c r="AT442" s="7"/>
      <c r="AU442" s="7"/>
      <c r="AV442" s="7"/>
      <c r="AW442" s="7"/>
      <c r="AX442" s="7"/>
      <c r="AY442" s="7"/>
      <c r="AZ442" s="7"/>
      <c r="BA442" s="7"/>
      <c r="BB442" s="7"/>
      <c r="BC442" s="7"/>
      <c r="BD442" s="7"/>
      <c r="BE442" s="7"/>
      <c r="BF442" s="7"/>
      <c r="BG442" s="7"/>
      <c r="BH442" s="7"/>
      <c r="BI442" s="7"/>
      <c r="BJ442" s="7"/>
      <c r="BK442" s="7"/>
      <c r="BL442" s="7"/>
      <c r="BM442" s="7"/>
      <c r="BN442" s="7"/>
      <c r="BO442" s="7"/>
      <c r="BP442" s="7"/>
      <c r="BQ442" s="7"/>
      <c r="BR442" s="7"/>
      <c r="BS442" s="7"/>
      <c r="BT442" s="7"/>
      <c r="BU442" s="7"/>
      <c r="BV442" s="7"/>
      <c r="BW442" s="7"/>
      <c r="BX442" s="7"/>
      <c r="BY442" s="7"/>
    </row>
    <row r="443" spans="1:77" s="8" customFormat="1" ht="14.25" hidden="1" customHeight="1">
      <c r="A443" s="62" t="s">
        <v>67</v>
      </c>
      <c r="B443" s="44" t="s">
        <v>260</v>
      </c>
      <c r="C443" s="153" t="s">
        <v>56</v>
      </c>
      <c r="D443" s="153" t="s">
        <v>68</v>
      </c>
      <c r="E443" s="158">
        <f t="shared" si="413"/>
        <v>0</v>
      </c>
      <c r="F443" s="155"/>
      <c r="G443" s="167"/>
      <c r="H443" s="157"/>
      <c r="I443" s="157"/>
      <c r="J443" s="188"/>
      <c r="K443" s="188"/>
      <c r="L443" s="188"/>
      <c r="M443" s="188"/>
      <c r="N443" s="188"/>
      <c r="O443" s="157"/>
      <c r="P443" s="157">
        <f t="shared" si="392"/>
        <v>0</v>
      </c>
      <c r="Q443" s="157"/>
      <c r="R443" s="157"/>
      <c r="S443" s="157"/>
      <c r="T443" s="158">
        <f t="shared" si="412"/>
        <v>0</v>
      </c>
      <c r="U443" s="155"/>
      <c r="V443" s="167"/>
      <c r="W443" s="156"/>
      <c r="X443" s="156"/>
      <c r="Y443" s="156"/>
      <c r="Z443" s="156"/>
      <c r="AA443" s="156"/>
      <c r="AB443" s="154">
        <f t="shared" si="410"/>
        <v>0</v>
      </c>
      <c r="AC443" s="154">
        <f t="shared" si="410"/>
        <v>0</v>
      </c>
      <c r="AD443" s="154">
        <f t="shared" si="410"/>
        <v>0</v>
      </c>
      <c r="AE443" s="154">
        <f t="shared" si="410"/>
        <v>0</v>
      </c>
      <c r="AF443" s="160">
        <f t="shared" si="414"/>
        <v>0</v>
      </c>
      <c r="AG443" s="160"/>
      <c r="AH443" s="160"/>
      <c r="AI443" s="160"/>
      <c r="AJ443" s="161"/>
      <c r="AK443" s="161"/>
      <c r="AL443" s="161"/>
      <c r="AM443" s="161"/>
      <c r="AN443" s="162">
        <f t="shared" si="411"/>
        <v>0</v>
      </c>
      <c r="AO443" s="162">
        <f t="shared" si="411"/>
        <v>0</v>
      </c>
      <c r="AP443" s="162">
        <f t="shared" si="411"/>
        <v>0</v>
      </c>
      <c r="AQ443" s="162">
        <f t="shared" si="411"/>
        <v>0</v>
      </c>
      <c r="AR443" s="7"/>
      <c r="AS443" s="7"/>
      <c r="AT443" s="7"/>
      <c r="AU443" s="7"/>
      <c r="AV443" s="7"/>
      <c r="AW443" s="7"/>
      <c r="AX443" s="7"/>
      <c r="AY443" s="7"/>
      <c r="AZ443" s="7"/>
      <c r="BA443" s="7"/>
      <c r="BB443" s="7"/>
      <c r="BC443" s="7"/>
      <c r="BD443" s="7"/>
      <c r="BE443" s="7"/>
      <c r="BF443" s="7"/>
      <c r="BG443" s="7"/>
      <c r="BH443" s="7"/>
      <c r="BI443" s="7"/>
      <c r="BJ443" s="7"/>
      <c r="BK443" s="7"/>
      <c r="BL443" s="7"/>
      <c r="BM443" s="7"/>
      <c r="BN443" s="7"/>
      <c r="BO443" s="7"/>
      <c r="BP443" s="7"/>
      <c r="BQ443" s="7"/>
      <c r="BR443" s="7"/>
      <c r="BS443" s="7"/>
      <c r="BT443" s="7"/>
      <c r="BU443" s="7"/>
      <c r="BV443" s="7"/>
      <c r="BW443" s="7"/>
      <c r="BX443" s="7"/>
      <c r="BY443" s="7"/>
    </row>
    <row r="444" spans="1:77" s="8" customFormat="1" ht="30" hidden="1">
      <c r="A444" s="48" t="s">
        <v>261</v>
      </c>
      <c r="B444" s="47" t="s">
        <v>262</v>
      </c>
      <c r="C444" s="153"/>
      <c r="D444" s="153"/>
      <c r="E444" s="158">
        <f t="shared" si="413"/>
        <v>0</v>
      </c>
      <c r="F444" s="155">
        <f t="shared" ref="F444:H445" si="416">F445</f>
        <v>0</v>
      </c>
      <c r="G444" s="155">
        <f t="shared" si="416"/>
        <v>0</v>
      </c>
      <c r="H444" s="155">
        <f t="shared" si="416"/>
        <v>0</v>
      </c>
      <c r="I444" s="155"/>
      <c r="J444" s="190"/>
      <c r="K444" s="190"/>
      <c r="L444" s="190"/>
      <c r="M444" s="190"/>
      <c r="N444" s="190"/>
      <c r="O444" s="155"/>
      <c r="P444" s="157">
        <f t="shared" si="392"/>
        <v>0</v>
      </c>
      <c r="Q444" s="155"/>
      <c r="R444" s="155"/>
      <c r="S444" s="155"/>
      <c r="T444" s="154">
        <f t="shared" si="412"/>
        <v>0</v>
      </c>
      <c r="U444" s="160">
        <f>U445</f>
        <v>0</v>
      </c>
      <c r="V444" s="160">
        <f>V445</f>
        <v>0</v>
      </c>
      <c r="W444" s="156"/>
      <c r="X444" s="156"/>
      <c r="Y444" s="156"/>
      <c r="Z444" s="156"/>
      <c r="AA444" s="156"/>
      <c r="AB444" s="154">
        <f t="shared" si="410"/>
        <v>0</v>
      </c>
      <c r="AC444" s="154">
        <f t="shared" si="410"/>
        <v>0</v>
      </c>
      <c r="AD444" s="154">
        <f t="shared" si="410"/>
        <v>0</v>
      </c>
      <c r="AE444" s="154">
        <f t="shared" si="410"/>
        <v>0</v>
      </c>
      <c r="AF444" s="160">
        <f t="shared" si="414"/>
        <v>0</v>
      </c>
      <c r="AG444" s="160">
        <f>AG445</f>
        <v>0</v>
      </c>
      <c r="AH444" s="160">
        <f>AH445</f>
        <v>0</v>
      </c>
      <c r="AI444" s="160"/>
      <c r="AJ444" s="161"/>
      <c r="AK444" s="161"/>
      <c r="AL444" s="161"/>
      <c r="AM444" s="161"/>
      <c r="AN444" s="162">
        <f t="shared" si="411"/>
        <v>0</v>
      </c>
      <c r="AO444" s="162">
        <f t="shared" si="411"/>
        <v>0</v>
      </c>
      <c r="AP444" s="162">
        <f t="shared" si="411"/>
        <v>0</v>
      </c>
      <c r="AQ444" s="162">
        <f t="shared" si="411"/>
        <v>0</v>
      </c>
      <c r="AR444" s="7"/>
      <c r="AS444" s="7"/>
      <c r="AT444" s="7"/>
      <c r="AU444" s="7"/>
      <c r="AV444" s="7"/>
      <c r="AW444" s="7"/>
      <c r="AX444" s="7"/>
      <c r="AY444" s="7"/>
      <c r="AZ444" s="7"/>
      <c r="BA444" s="7"/>
      <c r="BB444" s="7"/>
      <c r="BC444" s="7"/>
      <c r="BD444" s="7"/>
      <c r="BE444" s="7"/>
      <c r="BF444" s="7"/>
      <c r="BG444" s="7"/>
      <c r="BH444" s="7"/>
      <c r="BI444" s="7"/>
      <c r="BJ444" s="7"/>
      <c r="BK444" s="7"/>
      <c r="BL444" s="7"/>
      <c r="BM444" s="7"/>
      <c r="BN444" s="7"/>
      <c r="BO444" s="7"/>
      <c r="BP444" s="7"/>
      <c r="BQ444" s="7"/>
      <c r="BR444" s="7"/>
      <c r="BS444" s="7"/>
      <c r="BT444" s="7"/>
      <c r="BU444" s="7"/>
      <c r="BV444" s="7"/>
      <c r="BW444" s="7"/>
      <c r="BX444" s="7"/>
      <c r="BY444" s="7"/>
    </row>
    <row r="445" spans="1:77" s="8" customFormat="1" ht="44.25" hidden="1" customHeight="1">
      <c r="A445" s="24" t="s">
        <v>91</v>
      </c>
      <c r="B445" s="47" t="s">
        <v>262</v>
      </c>
      <c r="C445" s="153" t="s">
        <v>56</v>
      </c>
      <c r="D445" s="153"/>
      <c r="E445" s="158">
        <f t="shared" si="413"/>
        <v>0</v>
      </c>
      <c r="F445" s="155">
        <f t="shared" si="416"/>
        <v>0</v>
      </c>
      <c r="G445" s="155">
        <f t="shared" si="416"/>
        <v>0</v>
      </c>
      <c r="H445" s="155">
        <f t="shared" si="416"/>
        <v>0</v>
      </c>
      <c r="I445" s="155"/>
      <c r="J445" s="190"/>
      <c r="K445" s="190"/>
      <c r="L445" s="190"/>
      <c r="M445" s="190"/>
      <c r="N445" s="190"/>
      <c r="O445" s="155"/>
      <c r="P445" s="157">
        <f t="shared" si="392"/>
        <v>0</v>
      </c>
      <c r="Q445" s="155"/>
      <c r="R445" s="155"/>
      <c r="S445" s="155"/>
      <c r="T445" s="154">
        <f t="shared" si="412"/>
        <v>0</v>
      </c>
      <c r="U445" s="160">
        <f>U446</f>
        <v>0</v>
      </c>
      <c r="V445" s="160">
        <f>V446</f>
        <v>0</v>
      </c>
      <c r="W445" s="156"/>
      <c r="X445" s="156"/>
      <c r="Y445" s="156"/>
      <c r="Z445" s="156"/>
      <c r="AA445" s="156"/>
      <c r="AB445" s="154">
        <f t="shared" si="410"/>
        <v>0</v>
      </c>
      <c r="AC445" s="154">
        <f t="shared" si="410"/>
        <v>0</v>
      </c>
      <c r="AD445" s="154">
        <f t="shared" si="410"/>
        <v>0</v>
      </c>
      <c r="AE445" s="154">
        <f t="shared" si="410"/>
        <v>0</v>
      </c>
      <c r="AF445" s="160">
        <f t="shared" si="414"/>
        <v>0</v>
      </c>
      <c r="AG445" s="160"/>
      <c r="AH445" s="160"/>
      <c r="AI445" s="160"/>
      <c r="AJ445" s="161"/>
      <c r="AK445" s="161"/>
      <c r="AL445" s="161"/>
      <c r="AM445" s="161"/>
      <c r="AN445" s="162">
        <f t="shared" si="411"/>
        <v>0</v>
      </c>
      <c r="AO445" s="162">
        <f t="shared" si="411"/>
        <v>0</v>
      </c>
      <c r="AP445" s="162">
        <f t="shared" si="411"/>
        <v>0</v>
      </c>
      <c r="AQ445" s="162">
        <f t="shared" si="411"/>
        <v>0</v>
      </c>
      <c r="AR445" s="7"/>
      <c r="AS445" s="7"/>
      <c r="AT445" s="7"/>
      <c r="AU445" s="7"/>
      <c r="AV445" s="7"/>
      <c r="AW445" s="7"/>
      <c r="AX445" s="7"/>
      <c r="AY445" s="7"/>
      <c r="AZ445" s="7"/>
      <c r="BA445" s="7"/>
      <c r="BB445" s="7"/>
      <c r="BC445" s="7"/>
      <c r="BD445" s="7"/>
      <c r="BE445" s="7"/>
      <c r="BF445" s="7"/>
      <c r="BG445" s="7"/>
      <c r="BH445" s="7"/>
      <c r="BI445" s="7"/>
      <c r="BJ445" s="7"/>
      <c r="BK445" s="7"/>
      <c r="BL445" s="7"/>
      <c r="BM445" s="7"/>
      <c r="BN445" s="7"/>
      <c r="BO445" s="7"/>
      <c r="BP445" s="7"/>
      <c r="BQ445" s="7"/>
      <c r="BR445" s="7"/>
      <c r="BS445" s="7"/>
      <c r="BT445" s="7"/>
      <c r="BU445" s="7"/>
      <c r="BV445" s="7"/>
      <c r="BW445" s="7"/>
      <c r="BX445" s="7"/>
      <c r="BY445" s="7"/>
    </row>
    <row r="446" spans="1:77" s="8" customFormat="1" hidden="1">
      <c r="A446" s="62" t="s">
        <v>67</v>
      </c>
      <c r="B446" s="47" t="s">
        <v>262</v>
      </c>
      <c r="C446" s="153" t="s">
        <v>56</v>
      </c>
      <c r="D446" s="153" t="s">
        <v>68</v>
      </c>
      <c r="E446" s="158">
        <f t="shared" si="413"/>
        <v>0</v>
      </c>
      <c r="F446" s="155"/>
      <c r="G446" s="155"/>
      <c r="H446" s="157"/>
      <c r="I446" s="157"/>
      <c r="J446" s="188"/>
      <c r="K446" s="188"/>
      <c r="L446" s="188"/>
      <c r="M446" s="188"/>
      <c r="N446" s="188"/>
      <c r="O446" s="157"/>
      <c r="P446" s="157">
        <f t="shared" si="392"/>
        <v>0</v>
      </c>
      <c r="Q446" s="157"/>
      <c r="R446" s="157"/>
      <c r="S446" s="157"/>
      <c r="T446" s="154">
        <f t="shared" si="412"/>
        <v>0</v>
      </c>
      <c r="U446" s="167"/>
      <c r="V446" s="155"/>
      <c r="W446" s="156"/>
      <c r="X446" s="156"/>
      <c r="Y446" s="156"/>
      <c r="Z446" s="156"/>
      <c r="AA446" s="156"/>
      <c r="AB446" s="154">
        <f t="shared" si="410"/>
        <v>0</v>
      </c>
      <c r="AC446" s="154">
        <f t="shared" si="410"/>
        <v>0</v>
      </c>
      <c r="AD446" s="154">
        <f t="shared" si="410"/>
        <v>0</v>
      </c>
      <c r="AE446" s="154">
        <f t="shared" si="410"/>
        <v>0</v>
      </c>
      <c r="AF446" s="160">
        <f t="shared" si="414"/>
        <v>0</v>
      </c>
      <c r="AG446" s="160"/>
      <c r="AH446" s="160"/>
      <c r="AI446" s="160"/>
      <c r="AJ446" s="161"/>
      <c r="AK446" s="161"/>
      <c r="AL446" s="161"/>
      <c r="AM446" s="161"/>
      <c r="AN446" s="162">
        <f t="shared" si="411"/>
        <v>0</v>
      </c>
      <c r="AO446" s="162">
        <f t="shared" si="411"/>
        <v>0</v>
      </c>
      <c r="AP446" s="162">
        <f t="shared" si="411"/>
        <v>0</v>
      </c>
      <c r="AQ446" s="162">
        <f t="shared" si="411"/>
        <v>0</v>
      </c>
      <c r="AR446" s="7"/>
      <c r="AS446" s="7"/>
      <c r="AT446" s="7"/>
      <c r="AU446" s="7"/>
      <c r="AV446" s="7"/>
      <c r="AW446" s="7"/>
      <c r="AX446" s="7"/>
      <c r="AY446" s="7"/>
      <c r="AZ446" s="7"/>
      <c r="BA446" s="7"/>
      <c r="BB446" s="7"/>
      <c r="BC446" s="7"/>
      <c r="BD446" s="7"/>
      <c r="BE446" s="7"/>
      <c r="BF446" s="7"/>
      <c r="BG446" s="7"/>
      <c r="BH446" s="7"/>
      <c r="BI446" s="7"/>
      <c r="BJ446" s="7"/>
      <c r="BK446" s="7"/>
      <c r="BL446" s="7"/>
      <c r="BM446" s="7"/>
      <c r="BN446" s="7"/>
      <c r="BO446" s="7"/>
      <c r="BP446" s="7"/>
      <c r="BQ446" s="7"/>
      <c r="BR446" s="7"/>
      <c r="BS446" s="7"/>
      <c r="BT446" s="7"/>
      <c r="BU446" s="7"/>
      <c r="BV446" s="7"/>
      <c r="BW446" s="7"/>
      <c r="BX446" s="7"/>
      <c r="BY446" s="7"/>
    </row>
    <row r="447" spans="1:77" s="96" customFormat="1" ht="90">
      <c r="A447" s="62" t="s">
        <v>353</v>
      </c>
      <c r="B447" s="153" t="s">
        <v>265</v>
      </c>
      <c r="C447" s="153"/>
      <c r="D447" s="153"/>
      <c r="E447" s="154">
        <f>E448</f>
        <v>312.5</v>
      </c>
      <c r="F447" s="155">
        <f>F448</f>
        <v>312.5</v>
      </c>
      <c r="G447" s="155">
        <f>G448</f>
        <v>0</v>
      </c>
      <c r="H447" s="155">
        <f t="shared" ref="H447:AH447" si="417">H448</f>
        <v>0</v>
      </c>
      <c r="I447" s="155">
        <f t="shared" si="417"/>
        <v>0</v>
      </c>
      <c r="J447" s="190">
        <f t="shared" si="417"/>
        <v>0</v>
      </c>
      <c r="K447" s="190">
        <f t="shared" si="417"/>
        <v>0</v>
      </c>
      <c r="L447" s="190">
        <f t="shared" si="417"/>
        <v>0</v>
      </c>
      <c r="M447" s="190">
        <f t="shared" si="417"/>
        <v>0</v>
      </c>
      <c r="N447" s="190">
        <f t="shared" si="417"/>
        <v>0</v>
      </c>
      <c r="O447" s="155">
        <f t="shared" si="417"/>
        <v>312.5</v>
      </c>
      <c r="P447" s="157">
        <f t="shared" si="392"/>
        <v>312.5</v>
      </c>
      <c r="Q447" s="155">
        <f t="shared" si="417"/>
        <v>0</v>
      </c>
      <c r="R447" s="155">
        <f t="shared" si="417"/>
        <v>0</v>
      </c>
      <c r="S447" s="155">
        <f t="shared" si="417"/>
        <v>0</v>
      </c>
      <c r="T447" s="155">
        <f t="shared" si="417"/>
        <v>300</v>
      </c>
      <c r="U447" s="155">
        <f t="shared" si="417"/>
        <v>300</v>
      </c>
      <c r="V447" s="155">
        <f t="shared" si="417"/>
        <v>0</v>
      </c>
      <c r="W447" s="155">
        <f t="shared" si="417"/>
        <v>0</v>
      </c>
      <c r="X447" s="155">
        <f t="shared" si="417"/>
        <v>0</v>
      </c>
      <c r="Y447" s="155">
        <f t="shared" si="417"/>
        <v>0</v>
      </c>
      <c r="Z447" s="155">
        <f t="shared" si="417"/>
        <v>0</v>
      </c>
      <c r="AA447" s="155">
        <f t="shared" si="417"/>
        <v>0</v>
      </c>
      <c r="AB447" s="154">
        <f t="shared" si="410"/>
        <v>300</v>
      </c>
      <c r="AC447" s="154">
        <f t="shared" si="410"/>
        <v>300</v>
      </c>
      <c r="AD447" s="154">
        <f t="shared" si="410"/>
        <v>0</v>
      </c>
      <c r="AE447" s="154">
        <f t="shared" si="410"/>
        <v>0</v>
      </c>
      <c r="AF447" s="155">
        <f t="shared" si="417"/>
        <v>800.5</v>
      </c>
      <c r="AG447" s="155">
        <f t="shared" si="417"/>
        <v>300.5</v>
      </c>
      <c r="AH447" s="155">
        <f t="shared" si="417"/>
        <v>5</v>
      </c>
      <c r="AI447" s="155">
        <f>AI448</f>
        <v>495</v>
      </c>
      <c r="AJ447" s="155">
        <f>AJ448</f>
        <v>0</v>
      </c>
      <c r="AK447" s="155">
        <f>AK448</f>
        <v>0</v>
      </c>
      <c r="AL447" s="155">
        <f>AL448</f>
        <v>0</v>
      </c>
      <c r="AM447" s="155">
        <f>AM448</f>
        <v>0</v>
      </c>
      <c r="AN447" s="162">
        <f t="shared" si="411"/>
        <v>800.5</v>
      </c>
      <c r="AO447" s="162">
        <f t="shared" si="411"/>
        <v>300.5</v>
      </c>
      <c r="AP447" s="162">
        <f t="shared" si="411"/>
        <v>5</v>
      </c>
      <c r="AQ447" s="162">
        <f t="shared" si="411"/>
        <v>495</v>
      </c>
      <c r="AR447" s="95"/>
      <c r="AS447" s="95"/>
      <c r="AT447" s="95"/>
      <c r="AU447" s="95"/>
      <c r="AV447" s="95"/>
      <c r="AW447" s="95"/>
      <c r="AX447" s="95"/>
      <c r="AY447" s="95"/>
      <c r="AZ447" s="95"/>
      <c r="BA447" s="95"/>
      <c r="BB447" s="95"/>
      <c r="BC447" s="95"/>
      <c r="BD447" s="95"/>
      <c r="BE447" s="95"/>
      <c r="BF447" s="95"/>
      <c r="BG447" s="95"/>
      <c r="BH447" s="95"/>
      <c r="BI447" s="95"/>
      <c r="BJ447" s="95"/>
      <c r="BK447" s="95"/>
      <c r="BL447" s="95"/>
      <c r="BM447" s="95"/>
      <c r="BN447" s="95"/>
      <c r="BO447" s="95"/>
      <c r="BP447" s="95"/>
      <c r="BQ447" s="95"/>
      <c r="BR447" s="95"/>
      <c r="BS447" s="95"/>
      <c r="BT447" s="95"/>
      <c r="BU447" s="95"/>
      <c r="BV447" s="95"/>
      <c r="BW447" s="95"/>
      <c r="BX447" s="95"/>
      <c r="BY447" s="95"/>
    </row>
    <row r="448" spans="1:77" s="96" customFormat="1" ht="33.75" customHeight="1">
      <c r="A448" s="16" t="s">
        <v>263</v>
      </c>
      <c r="B448" s="153" t="s">
        <v>266</v>
      </c>
      <c r="C448" s="153"/>
      <c r="D448" s="153"/>
      <c r="E448" s="154">
        <f>E449+E459+E454</f>
        <v>312.5</v>
      </c>
      <c r="F448" s="158">
        <f>F449+F459+F454</f>
        <v>312.5</v>
      </c>
      <c r="G448" s="158">
        <f t="shared" ref="G448:AM448" si="418">G449+G459+G454</f>
        <v>0</v>
      </c>
      <c r="H448" s="158">
        <f t="shared" si="418"/>
        <v>0</v>
      </c>
      <c r="I448" s="158">
        <f t="shared" si="418"/>
        <v>0</v>
      </c>
      <c r="J448" s="193">
        <f t="shared" si="418"/>
        <v>0</v>
      </c>
      <c r="K448" s="193">
        <f t="shared" si="418"/>
        <v>0</v>
      </c>
      <c r="L448" s="193">
        <f t="shared" si="418"/>
        <v>0</v>
      </c>
      <c r="M448" s="193">
        <f t="shared" si="418"/>
        <v>0</v>
      </c>
      <c r="N448" s="193">
        <f t="shared" si="418"/>
        <v>0</v>
      </c>
      <c r="O448" s="158">
        <f t="shared" si="418"/>
        <v>312.5</v>
      </c>
      <c r="P448" s="157">
        <f t="shared" si="392"/>
        <v>312.5</v>
      </c>
      <c r="Q448" s="158">
        <f t="shared" si="418"/>
        <v>0</v>
      </c>
      <c r="R448" s="158">
        <f t="shared" si="418"/>
        <v>0</v>
      </c>
      <c r="S448" s="158">
        <f t="shared" si="418"/>
        <v>0</v>
      </c>
      <c r="T448" s="158">
        <f t="shared" si="418"/>
        <v>300</v>
      </c>
      <c r="U448" s="158">
        <f t="shared" si="418"/>
        <v>300</v>
      </c>
      <c r="V448" s="158">
        <f t="shared" si="418"/>
        <v>0</v>
      </c>
      <c r="W448" s="158">
        <f t="shared" si="418"/>
        <v>0</v>
      </c>
      <c r="X448" s="158">
        <f t="shared" si="418"/>
        <v>0</v>
      </c>
      <c r="Y448" s="158">
        <f t="shared" si="418"/>
        <v>0</v>
      </c>
      <c r="Z448" s="158">
        <f t="shared" si="418"/>
        <v>0</v>
      </c>
      <c r="AA448" s="158">
        <f t="shared" si="418"/>
        <v>0</v>
      </c>
      <c r="AB448" s="154">
        <f t="shared" si="410"/>
        <v>300</v>
      </c>
      <c r="AC448" s="154">
        <f t="shared" si="410"/>
        <v>300</v>
      </c>
      <c r="AD448" s="154">
        <f t="shared" si="410"/>
        <v>0</v>
      </c>
      <c r="AE448" s="154">
        <f t="shared" si="410"/>
        <v>0</v>
      </c>
      <c r="AF448" s="158">
        <f t="shared" si="418"/>
        <v>800.5</v>
      </c>
      <c r="AG448" s="158">
        <f t="shared" si="418"/>
        <v>300.5</v>
      </c>
      <c r="AH448" s="158">
        <f t="shared" si="418"/>
        <v>5</v>
      </c>
      <c r="AI448" s="158">
        <f t="shared" si="418"/>
        <v>495</v>
      </c>
      <c r="AJ448" s="158">
        <f t="shared" si="418"/>
        <v>0</v>
      </c>
      <c r="AK448" s="158">
        <f t="shared" si="418"/>
        <v>0</v>
      </c>
      <c r="AL448" s="158">
        <f t="shared" si="418"/>
        <v>0</v>
      </c>
      <c r="AM448" s="158">
        <f t="shared" si="418"/>
        <v>0</v>
      </c>
      <c r="AN448" s="162">
        <f t="shared" si="411"/>
        <v>800.5</v>
      </c>
      <c r="AO448" s="162">
        <f t="shared" si="411"/>
        <v>300.5</v>
      </c>
      <c r="AP448" s="162">
        <f t="shared" si="411"/>
        <v>5</v>
      </c>
      <c r="AQ448" s="162">
        <f t="shared" si="411"/>
        <v>495</v>
      </c>
      <c r="AR448" s="95"/>
      <c r="AS448" s="95"/>
      <c r="AT448" s="95"/>
      <c r="AU448" s="95"/>
      <c r="AV448" s="95"/>
      <c r="AW448" s="95"/>
      <c r="AX448" s="95"/>
      <c r="AY448" s="95"/>
      <c r="AZ448" s="95"/>
      <c r="BA448" s="95"/>
      <c r="BB448" s="95"/>
      <c r="BC448" s="95"/>
      <c r="BD448" s="95"/>
      <c r="BE448" s="95"/>
      <c r="BF448" s="95"/>
      <c r="BG448" s="95"/>
      <c r="BH448" s="95"/>
      <c r="BI448" s="95"/>
      <c r="BJ448" s="95"/>
      <c r="BK448" s="95"/>
      <c r="BL448" s="95"/>
      <c r="BM448" s="95"/>
      <c r="BN448" s="95"/>
      <c r="BO448" s="95"/>
      <c r="BP448" s="95"/>
      <c r="BQ448" s="95"/>
      <c r="BR448" s="95"/>
      <c r="BS448" s="95"/>
      <c r="BT448" s="95"/>
      <c r="BU448" s="95"/>
      <c r="BV448" s="95"/>
      <c r="BW448" s="95"/>
      <c r="BX448" s="95"/>
      <c r="BY448" s="95"/>
    </row>
    <row r="449" spans="1:77" s="96" customFormat="1" ht="32.25" customHeight="1">
      <c r="A449" s="16" t="s">
        <v>264</v>
      </c>
      <c r="B449" s="153" t="s">
        <v>267</v>
      </c>
      <c r="C449" s="153"/>
      <c r="D449" s="153"/>
      <c r="E449" s="154">
        <f>E452+E450</f>
        <v>312.5</v>
      </c>
      <c r="F449" s="158">
        <f t="shared" ref="F449:AM449" si="419">F452+F450</f>
        <v>312.5</v>
      </c>
      <c r="G449" s="158">
        <f t="shared" si="419"/>
        <v>0</v>
      </c>
      <c r="H449" s="158">
        <f t="shared" si="419"/>
        <v>0</v>
      </c>
      <c r="I449" s="158">
        <f t="shared" si="419"/>
        <v>0</v>
      </c>
      <c r="J449" s="193">
        <f t="shared" si="419"/>
        <v>0</v>
      </c>
      <c r="K449" s="193">
        <f t="shared" si="419"/>
        <v>0</v>
      </c>
      <c r="L449" s="193">
        <f t="shared" si="419"/>
        <v>0</v>
      </c>
      <c r="M449" s="193">
        <f t="shared" si="419"/>
        <v>0</v>
      </c>
      <c r="N449" s="193">
        <f t="shared" si="419"/>
        <v>0</v>
      </c>
      <c r="O449" s="158">
        <f t="shared" si="419"/>
        <v>312.5</v>
      </c>
      <c r="P449" s="157">
        <f t="shared" si="392"/>
        <v>312.5</v>
      </c>
      <c r="Q449" s="158">
        <f t="shared" si="419"/>
        <v>0</v>
      </c>
      <c r="R449" s="158">
        <f t="shared" si="419"/>
        <v>0</v>
      </c>
      <c r="S449" s="158">
        <f t="shared" si="419"/>
        <v>0</v>
      </c>
      <c r="T449" s="158">
        <f t="shared" si="419"/>
        <v>300</v>
      </c>
      <c r="U449" s="158">
        <f t="shared" si="419"/>
        <v>300</v>
      </c>
      <c r="V449" s="158">
        <f t="shared" si="419"/>
        <v>0</v>
      </c>
      <c r="W449" s="158">
        <f t="shared" si="419"/>
        <v>0</v>
      </c>
      <c r="X449" s="158">
        <f t="shared" si="419"/>
        <v>0</v>
      </c>
      <c r="Y449" s="158">
        <f t="shared" si="419"/>
        <v>0</v>
      </c>
      <c r="Z449" s="158">
        <f t="shared" si="419"/>
        <v>0</v>
      </c>
      <c r="AA449" s="158">
        <f t="shared" si="419"/>
        <v>0</v>
      </c>
      <c r="AB449" s="154">
        <f t="shared" si="410"/>
        <v>300</v>
      </c>
      <c r="AC449" s="154">
        <f t="shared" si="410"/>
        <v>300</v>
      </c>
      <c r="AD449" s="154">
        <f t="shared" si="410"/>
        <v>0</v>
      </c>
      <c r="AE449" s="154">
        <f t="shared" si="410"/>
        <v>0</v>
      </c>
      <c r="AF449" s="158">
        <f t="shared" si="419"/>
        <v>300</v>
      </c>
      <c r="AG449" s="158">
        <f t="shared" si="419"/>
        <v>300</v>
      </c>
      <c r="AH449" s="158">
        <f t="shared" si="419"/>
        <v>0</v>
      </c>
      <c r="AI449" s="158">
        <f t="shared" si="419"/>
        <v>0</v>
      </c>
      <c r="AJ449" s="158">
        <f t="shared" si="419"/>
        <v>0</v>
      </c>
      <c r="AK449" s="158">
        <f t="shared" si="419"/>
        <v>0</v>
      </c>
      <c r="AL449" s="158">
        <f t="shared" si="419"/>
        <v>0</v>
      </c>
      <c r="AM449" s="158">
        <f t="shared" si="419"/>
        <v>0</v>
      </c>
      <c r="AN449" s="162">
        <f t="shared" si="411"/>
        <v>300</v>
      </c>
      <c r="AO449" s="162">
        <f t="shared" si="411"/>
        <v>300</v>
      </c>
      <c r="AP449" s="162">
        <f t="shared" si="411"/>
        <v>0</v>
      </c>
      <c r="AQ449" s="162">
        <f t="shared" si="411"/>
        <v>0</v>
      </c>
      <c r="AR449" s="95"/>
      <c r="AS449" s="95"/>
      <c r="AT449" s="95"/>
      <c r="AU449" s="95"/>
      <c r="AV449" s="95"/>
      <c r="AW449" s="95"/>
      <c r="AX449" s="95"/>
      <c r="AY449" s="95"/>
      <c r="AZ449" s="95"/>
      <c r="BA449" s="95"/>
      <c r="BB449" s="95"/>
      <c r="BC449" s="95"/>
      <c r="BD449" s="95"/>
      <c r="BE449" s="95"/>
      <c r="BF449" s="95"/>
      <c r="BG449" s="95"/>
      <c r="BH449" s="95"/>
      <c r="BI449" s="95"/>
      <c r="BJ449" s="95"/>
      <c r="BK449" s="95"/>
      <c r="BL449" s="95"/>
      <c r="BM449" s="95"/>
      <c r="BN449" s="95"/>
      <c r="BO449" s="95"/>
      <c r="BP449" s="95"/>
      <c r="BQ449" s="95"/>
      <c r="BR449" s="95"/>
      <c r="BS449" s="95"/>
      <c r="BT449" s="95"/>
      <c r="BU449" s="95"/>
      <c r="BV449" s="95"/>
      <c r="BW449" s="95"/>
      <c r="BX449" s="95"/>
      <c r="BY449" s="95"/>
    </row>
    <row r="450" spans="1:77" s="96" customFormat="1" ht="27" customHeight="1">
      <c r="A450" s="16" t="s">
        <v>22</v>
      </c>
      <c r="B450" s="153" t="s">
        <v>267</v>
      </c>
      <c r="C450" s="153" t="s">
        <v>16</v>
      </c>
      <c r="D450" s="153"/>
      <c r="E450" s="154">
        <f>E451</f>
        <v>180</v>
      </c>
      <c r="F450" s="158">
        <f t="shared" ref="F450:AM450" si="420">F451</f>
        <v>180</v>
      </c>
      <c r="G450" s="158">
        <f t="shared" si="420"/>
        <v>0</v>
      </c>
      <c r="H450" s="158">
        <f t="shared" si="420"/>
        <v>0</v>
      </c>
      <c r="I450" s="158">
        <f t="shared" si="420"/>
        <v>0</v>
      </c>
      <c r="J450" s="193">
        <f t="shared" si="420"/>
        <v>0</v>
      </c>
      <c r="K450" s="193">
        <f t="shared" si="420"/>
        <v>0</v>
      </c>
      <c r="L450" s="193">
        <f t="shared" si="420"/>
        <v>0</v>
      </c>
      <c r="M450" s="193">
        <f t="shared" si="420"/>
        <v>0</v>
      </c>
      <c r="N450" s="193">
        <f t="shared" si="420"/>
        <v>0</v>
      </c>
      <c r="O450" s="158">
        <f t="shared" si="420"/>
        <v>180</v>
      </c>
      <c r="P450" s="157">
        <f t="shared" si="392"/>
        <v>180</v>
      </c>
      <c r="Q450" s="158">
        <f t="shared" si="420"/>
        <v>0</v>
      </c>
      <c r="R450" s="158">
        <f t="shared" si="420"/>
        <v>0</v>
      </c>
      <c r="S450" s="158">
        <f t="shared" si="420"/>
        <v>0</v>
      </c>
      <c r="T450" s="158">
        <f t="shared" si="420"/>
        <v>180</v>
      </c>
      <c r="U450" s="158">
        <f t="shared" si="420"/>
        <v>180</v>
      </c>
      <c r="V450" s="158">
        <f t="shared" si="420"/>
        <v>0</v>
      </c>
      <c r="W450" s="158">
        <f t="shared" si="420"/>
        <v>0</v>
      </c>
      <c r="X450" s="158">
        <f t="shared" si="420"/>
        <v>0</v>
      </c>
      <c r="Y450" s="158">
        <f t="shared" si="420"/>
        <v>0</v>
      </c>
      <c r="Z450" s="158">
        <f t="shared" si="420"/>
        <v>0</v>
      </c>
      <c r="AA450" s="158">
        <f t="shared" si="420"/>
        <v>0</v>
      </c>
      <c r="AB450" s="154">
        <f t="shared" si="410"/>
        <v>180</v>
      </c>
      <c r="AC450" s="154">
        <f t="shared" si="410"/>
        <v>180</v>
      </c>
      <c r="AD450" s="154">
        <f t="shared" si="410"/>
        <v>0</v>
      </c>
      <c r="AE450" s="154">
        <f t="shared" si="410"/>
        <v>0</v>
      </c>
      <c r="AF450" s="158">
        <f t="shared" si="420"/>
        <v>180</v>
      </c>
      <c r="AG450" s="158">
        <f t="shared" si="420"/>
        <v>180</v>
      </c>
      <c r="AH450" s="158">
        <f t="shared" si="420"/>
        <v>0</v>
      </c>
      <c r="AI450" s="158">
        <f t="shared" si="420"/>
        <v>0</v>
      </c>
      <c r="AJ450" s="158">
        <f t="shared" si="420"/>
        <v>0</v>
      </c>
      <c r="AK450" s="158">
        <f t="shared" si="420"/>
        <v>0</v>
      </c>
      <c r="AL450" s="158">
        <f t="shared" si="420"/>
        <v>0</v>
      </c>
      <c r="AM450" s="158">
        <f t="shared" si="420"/>
        <v>0</v>
      </c>
      <c r="AN450" s="162">
        <f t="shared" si="411"/>
        <v>180</v>
      </c>
      <c r="AO450" s="162">
        <f t="shared" si="411"/>
        <v>180</v>
      </c>
      <c r="AP450" s="162">
        <f t="shared" si="411"/>
        <v>0</v>
      </c>
      <c r="AQ450" s="162">
        <f t="shared" si="411"/>
        <v>0</v>
      </c>
      <c r="AR450" s="95"/>
      <c r="AS450" s="95"/>
      <c r="AT450" s="95"/>
      <c r="AU450" s="95"/>
      <c r="AV450" s="95"/>
      <c r="AW450" s="95"/>
      <c r="AX450" s="95"/>
      <c r="AY450" s="95"/>
      <c r="AZ450" s="95"/>
      <c r="BA450" s="95"/>
      <c r="BB450" s="95"/>
      <c r="BC450" s="95"/>
      <c r="BD450" s="95"/>
      <c r="BE450" s="95"/>
      <c r="BF450" s="95"/>
      <c r="BG450" s="95"/>
      <c r="BH450" s="95"/>
      <c r="BI450" s="95"/>
      <c r="BJ450" s="95"/>
      <c r="BK450" s="95"/>
      <c r="BL450" s="95"/>
      <c r="BM450" s="95"/>
      <c r="BN450" s="95"/>
      <c r="BO450" s="95"/>
      <c r="BP450" s="95"/>
      <c r="BQ450" s="95"/>
      <c r="BR450" s="95"/>
      <c r="BS450" s="95"/>
      <c r="BT450" s="95"/>
      <c r="BU450" s="95"/>
      <c r="BV450" s="95"/>
      <c r="BW450" s="95"/>
      <c r="BX450" s="95"/>
      <c r="BY450" s="95"/>
    </row>
    <row r="451" spans="1:77" s="96" customFormat="1" ht="14.25" customHeight="1">
      <c r="A451" s="16" t="s">
        <v>67</v>
      </c>
      <c r="B451" s="153" t="s">
        <v>267</v>
      </c>
      <c r="C451" s="153" t="s">
        <v>16</v>
      </c>
      <c r="D451" s="153" t="s">
        <v>68</v>
      </c>
      <c r="E451" s="154">
        <f>F451+G451+H451+I451</f>
        <v>180</v>
      </c>
      <c r="F451" s="155">
        <v>180</v>
      </c>
      <c r="G451" s="155"/>
      <c r="H451" s="155"/>
      <c r="I451" s="155"/>
      <c r="J451" s="190">
        <f>K451+L451+M451+N451</f>
        <v>0</v>
      </c>
      <c r="K451" s="190"/>
      <c r="L451" s="190"/>
      <c r="M451" s="190"/>
      <c r="N451" s="190"/>
      <c r="O451" s="155">
        <f>P451+Q451+R451+S451</f>
        <v>180</v>
      </c>
      <c r="P451" s="157">
        <f t="shared" si="392"/>
        <v>180</v>
      </c>
      <c r="Q451" s="155">
        <f>L451+G451</f>
        <v>0</v>
      </c>
      <c r="R451" s="155">
        <f>M451+H451</f>
        <v>0</v>
      </c>
      <c r="S451" s="155">
        <f>N451+I451</f>
        <v>0</v>
      </c>
      <c r="T451" s="157">
        <f>U451+V451+W451</f>
        <v>180</v>
      </c>
      <c r="U451" s="155">
        <v>180</v>
      </c>
      <c r="V451" s="155"/>
      <c r="W451" s="155"/>
      <c r="X451" s="155"/>
      <c r="Y451" s="155"/>
      <c r="Z451" s="155"/>
      <c r="AA451" s="155"/>
      <c r="AB451" s="154">
        <f t="shared" si="410"/>
        <v>180</v>
      </c>
      <c r="AC451" s="154">
        <f t="shared" si="410"/>
        <v>180</v>
      </c>
      <c r="AD451" s="154">
        <f t="shared" si="410"/>
        <v>0</v>
      </c>
      <c r="AE451" s="154">
        <f t="shared" si="410"/>
        <v>0</v>
      </c>
      <c r="AF451" s="157">
        <f>AG451+AH451+AI451</f>
        <v>180</v>
      </c>
      <c r="AG451" s="155">
        <v>180</v>
      </c>
      <c r="AH451" s="155"/>
      <c r="AI451" s="155"/>
      <c r="AJ451" s="156"/>
      <c r="AK451" s="156"/>
      <c r="AL451" s="156"/>
      <c r="AM451" s="156"/>
      <c r="AN451" s="162">
        <f t="shared" si="411"/>
        <v>180</v>
      </c>
      <c r="AO451" s="162">
        <f t="shared" si="411"/>
        <v>180</v>
      </c>
      <c r="AP451" s="162">
        <f t="shared" si="411"/>
        <v>0</v>
      </c>
      <c r="AQ451" s="162">
        <f t="shared" si="411"/>
        <v>0</v>
      </c>
      <c r="AR451" s="95"/>
      <c r="AS451" s="95"/>
      <c r="AT451" s="95"/>
      <c r="AU451" s="95"/>
      <c r="AV451" s="95"/>
      <c r="AW451" s="95"/>
      <c r="AX451" s="95"/>
      <c r="AY451" s="95"/>
      <c r="AZ451" s="95"/>
      <c r="BA451" s="95"/>
      <c r="BB451" s="95"/>
      <c r="BC451" s="95"/>
      <c r="BD451" s="95"/>
      <c r="BE451" s="95"/>
      <c r="BF451" s="95"/>
      <c r="BG451" s="95"/>
      <c r="BH451" s="95"/>
      <c r="BI451" s="95"/>
      <c r="BJ451" s="95"/>
      <c r="BK451" s="95"/>
      <c r="BL451" s="95"/>
      <c r="BM451" s="95"/>
      <c r="BN451" s="95"/>
      <c r="BO451" s="95"/>
      <c r="BP451" s="95"/>
      <c r="BQ451" s="95"/>
      <c r="BR451" s="95"/>
      <c r="BS451" s="95"/>
      <c r="BT451" s="95"/>
      <c r="BU451" s="95"/>
      <c r="BV451" s="95"/>
      <c r="BW451" s="95"/>
      <c r="BX451" s="95"/>
      <c r="BY451" s="95"/>
    </row>
    <row r="452" spans="1:77" s="96" customFormat="1" ht="15" customHeight="1">
      <c r="A452" s="16" t="s">
        <v>35</v>
      </c>
      <c r="B452" s="153" t="s">
        <v>267</v>
      </c>
      <c r="C452" s="153" t="s">
        <v>36</v>
      </c>
      <c r="D452" s="153"/>
      <c r="E452" s="154">
        <f>E453</f>
        <v>132.5</v>
      </c>
      <c r="F452" s="155">
        <f>F453</f>
        <v>132.5</v>
      </c>
      <c r="G452" s="155">
        <f>G453</f>
        <v>0</v>
      </c>
      <c r="H452" s="155">
        <f t="shared" ref="H452:AM452" si="421">H453</f>
        <v>0</v>
      </c>
      <c r="I452" s="155">
        <f t="shared" si="421"/>
        <v>0</v>
      </c>
      <c r="J452" s="190">
        <f t="shared" si="421"/>
        <v>0</v>
      </c>
      <c r="K452" s="190">
        <f t="shared" si="421"/>
        <v>0</v>
      </c>
      <c r="L452" s="190">
        <f t="shared" si="421"/>
        <v>0</v>
      </c>
      <c r="M452" s="190">
        <f t="shared" si="421"/>
        <v>0</v>
      </c>
      <c r="N452" s="190">
        <f t="shared" si="421"/>
        <v>0</v>
      </c>
      <c r="O452" s="155">
        <f t="shared" si="421"/>
        <v>132.5</v>
      </c>
      <c r="P452" s="157">
        <f t="shared" si="392"/>
        <v>132.5</v>
      </c>
      <c r="Q452" s="155">
        <f t="shared" si="421"/>
        <v>0</v>
      </c>
      <c r="R452" s="155">
        <f t="shared" si="421"/>
        <v>0</v>
      </c>
      <c r="S452" s="155">
        <f t="shared" si="421"/>
        <v>0</v>
      </c>
      <c r="T452" s="155">
        <f t="shared" si="421"/>
        <v>120</v>
      </c>
      <c r="U452" s="155">
        <f t="shared" si="421"/>
        <v>120</v>
      </c>
      <c r="V452" s="155">
        <f t="shared" si="421"/>
        <v>0</v>
      </c>
      <c r="W452" s="155">
        <f t="shared" si="421"/>
        <v>0</v>
      </c>
      <c r="X452" s="155">
        <f t="shared" si="421"/>
        <v>0</v>
      </c>
      <c r="Y452" s="155">
        <f t="shared" si="421"/>
        <v>0</v>
      </c>
      <c r="Z452" s="155">
        <f t="shared" si="421"/>
        <v>0</v>
      </c>
      <c r="AA452" s="155">
        <f t="shared" si="421"/>
        <v>0</v>
      </c>
      <c r="AB452" s="154">
        <f t="shared" si="410"/>
        <v>120</v>
      </c>
      <c r="AC452" s="154">
        <f t="shared" si="410"/>
        <v>120</v>
      </c>
      <c r="AD452" s="154">
        <f t="shared" si="410"/>
        <v>0</v>
      </c>
      <c r="AE452" s="154">
        <f t="shared" si="410"/>
        <v>0</v>
      </c>
      <c r="AF452" s="155">
        <f t="shared" si="421"/>
        <v>120</v>
      </c>
      <c r="AG452" s="155">
        <f t="shared" si="421"/>
        <v>120</v>
      </c>
      <c r="AH452" s="155">
        <f t="shared" si="421"/>
        <v>0</v>
      </c>
      <c r="AI452" s="155">
        <f t="shared" si="421"/>
        <v>0</v>
      </c>
      <c r="AJ452" s="155">
        <f t="shared" si="421"/>
        <v>0</v>
      </c>
      <c r="AK452" s="155">
        <f t="shared" si="421"/>
        <v>0</v>
      </c>
      <c r="AL452" s="155">
        <f t="shared" si="421"/>
        <v>0</v>
      </c>
      <c r="AM452" s="155">
        <f t="shared" si="421"/>
        <v>0</v>
      </c>
      <c r="AN452" s="162">
        <f t="shared" si="411"/>
        <v>120</v>
      </c>
      <c r="AO452" s="162">
        <f t="shared" si="411"/>
        <v>120</v>
      </c>
      <c r="AP452" s="162">
        <f t="shared" si="411"/>
        <v>0</v>
      </c>
      <c r="AQ452" s="162">
        <f t="shared" si="411"/>
        <v>0</v>
      </c>
      <c r="AR452" s="95"/>
      <c r="AS452" s="95"/>
      <c r="AT452" s="95"/>
      <c r="AU452" s="95"/>
      <c r="AV452" s="95"/>
      <c r="AW452" s="95"/>
      <c r="AX452" s="95"/>
      <c r="AY452" s="95"/>
      <c r="AZ452" s="95"/>
      <c r="BA452" s="95"/>
      <c r="BB452" s="95"/>
      <c r="BC452" s="95"/>
      <c r="BD452" s="95"/>
      <c r="BE452" s="95"/>
      <c r="BF452" s="95"/>
      <c r="BG452" s="95"/>
      <c r="BH452" s="95"/>
      <c r="BI452" s="95"/>
      <c r="BJ452" s="95"/>
      <c r="BK452" s="95"/>
      <c r="BL452" s="95"/>
      <c r="BM452" s="95"/>
      <c r="BN452" s="95"/>
      <c r="BO452" s="95"/>
      <c r="BP452" s="95"/>
      <c r="BQ452" s="95"/>
      <c r="BR452" s="95"/>
      <c r="BS452" s="95"/>
      <c r="BT452" s="95"/>
      <c r="BU452" s="95"/>
      <c r="BV452" s="95"/>
      <c r="BW452" s="95"/>
      <c r="BX452" s="95"/>
      <c r="BY452" s="95"/>
    </row>
    <row r="453" spans="1:77" s="96" customFormat="1" ht="15" customHeight="1">
      <c r="A453" s="16" t="s">
        <v>67</v>
      </c>
      <c r="B453" s="153" t="s">
        <v>267</v>
      </c>
      <c r="C453" s="153" t="s">
        <v>36</v>
      </c>
      <c r="D453" s="153" t="s">
        <v>68</v>
      </c>
      <c r="E453" s="154">
        <f>F453+G453+H453</f>
        <v>132.5</v>
      </c>
      <c r="F453" s="155">
        <v>132.5</v>
      </c>
      <c r="G453" s="156"/>
      <c r="H453" s="157"/>
      <c r="I453" s="157"/>
      <c r="J453" s="188">
        <f>K453+L453+M453+N453</f>
        <v>0</v>
      </c>
      <c r="K453" s="188"/>
      <c r="L453" s="188"/>
      <c r="M453" s="188"/>
      <c r="N453" s="188"/>
      <c r="O453" s="157">
        <f>P453+Q453+R453+S453</f>
        <v>132.5</v>
      </c>
      <c r="P453" s="157">
        <f t="shared" si="392"/>
        <v>132.5</v>
      </c>
      <c r="Q453" s="157">
        <f>G453+L453</f>
        <v>0</v>
      </c>
      <c r="R453" s="157">
        <f>H453+M453</f>
        <v>0</v>
      </c>
      <c r="S453" s="157">
        <f>I453+N453</f>
        <v>0</v>
      </c>
      <c r="T453" s="154">
        <f>U453+V453+W453</f>
        <v>120</v>
      </c>
      <c r="U453" s="155">
        <v>120</v>
      </c>
      <c r="V453" s="156"/>
      <c r="W453" s="156"/>
      <c r="X453" s="156"/>
      <c r="Y453" s="156"/>
      <c r="Z453" s="156"/>
      <c r="AA453" s="156"/>
      <c r="AB453" s="154">
        <f t="shared" si="410"/>
        <v>120</v>
      </c>
      <c r="AC453" s="154">
        <f t="shared" si="410"/>
        <v>120</v>
      </c>
      <c r="AD453" s="154">
        <f t="shared" si="410"/>
        <v>0</v>
      </c>
      <c r="AE453" s="154">
        <f t="shared" si="410"/>
        <v>0</v>
      </c>
      <c r="AF453" s="159">
        <f>AG453+AH453</f>
        <v>120</v>
      </c>
      <c r="AG453" s="160">
        <v>120</v>
      </c>
      <c r="AH453" s="160"/>
      <c r="AI453" s="160"/>
      <c r="AJ453" s="156"/>
      <c r="AK453" s="156"/>
      <c r="AL453" s="156"/>
      <c r="AM453" s="156"/>
      <c r="AN453" s="162">
        <f t="shared" si="411"/>
        <v>120</v>
      </c>
      <c r="AO453" s="162">
        <f t="shared" si="411"/>
        <v>120</v>
      </c>
      <c r="AP453" s="162">
        <f t="shared" si="411"/>
        <v>0</v>
      </c>
      <c r="AQ453" s="162">
        <f t="shared" si="411"/>
        <v>0</v>
      </c>
      <c r="AR453" s="95"/>
      <c r="AS453" s="95"/>
      <c r="AT453" s="95"/>
      <c r="AU453" s="95"/>
      <c r="AV453" s="95"/>
      <c r="AW453" s="95"/>
      <c r="AX453" s="95"/>
      <c r="AY453" s="95"/>
      <c r="AZ453" s="95"/>
      <c r="BA453" s="95"/>
      <c r="BB453" s="95"/>
      <c r="BC453" s="95"/>
      <c r="BD453" s="95"/>
      <c r="BE453" s="95"/>
      <c r="BF453" s="95"/>
      <c r="BG453" s="95"/>
      <c r="BH453" s="95"/>
      <c r="BI453" s="95"/>
      <c r="BJ453" s="95"/>
      <c r="BK453" s="95"/>
      <c r="BL453" s="95"/>
      <c r="BM453" s="95"/>
      <c r="BN453" s="95"/>
      <c r="BO453" s="95"/>
      <c r="BP453" s="95"/>
      <c r="BQ453" s="95"/>
      <c r="BR453" s="95"/>
      <c r="BS453" s="95"/>
      <c r="BT453" s="95"/>
      <c r="BU453" s="95"/>
      <c r="BV453" s="95"/>
      <c r="BW453" s="95"/>
      <c r="BX453" s="95"/>
      <c r="BY453" s="95"/>
    </row>
    <row r="454" spans="1:77" s="96" customFormat="1" ht="30" hidden="1">
      <c r="A454" s="16" t="s">
        <v>333</v>
      </c>
      <c r="B454" s="153" t="s">
        <v>325</v>
      </c>
      <c r="C454" s="153"/>
      <c r="D454" s="153"/>
      <c r="E454" s="154">
        <f>E457+E455</f>
        <v>0</v>
      </c>
      <c r="F454" s="158">
        <f>F457+F455</f>
        <v>0</v>
      </c>
      <c r="G454" s="158">
        <f>G457+G455</f>
        <v>0</v>
      </c>
      <c r="H454" s="158">
        <f>H457+H455</f>
        <v>0</v>
      </c>
      <c r="I454" s="158">
        <f>I457+I455</f>
        <v>0</v>
      </c>
      <c r="J454" s="193"/>
      <c r="K454" s="193"/>
      <c r="L454" s="193"/>
      <c r="M454" s="193"/>
      <c r="N454" s="193"/>
      <c r="O454" s="158"/>
      <c r="P454" s="157">
        <f t="shared" si="392"/>
        <v>0</v>
      </c>
      <c r="Q454" s="158"/>
      <c r="R454" s="158"/>
      <c r="S454" s="158"/>
      <c r="T454" s="154">
        <f t="shared" ref="T454:AI454" si="422">T457+T455</f>
        <v>0</v>
      </c>
      <c r="U454" s="158">
        <f t="shared" si="422"/>
        <v>0</v>
      </c>
      <c r="V454" s="158">
        <f t="shared" si="422"/>
        <v>0</v>
      </c>
      <c r="W454" s="158">
        <f t="shared" si="422"/>
        <v>0</v>
      </c>
      <c r="X454" s="158"/>
      <c r="Y454" s="158"/>
      <c r="Z454" s="158"/>
      <c r="AA454" s="158"/>
      <c r="AB454" s="154">
        <f t="shared" si="410"/>
        <v>0</v>
      </c>
      <c r="AC454" s="154">
        <f t="shared" si="410"/>
        <v>0</v>
      </c>
      <c r="AD454" s="154">
        <f t="shared" si="410"/>
        <v>0</v>
      </c>
      <c r="AE454" s="154">
        <f t="shared" si="410"/>
        <v>0</v>
      </c>
      <c r="AF454" s="154">
        <f t="shared" si="422"/>
        <v>0</v>
      </c>
      <c r="AG454" s="158">
        <f t="shared" si="422"/>
        <v>0</v>
      </c>
      <c r="AH454" s="158">
        <f t="shared" si="422"/>
        <v>0</v>
      </c>
      <c r="AI454" s="158">
        <f t="shared" si="422"/>
        <v>0</v>
      </c>
      <c r="AJ454" s="156"/>
      <c r="AK454" s="156"/>
      <c r="AL454" s="156"/>
      <c r="AM454" s="156"/>
      <c r="AN454" s="162">
        <f t="shared" si="411"/>
        <v>0</v>
      </c>
      <c r="AO454" s="162">
        <f t="shared" si="411"/>
        <v>0</v>
      </c>
      <c r="AP454" s="162">
        <f t="shared" si="411"/>
        <v>0</v>
      </c>
      <c r="AQ454" s="162">
        <f t="shared" si="411"/>
        <v>0</v>
      </c>
      <c r="AR454" s="95"/>
      <c r="AS454" s="95"/>
      <c r="AT454" s="95"/>
      <c r="AU454" s="95"/>
      <c r="AV454" s="95"/>
      <c r="AW454" s="95"/>
      <c r="AX454" s="95"/>
      <c r="AY454" s="95"/>
      <c r="AZ454" s="95"/>
      <c r="BA454" s="95"/>
      <c r="BB454" s="95"/>
      <c r="BC454" s="95"/>
      <c r="BD454" s="95"/>
      <c r="BE454" s="95"/>
      <c r="BF454" s="95"/>
      <c r="BG454" s="95"/>
      <c r="BH454" s="95"/>
      <c r="BI454" s="95"/>
      <c r="BJ454" s="95"/>
      <c r="BK454" s="95"/>
      <c r="BL454" s="95"/>
      <c r="BM454" s="95"/>
      <c r="BN454" s="95"/>
      <c r="BO454" s="95"/>
      <c r="BP454" s="95"/>
      <c r="BQ454" s="95"/>
      <c r="BR454" s="95"/>
      <c r="BS454" s="95"/>
      <c r="BT454" s="95"/>
      <c r="BU454" s="95"/>
      <c r="BV454" s="95"/>
      <c r="BW454" s="95"/>
      <c r="BX454" s="95"/>
      <c r="BY454" s="95"/>
    </row>
    <row r="455" spans="1:77" s="8" customFormat="1" ht="38.25" hidden="1">
      <c r="A455" s="58" t="s">
        <v>22</v>
      </c>
      <c r="B455" s="60" t="s">
        <v>325</v>
      </c>
      <c r="C455" s="153" t="s">
        <v>16</v>
      </c>
      <c r="D455" s="153"/>
      <c r="E455" s="154">
        <f>E456</f>
        <v>0</v>
      </c>
      <c r="F455" s="158">
        <f>F456</f>
        <v>0</v>
      </c>
      <c r="G455" s="158">
        <f>G456</f>
        <v>0</v>
      </c>
      <c r="H455" s="158">
        <f>H456</f>
        <v>0</v>
      </c>
      <c r="I455" s="158">
        <f>I456</f>
        <v>0</v>
      </c>
      <c r="J455" s="193"/>
      <c r="K455" s="193"/>
      <c r="L455" s="193"/>
      <c r="M455" s="193"/>
      <c r="N455" s="193"/>
      <c r="O455" s="158"/>
      <c r="P455" s="157">
        <f t="shared" si="392"/>
        <v>0</v>
      </c>
      <c r="Q455" s="158"/>
      <c r="R455" s="158"/>
      <c r="S455" s="158"/>
      <c r="T455" s="154">
        <f>T456</f>
        <v>0</v>
      </c>
      <c r="U455" s="158">
        <f>U456</f>
        <v>0</v>
      </c>
      <c r="V455" s="158">
        <f>V456</f>
        <v>0</v>
      </c>
      <c r="W455" s="158">
        <f>W456</f>
        <v>0</v>
      </c>
      <c r="X455" s="158"/>
      <c r="Y455" s="158"/>
      <c r="Z455" s="158"/>
      <c r="AA455" s="158"/>
      <c r="AB455" s="154">
        <f t="shared" si="410"/>
        <v>0</v>
      </c>
      <c r="AC455" s="154">
        <f t="shared" si="410"/>
        <v>0</v>
      </c>
      <c r="AD455" s="154">
        <f t="shared" si="410"/>
        <v>0</v>
      </c>
      <c r="AE455" s="154">
        <f t="shared" si="410"/>
        <v>0</v>
      </c>
      <c r="AF455" s="154">
        <f>AF456</f>
        <v>0</v>
      </c>
      <c r="AG455" s="158">
        <f>AG456</f>
        <v>0</v>
      </c>
      <c r="AH455" s="158">
        <f>AH456</f>
        <v>0</v>
      </c>
      <c r="AI455" s="158">
        <f>AI456</f>
        <v>0</v>
      </c>
      <c r="AJ455" s="161"/>
      <c r="AK455" s="161"/>
      <c r="AL455" s="161"/>
      <c r="AM455" s="161"/>
      <c r="AN455" s="162">
        <f t="shared" si="411"/>
        <v>0</v>
      </c>
      <c r="AO455" s="162">
        <f t="shared" si="411"/>
        <v>0</v>
      </c>
      <c r="AP455" s="162">
        <f t="shared" si="411"/>
        <v>0</v>
      </c>
      <c r="AQ455" s="162">
        <f t="shared" si="411"/>
        <v>0</v>
      </c>
      <c r="AR455" s="7"/>
      <c r="AS455" s="7"/>
      <c r="AT455" s="7"/>
      <c r="AU455" s="7"/>
      <c r="AV455" s="7"/>
      <c r="AW455" s="7"/>
      <c r="AX455" s="7"/>
      <c r="AY455" s="7"/>
      <c r="AZ455" s="7"/>
      <c r="BA455" s="7"/>
      <c r="BB455" s="7"/>
      <c r="BC455" s="7"/>
      <c r="BD455" s="7"/>
      <c r="BE455" s="7"/>
      <c r="BF455" s="7"/>
      <c r="BG455" s="7"/>
      <c r="BH455" s="7"/>
      <c r="BI455" s="7"/>
      <c r="BJ455" s="7"/>
      <c r="BK455" s="7"/>
      <c r="BL455" s="7"/>
      <c r="BM455" s="7"/>
      <c r="BN455" s="7"/>
      <c r="BO455" s="7"/>
      <c r="BP455" s="7"/>
      <c r="BQ455" s="7"/>
      <c r="BR455" s="7"/>
      <c r="BS455" s="7"/>
      <c r="BT455" s="7"/>
      <c r="BU455" s="7"/>
      <c r="BV455" s="7"/>
      <c r="BW455" s="7"/>
      <c r="BX455" s="7"/>
      <c r="BY455" s="7"/>
    </row>
    <row r="456" spans="1:77" s="8" customFormat="1" hidden="1">
      <c r="A456" s="16" t="s">
        <v>67</v>
      </c>
      <c r="B456" s="60" t="s">
        <v>325</v>
      </c>
      <c r="C456" s="153" t="s">
        <v>16</v>
      </c>
      <c r="D456" s="153" t="s">
        <v>68</v>
      </c>
      <c r="E456" s="154">
        <f>F456+G456+H456+I456</f>
        <v>0</v>
      </c>
      <c r="F456" s="158"/>
      <c r="G456" s="158"/>
      <c r="H456" s="158"/>
      <c r="I456" s="158"/>
      <c r="J456" s="193"/>
      <c r="K456" s="193"/>
      <c r="L456" s="193"/>
      <c r="M456" s="193"/>
      <c r="N456" s="193"/>
      <c r="O456" s="158"/>
      <c r="P456" s="157">
        <f t="shared" si="392"/>
        <v>0</v>
      </c>
      <c r="Q456" s="158"/>
      <c r="R456" s="158"/>
      <c r="S456" s="158"/>
      <c r="T456" s="154"/>
      <c r="U456" s="158"/>
      <c r="V456" s="158"/>
      <c r="W456" s="158"/>
      <c r="X456" s="158"/>
      <c r="Y456" s="158"/>
      <c r="Z456" s="158"/>
      <c r="AA456" s="158"/>
      <c r="AB456" s="154">
        <f t="shared" si="410"/>
        <v>0</v>
      </c>
      <c r="AC456" s="154">
        <f t="shared" si="410"/>
        <v>0</v>
      </c>
      <c r="AD456" s="154">
        <f t="shared" si="410"/>
        <v>0</v>
      </c>
      <c r="AE456" s="154">
        <f t="shared" si="410"/>
        <v>0</v>
      </c>
      <c r="AF456" s="154"/>
      <c r="AG456" s="158"/>
      <c r="AH456" s="158"/>
      <c r="AI456" s="158"/>
      <c r="AJ456" s="161"/>
      <c r="AK456" s="161"/>
      <c r="AL456" s="161"/>
      <c r="AM456" s="161"/>
      <c r="AN456" s="162">
        <f t="shared" si="411"/>
        <v>0</v>
      </c>
      <c r="AO456" s="162">
        <f t="shared" si="411"/>
        <v>0</v>
      </c>
      <c r="AP456" s="162">
        <f t="shared" si="411"/>
        <v>0</v>
      </c>
      <c r="AQ456" s="162">
        <f t="shared" si="411"/>
        <v>0</v>
      </c>
      <c r="AR456" s="7"/>
      <c r="AS456" s="7"/>
      <c r="AT456" s="7"/>
      <c r="AU456" s="7"/>
      <c r="AV456" s="7"/>
      <c r="AW456" s="7"/>
      <c r="AX456" s="7"/>
      <c r="AY456" s="7"/>
      <c r="AZ456" s="7"/>
      <c r="BA456" s="7"/>
      <c r="BB456" s="7"/>
      <c r="BC456" s="7"/>
      <c r="BD456" s="7"/>
      <c r="BE456" s="7"/>
      <c r="BF456" s="7"/>
      <c r="BG456" s="7"/>
      <c r="BH456" s="7"/>
      <c r="BI456" s="7"/>
      <c r="BJ456" s="7"/>
      <c r="BK456" s="7"/>
      <c r="BL456" s="7"/>
      <c r="BM456" s="7"/>
      <c r="BN456" s="7"/>
      <c r="BO456" s="7"/>
      <c r="BP456" s="7"/>
      <c r="BQ456" s="7"/>
      <c r="BR456" s="7"/>
      <c r="BS456" s="7"/>
      <c r="BT456" s="7"/>
      <c r="BU456" s="7"/>
      <c r="BV456" s="7"/>
      <c r="BW456" s="7"/>
      <c r="BX456" s="7"/>
      <c r="BY456" s="7"/>
    </row>
    <row r="457" spans="1:77" s="8" customFormat="1" ht="15" hidden="1" customHeight="1">
      <c r="A457" s="81" t="s">
        <v>35</v>
      </c>
      <c r="B457" s="60" t="s">
        <v>325</v>
      </c>
      <c r="C457" s="153" t="s">
        <v>36</v>
      </c>
      <c r="D457" s="153"/>
      <c r="E457" s="154">
        <f>E458</f>
        <v>0</v>
      </c>
      <c r="F457" s="158">
        <f>F458</f>
        <v>0</v>
      </c>
      <c r="G457" s="158">
        <f>G458</f>
        <v>0</v>
      </c>
      <c r="H457" s="158">
        <f>H458</f>
        <v>0</v>
      </c>
      <c r="I457" s="158">
        <f>I458</f>
        <v>0</v>
      </c>
      <c r="J457" s="193"/>
      <c r="K457" s="193"/>
      <c r="L457" s="193"/>
      <c r="M457" s="193"/>
      <c r="N457" s="193"/>
      <c r="O457" s="158"/>
      <c r="P457" s="157">
        <f t="shared" si="392"/>
        <v>0</v>
      </c>
      <c r="Q457" s="158"/>
      <c r="R457" s="158"/>
      <c r="S457" s="158"/>
      <c r="T457" s="154">
        <f>T458</f>
        <v>0</v>
      </c>
      <c r="U457" s="158">
        <f>U458</f>
        <v>0</v>
      </c>
      <c r="V457" s="158">
        <f>V458</f>
        <v>0</v>
      </c>
      <c r="W457" s="158">
        <f>W458</f>
        <v>0</v>
      </c>
      <c r="X457" s="158"/>
      <c r="Y457" s="158"/>
      <c r="Z457" s="158"/>
      <c r="AA457" s="158"/>
      <c r="AB457" s="154">
        <f t="shared" si="410"/>
        <v>0</v>
      </c>
      <c r="AC457" s="154">
        <f t="shared" si="410"/>
        <v>0</v>
      </c>
      <c r="AD457" s="154">
        <f t="shared" si="410"/>
        <v>0</v>
      </c>
      <c r="AE457" s="154">
        <f t="shared" si="410"/>
        <v>0</v>
      </c>
      <c r="AF457" s="154">
        <f>AF458</f>
        <v>0</v>
      </c>
      <c r="AG457" s="158">
        <f>AG458</f>
        <v>0</v>
      </c>
      <c r="AH457" s="158">
        <f>AH458</f>
        <v>0</v>
      </c>
      <c r="AI457" s="158">
        <f>AI458</f>
        <v>0</v>
      </c>
      <c r="AJ457" s="161"/>
      <c r="AK457" s="161"/>
      <c r="AL457" s="161"/>
      <c r="AM457" s="161"/>
      <c r="AN457" s="162">
        <f t="shared" si="411"/>
        <v>0</v>
      </c>
      <c r="AO457" s="162">
        <f t="shared" si="411"/>
        <v>0</v>
      </c>
      <c r="AP457" s="162">
        <f t="shared" si="411"/>
        <v>0</v>
      </c>
      <c r="AQ457" s="162">
        <f t="shared" si="411"/>
        <v>0</v>
      </c>
      <c r="AR457" s="7"/>
      <c r="AS457" s="7"/>
      <c r="AT457" s="7"/>
      <c r="AU457" s="7"/>
      <c r="AV457" s="7"/>
      <c r="AW457" s="7"/>
      <c r="AX457" s="7"/>
      <c r="AY457" s="7"/>
      <c r="AZ457" s="7"/>
      <c r="BA457" s="7"/>
      <c r="BB457" s="7"/>
      <c r="BC457" s="7"/>
      <c r="BD457" s="7"/>
      <c r="BE457" s="7"/>
      <c r="BF457" s="7"/>
      <c r="BG457" s="7"/>
      <c r="BH457" s="7"/>
      <c r="BI457" s="7"/>
      <c r="BJ457" s="7"/>
      <c r="BK457" s="7"/>
      <c r="BL457" s="7"/>
      <c r="BM457" s="7"/>
      <c r="BN457" s="7"/>
      <c r="BO457" s="7"/>
      <c r="BP457" s="7"/>
      <c r="BQ457" s="7"/>
      <c r="BR457" s="7"/>
      <c r="BS457" s="7"/>
      <c r="BT457" s="7"/>
      <c r="BU457" s="7"/>
      <c r="BV457" s="7"/>
      <c r="BW457" s="7"/>
      <c r="BX457" s="7"/>
      <c r="BY457" s="7"/>
    </row>
    <row r="458" spans="1:77" s="8" customFormat="1" ht="15" hidden="1" customHeight="1">
      <c r="A458" s="16" t="s">
        <v>67</v>
      </c>
      <c r="B458" s="60" t="s">
        <v>325</v>
      </c>
      <c r="C458" s="153" t="s">
        <v>36</v>
      </c>
      <c r="D458" s="153" t="s">
        <v>68</v>
      </c>
      <c r="E458" s="154">
        <f>F458+G458+H458+I458</f>
        <v>0</v>
      </c>
      <c r="F458" s="155"/>
      <c r="G458" s="156"/>
      <c r="H458" s="157"/>
      <c r="I458" s="157"/>
      <c r="J458" s="188"/>
      <c r="K458" s="188"/>
      <c r="L458" s="188"/>
      <c r="M458" s="188"/>
      <c r="N458" s="188"/>
      <c r="O458" s="157"/>
      <c r="P458" s="157">
        <f t="shared" si="392"/>
        <v>0</v>
      </c>
      <c r="Q458" s="157"/>
      <c r="R458" s="157"/>
      <c r="S458" s="157"/>
      <c r="T458" s="154">
        <f>U458+V458+W458</f>
        <v>0</v>
      </c>
      <c r="U458" s="155"/>
      <c r="V458" s="156"/>
      <c r="W458" s="156"/>
      <c r="X458" s="156"/>
      <c r="Y458" s="156"/>
      <c r="Z458" s="156"/>
      <c r="AA458" s="156"/>
      <c r="AB458" s="154">
        <f t="shared" si="410"/>
        <v>0</v>
      </c>
      <c r="AC458" s="154">
        <f t="shared" si="410"/>
        <v>0</v>
      </c>
      <c r="AD458" s="154">
        <f t="shared" si="410"/>
        <v>0</v>
      </c>
      <c r="AE458" s="154">
        <f t="shared" si="410"/>
        <v>0</v>
      </c>
      <c r="AF458" s="159">
        <f>AG458+AH458+AI458</f>
        <v>0</v>
      </c>
      <c r="AG458" s="160"/>
      <c r="AH458" s="160"/>
      <c r="AI458" s="160"/>
      <c r="AJ458" s="161"/>
      <c r="AK458" s="161"/>
      <c r="AL458" s="161"/>
      <c r="AM458" s="161"/>
      <c r="AN458" s="162">
        <f t="shared" si="411"/>
        <v>0</v>
      </c>
      <c r="AO458" s="162">
        <f t="shared" si="411"/>
        <v>0</v>
      </c>
      <c r="AP458" s="162">
        <f t="shared" si="411"/>
        <v>0</v>
      </c>
      <c r="AQ458" s="162">
        <f t="shared" si="411"/>
        <v>0</v>
      </c>
      <c r="AR458" s="7"/>
      <c r="AS458" s="7"/>
      <c r="AT458" s="7"/>
      <c r="AU458" s="7"/>
      <c r="AV458" s="7"/>
      <c r="AW458" s="7"/>
      <c r="AX458" s="7"/>
      <c r="AY458" s="7"/>
      <c r="AZ458" s="7"/>
      <c r="BA458" s="7"/>
      <c r="BB458" s="7"/>
      <c r="BC458" s="7"/>
      <c r="BD458" s="7"/>
      <c r="BE458" s="7"/>
      <c r="BF458" s="7"/>
      <c r="BG458" s="7"/>
      <c r="BH458" s="7"/>
      <c r="BI458" s="7"/>
      <c r="BJ458" s="7"/>
      <c r="BK458" s="7"/>
      <c r="BL458" s="7"/>
      <c r="BM458" s="7"/>
      <c r="BN458" s="7"/>
      <c r="BO458" s="7"/>
      <c r="BP458" s="7"/>
      <c r="BQ458" s="7"/>
      <c r="BR458" s="7"/>
      <c r="BS458" s="7"/>
      <c r="BT458" s="7"/>
      <c r="BU458" s="7"/>
      <c r="BV458" s="7"/>
      <c r="BW458" s="7"/>
      <c r="BX458" s="7"/>
      <c r="BY458" s="7"/>
    </row>
    <row r="459" spans="1:77" s="8" customFormat="1" ht="25.5">
      <c r="A459" s="58" t="s">
        <v>306</v>
      </c>
      <c r="B459" s="60" t="s">
        <v>307</v>
      </c>
      <c r="C459" s="153"/>
      <c r="D459" s="153"/>
      <c r="E459" s="154">
        <f>E460</f>
        <v>0</v>
      </c>
      <c r="F459" s="158">
        <f t="shared" ref="F459:AJ460" si="423">F460</f>
        <v>0</v>
      </c>
      <c r="G459" s="158">
        <f t="shared" si="423"/>
        <v>0</v>
      </c>
      <c r="H459" s="158">
        <f t="shared" si="423"/>
        <v>0</v>
      </c>
      <c r="I459" s="158">
        <f t="shared" si="423"/>
        <v>0</v>
      </c>
      <c r="J459" s="193">
        <f t="shared" si="423"/>
        <v>0</v>
      </c>
      <c r="K459" s="193">
        <f t="shared" si="423"/>
        <v>0</v>
      </c>
      <c r="L459" s="193">
        <f t="shared" si="423"/>
        <v>0</v>
      </c>
      <c r="M459" s="193">
        <f t="shared" si="423"/>
        <v>0</v>
      </c>
      <c r="N459" s="193">
        <f t="shared" si="423"/>
        <v>0</v>
      </c>
      <c r="O459" s="158">
        <f t="shared" si="423"/>
        <v>0</v>
      </c>
      <c r="P459" s="157">
        <f t="shared" si="392"/>
        <v>0</v>
      </c>
      <c r="Q459" s="158">
        <f t="shared" si="423"/>
        <v>0</v>
      </c>
      <c r="R459" s="158">
        <f t="shared" si="423"/>
        <v>0</v>
      </c>
      <c r="S459" s="158">
        <f t="shared" si="423"/>
        <v>0</v>
      </c>
      <c r="T459" s="158">
        <f t="shared" si="423"/>
        <v>0</v>
      </c>
      <c r="U459" s="158">
        <f t="shared" si="423"/>
        <v>0</v>
      </c>
      <c r="V459" s="158">
        <f t="shared" si="423"/>
        <v>0</v>
      </c>
      <c r="W459" s="158">
        <f t="shared" si="423"/>
        <v>0</v>
      </c>
      <c r="X459" s="158">
        <f t="shared" si="423"/>
        <v>0</v>
      </c>
      <c r="Y459" s="158">
        <f t="shared" si="423"/>
        <v>0</v>
      </c>
      <c r="Z459" s="158">
        <f t="shared" si="423"/>
        <v>0</v>
      </c>
      <c r="AA459" s="158">
        <f t="shared" si="423"/>
        <v>0</v>
      </c>
      <c r="AB459" s="154">
        <f t="shared" si="410"/>
        <v>0</v>
      </c>
      <c r="AC459" s="154">
        <f t="shared" si="410"/>
        <v>0</v>
      </c>
      <c r="AD459" s="154">
        <f t="shared" si="410"/>
        <v>0</v>
      </c>
      <c r="AE459" s="154">
        <f t="shared" si="410"/>
        <v>0</v>
      </c>
      <c r="AF459" s="158">
        <f t="shared" si="423"/>
        <v>500.5</v>
      </c>
      <c r="AG459" s="158">
        <f t="shared" si="423"/>
        <v>0.5</v>
      </c>
      <c r="AH459" s="158">
        <f t="shared" si="423"/>
        <v>5</v>
      </c>
      <c r="AI459" s="158">
        <f t="shared" si="423"/>
        <v>495</v>
      </c>
      <c r="AJ459" s="158">
        <f t="shared" si="423"/>
        <v>0</v>
      </c>
      <c r="AK459" s="158">
        <f t="shared" ref="AK459:AM460" si="424">AK460</f>
        <v>0</v>
      </c>
      <c r="AL459" s="158">
        <f t="shared" si="424"/>
        <v>0</v>
      </c>
      <c r="AM459" s="158">
        <f t="shared" si="424"/>
        <v>0</v>
      </c>
      <c r="AN459" s="162">
        <f t="shared" si="411"/>
        <v>500.5</v>
      </c>
      <c r="AO459" s="162">
        <f t="shared" si="411"/>
        <v>0.5</v>
      </c>
      <c r="AP459" s="162">
        <f t="shared" si="411"/>
        <v>5</v>
      </c>
      <c r="AQ459" s="162">
        <f t="shared" si="411"/>
        <v>495</v>
      </c>
      <c r="AR459" s="7"/>
      <c r="AS459" s="7"/>
      <c r="AT459" s="7"/>
      <c r="AU459" s="7"/>
      <c r="AV459" s="7"/>
      <c r="AW459" s="7"/>
      <c r="AX459" s="7"/>
      <c r="AY459" s="7"/>
      <c r="AZ459" s="7"/>
      <c r="BA459" s="7"/>
      <c r="BB459" s="7"/>
      <c r="BC459" s="7"/>
      <c r="BD459" s="7"/>
      <c r="BE459" s="7"/>
      <c r="BF459" s="7"/>
      <c r="BG459" s="7"/>
      <c r="BH459" s="7"/>
      <c r="BI459" s="7"/>
      <c r="BJ459" s="7"/>
      <c r="BK459" s="7"/>
      <c r="BL459" s="7"/>
      <c r="BM459" s="7"/>
      <c r="BN459" s="7"/>
      <c r="BO459" s="7"/>
      <c r="BP459" s="7"/>
      <c r="BQ459" s="7"/>
      <c r="BR459" s="7"/>
      <c r="BS459" s="7"/>
      <c r="BT459" s="7"/>
      <c r="BU459" s="7"/>
      <c r="BV459" s="7"/>
      <c r="BW459" s="7"/>
      <c r="BX459" s="7"/>
      <c r="BY459" s="7"/>
    </row>
    <row r="460" spans="1:77" s="8" customFormat="1" ht="38.25">
      <c r="A460" s="58" t="s">
        <v>22</v>
      </c>
      <c r="B460" s="60" t="s">
        <v>307</v>
      </c>
      <c r="C460" s="153" t="s">
        <v>16</v>
      </c>
      <c r="D460" s="153"/>
      <c r="E460" s="154">
        <f>E461</f>
        <v>0</v>
      </c>
      <c r="F460" s="158">
        <f t="shared" si="423"/>
        <v>0</v>
      </c>
      <c r="G460" s="158">
        <f t="shared" si="423"/>
        <v>0</v>
      </c>
      <c r="H460" s="158">
        <f t="shared" si="423"/>
        <v>0</v>
      </c>
      <c r="I460" s="158">
        <f t="shared" si="423"/>
        <v>0</v>
      </c>
      <c r="J460" s="193">
        <f t="shared" si="423"/>
        <v>0</v>
      </c>
      <c r="K460" s="193">
        <f t="shared" si="423"/>
        <v>0</v>
      </c>
      <c r="L460" s="193">
        <f t="shared" si="423"/>
        <v>0</v>
      </c>
      <c r="M460" s="193">
        <f t="shared" si="423"/>
        <v>0</v>
      </c>
      <c r="N460" s="193">
        <f t="shared" si="423"/>
        <v>0</v>
      </c>
      <c r="O460" s="158">
        <f t="shared" si="423"/>
        <v>0</v>
      </c>
      <c r="P460" s="157">
        <f t="shared" si="392"/>
        <v>0</v>
      </c>
      <c r="Q460" s="158">
        <f t="shared" si="423"/>
        <v>0</v>
      </c>
      <c r="R460" s="158">
        <f t="shared" si="423"/>
        <v>0</v>
      </c>
      <c r="S460" s="158">
        <f t="shared" si="423"/>
        <v>0</v>
      </c>
      <c r="T460" s="158">
        <f t="shared" si="423"/>
        <v>0</v>
      </c>
      <c r="U460" s="158">
        <f t="shared" si="423"/>
        <v>0</v>
      </c>
      <c r="V460" s="158">
        <f t="shared" si="423"/>
        <v>0</v>
      </c>
      <c r="W460" s="158">
        <f t="shared" si="423"/>
        <v>0</v>
      </c>
      <c r="X460" s="158">
        <f t="shared" si="423"/>
        <v>0</v>
      </c>
      <c r="Y460" s="158">
        <f t="shared" si="423"/>
        <v>0</v>
      </c>
      <c r="Z460" s="158">
        <f t="shared" si="423"/>
        <v>0</v>
      </c>
      <c r="AA460" s="158">
        <f t="shared" si="423"/>
        <v>0</v>
      </c>
      <c r="AB460" s="154">
        <f t="shared" si="410"/>
        <v>0</v>
      </c>
      <c r="AC460" s="154">
        <f t="shared" si="410"/>
        <v>0</v>
      </c>
      <c r="AD460" s="154">
        <f t="shared" si="410"/>
        <v>0</v>
      </c>
      <c r="AE460" s="154">
        <f t="shared" si="410"/>
        <v>0</v>
      </c>
      <c r="AF460" s="158">
        <f t="shared" si="423"/>
        <v>500.5</v>
      </c>
      <c r="AG460" s="158">
        <f t="shared" si="423"/>
        <v>0.5</v>
      </c>
      <c r="AH460" s="158">
        <f t="shared" si="423"/>
        <v>5</v>
      </c>
      <c r="AI460" s="158">
        <f t="shared" si="423"/>
        <v>495</v>
      </c>
      <c r="AJ460" s="158">
        <f t="shared" si="423"/>
        <v>0</v>
      </c>
      <c r="AK460" s="158">
        <f t="shared" si="424"/>
        <v>0</v>
      </c>
      <c r="AL460" s="158">
        <f t="shared" si="424"/>
        <v>0</v>
      </c>
      <c r="AM460" s="158">
        <f t="shared" si="424"/>
        <v>0</v>
      </c>
      <c r="AN460" s="162">
        <f t="shared" si="411"/>
        <v>500.5</v>
      </c>
      <c r="AO460" s="162">
        <f t="shared" si="411"/>
        <v>0.5</v>
      </c>
      <c r="AP460" s="162">
        <f t="shared" si="411"/>
        <v>5</v>
      </c>
      <c r="AQ460" s="162">
        <f t="shared" si="411"/>
        <v>495</v>
      </c>
      <c r="AR460" s="7"/>
      <c r="AS460" s="7"/>
      <c r="AT460" s="7"/>
      <c r="AU460" s="7"/>
      <c r="AV460" s="7"/>
      <c r="AW460" s="7"/>
      <c r="AX460" s="7"/>
      <c r="AY460" s="7"/>
      <c r="AZ460" s="7"/>
      <c r="BA460" s="7"/>
      <c r="BB460" s="7"/>
      <c r="BC460" s="7"/>
      <c r="BD460" s="7"/>
      <c r="BE460" s="7"/>
      <c r="BF460" s="7"/>
      <c r="BG460" s="7"/>
      <c r="BH460" s="7"/>
      <c r="BI460" s="7"/>
      <c r="BJ460" s="7"/>
      <c r="BK460" s="7"/>
      <c r="BL460" s="7"/>
      <c r="BM460" s="7"/>
      <c r="BN460" s="7"/>
      <c r="BO460" s="7"/>
      <c r="BP460" s="7"/>
      <c r="BQ460" s="7"/>
      <c r="BR460" s="7"/>
      <c r="BS460" s="7"/>
      <c r="BT460" s="7"/>
      <c r="BU460" s="7"/>
      <c r="BV460" s="7"/>
      <c r="BW460" s="7"/>
      <c r="BX460" s="7"/>
      <c r="BY460" s="7"/>
    </row>
    <row r="461" spans="1:77" s="8" customFormat="1" ht="15" customHeight="1">
      <c r="A461" s="16" t="s">
        <v>67</v>
      </c>
      <c r="B461" s="60" t="s">
        <v>307</v>
      </c>
      <c r="C461" s="153" t="s">
        <v>16</v>
      </c>
      <c r="D461" s="153" t="s">
        <v>68</v>
      </c>
      <c r="E461" s="154">
        <f>F461+G461+H461</f>
        <v>0</v>
      </c>
      <c r="F461" s="87"/>
      <c r="G461" s="155"/>
      <c r="H461" s="155"/>
      <c r="I461" s="157"/>
      <c r="J461" s="188">
        <f>K461+L461+M461+N461</f>
        <v>0</v>
      </c>
      <c r="K461" s="188"/>
      <c r="L461" s="188"/>
      <c r="M461" s="188"/>
      <c r="N461" s="188"/>
      <c r="O461" s="157">
        <f>P461+Q461+R461+S461</f>
        <v>0</v>
      </c>
      <c r="P461" s="157">
        <f t="shared" si="392"/>
        <v>0</v>
      </c>
      <c r="Q461" s="157">
        <f>G461+L461</f>
        <v>0</v>
      </c>
      <c r="R461" s="157">
        <f>H461+M461</f>
        <v>0</v>
      </c>
      <c r="S461" s="157">
        <f>I461+N461</f>
        <v>0</v>
      </c>
      <c r="T461" s="154">
        <f>U461+V461+W461</f>
        <v>0</v>
      </c>
      <c r="U461" s="155"/>
      <c r="V461" s="156"/>
      <c r="W461" s="156"/>
      <c r="X461" s="156"/>
      <c r="Y461" s="156"/>
      <c r="Z461" s="156"/>
      <c r="AA461" s="156"/>
      <c r="AB461" s="154">
        <f t="shared" si="410"/>
        <v>0</v>
      </c>
      <c r="AC461" s="154">
        <f t="shared" si="410"/>
        <v>0</v>
      </c>
      <c r="AD461" s="154">
        <f t="shared" si="410"/>
        <v>0</v>
      </c>
      <c r="AE461" s="154">
        <f t="shared" si="410"/>
        <v>0</v>
      </c>
      <c r="AF461" s="160">
        <f>AG461+AH461+AI461</f>
        <v>500.5</v>
      </c>
      <c r="AG461" s="160">
        <v>0.5</v>
      </c>
      <c r="AH461" s="160">
        <v>5</v>
      </c>
      <c r="AI461" s="160">
        <v>495</v>
      </c>
      <c r="AJ461" s="161"/>
      <c r="AK461" s="161"/>
      <c r="AL461" s="161"/>
      <c r="AM461" s="161"/>
      <c r="AN461" s="162">
        <f t="shared" si="411"/>
        <v>500.5</v>
      </c>
      <c r="AO461" s="162">
        <f t="shared" si="411"/>
        <v>0.5</v>
      </c>
      <c r="AP461" s="162">
        <f t="shared" si="411"/>
        <v>5</v>
      </c>
      <c r="AQ461" s="162">
        <f t="shared" si="411"/>
        <v>495</v>
      </c>
      <c r="AR461" s="7"/>
      <c r="AS461" s="7"/>
      <c r="AT461" s="7"/>
      <c r="AU461" s="7"/>
      <c r="AV461" s="7"/>
      <c r="AW461" s="7"/>
      <c r="AX461" s="7"/>
      <c r="AY461" s="7"/>
      <c r="AZ461" s="7"/>
      <c r="BA461" s="7"/>
      <c r="BB461" s="7"/>
      <c r="BC461" s="7"/>
      <c r="BD461" s="7"/>
      <c r="BE461" s="7"/>
      <c r="BF461" s="7"/>
      <c r="BG461" s="7"/>
      <c r="BH461" s="7"/>
      <c r="BI461" s="7"/>
      <c r="BJ461" s="7"/>
      <c r="BK461" s="7"/>
      <c r="BL461" s="7"/>
      <c r="BM461" s="7"/>
      <c r="BN461" s="7"/>
      <c r="BO461" s="7"/>
      <c r="BP461" s="7"/>
      <c r="BQ461" s="7"/>
      <c r="BR461" s="7"/>
      <c r="BS461" s="7"/>
      <c r="BT461" s="7"/>
      <c r="BU461" s="7"/>
      <c r="BV461" s="7"/>
      <c r="BW461" s="7"/>
      <c r="BX461" s="7"/>
      <c r="BY461" s="7"/>
    </row>
    <row r="462" spans="1:77" s="7" customFormat="1" ht="72">
      <c r="A462" s="63" t="s">
        <v>334</v>
      </c>
      <c r="B462" s="39" t="s">
        <v>269</v>
      </c>
      <c r="C462" s="19"/>
      <c r="D462" s="153"/>
      <c r="E462" s="154">
        <f>F462+H462</f>
        <v>91.8</v>
      </c>
      <c r="F462" s="18">
        <f>F463</f>
        <v>91.8</v>
      </c>
      <c r="G462" s="18">
        <f t="shared" ref="G462:AJ464" si="425">G463</f>
        <v>0</v>
      </c>
      <c r="H462" s="18">
        <f t="shared" si="425"/>
        <v>0</v>
      </c>
      <c r="I462" s="18">
        <f t="shared" si="425"/>
        <v>0</v>
      </c>
      <c r="J462" s="194">
        <f t="shared" si="425"/>
        <v>0</v>
      </c>
      <c r="K462" s="194">
        <f t="shared" si="425"/>
        <v>0</v>
      </c>
      <c r="L462" s="194">
        <f t="shared" si="425"/>
        <v>0</v>
      </c>
      <c r="M462" s="194">
        <f t="shared" si="425"/>
        <v>0</v>
      </c>
      <c r="N462" s="194">
        <f t="shared" si="425"/>
        <v>0</v>
      </c>
      <c r="O462" s="18">
        <f t="shared" si="425"/>
        <v>91.8</v>
      </c>
      <c r="P462" s="157">
        <f t="shared" si="392"/>
        <v>91.8</v>
      </c>
      <c r="Q462" s="18">
        <f t="shared" si="425"/>
        <v>0</v>
      </c>
      <c r="R462" s="18">
        <f t="shared" si="425"/>
        <v>0</v>
      </c>
      <c r="S462" s="18">
        <f t="shared" si="425"/>
        <v>0</v>
      </c>
      <c r="T462" s="18">
        <f t="shared" si="425"/>
        <v>91.8</v>
      </c>
      <c r="U462" s="18">
        <f t="shared" si="425"/>
        <v>91.8</v>
      </c>
      <c r="V462" s="18">
        <f t="shared" si="425"/>
        <v>0</v>
      </c>
      <c r="W462" s="18">
        <f t="shared" si="425"/>
        <v>0</v>
      </c>
      <c r="X462" s="18">
        <f t="shared" si="425"/>
        <v>0</v>
      </c>
      <c r="Y462" s="18">
        <f t="shared" si="425"/>
        <v>0</v>
      </c>
      <c r="Z462" s="18">
        <f t="shared" si="425"/>
        <v>0</v>
      </c>
      <c r="AA462" s="18">
        <f t="shared" si="425"/>
        <v>0</v>
      </c>
      <c r="AB462" s="154">
        <f t="shared" si="410"/>
        <v>91.8</v>
      </c>
      <c r="AC462" s="154">
        <f t="shared" si="410"/>
        <v>91.8</v>
      </c>
      <c r="AD462" s="154">
        <f t="shared" si="410"/>
        <v>0</v>
      </c>
      <c r="AE462" s="154">
        <f t="shared" si="410"/>
        <v>0</v>
      </c>
      <c r="AF462" s="18">
        <f t="shared" si="425"/>
        <v>91.8</v>
      </c>
      <c r="AG462" s="18">
        <f t="shared" si="425"/>
        <v>91.8</v>
      </c>
      <c r="AH462" s="18">
        <f t="shared" si="425"/>
        <v>0</v>
      </c>
      <c r="AI462" s="18">
        <f t="shared" si="425"/>
        <v>0</v>
      </c>
      <c r="AJ462" s="18">
        <f t="shared" si="425"/>
        <v>0</v>
      </c>
      <c r="AK462" s="18">
        <f t="shared" ref="AK462:AM464" si="426">AK463</f>
        <v>0</v>
      </c>
      <c r="AL462" s="18">
        <f t="shared" si="426"/>
        <v>0</v>
      </c>
      <c r="AM462" s="18">
        <f t="shared" si="426"/>
        <v>0</v>
      </c>
      <c r="AN462" s="162">
        <f t="shared" si="411"/>
        <v>91.8</v>
      </c>
      <c r="AO462" s="162">
        <f t="shared" si="411"/>
        <v>91.8</v>
      </c>
      <c r="AP462" s="162">
        <f t="shared" si="411"/>
        <v>0</v>
      </c>
      <c r="AQ462" s="162">
        <f t="shared" si="411"/>
        <v>0</v>
      </c>
    </row>
    <row r="463" spans="1:77" s="8" customFormat="1" ht="58.5" customHeight="1">
      <c r="A463" s="62" t="s">
        <v>268</v>
      </c>
      <c r="B463" s="17" t="s">
        <v>270</v>
      </c>
      <c r="C463" s="153"/>
      <c r="D463" s="153"/>
      <c r="E463" s="154">
        <f>F463+H463</f>
        <v>91.8</v>
      </c>
      <c r="F463" s="156">
        <f>F464</f>
        <v>91.8</v>
      </c>
      <c r="G463" s="156">
        <f t="shared" si="425"/>
        <v>0</v>
      </c>
      <c r="H463" s="156">
        <f t="shared" si="425"/>
        <v>0</v>
      </c>
      <c r="I463" s="156">
        <f t="shared" si="425"/>
        <v>0</v>
      </c>
      <c r="J463" s="192">
        <f t="shared" si="425"/>
        <v>0</v>
      </c>
      <c r="K463" s="192">
        <f t="shared" si="425"/>
        <v>0</v>
      </c>
      <c r="L463" s="192">
        <f t="shared" si="425"/>
        <v>0</v>
      </c>
      <c r="M463" s="192">
        <f t="shared" si="425"/>
        <v>0</v>
      </c>
      <c r="N463" s="192">
        <f t="shared" si="425"/>
        <v>0</v>
      </c>
      <c r="O463" s="156">
        <f t="shared" si="425"/>
        <v>91.8</v>
      </c>
      <c r="P463" s="157">
        <f t="shared" si="392"/>
        <v>91.8</v>
      </c>
      <c r="Q463" s="156">
        <f t="shared" si="425"/>
        <v>0</v>
      </c>
      <c r="R463" s="156">
        <f t="shared" si="425"/>
        <v>0</v>
      </c>
      <c r="S463" s="156">
        <f t="shared" si="425"/>
        <v>0</v>
      </c>
      <c r="T463" s="156">
        <f t="shared" si="425"/>
        <v>91.8</v>
      </c>
      <c r="U463" s="156">
        <f t="shared" si="425"/>
        <v>91.8</v>
      </c>
      <c r="V463" s="156">
        <f t="shared" si="425"/>
        <v>0</v>
      </c>
      <c r="W463" s="156">
        <f t="shared" si="425"/>
        <v>0</v>
      </c>
      <c r="X463" s="156">
        <f t="shared" si="425"/>
        <v>0</v>
      </c>
      <c r="Y463" s="156">
        <f t="shared" si="425"/>
        <v>0</v>
      </c>
      <c r="Z463" s="156">
        <f t="shared" si="425"/>
        <v>0</v>
      </c>
      <c r="AA463" s="156">
        <f t="shared" si="425"/>
        <v>0</v>
      </c>
      <c r="AB463" s="154">
        <f t="shared" si="410"/>
        <v>91.8</v>
      </c>
      <c r="AC463" s="154">
        <f t="shared" si="410"/>
        <v>91.8</v>
      </c>
      <c r="AD463" s="154">
        <f t="shared" si="410"/>
        <v>0</v>
      </c>
      <c r="AE463" s="154">
        <f t="shared" si="410"/>
        <v>0</v>
      </c>
      <c r="AF463" s="156">
        <f t="shared" si="425"/>
        <v>91.8</v>
      </c>
      <c r="AG463" s="156">
        <f t="shared" si="425"/>
        <v>91.8</v>
      </c>
      <c r="AH463" s="156">
        <f t="shared" si="425"/>
        <v>0</v>
      </c>
      <c r="AI463" s="156">
        <f t="shared" si="425"/>
        <v>0</v>
      </c>
      <c r="AJ463" s="156">
        <f t="shared" si="425"/>
        <v>0</v>
      </c>
      <c r="AK463" s="156">
        <f t="shared" si="426"/>
        <v>0</v>
      </c>
      <c r="AL463" s="156">
        <f t="shared" si="426"/>
        <v>0</v>
      </c>
      <c r="AM463" s="156">
        <f t="shared" si="426"/>
        <v>0</v>
      </c>
      <c r="AN463" s="162">
        <f t="shared" si="411"/>
        <v>91.8</v>
      </c>
      <c r="AO463" s="162">
        <f t="shared" si="411"/>
        <v>91.8</v>
      </c>
      <c r="AP463" s="162">
        <f t="shared" si="411"/>
        <v>0</v>
      </c>
      <c r="AQ463" s="162">
        <f t="shared" si="411"/>
        <v>0</v>
      </c>
      <c r="AR463" s="7"/>
      <c r="AS463" s="7"/>
      <c r="AT463" s="7"/>
      <c r="AU463" s="7"/>
      <c r="AV463" s="7"/>
      <c r="AW463" s="7"/>
      <c r="AX463" s="7"/>
      <c r="AY463" s="7"/>
      <c r="AZ463" s="7"/>
      <c r="BA463" s="7"/>
      <c r="BB463" s="7"/>
      <c r="BC463" s="7"/>
      <c r="BD463" s="7"/>
      <c r="BE463" s="7"/>
      <c r="BF463" s="7"/>
      <c r="BG463" s="7"/>
      <c r="BH463" s="7"/>
      <c r="BI463" s="7"/>
      <c r="BJ463" s="7"/>
      <c r="BK463" s="7"/>
      <c r="BL463" s="7"/>
      <c r="BM463" s="7"/>
      <c r="BN463" s="7"/>
      <c r="BO463" s="7"/>
      <c r="BP463" s="7"/>
      <c r="BQ463" s="7"/>
      <c r="BR463" s="7"/>
      <c r="BS463" s="7"/>
      <c r="BT463" s="7"/>
      <c r="BU463" s="7"/>
      <c r="BV463" s="7"/>
      <c r="BW463" s="7"/>
      <c r="BX463" s="7"/>
      <c r="BY463" s="7"/>
    </row>
    <row r="464" spans="1:77" s="8" customFormat="1" ht="44.25" customHeight="1">
      <c r="A464" s="16" t="s">
        <v>22</v>
      </c>
      <c r="B464" s="17" t="s">
        <v>270</v>
      </c>
      <c r="C464" s="153" t="s">
        <v>16</v>
      </c>
      <c r="D464" s="153"/>
      <c r="E464" s="154">
        <f>F464+H464</f>
        <v>91.8</v>
      </c>
      <c r="F464" s="156">
        <f>F465</f>
        <v>91.8</v>
      </c>
      <c r="G464" s="156">
        <f t="shared" si="425"/>
        <v>0</v>
      </c>
      <c r="H464" s="156">
        <f t="shared" si="425"/>
        <v>0</v>
      </c>
      <c r="I464" s="156">
        <f t="shared" si="425"/>
        <v>0</v>
      </c>
      <c r="J464" s="192">
        <f t="shared" si="425"/>
        <v>0</v>
      </c>
      <c r="K464" s="192">
        <f t="shared" si="425"/>
        <v>0</v>
      </c>
      <c r="L464" s="192">
        <f t="shared" si="425"/>
        <v>0</v>
      </c>
      <c r="M464" s="192">
        <f t="shared" si="425"/>
        <v>0</v>
      </c>
      <c r="N464" s="192">
        <f t="shared" si="425"/>
        <v>0</v>
      </c>
      <c r="O464" s="156">
        <f t="shared" si="425"/>
        <v>91.8</v>
      </c>
      <c r="P464" s="157">
        <f t="shared" si="392"/>
        <v>91.8</v>
      </c>
      <c r="Q464" s="156">
        <f t="shared" si="425"/>
        <v>0</v>
      </c>
      <c r="R464" s="156">
        <f t="shared" si="425"/>
        <v>0</v>
      </c>
      <c r="S464" s="156">
        <f t="shared" si="425"/>
        <v>0</v>
      </c>
      <c r="T464" s="154">
        <f>U464+V464+W464</f>
        <v>91.8</v>
      </c>
      <c r="U464" s="156">
        <f>U465</f>
        <v>91.8</v>
      </c>
      <c r="V464" s="156">
        <f t="shared" si="425"/>
        <v>0</v>
      </c>
      <c r="W464" s="156">
        <f t="shared" si="425"/>
        <v>0</v>
      </c>
      <c r="X464" s="156">
        <f t="shared" si="425"/>
        <v>0</v>
      </c>
      <c r="Y464" s="156">
        <f t="shared" si="425"/>
        <v>0</v>
      </c>
      <c r="Z464" s="156">
        <f t="shared" si="425"/>
        <v>0</v>
      </c>
      <c r="AA464" s="156">
        <f t="shared" si="425"/>
        <v>0</v>
      </c>
      <c r="AB464" s="154">
        <f t="shared" si="410"/>
        <v>91.8</v>
      </c>
      <c r="AC464" s="154">
        <f t="shared" si="410"/>
        <v>91.8</v>
      </c>
      <c r="AD464" s="154">
        <f t="shared" si="410"/>
        <v>0</v>
      </c>
      <c r="AE464" s="154">
        <f t="shared" si="410"/>
        <v>0</v>
      </c>
      <c r="AF464" s="159">
        <f>AG464+AH464</f>
        <v>91.8</v>
      </c>
      <c r="AG464" s="160">
        <f>AG465</f>
        <v>91.8</v>
      </c>
      <c r="AH464" s="160">
        <f>AH465</f>
        <v>0</v>
      </c>
      <c r="AI464" s="160">
        <f>AI465</f>
        <v>0</v>
      </c>
      <c r="AJ464" s="160">
        <f t="shared" si="425"/>
        <v>0</v>
      </c>
      <c r="AK464" s="160">
        <f t="shared" si="426"/>
        <v>0</v>
      </c>
      <c r="AL464" s="160">
        <f t="shared" si="426"/>
        <v>0</v>
      </c>
      <c r="AM464" s="160">
        <f t="shared" si="426"/>
        <v>0</v>
      </c>
      <c r="AN464" s="162">
        <f t="shared" si="411"/>
        <v>91.8</v>
      </c>
      <c r="AO464" s="162">
        <f t="shared" si="411"/>
        <v>91.8</v>
      </c>
      <c r="AP464" s="162">
        <f t="shared" si="411"/>
        <v>0</v>
      </c>
      <c r="AQ464" s="162">
        <f t="shared" si="411"/>
        <v>0</v>
      </c>
      <c r="AR464" s="7"/>
      <c r="AS464" s="7"/>
      <c r="AT464" s="7"/>
      <c r="AU464" s="7"/>
      <c r="AV464" s="7"/>
      <c r="AW464" s="7"/>
      <c r="AX464" s="7"/>
      <c r="AY464" s="7"/>
      <c r="AZ464" s="7"/>
      <c r="BA464" s="7"/>
      <c r="BB464" s="7"/>
      <c r="BC464" s="7"/>
      <c r="BD464" s="7"/>
      <c r="BE464" s="7"/>
      <c r="BF464" s="7"/>
      <c r="BG464" s="7"/>
      <c r="BH464" s="7"/>
      <c r="BI464" s="7"/>
      <c r="BJ464" s="7"/>
      <c r="BK464" s="7"/>
      <c r="BL464" s="7"/>
      <c r="BM464" s="7"/>
      <c r="BN464" s="7"/>
      <c r="BO464" s="7"/>
      <c r="BP464" s="7"/>
      <c r="BQ464" s="7"/>
      <c r="BR464" s="7"/>
      <c r="BS464" s="7"/>
      <c r="BT464" s="7"/>
      <c r="BU464" s="7"/>
      <c r="BV464" s="7"/>
      <c r="BW464" s="7"/>
      <c r="BX464" s="7"/>
      <c r="BY464" s="7"/>
    </row>
    <row r="465" spans="1:77" s="8" customFormat="1" ht="15.75" customHeight="1">
      <c r="A465" s="16" t="s">
        <v>67</v>
      </c>
      <c r="B465" s="17" t="s">
        <v>270</v>
      </c>
      <c r="C465" s="153" t="s">
        <v>16</v>
      </c>
      <c r="D465" s="153" t="s">
        <v>68</v>
      </c>
      <c r="E465" s="154">
        <f>F465+H465</f>
        <v>91.8</v>
      </c>
      <c r="F465" s="156">
        <v>91.8</v>
      </c>
      <c r="G465" s="167"/>
      <c r="H465" s="157"/>
      <c r="I465" s="157"/>
      <c r="J465" s="188">
        <f>K465+L465+M465+N465</f>
        <v>0</v>
      </c>
      <c r="K465" s="188"/>
      <c r="L465" s="188"/>
      <c r="M465" s="188"/>
      <c r="N465" s="188"/>
      <c r="O465" s="157">
        <f>P465+Q465+R465+S465</f>
        <v>91.8</v>
      </c>
      <c r="P465" s="157">
        <f t="shared" si="392"/>
        <v>91.8</v>
      </c>
      <c r="Q465" s="157">
        <f>G465+L465</f>
        <v>0</v>
      </c>
      <c r="R465" s="157">
        <f>H465+M465</f>
        <v>0</v>
      </c>
      <c r="S465" s="157">
        <f>I465+N465</f>
        <v>0</v>
      </c>
      <c r="T465" s="154">
        <f>U465+V465+W465</f>
        <v>91.8</v>
      </c>
      <c r="U465" s="156">
        <v>91.8</v>
      </c>
      <c r="V465" s="167"/>
      <c r="W465" s="156"/>
      <c r="X465" s="156"/>
      <c r="Y465" s="156"/>
      <c r="Z465" s="156"/>
      <c r="AA465" s="156"/>
      <c r="AB465" s="154">
        <f t="shared" si="410"/>
        <v>91.8</v>
      </c>
      <c r="AC465" s="154">
        <f t="shared" si="410"/>
        <v>91.8</v>
      </c>
      <c r="AD465" s="154">
        <f t="shared" si="410"/>
        <v>0</v>
      </c>
      <c r="AE465" s="154">
        <f t="shared" si="410"/>
        <v>0</v>
      </c>
      <c r="AF465" s="159">
        <f>AG465+AH465</f>
        <v>91.8</v>
      </c>
      <c r="AG465" s="160">
        <v>91.8</v>
      </c>
      <c r="AH465" s="160"/>
      <c r="AI465" s="160"/>
      <c r="AJ465" s="161"/>
      <c r="AK465" s="161"/>
      <c r="AL465" s="161"/>
      <c r="AM465" s="161"/>
      <c r="AN465" s="162">
        <f t="shared" si="411"/>
        <v>91.8</v>
      </c>
      <c r="AO465" s="162">
        <f t="shared" si="411"/>
        <v>91.8</v>
      </c>
      <c r="AP465" s="162">
        <f t="shared" si="411"/>
        <v>0</v>
      </c>
      <c r="AQ465" s="162">
        <f t="shared" si="411"/>
        <v>0</v>
      </c>
      <c r="AR465" s="7"/>
      <c r="AS465" s="7"/>
      <c r="AT465" s="7"/>
      <c r="AU465" s="7"/>
      <c r="AV465" s="7"/>
      <c r="AW465" s="7"/>
      <c r="AX465" s="7"/>
      <c r="AY465" s="7"/>
      <c r="AZ465" s="7"/>
      <c r="BA465" s="7"/>
      <c r="BB465" s="7"/>
      <c r="BC465" s="7"/>
      <c r="BD465" s="7"/>
      <c r="BE465" s="7"/>
      <c r="BF465" s="7"/>
      <c r="BG465" s="7"/>
      <c r="BH465" s="7"/>
      <c r="BI465" s="7"/>
      <c r="BJ465" s="7"/>
      <c r="BK465" s="7"/>
      <c r="BL465" s="7"/>
      <c r="BM465" s="7"/>
      <c r="BN465" s="7"/>
      <c r="BO465" s="7"/>
      <c r="BP465" s="7"/>
      <c r="BQ465" s="7"/>
      <c r="BR465" s="7"/>
      <c r="BS465" s="7"/>
      <c r="BT465" s="7"/>
      <c r="BU465" s="7"/>
      <c r="BV465" s="7"/>
      <c r="BW465" s="7"/>
      <c r="BX465" s="7"/>
      <c r="BY465" s="7"/>
    </row>
    <row r="466" spans="1:77" s="131" customFormat="1" ht="60" customHeight="1">
      <c r="A466" s="31" t="s">
        <v>161</v>
      </c>
      <c r="B466" s="19" t="s">
        <v>271</v>
      </c>
      <c r="C466" s="153"/>
      <c r="D466" s="153"/>
      <c r="E466" s="154">
        <f>E467</f>
        <v>59.8</v>
      </c>
      <c r="F466" s="158">
        <f t="shared" ref="F466:U470" si="427">F467</f>
        <v>59.8</v>
      </c>
      <c r="G466" s="158">
        <f t="shared" si="427"/>
        <v>0</v>
      </c>
      <c r="H466" s="158">
        <f t="shared" si="427"/>
        <v>0</v>
      </c>
      <c r="I466" s="158">
        <f t="shared" si="427"/>
        <v>0</v>
      </c>
      <c r="J466" s="193">
        <f t="shared" si="427"/>
        <v>0</v>
      </c>
      <c r="K466" s="193">
        <f t="shared" si="427"/>
        <v>0</v>
      </c>
      <c r="L466" s="193">
        <f t="shared" si="427"/>
        <v>0</v>
      </c>
      <c r="M466" s="193">
        <f t="shared" si="427"/>
        <v>0</v>
      </c>
      <c r="N466" s="193">
        <f t="shared" si="427"/>
        <v>0</v>
      </c>
      <c r="O466" s="158">
        <f t="shared" si="427"/>
        <v>59.8</v>
      </c>
      <c r="P466" s="157">
        <f t="shared" si="392"/>
        <v>59.8</v>
      </c>
      <c r="Q466" s="158">
        <f t="shared" si="427"/>
        <v>0</v>
      </c>
      <c r="R466" s="158">
        <f t="shared" si="427"/>
        <v>0</v>
      </c>
      <c r="S466" s="158">
        <f t="shared" si="427"/>
        <v>0</v>
      </c>
      <c r="T466" s="154">
        <f>T467</f>
        <v>59.8</v>
      </c>
      <c r="U466" s="158">
        <f>U467</f>
        <v>59.8</v>
      </c>
      <c r="V466" s="158">
        <f>V467</f>
        <v>0</v>
      </c>
      <c r="W466" s="158">
        <f>W467</f>
        <v>0</v>
      </c>
      <c r="X466" s="158">
        <f t="shared" ref="X466:AA470" si="428">X467</f>
        <v>0</v>
      </c>
      <c r="Y466" s="158">
        <f t="shared" si="428"/>
        <v>0</v>
      </c>
      <c r="Z466" s="158">
        <f t="shared" si="428"/>
        <v>0</v>
      </c>
      <c r="AA466" s="158">
        <f t="shared" si="428"/>
        <v>0</v>
      </c>
      <c r="AB466" s="154">
        <f t="shared" si="410"/>
        <v>59.8</v>
      </c>
      <c r="AC466" s="154">
        <f t="shared" si="410"/>
        <v>59.8</v>
      </c>
      <c r="AD466" s="154">
        <f t="shared" si="410"/>
        <v>0</v>
      </c>
      <c r="AE466" s="154">
        <f t="shared" si="410"/>
        <v>0</v>
      </c>
      <c r="AF466" s="154">
        <f t="shared" ref="AF466:AM470" si="429">AF467</f>
        <v>59.8</v>
      </c>
      <c r="AG466" s="158">
        <f t="shared" si="429"/>
        <v>59.8</v>
      </c>
      <c r="AH466" s="158">
        <f t="shared" si="429"/>
        <v>0</v>
      </c>
      <c r="AI466" s="158">
        <f t="shared" si="429"/>
        <v>0</v>
      </c>
      <c r="AJ466" s="158">
        <f t="shared" si="429"/>
        <v>0</v>
      </c>
      <c r="AK466" s="158">
        <f t="shared" si="429"/>
        <v>0</v>
      </c>
      <c r="AL466" s="158">
        <f t="shared" si="429"/>
        <v>0</v>
      </c>
      <c r="AM466" s="158">
        <f t="shared" si="429"/>
        <v>0</v>
      </c>
      <c r="AN466" s="162">
        <f t="shared" si="411"/>
        <v>59.8</v>
      </c>
      <c r="AO466" s="162">
        <f t="shared" si="411"/>
        <v>59.8</v>
      </c>
      <c r="AP466" s="162">
        <f t="shared" si="411"/>
        <v>0</v>
      </c>
      <c r="AQ466" s="162">
        <f t="shared" si="411"/>
        <v>0</v>
      </c>
      <c r="AR466" s="7"/>
      <c r="AS466" s="7"/>
      <c r="AT466" s="7"/>
    </row>
    <row r="467" spans="1:77" s="8" customFormat="1" ht="75">
      <c r="A467" s="27" t="s">
        <v>318</v>
      </c>
      <c r="B467" s="153" t="s">
        <v>272</v>
      </c>
      <c r="C467" s="153"/>
      <c r="D467" s="153"/>
      <c r="E467" s="154">
        <f>E468</f>
        <v>59.8</v>
      </c>
      <c r="F467" s="158">
        <f t="shared" si="427"/>
        <v>59.8</v>
      </c>
      <c r="G467" s="158">
        <f t="shared" si="427"/>
        <v>0</v>
      </c>
      <c r="H467" s="158">
        <f t="shared" si="427"/>
        <v>0</v>
      </c>
      <c r="I467" s="158">
        <f t="shared" si="427"/>
        <v>0</v>
      </c>
      <c r="J467" s="193">
        <f t="shared" si="427"/>
        <v>0</v>
      </c>
      <c r="K467" s="193">
        <f t="shared" si="427"/>
        <v>0</v>
      </c>
      <c r="L467" s="193">
        <f t="shared" si="427"/>
        <v>0</v>
      </c>
      <c r="M467" s="193">
        <f t="shared" si="427"/>
        <v>0</v>
      </c>
      <c r="N467" s="193">
        <f t="shared" si="427"/>
        <v>0</v>
      </c>
      <c r="O467" s="158">
        <f t="shared" si="427"/>
        <v>59.8</v>
      </c>
      <c r="P467" s="157">
        <f t="shared" si="392"/>
        <v>59.8</v>
      </c>
      <c r="Q467" s="158">
        <f t="shared" si="427"/>
        <v>0</v>
      </c>
      <c r="R467" s="158">
        <f t="shared" si="427"/>
        <v>0</v>
      </c>
      <c r="S467" s="158">
        <f t="shared" si="427"/>
        <v>0</v>
      </c>
      <c r="T467" s="158">
        <f t="shared" si="427"/>
        <v>59.8</v>
      </c>
      <c r="U467" s="158">
        <f t="shared" si="427"/>
        <v>59.8</v>
      </c>
      <c r="V467" s="158">
        <f t="shared" ref="V467:W470" si="430">V468</f>
        <v>0</v>
      </c>
      <c r="W467" s="158">
        <f t="shared" si="430"/>
        <v>0</v>
      </c>
      <c r="X467" s="158">
        <f t="shared" si="428"/>
        <v>0</v>
      </c>
      <c r="Y467" s="158">
        <f t="shared" si="428"/>
        <v>0</v>
      </c>
      <c r="Z467" s="158">
        <f t="shared" si="428"/>
        <v>0</v>
      </c>
      <c r="AA467" s="158">
        <f t="shared" si="428"/>
        <v>0</v>
      </c>
      <c r="AB467" s="154">
        <f t="shared" si="410"/>
        <v>59.8</v>
      </c>
      <c r="AC467" s="154">
        <f t="shared" si="410"/>
        <v>59.8</v>
      </c>
      <c r="AD467" s="154">
        <f t="shared" si="410"/>
        <v>0</v>
      </c>
      <c r="AE467" s="154">
        <f t="shared" si="410"/>
        <v>0</v>
      </c>
      <c r="AF467" s="158">
        <f t="shared" si="429"/>
        <v>59.8</v>
      </c>
      <c r="AG467" s="158">
        <f t="shared" si="429"/>
        <v>59.8</v>
      </c>
      <c r="AH467" s="158">
        <f t="shared" si="429"/>
        <v>0</v>
      </c>
      <c r="AI467" s="158">
        <f t="shared" si="429"/>
        <v>0</v>
      </c>
      <c r="AJ467" s="158">
        <f t="shared" si="429"/>
        <v>0</v>
      </c>
      <c r="AK467" s="158">
        <f t="shared" si="429"/>
        <v>0</v>
      </c>
      <c r="AL467" s="158">
        <f t="shared" si="429"/>
        <v>0</v>
      </c>
      <c r="AM467" s="158">
        <f t="shared" si="429"/>
        <v>0</v>
      </c>
      <c r="AN467" s="162">
        <f t="shared" si="411"/>
        <v>59.8</v>
      </c>
      <c r="AO467" s="162">
        <f t="shared" si="411"/>
        <v>59.8</v>
      </c>
      <c r="AP467" s="162">
        <f t="shared" si="411"/>
        <v>0</v>
      </c>
      <c r="AQ467" s="162">
        <f t="shared" si="411"/>
        <v>0</v>
      </c>
      <c r="AR467" s="7"/>
      <c r="AS467" s="7"/>
      <c r="AT467" s="7"/>
      <c r="AU467" s="7"/>
      <c r="AV467" s="7"/>
      <c r="AW467" s="7"/>
      <c r="AX467" s="7"/>
      <c r="AY467" s="7"/>
      <c r="AZ467" s="7"/>
      <c r="BA467" s="7"/>
      <c r="BB467" s="7"/>
      <c r="BC467" s="7"/>
      <c r="BD467" s="7"/>
      <c r="BE467" s="7"/>
      <c r="BF467" s="7"/>
      <c r="BG467" s="7"/>
      <c r="BH467" s="7"/>
      <c r="BI467" s="7"/>
      <c r="BJ467" s="7"/>
      <c r="BK467" s="7"/>
      <c r="BL467" s="7"/>
      <c r="BM467" s="7"/>
      <c r="BN467" s="7"/>
      <c r="BO467" s="7"/>
      <c r="BP467" s="7"/>
      <c r="BQ467" s="7"/>
      <c r="BR467" s="7"/>
      <c r="BS467" s="7"/>
      <c r="BT467" s="7"/>
      <c r="BU467" s="7"/>
      <c r="BV467" s="7"/>
      <c r="BW467" s="7"/>
      <c r="BX467" s="7"/>
      <c r="BY467" s="7"/>
    </row>
    <row r="468" spans="1:77" s="8" customFormat="1" ht="17.25" customHeight="1">
      <c r="A468" s="27" t="s">
        <v>104</v>
      </c>
      <c r="B468" s="153" t="s">
        <v>273</v>
      </c>
      <c r="C468" s="153"/>
      <c r="D468" s="153"/>
      <c r="E468" s="154">
        <f>E469</f>
        <v>59.8</v>
      </c>
      <c r="F468" s="158">
        <f t="shared" si="427"/>
        <v>59.8</v>
      </c>
      <c r="G468" s="158">
        <f t="shared" si="427"/>
        <v>0</v>
      </c>
      <c r="H468" s="158">
        <f t="shared" si="427"/>
        <v>0</v>
      </c>
      <c r="I468" s="158">
        <f t="shared" si="427"/>
        <v>0</v>
      </c>
      <c r="J468" s="193">
        <f t="shared" si="427"/>
        <v>0</v>
      </c>
      <c r="K468" s="193">
        <f t="shared" si="427"/>
        <v>0</v>
      </c>
      <c r="L468" s="193">
        <f t="shared" si="427"/>
        <v>0</v>
      </c>
      <c r="M468" s="193">
        <f t="shared" si="427"/>
        <v>0</v>
      </c>
      <c r="N468" s="193">
        <f t="shared" si="427"/>
        <v>0</v>
      </c>
      <c r="O468" s="158">
        <f t="shared" si="427"/>
        <v>59.8</v>
      </c>
      <c r="P468" s="157">
        <f t="shared" si="392"/>
        <v>59.8</v>
      </c>
      <c r="Q468" s="158">
        <f t="shared" si="427"/>
        <v>0</v>
      </c>
      <c r="R468" s="158">
        <f t="shared" si="427"/>
        <v>0</v>
      </c>
      <c r="S468" s="158">
        <f t="shared" si="427"/>
        <v>0</v>
      </c>
      <c r="T468" s="154">
        <f t="shared" si="427"/>
        <v>59.8</v>
      </c>
      <c r="U468" s="158">
        <f t="shared" si="427"/>
        <v>59.8</v>
      </c>
      <c r="V468" s="158">
        <f t="shared" si="430"/>
        <v>0</v>
      </c>
      <c r="W468" s="158">
        <f t="shared" si="430"/>
        <v>0</v>
      </c>
      <c r="X468" s="158">
        <f t="shared" si="428"/>
        <v>0</v>
      </c>
      <c r="Y468" s="158">
        <f t="shared" si="428"/>
        <v>0</v>
      </c>
      <c r="Z468" s="158">
        <f t="shared" si="428"/>
        <v>0</v>
      </c>
      <c r="AA468" s="158">
        <f t="shared" si="428"/>
        <v>0</v>
      </c>
      <c r="AB468" s="154">
        <f t="shared" si="410"/>
        <v>59.8</v>
      </c>
      <c r="AC468" s="154">
        <f t="shared" si="410"/>
        <v>59.8</v>
      </c>
      <c r="AD468" s="154">
        <f t="shared" si="410"/>
        <v>0</v>
      </c>
      <c r="AE468" s="154">
        <f t="shared" si="410"/>
        <v>0</v>
      </c>
      <c r="AF468" s="154">
        <f t="shared" si="429"/>
        <v>59.8</v>
      </c>
      <c r="AG468" s="158">
        <f t="shared" si="429"/>
        <v>59.8</v>
      </c>
      <c r="AH468" s="158">
        <f t="shared" si="429"/>
        <v>0</v>
      </c>
      <c r="AI468" s="158">
        <f t="shared" si="429"/>
        <v>0</v>
      </c>
      <c r="AJ468" s="158">
        <f t="shared" si="429"/>
        <v>0</v>
      </c>
      <c r="AK468" s="158">
        <f t="shared" si="429"/>
        <v>0</v>
      </c>
      <c r="AL468" s="158">
        <f t="shared" si="429"/>
        <v>0</v>
      </c>
      <c r="AM468" s="158">
        <f t="shared" si="429"/>
        <v>0</v>
      </c>
      <c r="AN468" s="162">
        <f t="shared" si="411"/>
        <v>59.8</v>
      </c>
      <c r="AO468" s="162">
        <f t="shared" si="411"/>
        <v>59.8</v>
      </c>
      <c r="AP468" s="162">
        <f t="shared" si="411"/>
        <v>0</v>
      </c>
      <c r="AQ468" s="162">
        <f t="shared" si="411"/>
        <v>0</v>
      </c>
      <c r="AR468" s="7"/>
      <c r="AS468" s="7"/>
      <c r="AT468" s="7"/>
      <c r="AU468" s="7"/>
      <c r="AV468" s="7"/>
      <c r="AW468" s="7"/>
      <c r="AX468" s="7"/>
      <c r="AY468" s="7"/>
      <c r="AZ468" s="7"/>
      <c r="BA468" s="7"/>
      <c r="BB468" s="7"/>
      <c r="BC468" s="7"/>
      <c r="BD468" s="7"/>
      <c r="BE468" s="7"/>
      <c r="BF468" s="7"/>
      <c r="BG468" s="7"/>
      <c r="BH468" s="7"/>
      <c r="BI468" s="7"/>
      <c r="BJ468" s="7"/>
      <c r="BK468" s="7"/>
      <c r="BL468" s="7"/>
      <c r="BM468" s="7"/>
      <c r="BN468" s="7"/>
      <c r="BO468" s="7"/>
      <c r="BP468" s="7"/>
      <c r="BQ468" s="7"/>
      <c r="BR468" s="7"/>
      <c r="BS468" s="7"/>
      <c r="BT468" s="7"/>
      <c r="BU468" s="7"/>
      <c r="BV468" s="7"/>
      <c r="BW468" s="7"/>
      <c r="BX468" s="7"/>
      <c r="BY468" s="7"/>
    </row>
    <row r="469" spans="1:77" s="8" customFormat="1" ht="45">
      <c r="A469" s="27" t="s">
        <v>22</v>
      </c>
      <c r="B469" s="153" t="s">
        <v>273</v>
      </c>
      <c r="C469" s="153" t="s">
        <v>16</v>
      </c>
      <c r="D469" s="153"/>
      <c r="E469" s="154">
        <f>E471</f>
        <v>59.8</v>
      </c>
      <c r="F469" s="158">
        <f>F470</f>
        <v>59.8</v>
      </c>
      <c r="G469" s="158">
        <f t="shared" si="427"/>
        <v>0</v>
      </c>
      <c r="H469" s="158">
        <f t="shared" si="427"/>
        <v>0</v>
      </c>
      <c r="I469" s="158">
        <f t="shared" si="427"/>
        <v>0</v>
      </c>
      <c r="J469" s="193">
        <f t="shared" si="427"/>
        <v>0</v>
      </c>
      <c r="K469" s="193">
        <f t="shared" si="427"/>
        <v>0</v>
      </c>
      <c r="L469" s="193">
        <f t="shared" si="427"/>
        <v>0</v>
      </c>
      <c r="M469" s="193">
        <f t="shared" si="427"/>
        <v>0</v>
      </c>
      <c r="N469" s="193">
        <f t="shared" si="427"/>
        <v>0</v>
      </c>
      <c r="O469" s="158">
        <f t="shared" si="427"/>
        <v>59.8</v>
      </c>
      <c r="P469" s="157">
        <f t="shared" si="392"/>
        <v>59.8</v>
      </c>
      <c r="Q469" s="158">
        <f t="shared" si="427"/>
        <v>0</v>
      </c>
      <c r="R469" s="158">
        <f t="shared" si="427"/>
        <v>0</v>
      </c>
      <c r="S469" s="158">
        <f t="shared" si="427"/>
        <v>0</v>
      </c>
      <c r="T469" s="158">
        <f t="shared" si="427"/>
        <v>59.8</v>
      </c>
      <c r="U469" s="158">
        <f t="shared" si="427"/>
        <v>59.8</v>
      </c>
      <c r="V469" s="158">
        <f t="shared" si="430"/>
        <v>0</v>
      </c>
      <c r="W469" s="158">
        <f t="shared" si="430"/>
        <v>0</v>
      </c>
      <c r="X469" s="158">
        <f t="shared" si="428"/>
        <v>0</v>
      </c>
      <c r="Y469" s="158">
        <f t="shared" si="428"/>
        <v>0</v>
      </c>
      <c r="Z469" s="158">
        <f t="shared" si="428"/>
        <v>0</v>
      </c>
      <c r="AA469" s="158">
        <f t="shared" si="428"/>
        <v>0</v>
      </c>
      <c r="AB469" s="154">
        <f t="shared" si="410"/>
        <v>59.8</v>
      </c>
      <c r="AC469" s="154">
        <f t="shared" si="410"/>
        <v>59.8</v>
      </c>
      <c r="AD469" s="154">
        <f t="shared" si="410"/>
        <v>0</v>
      </c>
      <c r="AE469" s="154">
        <f t="shared" si="410"/>
        <v>0</v>
      </c>
      <c r="AF469" s="158">
        <f t="shared" si="429"/>
        <v>59.8</v>
      </c>
      <c r="AG469" s="158">
        <f t="shared" si="429"/>
        <v>59.8</v>
      </c>
      <c r="AH469" s="158">
        <f t="shared" si="429"/>
        <v>0</v>
      </c>
      <c r="AI469" s="158">
        <f t="shared" si="429"/>
        <v>0</v>
      </c>
      <c r="AJ469" s="158">
        <f t="shared" si="429"/>
        <v>0</v>
      </c>
      <c r="AK469" s="158">
        <f t="shared" si="429"/>
        <v>0</v>
      </c>
      <c r="AL469" s="158">
        <f t="shared" si="429"/>
        <v>0</v>
      </c>
      <c r="AM469" s="158">
        <f t="shared" si="429"/>
        <v>0</v>
      </c>
      <c r="AN469" s="162">
        <f t="shared" si="411"/>
        <v>59.8</v>
      </c>
      <c r="AO469" s="162">
        <f t="shared" si="411"/>
        <v>59.8</v>
      </c>
      <c r="AP469" s="162">
        <f t="shared" si="411"/>
        <v>0</v>
      </c>
      <c r="AQ469" s="162">
        <f t="shared" si="411"/>
        <v>0</v>
      </c>
      <c r="AR469" s="7"/>
      <c r="AS469" s="7"/>
      <c r="AT469" s="7"/>
      <c r="AU469" s="7"/>
      <c r="AV469" s="7"/>
      <c r="AW469" s="7"/>
      <c r="AX469" s="7"/>
      <c r="AY469" s="7"/>
      <c r="AZ469" s="7"/>
      <c r="BA469" s="7"/>
      <c r="BB469" s="7"/>
      <c r="BC469" s="7"/>
      <c r="BD469" s="7"/>
      <c r="BE469" s="7"/>
      <c r="BF469" s="7"/>
      <c r="BG469" s="7"/>
      <c r="BH469" s="7"/>
      <c r="BI469" s="7"/>
      <c r="BJ469" s="7"/>
      <c r="BK469" s="7"/>
      <c r="BL469" s="7"/>
      <c r="BM469" s="7"/>
      <c r="BN469" s="7"/>
      <c r="BO469" s="7"/>
      <c r="BP469" s="7"/>
      <c r="BQ469" s="7"/>
      <c r="BR469" s="7"/>
      <c r="BS469" s="7"/>
      <c r="BT469" s="7"/>
      <c r="BU469" s="7"/>
      <c r="BV469" s="7"/>
      <c r="BW469" s="7"/>
      <c r="BX469" s="7"/>
      <c r="BY469" s="7"/>
    </row>
    <row r="470" spans="1:77" s="8" customFormat="1" ht="75">
      <c r="A470" s="24" t="s">
        <v>55</v>
      </c>
      <c r="B470" s="153" t="s">
        <v>273</v>
      </c>
      <c r="C470" s="153" t="s">
        <v>56</v>
      </c>
      <c r="D470" s="153"/>
      <c r="E470" s="154">
        <f t="shared" ref="E470:E475" si="431">F470+H470</f>
        <v>59.8</v>
      </c>
      <c r="F470" s="155">
        <f>F471</f>
        <v>59.8</v>
      </c>
      <c r="G470" s="155">
        <f t="shared" si="427"/>
        <v>0</v>
      </c>
      <c r="H470" s="155">
        <f t="shared" si="427"/>
        <v>0</v>
      </c>
      <c r="I470" s="155">
        <f t="shared" si="427"/>
        <v>0</v>
      </c>
      <c r="J470" s="190">
        <f t="shared" si="427"/>
        <v>0</v>
      </c>
      <c r="K470" s="190">
        <f t="shared" si="427"/>
        <v>0</v>
      </c>
      <c r="L470" s="190">
        <f t="shared" si="427"/>
        <v>0</v>
      </c>
      <c r="M470" s="190">
        <f t="shared" si="427"/>
        <v>0</v>
      </c>
      <c r="N470" s="190">
        <f t="shared" si="427"/>
        <v>0</v>
      </c>
      <c r="O470" s="155">
        <f t="shared" si="427"/>
        <v>59.8</v>
      </c>
      <c r="P470" s="157">
        <f t="shared" si="392"/>
        <v>59.8</v>
      </c>
      <c r="Q470" s="155">
        <f t="shared" si="427"/>
        <v>0</v>
      </c>
      <c r="R470" s="155">
        <f t="shared" si="427"/>
        <v>0</v>
      </c>
      <c r="S470" s="155">
        <f t="shared" si="427"/>
        <v>0</v>
      </c>
      <c r="T470" s="155">
        <f t="shared" si="427"/>
        <v>59.8</v>
      </c>
      <c r="U470" s="155">
        <f t="shared" si="427"/>
        <v>59.8</v>
      </c>
      <c r="V470" s="155">
        <f t="shared" si="430"/>
        <v>0</v>
      </c>
      <c r="W470" s="155">
        <f t="shared" si="430"/>
        <v>0</v>
      </c>
      <c r="X470" s="155">
        <f t="shared" si="428"/>
        <v>0</v>
      </c>
      <c r="Y470" s="155">
        <f t="shared" si="428"/>
        <v>0</v>
      </c>
      <c r="Z470" s="155">
        <f t="shared" si="428"/>
        <v>0</v>
      </c>
      <c r="AA470" s="155">
        <f t="shared" si="428"/>
        <v>0</v>
      </c>
      <c r="AB470" s="154">
        <f t="shared" si="410"/>
        <v>59.8</v>
      </c>
      <c r="AC470" s="154">
        <f t="shared" si="410"/>
        <v>59.8</v>
      </c>
      <c r="AD470" s="154">
        <f t="shared" si="410"/>
        <v>0</v>
      </c>
      <c r="AE470" s="154">
        <f t="shared" si="410"/>
        <v>0</v>
      </c>
      <c r="AF470" s="155">
        <f t="shared" si="429"/>
        <v>59.8</v>
      </c>
      <c r="AG470" s="155">
        <f t="shared" si="429"/>
        <v>59.8</v>
      </c>
      <c r="AH470" s="155">
        <f t="shared" si="429"/>
        <v>0</v>
      </c>
      <c r="AI470" s="155">
        <f t="shared" si="429"/>
        <v>0</v>
      </c>
      <c r="AJ470" s="155">
        <f t="shared" si="429"/>
        <v>0</v>
      </c>
      <c r="AK470" s="155">
        <f t="shared" si="429"/>
        <v>0</v>
      </c>
      <c r="AL470" s="155">
        <f t="shared" si="429"/>
        <v>0</v>
      </c>
      <c r="AM470" s="155">
        <f t="shared" si="429"/>
        <v>0</v>
      </c>
      <c r="AN470" s="162">
        <f t="shared" si="411"/>
        <v>59.8</v>
      </c>
      <c r="AO470" s="162">
        <f t="shared" si="411"/>
        <v>59.8</v>
      </c>
      <c r="AP470" s="162">
        <f t="shared" si="411"/>
        <v>0</v>
      </c>
      <c r="AQ470" s="162">
        <f t="shared" si="411"/>
        <v>0</v>
      </c>
      <c r="AR470" s="7"/>
      <c r="AS470" s="7"/>
      <c r="AT470" s="7"/>
      <c r="AU470" s="7"/>
      <c r="AV470" s="7"/>
      <c r="AW470" s="7"/>
      <c r="AX470" s="7"/>
      <c r="AY470" s="7"/>
      <c r="AZ470" s="7"/>
      <c r="BA470" s="7"/>
      <c r="BB470" s="7"/>
      <c r="BC470" s="7"/>
      <c r="BD470" s="7"/>
      <c r="BE470" s="7"/>
      <c r="BF470" s="7"/>
      <c r="BG470" s="7"/>
      <c r="BH470" s="7"/>
      <c r="BI470" s="7"/>
      <c r="BJ470" s="7"/>
      <c r="BK470" s="7"/>
      <c r="BL470" s="7"/>
      <c r="BM470" s="7"/>
      <c r="BN470" s="7"/>
      <c r="BO470" s="7"/>
      <c r="BP470" s="7"/>
      <c r="BQ470" s="7"/>
      <c r="BR470" s="7"/>
      <c r="BS470" s="7"/>
      <c r="BT470" s="7"/>
      <c r="BU470" s="7"/>
      <c r="BV470" s="7"/>
      <c r="BW470" s="7"/>
      <c r="BX470" s="7"/>
      <c r="BY470" s="7"/>
    </row>
    <row r="471" spans="1:77" s="8" customFormat="1" ht="29.25" customHeight="1">
      <c r="A471" s="24" t="s">
        <v>61</v>
      </c>
      <c r="B471" s="153" t="s">
        <v>273</v>
      </c>
      <c r="C471" s="153" t="s">
        <v>56</v>
      </c>
      <c r="D471" s="153" t="s">
        <v>62</v>
      </c>
      <c r="E471" s="154">
        <f t="shared" si="431"/>
        <v>59.8</v>
      </c>
      <c r="F471" s="155">
        <v>59.8</v>
      </c>
      <c r="G471" s="156"/>
      <c r="H471" s="157"/>
      <c r="I471" s="157"/>
      <c r="J471" s="188">
        <f>K471+L471+M471+N471</f>
        <v>0</v>
      </c>
      <c r="K471" s="188"/>
      <c r="L471" s="188"/>
      <c r="M471" s="188"/>
      <c r="N471" s="188"/>
      <c r="O471" s="157">
        <f>P471+Q471+R471+S471</f>
        <v>59.8</v>
      </c>
      <c r="P471" s="157">
        <f t="shared" si="392"/>
        <v>59.8</v>
      </c>
      <c r="Q471" s="157">
        <f>G471+L471</f>
        <v>0</v>
      </c>
      <c r="R471" s="157">
        <f>H471+M471</f>
        <v>0</v>
      </c>
      <c r="S471" s="157">
        <f>I471+N471</f>
        <v>0</v>
      </c>
      <c r="T471" s="154">
        <f>U471+V471+W471</f>
        <v>59.8</v>
      </c>
      <c r="U471" s="160">
        <v>59.8</v>
      </c>
      <c r="V471" s="28"/>
      <c r="W471" s="156"/>
      <c r="X471" s="156"/>
      <c r="Y471" s="156"/>
      <c r="Z471" s="156"/>
      <c r="AA471" s="156"/>
      <c r="AB471" s="154">
        <f t="shared" si="410"/>
        <v>59.8</v>
      </c>
      <c r="AC471" s="154">
        <f t="shared" si="410"/>
        <v>59.8</v>
      </c>
      <c r="AD471" s="154">
        <f t="shared" si="410"/>
        <v>0</v>
      </c>
      <c r="AE471" s="154">
        <f t="shared" si="410"/>
        <v>0</v>
      </c>
      <c r="AF471" s="159">
        <f>AG471+AH471</f>
        <v>59.8</v>
      </c>
      <c r="AG471" s="160">
        <v>59.8</v>
      </c>
      <c r="AH471" s="160"/>
      <c r="AI471" s="160"/>
      <c r="AJ471" s="161"/>
      <c r="AK471" s="161"/>
      <c r="AL471" s="161"/>
      <c r="AM471" s="161"/>
      <c r="AN471" s="162">
        <f t="shared" si="411"/>
        <v>59.8</v>
      </c>
      <c r="AO471" s="162">
        <f t="shared" si="411"/>
        <v>59.8</v>
      </c>
      <c r="AP471" s="162">
        <f t="shared" si="411"/>
        <v>0</v>
      </c>
      <c r="AQ471" s="162">
        <f t="shared" si="411"/>
        <v>0</v>
      </c>
      <c r="AR471" s="7"/>
      <c r="AS471" s="7"/>
      <c r="AT471" s="7"/>
      <c r="AU471" s="7"/>
      <c r="AV471" s="7"/>
      <c r="AW471" s="7"/>
      <c r="AX471" s="7"/>
      <c r="AY471" s="7"/>
      <c r="AZ471" s="7"/>
      <c r="BA471" s="7"/>
      <c r="BB471" s="7"/>
      <c r="BC471" s="7"/>
      <c r="BD471" s="7"/>
      <c r="BE471" s="7"/>
      <c r="BF471" s="7"/>
      <c r="BG471" s="7"/>
      <c r="BH471" s="7"/>
      <c r="BI471" s="7"/>
      <c r="BJ471" s="7"/>
      <c r="BK471" s="7"/>
      <c r="BL471" s="7"/>
      <c r="BM471" s="7"/>
      <c r="BN471" s="7"/>
      <c r="BO471" s="7"/>
      <c r="BP471" s="7"/>
      <c r="BQ471" s="7"/>
      <c r="BR471" s="7"/>
      <c r="BS471" s="7"/>
      <c r="BT471" s="7"/>
      <c r="BU471" s="7"/>
      <c r="BV471" s="7"/>
      <c r="BW471" s="7"/>
      <c r="BX471" s="7"/>
      <c r="BY471" s="7"/>
    </row>
    <row r="472" spans="1:77" s="7" customFormat="1" ht="90" customHeight="1">
      <c r="A472" s="50" t="s">
        <v>360</v>
      </c>
      <c r="B472" s="19" t="s">
        <v>279</v>
      </c>
      <c r="C472" s="153"/>
      <c r="D472" s="153"/>
      <c r="E472" s="154">
        <f t="shared" si="431"/>
        <v>4</v>
      </c>
      <c r="F472" s="155">
        <f>F473</f>
        <v>4</v>
      </c>
      <c r="G472" s="155">
        <f t="shared" ref="G472:AJ474" si="432">G473</f>
        <v>0</v>
      </c>
      <c r="H472" s="155">
        <f t="shared" si="432"/>
        <v>0</v>
      </c>
      <c r="I472" s="155">
        <f t="shared" si="432"/>
        <v>0</v>
      </c>
      <c r="J472" s="190">
        <f t="shared" si="432"/>
        <v>0</v>
      </c>
      <c r="K472" s="190">
        <f t="shared" si="432"/>
        <v>0</v>
      </c>
      <c r="L472" s="190">
        <f t="shared" si="432"/>
        <v>0</v>
      </c>
      <c r="M472" s="190">
        <f t="shared" si="432"/>
        <v>0</v>
      </c>
      <c r="N472" s="190">
        <f t="shared" si="432"/>
        <v>0</v>
      </c>
      <c r="O472" s="155">
        <f t="shared" si="432"/>
        <v>4</v>
      </c>
      <c r="P472" s="157">
        <f t="shared" si="392"/>
        <v>4</v>
      </c>
      <c r="Q472" s="155">
        <f t="shared" si="432"/>
        <v>0</v>
      </c>
      <c r="R472" s="155">
        <f t="shared" si="432"/>
        <v>0</v>
      </c>
      <c r="S472" s="155">
        <f t="shared" si="432"/>
        <v>0</v>
      </c>
      <c r="T472" s="155">
        <f t="shared" si="432"/>
        <v>0</v>
      </c>
      <c r="U472" s="155">
        <f t="shared" si="432"/>
        <v>0</v>
      </c>
      <c r="V472" s="155">
        <f t="shared" si="432"/>
        <v>0</v>
      </c>
      <c r="W472" s="155">
        <f t="shared" si="432"/>
        <v>0</v>
      </c>
      <c r="X472" s="155">
        <f t="shared" si="432"/>
        <v>0</v>
      </c>
      <c r="Y472" s="155">
        <f t="shared" si="432"/>
        <v>0</v>
      </c>
      <c r="Z472" s="155">
        <f t="shared" si="432"/>
        <v>0</v>
      </c>
      <c r="AA472" s="155">
        <f t="shared" si="432"/>
        <v>0</v>
      </c>
      <c r="AB472" s="154">
        <f t="shared" si="410"/>
        <v>0</v>
      </c>
      <c r="AC472" s="154">
        <f t="shared" si="410"/>
        <v>0</v>
      </c>
      <c r="AD472" s="154">
        <f t="shared" si="410"/>
        <v>0</v>
      </c>
      <c r="AE472" s="154">
        <f t="shared" si="410"/>
        <v>0</v>
      </c>
      <c r="AF472" s="155">
        <f t="shared" si="432"/>
        <v>0</v>
      </c>
      <c r="AG472" s="155">
        <f t="shared" si="432"/>
        <v>0</v>
      </c>
      <c r="AH472" s="155">
        <f t="shared" si="432"/>
        <v>0</v>
      </c>
      <c r="AI472" s="155">
        <f t="shared" si="432"/>
        <v>0</v>
      </c>
      <c r="AJ472" s="155">
        <f t="shared" si="432"/>
        <v>0</v>
      </c>
      <c r="AK472" s="155">
        <f t="shared" ref="AK472:AM474" si="433">AK473</f>
        <v>0</v>
      </c>
      <c r="AL472" s="155">
        <f t="shared" si="433"/>
        <v>0</v>
      </c>
      <c r="AM472" s="155">
        <f t="shared" si="433"/>
        <v>0</v>
      </c>
      <c r="AN472" s="162">
        <f t="shared" si="411"/>
        <v>0</v>
      </c>
      <c r="AO472" s="162">
        <f t="shared" si="411"/>
        <v>0</v>
      </c>
      <c r="AP472" s="162">
        <f t="shared" si="411"/>
        <v>0</v>
      </c>
      <c r="AQ472" s="162">
        <f t="shared" si="411"/>
        <v>0</v>
      </c>
    </row>
    <row r="473" spans="1:77" s="8" customFormat="1" ht="18.75" customHeight="1">
      <c r="A473" s="27" t="s">
        <v>104</v>
      </c>
      <c r="B473" s="19" t="s">
        <v>280</v>
      </c>
      <c r="C473" s="153"/>
      <c r="D473" s="153"/>
      <c r="E473" s="154">
        <f t="shared" si="431"/>
        <v>4</v>
      </c>
      <c r="F473" s="155">
        <f>F474</f>
        <v>4</v>
      </c>
      <c r="G473" s="155">
        <f t="shared" si="432"/>
        <v>0</v>
      </c>
      <c r="H473" s="155">
        <f t="shared" si="432"/>
        <v>0</v>
      </c>
      <c r="I473" s="155">
        <f t="shared" si="432"/>
        <v>0</v>
      </c>
      <c r="J473" s="190">
        <f t="shared" si="432"/>
        <v>0</v>
      </c>
      <c r="K473" s="190">
        <f t="shared" si="432"/>
        <v>0</v>
      </c>
      <c r="L473" s="190">
        <f t="shared" si="432"/>
        <v>0</v>
      </c>
      <c r="M473" s="190">
        <f t="shared" si="432"/>
        <v>0</v>
      </c>
      <c r="N473" s="190">
        <f t="shared" si="432"/>
        <v>0</v>
      </c>
      <c r="O473" s="155">
        <f t="shared" si="432"/>
        <v>4</v>
      </c>
      <c r="P473" s="157">
        <f t="shared" si="392"/>
        <v>4</v>
      </c>
      <c r="Q473" s="155">
        <f t="shared" si="432"/>
        <v>0</v>
      </c>
      <c r="R473" s="155">
        <f t="shared" si="432"/>
        <v>0</v>
      </c>
      <c r="S473" s="155">
        <f t="shared" si="432"/>
        <v>0</v>
      </c>
      <c r="T473" s="155">
        <f t="shared" si="432"/>
        <v>0</v>
      </c>
      <c r="U473" s="155">
        <f t="shared" si="432"/>
        <v>0</v>
      </c>
      <c r="V473" s="155">
        <f t="shared" si="432"/>
        <v>0</v>
      </c>
      <c r="W473" s="155">
        <f t="shared" si="432"/>
        <v>0</v>
      </c>
      <c r="X473" s="155">
        <f t="shared" si="432"/>
        <v>0</v>
      </c>
      <c r="Y473" s="155">
        <f t="shared" si="432"/>
        <v>0</v>
      </c>
      <c r="Z473" s="155">
        <f t="shared" si="432"/>
        <v>0</v>
      </c>
      <c r="AA473" s="155">
        <f t="shared" si="432"/>
        <v>0</v>
      </c>
      <c r="AB473" s="154">
        <f t="shared" si="410"/>
        <v>0</v>
      </c>
      <c r="AC473" s="154">
        <f t="shared" si="410"/>
        <v>0</v>
      </c>
      <c r="AD473" s="154">
        <f t="shared" si="410"/>
        <v>0</v>
      </c>
      <c r="AE473" s="154">
        <f t="shared" si="410"/>
        <v>0</v>
      </c>
      <c r="AF473" s="155">
        <f t="shared" si="432"/>
        <v>0</v>
      </c>
      <c r="AG473" s="155">
        <f t="shared" si="432"/>
        <v>0</v>
      </c>
      <c r="AH473" s="155">
        <f t="shared" si="432"/>
        <v>0</v>
      </c>
      <c r="AI473" s="155">
        <f t="shared" si="432"/>
        <v>0</v>
      </c>
      <c r="AJ473" s="155">
        <f t="shared" si="432"/>
        <v>0</v>
      </c>
      <c r="AK473" s="155">
        <f t="shared" si="433"/>
        <v>0</v>
      </c>
      <c r="AL473" s="155">
        <f t="shared" si="433"/>
        <v>0</v>
      </c>
      <c r="AM473" s="155">
        <f t="shared" si="433"/>
        <v>0</v>
      </c>
      <c r="AN473" s="162">
        <f t="shared" si="411"/>
        <v>0</v>
      </c>
      <c r="AO473" s="162">
        <f t="shared" si="411"/>
        <v>0</v>
      </c>
      <c r="AP473" s="162">
        <f t="shared" si="411"/>
        <v>0</v>
      </c>
      <c r="AQ473" s="162">
        <f t="shared" si="411"/>
        <v>0</v>
      </c>
      <c r="AR473" s="7"/>
      <c r="AS473" s="7"/>
      <c r="AT473" s="7"/>
      <c r="AU473" s="7"/>
      <c r="AV473" s="7"/>
      <c r="AW473" s="7"/>
      <c r="AX473" s="7"/>
      <c r="AY473" s="7"/>
      <c r="AZ473" s="7"/>
      <c r="BA473" s="7"/>
      <c r="BB473" s="7"/>
      <c r="BC473" s="7"/>
      <c r="BD473" s="7"/>
      <c r="BE473" s="7"/>
      <c r="BF473" s="7"/>
      <c r="BG473" s="7"/>
      <c r="BH473" s="7"/>
      <c r="BI473" s="7"/>
      <c r="BJ473" s="7"/>
      <c r="BK473" s="7"/>
      <c r="BL473" s="7"/>
      <c r="BM473" s="7"/>
      <c r="BN473" s="7"/>
      <c r="BO473" s="7"/>
      <c r="BP473" s="7"/>
      <c r="BQ473" s="7"/>
      <c r="BR473" s="7"/>
      <c r="BS473" s="7"/>
      <c r="BT473" s="7"/>
      <c r="BU473" s="7"/>
      <c r="BV473" s="7"/>
      <c r="BW473" s="7"/>
      <c r="BX473" s="7"/>
      <c r="BY473" s="7"/>
    </row>
    <row r="474" spans="1:77" s="8" customFormat="1" ht="45" customHeight="1">
      <c r="A474" s="16" t="s">
        <v>22</v>
      </c>
      <c r="B474" s="19" t="s">
        <v>280</v>
      </c>
      <c r="C474" s="153" t="s">
        <v>16</v>
      </c>
      <c r="D474" s="153"/>
      <c r="E474" s="154">
        <f t="shared" si="431"/>
        <v>4</v>
      </c>
      <c r="F474" s="155">
        <f>F475</f>
        <v>4</v>
      </c>
      <c r="G474" s="155">
        <f t="shared" si="432"/>
        <v>0</v>
      </c>
      <c r="H474" s="155">
        <f t="shared" si="432"/>
        <v>0</v>
      </c>
      <c r="I474" s="155">
        <f t="shared" si="432"/>
        <v>0</v>
      </c>
      <c r="J474" s="190">
        <f t="shared" si="432"/>
        <v>0</v>
      </c>
      <c r="K474" s="190">
        <f t="shared" si="432"/>
        <v>0</v>
      </c>
      <c r="L474" s="190">
        <f t="shared" si="432"/>
        <v>0</v>
      </c>
      <c r="M474" s="190">
        <f t="shared" si="432"/>
        <v>0</v>
      </c>
      <c r="N474" s="190">
        <f t="shared" si="432"/>
        <v>0</v>
      </c>
      <c r="O474" s="155">
        <f t="shared" si="432"/>
        <v>4</v>
      </c>
      <c r="P474" s="157">
        <f t="shared" si="392"/>
        <v>4</v>
      </c>
      <c r="Q474" s="155">
        <f t="shared" si="432"/>
        <v>0</v>
      </c>
      <c r="R474" s="155">
        <f t="shared" si="432"/>
        <v>0</v>
      </c>
      <c r="S474" s="155">
        <f t="shared" si="432"/>
        <v>0</v>
      </c>
      <c r="T474" s="155">
        <f t="shared" si="432"/>
        <v>0</v>
      </c>
      <c r="U474" s="155">
        <f t="shared" si="432"/>
        <v>0</v>
      </c>
      <c r="V474" s="155">
        <f t="shared" si="432"/>
        <v>0</v>
      </c>
      <c r="W474" s="155">
        <f t="shared" si="432"/>
        <v>0</v>
      </c>
      <c r="X474" s="155">
        <f t="shared" si="432"/>
        <v>0</v>
      </c>
      <c r="Y474" s="155">
        <f t="shared" si="432"/>
        <v>0</v>
      </c>
      <c r="Z474" s="155">
        <f t="shared" si="432"/>
        <v>0</v>
      </c>
      <c r="AA474" s="155">
        <f t="shared" si="432"/>
        <v>0</v>
      </c>
      <c r="AB474" s="154">
        <f t="shared" si="410"/>
        <v>0</v>
      </c>
      <c r="AC474" s="154">
        <f t="shared" si="410"/>
        <v>0</v>
      </c>
      <c r="AD474" s="154">
        <f t="shared" si="410"/>
        <v>0</v>
      </c>
      <c r="AE474" s="154">
        <f t="shared" si="410"/>
        <v>0</v>
      </c>
      <c r="AF474" s="155">
        <f t="shared" si="432"/>
        <v>0</v>
      </c>
      <c r="AG474" s="155">
        <f t="shared" si="432"/>
        <v>0</v>
      </c>
      <c r="AH474" s="155">
        <f t="shared" si="432"/>
        <v>0</v>
      </c>
      <c r="AI474" s="155">
        <f t="shared" si="432"/>
        <v>0</v>
      </c>
      <c r="AJ474" s="155">
        <f t="shared" si="432"/>
        <v>0</v>
      </c>
      <c r="AK474" s="155">
        <f t="shared" si="433"/>
        <v>0</v>
      </c>
      <c r="AL474" s="155">
        <f t="shared" si="433"/>
        <v>0</v>
      </c>
      <c r="AM474" s="155">
        <f t="shared" si="433"/>
        <v>0</v>
      </c>
      <c r="AN474" s="162">
        <f t="shared" si="411"/>
        <v>0</v>
      </c>
      <c r="AO474" s="162">
        <f t="shared" si="411"/>
        <v>0</v>
      </c>
      <c r="AP474" s="162">
        <f t="shared" si="411"/>
        <v>0</v>
      </c>
      <c r="AQ474" s="162">
        <f t="shared" si="411"/>
        <v>0</v>
      </c>
      <c r="AR474" s="7"/>
      <c r="AS474" s="7"/>
      <c r="AT474" s="7"/>
      <c r="AU474" s="7"/>
      <c r="AV474" s="7"/>
      <c r="AW474" s="7"/>
      <c r="AX474" s="7"/>
      <c r="AY474" s="7"/>
      <c r="AZ474" s="7"/>
      <c r="BA474" s="7"/>
      <c r="BB474" s="7"/>
      <c r="BC474" s="7"/>
      <c r="BD474" s="7"/>
      <c r="BE474" s="7"/>
      <c r="BF474" s="7"/>
      <c r="BG474" s="7"/>
      <c r="BH474" s="7"/>
      <c r="BI474" s="7"/>
      <c r="BJ474" s="7"/>
      <c r="BK474" s="7"/>
      <c r="BL474" s="7"/>
      <c r="BM474" s="7"/>
      <c r="BN474" s="7"/>
      <c r="BO474" s="7"/>
      <c r="BP474" s="7"/>
      <c r="BQ474" s="7"/>
      <c r="BR474" s="7"/>
      <c r="BS474" s="7"/>
      <c r="BT474" s="7"/>
      <c r="BU474" s="7"/>
      <c r="BV474" s="7"/>
      <c r="BW474" s="7"/>
      <c r="BX474" s="7"/>
      <c r="BY474" s="7"/>
    </row>
    <row r="475" spans="1:77" s="8" customFormat="1" ht="30">
      <c r="A475" s="48" t="s">
        <v>29</v>
      </c>
      <c r="B475" s="19" t="s">
        <v>280</v>
      </c>
      <c r="C475" s="26" t="s">
        <v>16</v>
      </c>
      <c r="D475" s="26" t="s">
        <v>98</v>
      </c>
      <c r="E475" s="154">
        <f t="shared" si="431"/>
        <v>4</v>
      </c>
      <c r="F475" s="155">
        <v>4</v>
      </c>
      <c r="G475" s="156"/>
      <c r="H475" s="157"/>
      <c r="I475" s="157"/>
      <c r="J475" s="188">
        <f>K475+L475+M475+N475</f>
        <v>0</v>
      </c>
      <c r="K475" s="188"/>
      <c r="L475" s="188"/>
      <c r="M475" s="188"/>
      <c r="N475" s="188"/>
      <c r="O475" s="157">
        <f>P475+Q475+R475+S475</f>
        <v>4</v>
      </c>
      <c r="P475" s="157">
        <f t="shared" ref="P475:P486" si="434">F475+K475</f>
        <v>4</v>
      </c>
      <c r="Q475" s="157">
        <f>G475+L475</f>
        <v>0</v>
      </c>
      <c r="R475" s="157">
        <f>H475+M475</f>
        <v>0</v>
      </c>
      <c r="S475" s="157">
        <f>I475+N475</f>
        <v>0</v>
      </c>
      <c r="T475" s="154">
        <f>U475+V475+W475</f>
        <v>0</v>
      </c>
      <c r="U475" s="160"/>
      <c r="V475" s="156"/>
      <c r="W475" s="156"/>
      <c r="X475" s="156"/>
      <c r="Y475" s="156"/>
      <c r="Z475" s="156"/>
      <c r="AA475" s="156"/>
      <c r="AB475" s="154">
        <f t="shared" si="410"/>
        <v>0</v>
      </c>
      <c r="AC475" s="154">
        <f t="shared" si="410"/>
        <v>0</v>
      </c>
      <c r="AD475" s="154">
        <f t="shared" si="410"/>
        <v>0</v>
      </c>
      <c r="AE475" s="154">
        <f t="shared" si="410"/>
        <v>0</v>
      </c>
      <c r="AF475" s="157">
        <f>AG475+AH475+AI475</f>
        <v>0</v>
      </c>
      <c r="AG475" s="155"/>
      <c r="AH475" s="156"/>
      <c r="AI475" s="156"/>
      <c r="AJ475" s="161"/>
      <c r="AK475" s="161"/>
      <c r="AL475" s="161"/>
      <c r="AM475" s="161"/>
      <c r="AN475" s="162">
        <f t="shared" si="411"/>
        <v>0</v>
      </c>
      <c r="AO475" s="162">
        <f t="shared" si="411"/>
        <v>0</v>
      </c>
      <c r="AP475" s="162">
        <f t="shared" si="411"/>
        <v>0</v>
      </c>
      <c r="AQ475" s="162">
        <f t="shared" si="411"/>
        <v>0</v>
      </c>
      <c r="AR475" s="7"/>
      <c r="AS475" s="7"/>
      <c r="AT475" s="7"/>
      <c r="AU475" s="7"/>
      <c r="AV475" s="7"/>
      <c r="AW475" s="7"/>
      <c r="AX475" s="7"/>
      <c r="AY475" s="7"/>
      <c r="AZ475" s="7"/>
      <c r="BA475" s="7"/>
      <c r="BB475" s="7"/>
      <c r="BC475" s="7"/>
      <c r="BD475" s="7"/>
      <c r="BE475" s="7"/>
      <c r="BF475" s="7"/>
      <c r="BG475" s="7"/>
      <c r="BH475" s="7"/>
      <c r="BI475" s="7"/>
      <c r="BJ475" s="7"/>
      <c r="BK475" s="7"/>
      <c r="BL475" s="7"/>
      <c r="BM475" s="7"/>
      <c r="BN475" s="7"/>
      <c r="BO475" s="7"/>
      <c r="BP475" s="7"/>
      <c r="BQ475" s="7"/>
      <c r="BR475" s="7"/>
      <c r="BS475" s="7"/>
      <c r="BT475" s="7"/>
      <c r="BU475" s="7"/>
      <c r="BV475" s="7"/>
      <c r="BW475" s="7"/>
      <c r="BX475" s="7"/>
      <c r="BY475" s="7"/>
    </row>
    <row r="476" spans="1:77" s="7" customFormat="1" ht="60.75" customHeight="1">
      <c r="A476" s="50" t="s">
        <v>162</v>
      </c>
      <c r="B476" s="19" t="s">
        <v>269</v>
      </c>
      <c r="C476" s="153"/>
      <c r="D476" s="153"/>
      <c r="E476" s="154">
        <f>F476+H476</f>
        <v>100</v>
      </c>
      <c r="F476" s="155">
        <f t="shared" ref="F476:U478" si="435">F477</f>
        <v>100</v>
      </c>
      <c r="G476" s="155">
        <f t="shared" si="435"/>
        <v>0</v>
      </c>
      <c r="H476" s="155">
        <f t="shared" si="435"/>
        <v>0</v>
      </c>
      <c r="I476" s="155">
        <f t="shared" si="435"/>
        <v>0</v>
      </c>
      <c r="J476" s="190">
        <f t="shared" si="435"/>
        <v>0</v>
      </c>
      <c r="K476" s="190">
        <f t="shared" si="435"/>
        <v>0</v>
      </c>
      <c r="L476" s="190">
        <f t="shared" si="435"/>
        <v>0</v>
      </c>
      <c r="M476" s="190">
        <f t="shared" si="435"/>
        <v>0</v>
      </c>
      <c r="N476" s="190">
        <f t="shared" si="435"/>
        <v>0</v>
      </c>
      <c r="O476" s="155">
        <f t="shared" si="435"/>
        <v>100</v>
      </c>
      <c r="P476" s="157">
        <f t="shared" si="434"/>
        <v>100</v>
      </c>
      <c r="Q476" s="155">
        <f t="shared" si="435"/>
        <v>0</v>
      </c>
      <c r="R476" s="155">
        <f t="shared" si="435"/>
        <v>0</v>
      </c>
      <c r="S476" s="155">
        <f t="shared" si="435"/>
        <v>0</v>
      </c>
      <c r="T476" s="155">
        <f t="shared" si="435"/>
        <v>0</v>
      </c>
      <c r="U476" s="155">
        <f t="shared" si="435"/>
        <v>0</v>
      </c>
      <c r="V476" s="155">
        <f t="shared" ref="V476:AA478" si="436">V477</f>
        <v>0</v>
      </c>
      <c r="W476" s="155">
        <f t="shared" si="436"/>
        <v>0</v>
      </c>
      <c r="X476" s="155">
        <f t="shared" si="436"/>
        <v>0</v>
      </c>
      <c r="Y476" s="155">
        <f t="shared" si="436"/>
        <v>0</v>
      </c>
      <c r="Z476" s="155">
        <f t="shared" si="436"/>
        <v>0</v>
      </c>
      <c r="AA476" s="155">
        <f t="shared" si="436"/>
        <v>0</v>
      </c>
      <c r="AB476" s="154">
        <f t="shared" si="410"/>
        <v>0</v>
      </c>
      <c r="AC476" s="154">
        <f t="shared" si="410"/>
        <v>0</v>
      </c>
      <c r="AD476" s="154">
        <f t="shared" si="410"/>
        <v>0</v>
      </c>
      <c r="AE476" s="154">
        <f t="shared" si="410"/>
        <v>0</v>
      </c>
      <c r="AF476" s="155">
        <f t="shared" ref="AF476:AM478" si="437">AF477</f>
        <v>0</v>
      </c>
      <c r="AG476" s="155">
        <f t="shared" si="437"/>
        <v>0</v>
      </c>
      <c r="AH476" s="155">
        <f t="shared" si="437"/>
        <v>0</v>
      </c>
      <c r="AI476" s="155">
        <f t="shared" si="437"/>
        <v>0</v>
      </c>
      <c r="AJ476" s="155">
        <f t="shared" si="437"/>
        <v>0</v>
      </c>
      <c r="AK476" s="155">
        <f t="shared" si="437"/>
        <v>0</v>
      </c>
      <c r="AL476" s="155">
        <f t="shared" si="437"/>
        <v>0</v>
      </c>
      <c r="AM476" s="155">
        <f t="shared" si="437"/>
        <v>0</v>
      </c>
      <c r="AN476" s="162">
        <f t="shared" si="411"/>
        <v>0</v>
      </c>
      <c r="AO476" s="162">
        <f t="shared" si="411"/>
        <v>0</v>
      </c>
      <c r="AP476" s="162">
        <f t="shared" si="411"/>
        <v>0</v>
      </c>
      <c r="AQ476" s="162">
        <f t="shared" si="411"/>
        <v>0</v>
      </c>
    </row>
    <row r="477" spans="1:77" s="8" customFormat="1" ht="13.5" customHeight="1">
      <c r="A477" s="27" t="s">
        <v>150</v>
      </c>
      <c r="B477" s="19" t="s">
        <v>274</v>
      </c>
      <c r="C477" s="153"/>
      <c r="D477" s="153"/>
      <c r="E477" s="154">
        <f>F477+H477</f>
        <v>100</v>
      </c>
      <c r="F477" s="155">
        <f t="shared" si="435"/>
        <v>100</v>
      </c>
      <c r="G477" s="155">
        <f t="shared" si="435"/>
        <v>0</v>
      </c>
      <c r="H477" s="155">
        <f t="shared" si="435"/>
        <v>0</v>
      </c>
      <c r="I477" s="155">
        <f t="shared" si="435"/>
        <v>0</v>
      </c>
      <c r="J477" s="190">
        <f t="shared" si="435"/>
        <v>0</v>
      </c>
      <c r="K477" s="190">
        <f t="shared" si="435"/>
        <v>0</v>
      </c>
      <c r="L477" s="190">
        <f t="shared" si="435"/>
        <v>0</v>
      </c>
      <c r="M477" s="190">
        <f t="shared" si="435"/>
        <v>0</v>
      </c>
      <c r="N477" s="190">
        <f t="shared" si="435"/>
        <v>0</v>
      </c>
      <c r="O477" s="155">
        <f t="shared" si="435"/>
        <v>100</v>
      </c>
      <c r="P477" s="157">
        <f t="shared" si="434"/>
        <v>100</v>
      </c>
      <c r="Q477" s="155">
        <f t="shared" si="435"/>
        <v>0</v>
      </c>
      <c r="R477" s="155">
        <f t="shared" si="435"/>
        <v>0</v>
      </c>
      <c r="S477" s="155">
        <f t="shared" si="435"/>
        <v>0</v>
      </c>
      <c r="T477" s="155">
        <f t="shared" si="435"/>
        <v>0</v>
      </c>
      <c r="U477" s="155">
        <f t="shared" si="435"/>
        <v>0</v>
      </c>
      <c r="V477" s="155">
        <f t="shared" si="436"/>
        <v>0</v>
      </c>
      <c r="W477" s="155">
        <f t="shared" si="436"/>
        <v>0</v>
      </c>
      <c r="X477" s="155">
        <f t="shared" si="436"/>
        <v>0</v>
      </c>
      <c r="Y477" s="155">
        <f t="shared" si="436"/>
        <v>0</v>
      </c>
      <c r="Z477" s="155">
        <f t="shared" si="436"/>
        <v>0</v>
      </c>
      <c r="AA477" s="155">
        <f t="shared" si="436"/>
        <v>0</v>
      </c>
      <c r="AB477" s="154">
        <f t="shared" si="410"/>
        <v>0</v>
      </c>
      <c r="AC477" s="154">
        <f t="shared" si="410"/>
        <v>0</v>
      </c>
      <c r="AD477" s="154">
        <f t="shared" si="410"/>
        <v>0</v>
      </c>
      <c r="AE477" s="154">
        <f t="shared" si="410"/>
        <v>0</v>
      </c>
      <c r="AF477" s="155">
        <f t="shared" si="437"/>
        <v>0</v>
      </c>
      <c r="AG477" s="155">
        <f t="shared" si="437"/>
        <v>0</v>
      </c>
      <c r="AH477" s="155">
        <f t="shared" si="437"/>
        <v>0</v>
      </c>
      <c r="AI477" s="155">
        <f t="shared" si="437"/>
        <v>0</v>
      </c>
      <c r="AJ477" s="155">
        <f t="shared" si="437"/>
        <v>0</v>
      </c>
      <c r="AK477" s="155">
        <f t="shared" si="437"/>
        <v>0</v>
      </c>
      <c r="AL477" s="155">
        <f t="shared" si="437"/>
        <v>0</v>
      </c>
      <c r="AM477" s="155">
        <f t="shared" si="437"/>
        <v>0</v>
      </c>
      <c r="AN477" s="162">
        <f t="shared" si="411"/>
        <v>0</v>
      </c>
      <c r="AO477" s="162">
        <f t="shared" si="411"/>
        <v>0</v>
      </c>
      <c r="AP477" s="162">
        <f t="shared" si="411"/>
        <v>0</v>
      </c>
      <c r="AQ477" s="162">
        <f t="shared" si="411"/>
        <v>0</v>
      </c>
      <c r="AR477" s="7"/>
      <c r="AS477" s="7"/>
      <c r="AT477" s="7"/>
      <c r="AU477" s="7"/>
      <c r="AV477" s="7"/>
      <c r="AW477" s="7"/>
      <c r="AX477" s="7"/>
      <c r="AY477" s="7"/>
      <c r="AZ477" s="7"/>
      <c r="BA477" s="7"/>
      <c r="BB477" s="7"/>
      <c r="BC477" s="7"/>
      <c r="BD477" s="7"/>
      <c r="BE477" s="7"/>
      <c r="BF477" s="7"/>
      <c r="BG477" s="7"/>
      <c r="BH477" s="7"/>
      <c r="BI477" s="7"/>
      <c r="BJ477" s="7"/>
      <c r="BK477" s="7"/>
      <c r="BL477" s="7"/>
      <c r="BM477" s="7"/>
      <c r="BN477" s="7"/>
      <c r="BO477" s="7"/>
      <c r="BP477" s="7"/>
      <c r="BQ477" s="7"/>
      <c r="BR477" s="7"/>
      <c r="BS477" s="7"/>
      <c r="BT477" s="7"/>
      <c r="BU477" s="7"/>
      <c r="BV477" s="7"/>
      <c r="BW477" s="7"/>
      <c r="BX477" s="7"/>
      <c r="BY477" s="7"/>
    </row>
    <row r="478" spans="1:77" s="8" customFormat="1" ht="42.75" customHeight="1">
      <c r="A478" s="16" t="s">
        <v>22</v>
      </c>
      <c r="B478" s="19" t="s">
        <v>274</v>
      </c>
      <c r="C478" s="153" t="s">
        <v>16</v>
      </c>
      <c r="D478" s="153"/>
      <c r="E478" s="154">
        <f>F478+H478</f>
        <v>100</v>
      </c>
      <c r="F478" s="155">
        <f t="shared" si="435"/>
        <v>100</v>
      </c>
      <c r="G478" s="155">
        <f t="shared" si="435"/>
        <v>0</v>
      </c>
      <c r="H478" s="155">
        <f t="shared" si="435"/>
        <v>0</v>
      </c>
      <c r="I478" s="155">
        <f t="shared" si="435"/>
        <v>0</v>
      </c>
      <c r="J478" s="190">
        <f t="shared" si="435"/>
        <v>0</v>
      </c>
      <c r="K478" s="190">
        <f t="shared" si="435"/>
        <v>0</v>
      </c>
      <c r="L478" s="190">
        <f t="shared" si="435"/>
        <v>0</v>
      </c>
      <c r="M478" s="190">
        <f t="shared" si="435"/>
        <v>0</v>
      </c>
      <c r="N478" s="190">
        <f t="shared" si="435"/>
        <v>0</v>
      </c>
      <c r="O478" s="155">
        <f t="shared" si="435"/>
        <v>100</v>
      </c>
      <c r="P478" s="157">
        <f t="shared" si="434"/>
        <v>100</v>
      </c>
      <c r="Q478" s="155">
        <f t="shared" si="435"/>
        <v>0</v>
      </c>
      <c r="R478" s="155">
        <f t="shared" si="435"/>
        <v>0</v>
      </c>
      <c r="S478" s="155">
        <f t="shared" si="435"/>
        <v>0</v>
      </c>
      <c r="T478" s="154">
        <f>U478+V478+W478</f>
        <v>0</v>
      </c>
      <c r="U478" s="160">
        <f>U479</f>
        <v>0</v>
      </c>
      <c r="V478" s="160">
        <f t="shared" si="436"/>
        <v>0</v>
      </c>
      <c r="W478" s="160">
        <f t="shared" si="436"/>
        <v>0</v>
      </c>
      <c r="X478" s="160">
        <f t="shared" si="436"/>
        <v>0</v>
      </c>
      <c r="Y478" s="160">
        <f t="shared" si="436"/>
        <v>0</v>
      </c>
      <c r="Z478" s="160">
        <f t="shared" si="436"/>
        <v>0</v>
      </c>
      <c r="AA478" s="160">
        <f t="shared" si="436"/>
        <v>0</v>
      </c>
      <c r="AB478" s="154">
        <f t="shared" si="410"/>
        <v>0</v>
      </c>
      <c r="AC478" s="154">
        <f t="shared" si="410"/>
        <v>0</v>
      </c>
      <c r="AD478" s="154">
        <f t="shared" si="410"/>
        <v>0</v>
      </c>
      <c r="AE478" s="154">
        <f t="shared" si="410"/>
        <v>0</v>
      </c>
      <c r="AF478" s="159">
        <f>AG478+AH478</f>
        <v>0</v>
      </c>
      <c r="AG478" s="160">
        <f>AG479</f>
        <v>0</v>
      </c>
      <c r="AH478" s="160">
        <f t="shared" si="437"/>
        <v>0</v>
      </c>
      <c r="AI478" s="160">
        <f t="shared" si="437"/>
        <v>0</v>
      </c>
      <c r="AJ478" s="160">
        <f t="shared" si="437"/>
        <v>0</v>
      </c>
      <c r="AK478" s="160">
        <f t="shared" si="437"/>
        <v>0</v>
      </c>
      <c r="AL478" s="160">
        <f t="shared" si="437"/>
        <v>0</v>
      </c>
      <c r="AM478" s="160">
        <f t="shared" si="437"/>
        <v>0</v>
      </c>
      <c r="AN478" s="162">
        <f t="shared" si="411"/>
        <v>0</v>
      </c>
      <c r="AO478" s="162">
        <f t="shared" si="411"/>
        <v>0</v>
      </c>
      <c r="AP478" s="162">
        <f t="shared" si="411"/>
        <v>0</v>
      </c>
      <c r="AQ478" s="162">
        <f t="shared" si="411"/>
        <v>0</v>
      </c>
      <c r="AR478" s="7"/>
      <c r="AS478" s="7"/>
      <c r="AT478" s="7"/>
      <c r="AU478" s="7"/>
      <c r="AV478" s="7"/>
      <c r="AW478" s="7"/>
      <c r="AX478" s="7"/>
      <c r="AY478" s="7"/>
      <c r="AZ478" s="7"/>
      <c r="BA478" s="7"/>
      <c r="BB478" s="7"/>
      <c r="BC478" s="7"/>
      <c r="BD478" s="7"/>
      <c r="BE478" s="7"/>
      <c r="BF478" s="7"/>
      <c r="BG478" s="7"/>
      <c r="BH478" s="7"/>
      <c r="BI478" s="7"/>
      <c r="BJ478" s="7"/>
      <c r="BK478" s="7"/>
      <c r="BL478" s="7"/>
      <c r="BM478" s="7"/>
      <c r="BN478" s="7"/>
      <c r="BO478" s="7"/>
      <c r="BP478" s="7"/>
      <c r="BQ478" s="7"/>
      <c r="BR478" s="7"/>
      <c r="BS478" s="7"/>
      <c r="BT478" s="7"/>
      <c r="BU478" s="7"/>
      <c r="BV478" s="7"/>
      <c r="BW478" s="7"/>
      <c r="BX478" s="7"/>
      <c r="BY478" s="7"/>
    </row>
    <row r="479" spans="1:77" s="8" customFormat="1" ht="18.75" customHeight="1">
      <c r="A479" s="48" t="s">
        <v>81</v>
      </c>
      <c r="B479" s="19" t="s">
        <v>274</v>
      </c>
      <c r="C479" s="26" t="s">
        <v>16</v>
      </c>
      <c r="D479" s="26" t="s">
        <v>82</v>
      </c>
      <c r="E479" s="154">
        <f>F479+H479</f>
        <v>100</v>
      </c>
      <c r="F479" s="155">
        <v>100</v>
      </c>
      <c r="G479" s="156"/>
      <c r="H479" s="157"/>
      <c r="I479" s="157"/>
      <c r="J479" s="188">
        <f>K479+L479+M479+N479</f>
        <v>0</v>
      </c>
      <c r="K479" s="188"/>
      <c r="L479" s="188"/>
      <c r="M479" s="188"/>
      <c r="N479" s="188"/>
      <c r="O479" s="157">
        <f>P479+Q479+R479+S479</f>
        <v>100</v>
      </c>
      <c r="P479" s="157">
        <f t="shared" si="434"/>
        <v>100</v>
      </c>
      <c r="Q479" s="157">
        <f>G479+L479</f>
        <v>0</v>
      </c>
      <c r="R479" s="157">
        <f>H479+M479</f>
        <v>0</v>
      </c>
      <c r="S479" s="157">
        <f>I479+N479</f>
        <v>0</v>
      </c>
      <c r="T479" s="154">
        <f>U479+V479+W479</f>
        <v>0</v>
      </c>
      <c r="U479" s="160"/>
      <c r="V479" s="156"/>
      <c r="W479" s="156"/>
      <c r="X479" s="156"/>
      <c r="Y479" s="156"/>
      <c r="Z479" s="156"/>
      <c r="AA479" s="156"/>
      <c r="AB479" s="154">
        <f t="shared" si="410"/>
        <v>0</v>
      </c>
      <c r="AC479" s="154">
        <f t="shared" si="410"/>
        <v>0</v>
      </c>
      <c r="AD479" s="154">
        <f t="shared" si="410"/>
        <v>0</v>
      </c>
      <c r="AE479" s="154">
        <f t="shared" si="410"/>
        <v>0</v>
      </c>
      <c r="AF479" s="159">
        <f>AG479+AH479</f>
        <v>0</v>
      </c>
      <c r="AG479" s="160"/>
      <c r="AH479" s="156"/>
      <c r="AI479" s="156"/>
      <c r="AJ479" s="161"/>
      <c r="AK479" s="161"/>
      <c r="AL479" s="161"/>
      <c r="AM479" s="161"/>
      <c r="AN479" s="162">
        <f t="shared" si="411"/>
        <v>0</v>
      </c>
      <c r="AO479" s="162">
        <f t="shared" si="411"/>
        <v>0</v>
      </c>
      <c r="AP479" s="162">
        <f t="shared" si="411"/>
        <v>0</v>
      </c>
      <c r="AQ479" s="162">
        <f t="shared" si="411"/>
        <v>0</v>
      </c>
      <c r="AR479" s="7"/>
      <c r="AS479" s="7"/>
      <c r="AT479" s="7"/>
      <c r="AU479" s="7"/>
      <c r="AV479" s="7"/>
      <c r="AW479" s="7"/>
      <c r="AX479" s="7"/>
      <c r="AY479" s="7"/>
      <c r="AZ479" s="7"/>
      <c r="BA479" s="7"/>
      <c r="BB479" s="7"/>
      <c r="BC479" s="7"/>
      <c r="BD479" s="7"/>
      <c r="BE479" s="7"/>
      <c r="BF479" s="7"/>
      <c r="BG479" s="7"/>
      <c r="BH479" s="7"/>
      <c r="BI479" s="7"/>
      <c r="BJ479" s="7"/>
      <c r="BK479" s="7"/>
      <c r="BL479" s="7"/>
      <c r="BM479" s="7"/>
      <c r="BN479" s="7"/>
      <c r="BO479" s="7"/>
      <c r="BP479" s="7"/>
      <c r="BQ479" s="7"/>
      <c r="BR479" s="7"/>
      <c r="BS479" s="7"/>
      <c r="BT479" s="7"/>
      <c r="BU479" s="7"/>
      <c r="BV479" s="7"/>
      <c r="BW479" s="7"/>
      <c r="BX479" s="7"/>
      <c r="BY479" s="7"/>
    </row>
    <row r="480" spans="1:77" s="96" customFormat="1" ht="76.5">
      <c r="A480" s="163" t="s">
        <v>399</v>
      </c>
      <c r="B480" s="20" t="s">
        <v>400</v>
      </c>
      <c r="C480" s="164"/>
      <c r="D480" s="164"/>
      <c r="E480" s="157">
        <f>E481</f>
        <v>500</v>
      </c>
      <c r="F480" s="157">
        <f t="shared" ref="F480:AQ480" si="438">F481</f>
        <v>500</v>
      </c>
      <c r="G480" s="157">
        <f t="shared" si="438"/>
        <v>0</v>
      </c>
      <c r="H480" s="157">
        <f t="shared" si="438"/>
        <v>0</v>
      </c>
      <c r="I480" s="157">
        <f t="shared" si="438"/>
        <v>0</v>
      </c>
      <c r="J480" s="188">
        <f t="shared" si="438"/>
        <v>0</v>
      </c>
      <c r="K480" s="188">
        <f t="shared" si="438"/>
        <v>0</v>
      </c>
      <c r="L480" s="188">
        <f t="shared" si="438"/>
        <v>0</v>
      </c>
      <c r="M480" s="188">
        <f t="shared" si="438"/>
        <v>0</v>
      </c>
      <c r="N480" s="188">
        <f t="shared" si="438"/>
        <v>0</v>
      </c>
      <c r="O480" s="157">
        <f t="shared" si="438"/>
        <v>500</v>
      </c>
      <c r="P480" s="157">
        <f t="shared" si="434"/>
        <v>500</v>
      </c>
      <c r="Q480" s="157">
        <f t="shared" si="438"/>
        <v>0</v>
      </c>
      <c r="R480" s="157">
        <f t="shared" si="438"/>
        <v>0</v>
      </c>
      <c r="S480" s="157">
        <f t="shared" si="438"/>
        <v>0</v>
      </c>
      <c r="T480" s="157">
        <f t="shared" si="438"/>
        <v>0</v>
      </c>
      <c r="U480" s="157">
        <f t="shared" si="438"/>
        <v>0</v>
      </c>
      <c r="V480" s="157">
        <f t="shared" si="438"/>
        <v>0</v>
      </c>
      <c r="W480" s="157">
        <f t="shared" si="438"/>
        <v>0</v>
      </c>
      <c r="X480" s="157">
        <f t="shared" si="438"/>
        <v>0</v>
      </c>
      <c r="Y480" s="157">
        <f t="shared" si="438"/>
        <v>0</v>
      </c>
      <c r="Z480" s="157">
        <f t="shared" si="438"/>
        <v>0</v>
      </c>
      <c r="AA480" s="157">
        <f t="shared" si="438"/>
        <v>0</v>
      </c>
      <c r="AB480" s="157">
        <f t="shared" si="438"/>
        <v>0</v>
      </c>
      <c r="AC480" s="157">
        <f t="shared" si="438"/>
        <v>0</v>
      </c>
      <c r="AD480" s="157">
        <f t="shared" si="438"/>
        <v>0</v>
      </c>
      <c r="AE480" s="157">
        <f t="shared" si="438"/>
        <v>0</v>
      </c>
      <c r="AF480" s="157">
        <f t="shared" si="438"/>
        <v>0</v>
      </c>
      <c r="AG480" s="157">
        <f t="shared" si="438"/>
        <v>0</v>
      </c>
      <c r="AH480" s="157">
        <f t="shared" si="438"/>
        <v>0</v>
      </c>
      <c r="AI480" s="157">
        <f t="shared" si="438"/>
        <v>0</v>
      </c>
      <c r="AJ480" s="157">
        <f t="shared" si="438"/>
        <v>0</v>
      </c>
      <c r="AK480" s="157">
        <f t="shared" si="438"/>
        <v>0</v>
      </c>
      <c r="AL480" s="157">
        <f t="shared" si="438"/>
        <v>0</v>
      </c>
      <c r="AM480" s="157">
        <f t="shared" si="438"/>
        <v>0</v>
      </c>
      <c r="AN480" s="157">
        <f t="shared" si="438"/>
        <v>0</v>
      </c>
      <c r="AO480" s="157">
        <f t="shared" si="438"/>
        <v>0</v>
      </c>
      <c r="AP480" s="157">
        <f t="shared" si="438"/>
        <v>0</v>
      </c>
      <c r="AQ480" s="157">
        <f t="shared" si="438"/>
        <v>0</v>
      </c>
      <c r="AR480" s="95"/>
      <c r="AS480" s="95"/>
      <c r="AT480" s="95"/>
    </row>
    <row r="481" spans="1:77" s="96" customFormat="1" ht="14.25">
      <c r="A481" s="163" t="s">
        <v>104</v>
      </c>
      <c r="B481" s="165" t="s">
        <v>401</v>
      </c>
      <c r="C481" s="164"/>
      <c r="D481" s="164"/>
      <c r="E481" s="157">
        <f>E483</f>
        <v>500</v>
      </c>
      <c r="F481" s="157">
        <f t="shared" ref="F481:AQ481" si="439">F483</f>
        <v>500</v>
      </c>
      <c r="G481" s="157">
        <f t="shared" si="439"/>
        <v>0</v>
      </c>
      <c r="H481" s="157">
        <f t="shared" si="439"/>
        <v>0</v>
      </c>
      <c r="I481" s="157">
        <f t="shared" si="439"/>
        <v>0</v>
      </c>
      <c r="J481" s="188">
        <f t="shared" si="439"/>
        <v>0</v>
      </c>
      <c r="K481" s="188">
        <f t="shared" si="439"/>
        <v>0</v>
      </c>
      <c r="L481" s="188">
        <f t="shared" si="439"/>
        <v>0</v>
      </c>
      <c r="M481" s="188">
        <f t="shared" si="439"/>
        <v>0</v>
      </c>
      <c r="N481" s="188">
        <f t="shared" si="439"/>
        <v>0</v>
      </c>
      <c r="O481" s="157">
        <f t="shared" si="439"/>
        <v>500</v>
      </c>
      <c r="P481" s="157">
        <f t="shared" si="434"/>
        <v>500</v>
      </c>
      <c r="Q481" s="157">
        <f t="shared" si="439"/>
        <v>0</v>
      </c>
      <c r="R481" s="157">
        <f t="shared" si="439"/>
        <v>0</v>
      </c>
      <c r="S481" s="157">
        <f t="shared" si="439"/>
        <v>0</v>
      </c>
      <c r="T481" s="157">
        <f t="shared" si="439"/>
        <v>0</v>
      </c>
      <c r="U481" s="157">
        <f t="shared" si="439"/>
        <v>0</v>
      </c>
      <c r="V481" s="157">
        <f t="shared" si="439"/>
        <v>0</v>
      </c>
      <c r="W481" s="157">
        <f t="shared" si="439"/>
        <v>0</v>
      </c>
      <c r="X481" s="157">
        <f t="shared" si="439"/>
        <v>0</v>
      </c>
      <c r="Y481" s="157">
        <f t="shared" si="439"/>
        <v>0</v>
      </c>
      <c r="Z481" s="157">
        <f t="shared" si="439"/>
        <v>0</v>
      </c>
      <c r="AA481" s="157">
        <f t="shared" si="439"/>
        <v>0</v>
      </c>
      <c r="AB481" s="157">
        <f t="shared" si="439"/>
        <v>0</v>
      </c>
      <c r="AC481" s="157">
        <f t="shared" si="439"/>
        <v>0</v>
      </c>
      <c r="AD481" s="157">
        <f t="shared" si="439"/>
        <v>0</v>
      </c>
      <c r="AE481" s="157">
        <f t="shared" si="439"/>
        <v>0</v>
      </c>
      <c r="AF481" s="157">
        <f t="shared" si="439"/>
        <v>0</v>
      </c>
      <c r="AG481" s="157">
        <f t="shared" si="439"/>
        <v>0</v>
      </c>
      <c r="AH481" s="157">
        <f t="shared" si="439"/>
        <v>0</v>
      </c>
      <c r="AI481" s="157">
        <f t="shared" si="439"/>
        <v>0</v>
      </c>
      <c r="AJ481" s="157">
        <f t="shared" si="439"/>
        <v>0</v>
      </c>
      <c r="AK481" s="157">
        <f t="shared" si="439"/>
        <v>0</v>
      </c>
      <c r="AL481" s="157">
        <f t="shared" si="439"/>
        <v>0</v>
      </c>
      <c r="AM481" s="157">
        <f t="shared" si="439"/>
        <v>0</v>
      </c>
      <c r="AN481" s="157">
        <f t="shared" si="439"/>
        <v>0</v>
      </c>
      <c r="AO481" s="157">
        <f t="shared" si="439"/>
        <v>0</v>
      </c>
      <c r="AP481" s="157">
        <f t="shared" si="439"/>
        <v>0</v>
      </c>
      <c r="AQ481" s="157">
        <f t="shared" si="439"/>
        <v>0</v>
      </c>
      <c r="AR481" s="95"/>
      <c r="AS481" s="95"/>
      <c r="AT481" s="95"/>
    </row>
    <row r="482" spans="1:77" s="96" customFormat="1" ht="45">
      <c r="A482" s="32" t="s">
        <v>22</v>
      </c>
      <c r="B482" s="165" t="s">
        <v>401</v>
      </c>
      <c r="C482" s="153" t="s">
        <v>16</v>
      </c>
      <c r="D482" s="164"/>
      <c r="E482" s="157">
        <f t="shared" ref="E482:AQ482" si="440">E483</f>
        <v>500</v>
      </c>
      <c r="F482" s="157">
        <f t="shared" si="440"/>
        <v>500</v>
      </c>
      <c r="G482" s="157">
        <f t="shared" si="440"/>
        <v>0</v>
      </c>
      <c r="H482" s="157">
        <f t="shared" si="440"/>
        <v>0</v>
      </c>
      <c r="I482" s="157">
        <f t="shared" si="440"/>
        <v>0</v>
      </c>
      <c r="J482" s="188">
        <f t="shared" si="440"/>
        <v>0</v>
      </c>
      <c r="K482" s="188">
        <f t="shared" si="440"/>
        <v>0</v>
      </c>
      <c r="L482" s="188">
        <f t="shared" si="440"/>
        <v>0</v>
      </c>
      <c r="M482" s="188">
        <f t="shared" si="440"/>
        <v>0</v>
      </c>
      <c r="N482" s="188">
        <f t="shared" si="440"/>
        <v>0</v>
      </c>
      <c r="O482" s="157">
        <f t="shared" si="440"/>
        <v>500</v>
      </c>
      <c r="P482" s="157">
        <f t="shared" si="434"/>
        <v>500</v>
      </c>
      <c r="Q482" s="157">
        <f t="shared" si="440"/>
        <v>0</v>
      </c>
      <c r="R482" s="157">
        <f t="shared" si="440"/>
        <v>0</v>
      </c>
      <c r="S482" s="157">
        <f t="shared" si="440"/>
        <v>0</v>
      </c>
      <c r="T482" s="157">
        <f t="shared" si="440"/>
        <v>0</v>
      </c>
      <c r="U482" s="157">
        <f t="shared" si="440"/>
        <v>0</v>
      </c>
      <c r="V482" s="157">
        <f t="shared" si="440"/>
        <v>0</v>
      </c>
      <c r="W482" s="157">
        <f t="shared" si="440"/>
        <v>0</v>
      </c>
      <c r="X482" s="157">
        <f t="shared" si="440"/>
        <v>0</v>
      </c>
      <c r="Y482" s="157">
        <f t="shared" si="440"/>
        <v>0</v>
      </c>
      <c r="Z482" s="157">
        <f t="shared" si="440"/>
        <v>0</v>
      </c>
      <c r="AA482" s="157">
        <f t="shared" si="440"/>
        <v>0</v>
      </c>
      <c r="AB482" s="157">
        <f t="shared" si="440"/>
        <v>0</v>
      </c>
      <c r="AC482" s="157">
        <f t="shared" si="440"/>
        <v>0</v>
      </c>
      <c r="AD482" s="157">
        <f t="shared" si="440"/>
        <v>0</v>
      </c>
      <c r="AE482" s="157">
        <f t="shared" si="440"/>
        <v>0</v>
      </c>
      <c r="AF482" s="157">
        <f t="shared" si="440"/>
        <v>0</v>
      </c>
      <c r="AG482" s="157">
        <f t="shared" si="440"/>
        <v>0</v>
      </c>
      <c r="AH482" s="157">
        <f t="shared" si="440"/>
        <v>0</v>
      </c>
      <c r="AI482" s="157">
        <f t="shared" si="440"/>
        <v>0</v>
      </c>
      <c r="AJ482" s="157">
        <f t="shared" si="440"/>
        <v>0</v>
      </c>
      <c r="AK482" s="157">
        <f t="shared" si="440"/>
        <v>0</v>
      </c>
      <c r="AL482" s="157">
        <f t="shared" si="440"/>
        <v>0</v>
      </c>
      <c r="AM482" s="157">
        <f t="shared" si="440"/>
        <v>0</v>
      </c>
      <c r="AN482" s="157">
        <f t="shared" si="440"/>
        <v>0</v>
      </c>
      <c r="AO482" s="157">
        <f t="shared" si="440"/>
        <v>0</v>
      </c>
      <c r="AP482" s="157">
        <f t="shared" si="440"/>
        <v>0</v>
      </c>
      <c r="AQ482" s="157">
        <f t="shared" si="440"/>
        <v>0</v>
      </c>
      <c r="AR482" s="95"/>
      <c r="AS482" s="95"/>
      <c r="AT482" s="95"/>
    </row>
    <row r="483" spans="1:77" s="96" customFormat="1" ht="18" customHeight="1">
      <c r="A483" s="62" t="s">
        <v>94</v>
      </c>
      <c r="B483" s="165" t="s">
        <v>401</v>
      </c>
      <c r="C483" s="153" t="s">
        <v>16</v>
      </c>
      <c r="D483" s="23" t="s">
        <v>95</v>
      </c>
      <c r="E483" s="157">
        <f>F483+G483+H483</f>
        <v>500</v>
      </c>
      <c r="F483" s="155">
        <v>500</v>
      </c>
      <c r="G483" s="155"/>
      <c r="H483" s="155"/>
      <c r="I483" s="155"/>
      <c r="J483" s="190">
        <f>K483+L483+M483+N483</f>
        <v>0</v>
      </c>
      <c r="K483" s="190"/>
      <c r="L483" s="190"/>
      <c r="M483" s="190"/>
      <c r="N483" s="190"/>
      <c r="O483" s="155">
        <f>E483+J483</f>
        <v>500</v>
      </c>
      <c r="P483" s="157">
        <f t="shared" si="434"/>
        <v>500</v>
      </c>
      <c r="Q483" s="155">
        <f>G483+L483</f>
        <v>0</v>
      </c>
      <c r="R483" s="155">
        <f>H483+M483</f>
        <v>0</v>
      </c>
      <c r="S483" s="155">
        <f>I483+N483</f>
        <v>0</v>
      </c>
      <c r="T483" s="157">
        <f>U483+V483+W483</f>
        <v>0</v>
      </c>
      <c r="U483" s="155"/>
      <c r="V483" s="155"/>
      <c r="W483" s="155"/>
      <c r="X483" s="155"/>
      <c r="Y483" s="155"/>
      <c r="Z483" s="155"/>
      <c r="AA483" s="155"/>
      <c r="AB483" s="155"/>
      <c r="AC483" s="155"/>
      <c r="AD483" s="154">
        <f t="shared" ref="AD483:AD499" si="441">V483+Z483</f>
        <v>0</v>
      </c>
      <c r="AE483" s="155"/>
      <c r="AF483" s="157">
        <f>AG483+AH483+AI483</f>
        <v>0</v>
      </c>
      <c r="AG483" s="155"/>
      <c r="AH483" s="155"/>
      <c r="AI483" s="155"/>
      <c r="AJ483" s="164"/>
      <c r="AK483" s="164"/>
      <c r="AL483" s="164"/>
      <c r="AM483" s="164"/>
      <c r="AN483" s="162">
        <f t="shared" si="411"/>
        <v>0</v>
      </c>
      <c r="AO483" s="164"/>
      <c r="AP483" s="164"/>
      <c r="AQ483" s="164"/>
      <c r="AR483" s="95"/>
      <c r="AS483" s="95"/>
      <c r="AT483" s="95"/>
    </row>
    <row r="484" spans="1:77" s="96" customFormat="1" ht="80.25" customHeight="1">
      <c r="A484" s="50" t="s">
        <v>343</v>
      </c>
      <c r="B484" s="115" t="s">
        <v>395</v>
      </c>
      <c r="C484" s="98"/>
      <c r="D484" s="98"/>
      <c r="E484" s="157">
        <f>E485</f>
        <v>30</v>
      </c>
      <c r="F484" s="155">
        <f>F485</f>
        <v>30</v>
      </c>
      <c r="G484" s="156">
        <f>G485</f>
        <v>0</v>
      </c>
      <c r="H484" s="156">
        <f>H485</f>
        <v>0</v>
      </c>
      <c r="I484" s="156">
        <f t="shared" ref="I484:X486" si="442">I485</f>
        <v>0</v>
      </c>
      <c r="J484" s="190">
        <f t="shared" si="442"/>
        <v>0</v>
      </c>
      <c r="K484" s="190">
        <f t="shared" si="442"/>
        <v>0</v>
      </c>
      <c r="L484" s="192">
        <f t="shared" si="442"/>
        <v>0</v>
      </c>
      <c r="M484" s="192">
        <f t="shared" si="442"/>
        <v>0</v>
      </c>
      <c r="N484" s="192">
        <f t="shared" si="442"/>
        <v>0</v>
      </c>
      <c r="O484" s="155">
        <f t="shared" si="442"/>
        <v>30</v>
      </c>
      <c r="P484" s="157">
        <f t="shared" si="434"/>
        <v>30</v>
      </c>
      <c r="Q484" s="156">
        <f t="shared" si="442"/>
        <v>0</v>
      </c>
      <c r="R484" s="156">
        <f t="shared" si="442"/>
        <v>0</v>
      </c>
      <c r="S484" s="156">
        <f t="shared" si="442"/>
        <v>0</v>
      </c>
      <c r="T484" s="18">
        <f t="shared" si="442"/>
        <v>0</v>
      </c>
      <c r="U484" s="156">
        <f t="shared" si="442"/>
        <v>0</v>
      </c>
      <c r="V484" s="156">
        <f t="shared" si="442"/>
        <v>0</v>
      </c>
      <c r="W484" s="156">
        <f t="shared" si="442"/>
        <v>0</v>
      </c>
      <c r="X484" s="156"/>
      <c r="Y484" s="156"/>
      <c r="Z484" s="156"/>
      <c r="AA484" s="156"/>
      <c r="AB484" s="156">
        <f>T484+X484</f>
        <v>0</v>
      </c>
      <c r="AC484" s="156"/>
      <c r="AD484" s="154">
        <f t="shared" si="441"/>
        <v>0</v>
      </c>
      <c r="AE484" s="156"/>
      <c r="AF484" s="18">
        <f t="shared" ref="AF484:AQ486" si="443">AF485</f>
        <v>0</v>
      </c>
      <c r="AG484" s="156">
        <f t="shared" si="443"/>
        <v>0</v>
      </c>
      <c r="AH484" s="156">
        <f t="shared" si="443"/>
        <v>0</v>
      </c>
      <c r="AI484" s="156">
        <f t="shared" si="443"/>
        <v>0</v>
      </c>
      <c r="AJ484" s="156">
        <f t="shared" si="443"/>
        <v>0</v>
      </c>
      <c r="AK484" s="156">
        <f t="shared" si="443"/>
        <v>0</v>
      </c>
      <c r="AL484" s="156">
        <f t="shared" si="443"/>
        <v>0</v>
      </c>
      <c r="AM484" s="156">
        <f t="shared" si="443"/>
        <v>0</v>
      </c>
      <c r="AN484" s="156">
        <f t="shared" si="443"/>
        <v>0</v>
      </c>
      <c r="AO484" s="156">
        <f t="shared" si="443"/>
        <v>0</v>
      </c>
      <c r="AP484" s="156">
        <f t="shared" si="443"/>
        <v>0</v>
      </c>
      <c r="AQ484" s="156">
        <f t="shared" si="443"/>
        <v>0</v>
      </c>
      <c r="AR484" s="95"/>
      <c r="AS484" s="95"/>
      <c r="AT484" s="95"/>
    </row>
    <row r="485" spans="1:77" s="96" customFormat="1" ht="19.5" customHeight="1">
      <c r="A485" s="16" t="s">
        <v>104</v>
      </c>
      <c r="B485" s="149" t="s">
        <v>394</v>
      </c>
      <c r="C485" s="98"/>
      <c r="D485" s="98"/>
      <c r="E485" s="157">
        <f>E486+E488</f>
        <v>30</v>
      </c>
      <c r="F485" s="155">
        <f>F486</f>
        <v>30</v>
      </c>
      <c r="G485" s="156">
        <f>G486+G488</f>
        <v>0</v>
      </c>
      <c r="H485" s="156">
        <f>H486+H488</f>
        <v>0</v>
      </c>
      <c r="I485" s="156">
        <f t="shared" ref="I485:N485" si="444">I486+I488</f>
        <v>0</v>
      </c>
      <c r="J485" s="190">
        <f t="shared" si="444"/>
        <v>0</v>
      </c>
      <c r="K485" s="190">
        <f t="shared" si="444"/>
        <v>0</v>
      </c>
      <c r="L485" s="192">
        <f t="shared" si="444"/>
        <v>0</v>
      </c>
      <c r="M485" s="192">
        <f t="shared" si="444"/>
        <v>0</v>
      </c>
      <c r="N485" s="192">
        <f t="shared" si="444"/>
        <v>0</v>
      </c>
      <c r="O485" s="155">
        <f>O486</f>
        <v>30</v>
      </c>
      <c r="P485" s="157">
        <f t="shared" si="434"/>
        <v>30</v>
      </c>
      <c r="Q485" s="155">
        <f t="shared" si="442"/>
        <v>0</v>
      </c>
      <c r="R485" s="155">
        <f t="shared" si="442"/>
        <v>0</v>
      </c>
      <c r="S485" s="155">
        <f t="shared" si="442"/>
        <v>0</v>
      </c>
      <c r="T485" s="155">
        <f t="shared" si="442"/>
        <v>0</v>
      </c>
      <c r="U485" s="155">
        <f t="shared" si="442"/>
        <v>0</v>
      </c>
      <c r="V485" s="155">
        <f t="shared" si="442"/>
        <v>0</v>
      </c>
      <c r="W485" s="155">
        <f t="shared" si="442"/>
        <v>0</v>
      </c>
      <c r="X485" s="155">
        <f t="shared" si="442"/>
        <v>0</v>
      </c>
      <c r="Y485" s="155">
        <f t="shared" ref="Y485:AI485" si="445">Y486</f>
        <v>0</v>
      </c>
      <c r="Z485" s="155">
        <f t="shared" si="445"/>
        <v>0</v>
      </c>
      <c r="AA485" s="155">
        <f t="shared" si="445"/>
        <v>0</v>
      </c>
      <c r="AB485" s="155">
        <f t="shared" si="445"/>
        <v>0</v>
      </c>
      <c r="AC485" s="155">
        <f t="shared" si="445"/>
        <v>0</v>
      </c>
      <c r="AD485" s="155">
        <f t="shared" si="445"/>
        <v>0</v>
      </c>
      <c r="AE485" s="155">
        <f t="shared" si="445"/>
        <v>0</v>
      </c>
      <c r="AF485" s="155">
        <f t="shared" si="445"/>
        <v>0</v>
      </c>
      <c r="AG485" s="155">
        <f t="shared" si="445"/>
        <v>0</v>
      </c>
      <c r="AH485" s="155">
        <f t="shared" si="445"/>
        <v>0</v>
      </c>
      <c r="AI485" s="155">
        <f t="shared" si="445"/>
        <v>0</v>
      </c>
      <c r="AJ485" s="155">
        <f t="shared" si="443"/>
        <v>0</v>
      </c>
      <c r="AK485" s="155">
        <f t="shared" si="443"/>
        <v>0</v>
      </c>
      <c r="AL485" s="155">
        <f t="shared" si="443"/>
        <v>0</v>
      </c>
      <c r="AM485" s="155">
        <f t="shared" si="443"/>
        <v>0</v>
      </c>
      <c r="AN485" s="155">
        <f t="shared" si="443"/>
        <v>0</v>
      </c>
      <c r="AO485" s="155">
        <f t="shared" si="443"/>
        <v>0</v>
      </c>
      <c r="AP485" s="155">
        <f t="shared" si="443"/>
        <v>0</v>
      </c>
      <c r="AQ485" s="155">
        <f t="shared" si="443"/>
        <v>0</v>
      </c>
      <c r="AR485" s="95"/>
      <c r="AS485" s="95"/>
      <c r="AT485" s="95"/>
    </row>
    <row r="486" spans="1:77" s="96" customFormat="1" ht="45">
      <c r="A486" s="16" t="s">
        <v>22</v>
      </c>
      <c r="B486" s="149" t="s">
        <v>394</v>
      </c>
      <c r="C486" s="100">
        <v>200</v>
      </c>
      <c r="D486" s="100"/>
      <c r="E486" s="157">
        <f>E487</f>
        <v>30</v>
      </c>
      <c r="F486" s="155">
        <f>F487</f>
        <v>30</v>
      </c>
      <c r="G486" s="155">
        <f>G487</f>
        <v>0</v>
      </c>
      <c r="H486" s="155">
        <f>H487</f>
        <v>0</v>
      </c>
      <c r="I486" s="155">
        <f t="shared" ref="I486:M488" si="446">I487</f>
        <v>0</v>
      </c>
      <c r="J486" s="190">
        <f t="shared" si="446"/>
        <v>0</v>
      </c>
      <c r="K486" s="190">
        <f t="shared" si="446"/>
        <v>0</v>
      </c>
      <c r="L486" s="190">
        <f t="shared" si="446"/>
        <v>0</v>
      </c>
      <c r="M486" s="190">
        <f t="shared" si="446"/>
        <v>0</v>
      </c>
      <c r="N486" s="190"/>
      <c r="O486" s="155">
        <f>P486+Q486+R486+S486</f>
        <v>30</v>
      </c>
      <c r="P486" s="157">
        <f t="shared" si="434"/>
        <v>30</v>
      </c>
      <c r="Q486" s="155">
        <f t="shared" si="442"/>
        <v>0</v>
      </c>
      <c r="R486" s="155">
        <f t="shared" si="442"/>
        <v>0</v>
      </c>
      <c r="S486" s="155">
        <f t="shared" si="442"/>
        <v>0</v>
      </c>
      <c r="T486" s="157">
        <f t="shared" si="442"/>
        <v>0</v>
      </c>
      <c r="U486" s="155">
        <f t="shared" si="442"/>
        <v>0</v>
      </c>
      <c r="V486" s="155">
        <f t="shared" si="442"/>
        <v>0</v>
      </c>
      <c r="W486" s="155">
        <f t="shared" si="442"/>
        <v>0</v>
      </c>
      <c r="X486" s="155"/>
      <c r="Y486" s="155"/>
      <c r="Z486" s="155"/>
      <c r="AA486" s="155"/>
      <c r="AB486" s="155"/>
      <c r="AC486" s="155"/>
      <c r="AD486" s="154">
        <f t="shared" si="441"/>
        <v>0</v>
      </c>
      <c r="AE486" s="155"/>
      <c r="AF486" s="157">
        <f>AF487</f>
        <v>0</v>
      </c>
      <c r="AG486" s="155">
        <f>AG487</f>
        <v>0</v>
      </c>
      <c r="AH486" s="155">
        <f>AH487</f>
        <v>0</v>
      </c>
      <c r="AI486" s="155">
        <f>AI487</f>
        <v>0</v>
      </c>
      <c r="AJ486" s="155">
        <f t="shared" si="443"/>
        <v>0</v>
      </c>
      <c r="AK486" s="155">
        <f t="shared" si="443"/>
        <v>0</v>
      </c>
      <c r="AL486" s="155">
        <f t="shared" si="443"/>
        <v>0</v>
      </c>
      <c r="AM486" s="155">
        <f t="shared" si="443"/>
        <v>0</v>
      </c>
      <c r="AN486" s="155">
        <f t="shared" si="443"/>
        <v>0</v>
      </c>
      <c r="AO486" s="155">
        <f t="shared" si="443"/>
        <v>0</v>
      </c>
      <c r="AP486" s="155">
        <f t="shared" si="443"/>
        <v>0</v>
      </c>
      <c r="AQ486" s="155">
        <f t="shared" si="443"/>
        <v>0</v>
      </c>
      <c r="AR486" s="95"/>
      <c r="AS486" s="95"/>
      <c r="AT486" s="95"/>
    </row>
    <row r="487" spans="1:77" s="95" customFormat="1" ht="45" hidden="1" customHeight="1">
      <c r="A487" s="121" t="s">
        <v>97</v>
      </c>
      <c r="B487" s="149" t="s">
        <v>394</v>
      </c>
      <c r="C487" s="100">
        <v>200</v>
      </c>
      <c r="D487" s="100" t="s">
        <v>30</v>
      </c>
      <c r="E487" s="157">
        <f>F487+G487+H487</f>
        <v>30</v>
      </c>
      <c r="F487" s="155">
        <v>30</v>
      </c>
      <c r="G487" s="155"/>
      <c r="H487" s="155"/>
      <c r="I487" s="155"/>
      <c r="J487" s="190">
        <f>K487+L487+M487+N487</f>
        <v>0</v>
      </c>
      <c r="K487" s="190"/>
      <c r="L487" s="190"/>
      <c r="M487" s="190"/>
      <c r="N487" s="190"/>
      <c r="O487" s="155">
        <f>P487+Q487+R487+S487</f>
        <v>30</v>
      </c>
      <c r="P487" s="155">
        <f>F487+K487</f>
        <v>30</v>
      </c>
      <c r="Q487" s="155">
        <f>G487+L487</f>
        <v>0</v>
      </c>
      <c r="R487" s="155">
        <f>H487+M487</f>
        <v>0</v>
      </c>
      <c r="S487" s="155">
        <f>I487+N487</f>
        <v>0</v>
      </c>
      <c r="T487" s="102">
        <f>U487+V487+W487</f>
        <v>0</v>
      </c>
      <c r="U487" s="103"/>
      <c r="V487" s="103"/>
      <c r="W487" s="103"/>
      <c r="X487" s="103"/>
      <c r="Y487" s="103"/>
      <c r="Z487" s="103"/>
      <c r="AA487" s="103"/>
      <c r="AB487" s="103"/>
      <c r="AC487" s="103"/>
      <c r="AD487" s="154">
        <f t="shared" si="441"/>
        <v>0</v>
      </c>
      <c r="AE487" s="103"/>
      <c r="AF487" s="102">
        <f>AG487+AH487+AI487</f>
        <v>0</v>
      </c>
      <c r="AG487" s="103"/>
      <c r="AH487" s="103"/>
      <c r="AI487" s="103"/>
      <c r="AJ487" s="164">
        <f>AK487+AL487+AM487</f>
        <v>0</v>
      </c>
      <c r="AK487" s="164"/>
      <c r="AL487" s="164"/>
      <c r="AM487" s="164"/>
      <c r="AN487" s="162">
        <f t="shared" si="411"/>
        <v>0</v>
      </c>
      <c r="AO487" s="162">
        <f>AG487+AK487</f>
        <v>0</v>
      </c>
      <c r="AP487" s="162">
        <f>AH487+AL487</f>
        <v>0</v>
      </c>
      <c r="AQ487" s="162">
        <f>AI487+AM487</f>
        <v>0</v>
      </c>
      <c r="AU487" s="96"/>
      <c r="AV487" s="96"/>
      <c r="AW487" s="96"/>
      <c r="AX487" s="96"/>
      <c r="AY487" s="96"/>
      <c r="AZ487" s="96"/>
      <c r="BA487" s="96"/>
      <c r="BB487" s="96"/>
      <c r="BC487" s="96"/>
      <c r="BD487" s="96"/>
      <c r="BE487" s="96"/>
      <c r="BF487" s="96"/>
      <c r="BG487" s="96"/>
      <c r="BH487" s="96"/>
      <c r="BI487" s="96"/>
      <c r="BJ487" s="96"/>
      <c r="BK487" s="96"/>
      <c r="BL487" s="96"/>
      <c r="BM487" s="96"/>
      <c r="BN487" s="96"/>
      <c r="BO487" s="96"/>
      <c r="BP487" s="96"/>
      <c r="BQ487" s="96"/>
      <c r="BR487" s="96"/>
      <c r="BS487" s="96"/>
      <c r="BT487" s="96"/>
      <c r="BU487" s="96"/>
      <c r="BV487" s="96"/>
      <c r="BW487" s="96"/>
      <c r="BX487" s="96"/>
      <c r="BY487" s="96"/>
    </row>
    <row r="488" spans="1:77" s="95" customFormat="1" ht="58.5" hidden="1" customHeight="1">
      <c r="A488" s="101" t="s">
        <v>91</v>
      </c>
      <c r="B488" s="116" t="s">
        <v>355</v>
      </c>
      <c r="C488" s="100">
        <v>600</v>
      </c>
      <c r="D488" s="100"/>
      <c r="E488" s="157">
        <f>E489</f>
        <v>0</v>
      </c>
      <c r="F488" s="155">
        <f>F489</f>
        <v>0</v>
      </c>
      <c r="G488" s="155">
        <f>G489</f>
        <v>0</v>
      </c>
      <c r="H488" s="155">
        <f>H489</f>
        <v>0</v>
      </c>
      <c r="I488" s="155">
        <f t="shared" si="446"/>
        <v>0</v>
      </c>
      <c r="J488" s="190">
        <f t="shared" si="446"/>
        <v>0</v>
      </c>
      <c r="K488" s="190">
        <f t="shared" si="446"/>
        <v>0</v>
      </c>
      <c r="L488" s="190">
        <f t="shared" si="446"/>
        <v>0</v>
      </c>
      <c r="M488" s="190">
        <f t="shared" si="446"/>
        <v>0</v>
      </c>
      <c r="N488" s="192"/>
      <c r="O488" s="156"/>
      <c r="P488" s="156"/>
      <c r="Q488" s="156"/>
      <c r="R488" s="156"/>
      <c r="S488" s="156"/>
      <c r="T488" s="18">
        <f t="shared" ref="T488:AI488" si="447">T489</f>
        <v>0</v>
      </c>
      <c r="U488" s="156">
        <f t="shared" si="447"/>
        <v>0</v>
      </c>
      <c r="V488" s="156">
        <f t="shared" si="447"/>
        <v>0</v>
      </c>
      <c r="W488" s="156">
        <f t="shared" si="447"/>
        <v>0</v>
      </c>
      <c r="X488" s="156"/>
      <c r="Y488" s="156"/>
      <c r="Z488" s="156"/>
      <c r="AA488" s="156"/>
      <c r="AB488" s="156"/>
      <c r="AC488" s="156"/>
      <c r="AD488" s="154">
        <f t="shared" si="441"/>
        <v>0</v>
      </c>
      <c r="AE488" s="156"/>
      <c r="AF488" s="18">
        <f t="shared" si="447"/>
        <v>0</v>
      </c>
      <c r="AG488" s="156">
        <f t="shared" si="447"/>
        <v>0</v>
      </c>
      <c r="AH488" s="156">
        <f t="shared" si="447"/>
        <v>0</v>
      </c>
      <c r="AI488" s="156">
        <f t="shared" si="447"/>
        <v>0</v>
      </c>
      <c r="AN488" s="162">
        <f t="shared" si="411"/>
        <v>0</v>
      </c>
      <c r="AU488" s="96"/>
      <c r="AV488" s="96"/>
      <c r="AW488" s="96"/>
      <c r="AX488" s="96"/>
      <c r="AY488" s="96"/>
      <c r="AZ488" s="96"/>
      <c r="BA488" s="96"/>
      <c r="BB488" s="96"/>
      <c r="BC488" s="96"/>
      <c r="BD488" s="96"/>
      <c r="BE488" s="96"/>
      <c r="BF488" s="96"/>
      <c r="BG488" s="96"/>
      <c r="BH488" s="96"/>
      <c r="BI488" s="96"/>
      <c r="BJ488" s="96"/>
      <c r="BK488" s="96"/>
      <c r="BL488" s="96"/>
      <c r="BM488" s="96"/>
      <c r="BN488" s="96"/>
      <c r="BO488" s="96"/>
      <c r="BP488" s="96"/>
      <c r="BQ488" s="96"/>
      <c r="BR488" s="96"/>
      <c r="BS488" s="96"/>
      <c r="BT488" s="96"/>
      <c r="BU488" s="96"/>
      <c r="BV488" s="96"/>
      <c r="BW488" s="96"/>
      <c r="BX488" s="96"/>
      <c r="BY488" s="96"/>
    </row>
    <row r="489" spans="1:77" s="95" customFormat="1" hidden="1">
      <c r="A489" s="16" t="s">
        <v>67</v>
      </c>
      <c r="B489" s="116" t="s">
        <v>355</v>
      </c>
      <c r="C489" s="100">
        <v>600</v>
      </c>
      <c r="D489" s="100" t="s">
        <v>68</v>
      </c>
      <c r="E489" s="157">
        <f>F489+G489+H489</f>
        <v>0</v>
      </c>
      <c r="F489" s="155"/>
      <c r="G489" s="156"/>
      <c r="H489" s="156"/>
      <c r="I489" s="156"/>
      <c r="J489" s="192"/>
      <c r="K489" s="192"/>
      <c r="L489" s="192"/>
      <c r="M489" s="192"/>
      <c r="N489" s="192"/>
      <c r="O489" s="156"/>
      <c r="P489" s="156"/>
      <c r="Q489" s="156"/>
      <c r="R489" s="156"/>
      <c r="S489" s="156"/>
      <c r="T489" s="92">
        <f>U489+V489+W489</f>
        <v>0</v>
      </c>
      <c r="U489" s="93"/>
      <c r="V489" s="93"/>
      <c r="W489" s="93"/>
      <c r="X489" s="93"/>
      <c r="Y489" s="93"/>
      <c r="Z489" s="93"/>
      <c r="AA489" s="93"/>
      <c r="AB489" s="93"/>
      <c r="AC489" s="93"/>
      <c r="AD489" s="154">
        <f t="shared" si="441"/>
        <v>0</v>
      </c>
      <c r="AE489" s="93"/>
      <c r="AF489" s="92">
        <f>AG489+AH489+AI489</f>
        <v>0</v>
      </c>
      <c r="AG489" s="93"/>
      <c r="AH489" s="93"/>
      <c r="AI489" s="93"/>
      <c r="AN489" s="162">
        <f t="shared" si="411"/>
        <v>0</v>
      </c>
      <c r="AU489" s="96"/>
      <c r="AV489" s="96"/>
      <c r="AW489" s="96"/>
      <c r="AX489" s="96"/>
      <c r="AY489" s="96"/>
      <c r="AZ489" s="96"/>
      <c r="BA489" s="96"/>
      <c r="BB489" s="96"/>
      <c r="BC489" s="96"/>
      <c r="BD489" s="96"/>
      <c r="BE489" s="96"/>
      <c r="BF489" s="96"/>
      <c r="BG489" s="96"/>
      <c r="BH489" s="96"/>
      <c r="BI489" s="96"/>
      <c r="BJ489" s="96"/>
      <c r="BK489" s="96"/>
      <c r="BL489" s="96"/>
      <c r="BM489" s="96"/>
      <c r="BN489" s="96"/>
      <c r="BO489" s="96"/>
      <c r="BP489" s="96"/>
      <c r="BQ489" s="96"/>
      <c r="BR489" s="96"/>
      <c r="BS489" s="96"/>
      <c r="BT489" s="96"/>
      <c r="BU489" s="96"/>
      <c r="BV489" s="96"/>
      <c r="BW489" s="96"/>
      <c r="BX489" s="96"/>
      <c r="BY489" s="96"/>
    </row>
    <row r="490" spans="1:77" s="5" customFormat="1" ht="39" hidden="1">
      <c r="A490" s="74" t="s">
        <v>289</v>
      </c>
      <c r="B490" s="75" t="s">
        <v>281</v>
      </c>
      <c r="C490" s="76"/>
      <c r="D490" s="76"/>
      <c r="E490" s="162">
        <f>E497+E491+E494</f>
        <v>0</v>
      </c>
      <c r="F490" s="162">
        <f>F497+F491+F494</f>
        <v>0</v>
      </c>
      <c r="G490" s="162">
        <f>G497+G491+G494</f>
        <v>0</v>
      </c>
      <c r="H490" s="162">
        <f>H497+H491+H494</f>
        <v>0</v>
      </c>
      <c r="I490" s="162">
        <f>I497+I491+I494</f>
        <v>0</v>
      </c>
      <c r="J490" s="195"/>
      <c r="K490" s="195"/>
      <c r="L490" s="195"/>
      <c r="M490" s="195"/>
      <c r="N490" s="195"/>
      <c r="O490" s="162"/>
      <c r="P490" s="162"/>
      <c r="Q490" s="162"/>
      <c r="R490" s="162"/>
      <c r="S490" s="162"/>
      <c r="T490" s="162">
        <f>T497+T491+T494</f>
        <v>0</v>
      </c>
      <c r="U490" s="162">
        <f>U497+U491+U494</f>
        <v>0</v>
      </c>
      <c r="V490" s="162">
        <f>V497+V491+V494</f>
        <v>0</v>
      </c>
      <c r="W490" s="162">
        <f>W497+W491+W494</f>
        <v>0</v>
      </c>
      <c r="X490" s="162"/>
      <c r="Y490" s="162"/>
      <c r="Z490" s="162"/>
      <c r="AA490" s="162"/>
      <c r="AB490" s="162"/>
      <c r="AC490" s="162"/>
      <c r="AD490" s="154">
        <f t="shared" si="441"/>
        <v>0</v>
      </c>
      <c r="AE490" s="162"/>
      <c r="AF490" s="162">
        <f>AF497+AF491+AF494</f>
        <v>0</v>
      </c>
      <c r="AG490" s="162">
        <f>AG497+AG491+AG494</f>
        <v>0</v>
      </c>
      <c r="AH490" s="162">
        <f>AH497+AH491+AH494</f>
        <v>0</v>
      </c>
      <c r="AI490" s="162">
        <f>AI497+AI491+AI494</f>
        <v>0</v>
      </c>
      <c r="AN490" s="162">
        <f t="shared" si="411"/>
        <v>0</v>
      </c>
      <c r="AU490"/>
      <c r="AV490"/>
      <c r="AW490"/>
      <c r="AX490"/>
      <c r="AY490"/>
      <c r="AZ490"/>
      <c r="BA490"/>
      <c r="BB490"/>
      <c r="BC490"/>
      <c r="BD490"/>
      <c r="BE490"/>
      <c r="BF490"/>
      <c r="BG490"/>
      <c r="BH490"/>
      <c r="BI490"/>
      <c r="BJ490"/>
      <c r="BK490"/>
      <c r="BL490"/>
      <c r="BM490"/>
      <c r="BN490"/>
      <c r="BO490"/>
      <c r="BP490"/>
      <c r="BQ490"/>
      <c r="BR490"/>
      <c r="BS490"/>
      <c r="BT490"/>
      <c r="BU490"/>
      <c r="BV490"/>
      <c r="BW490"/>
      <c r="BX490"/>
      <c r="BY490"/>
    </row>
    <row r="491" spans="1:77" s="5" customFormat="1" ht="90" hidden="1">
      <c r="A491" s="74" t="s">
        <v>335</v>
      </c>
      <c r="B491" s="75" t="s">
        <v>338</v>
      </c>
      <c r="C491" s="76"/>
      <c r="D491" s="76"/>
      <c r="E491" s="162">
        <f t="shared" ref="E491:I492" si="448">E492</f>
        <v>0</v>
      </c>
      <c r="F491" s="162">
        <f t="shared" si="448"/>
        <v>0</v>
      </c>
      <c r="G491" s="162">
        <f t="shared" si="448"/>
        <v>0</v>
      </c>
      <c r="H491" s="162">
        <f t="shared" si="448"/>
        <v>0</v>
      </c>
      <c r="I491" s="162">
        <f t="shared" si="448"/>
        <v>0</v>
      </c>
      <c r="J491" s="195"/>
      <c r="K491" s="195"/>
      <c r="L491" s="195"/>
      <c r="M491" s="195"/>
      <c r="N491" s="195"/>
      <c r="O491" s="162"/>
      <c r="P491" s="162"/>
      <c r="Q491" s="162"/>
      <c r="R491" s="162"/>
      <c r="S491" s="162"/>
      <c r="T491" s="162">
        <f t="shared" ref="T491:W492" si="449">T492</f>
        <v>0</v>
      </c>
      <c r="U491" s="162">
        <f t="shared" si="449"/>
        <v>0</v>
      </c>
      <c r="V491" s="162">
        <f t="shared" si="449"/>
        <v>0</v>
      </c>
      <c r="W491" s="162">
        <f t="shared" si="449"/>
        <v>0</v>
      </c>
      <c r="X491" s="162"/>
      <c r="Y491" s="162"/>
      <c r="Z491" s="162"/>
      <c r="AA491" s="162"/>
      <c r="AB491" s="162"/>
      <c r="AC491" s="162"/>
      <c r="AD491" s="154">
        <f t="shared" si="441"/>
        <v>0</v>
      </c>
      <c r="AE491" s="162"/>
      <c r="AF491" s="162">
        <f t="shared" ref="AF491:AI492" si="450">AF492</f>
        <v>0</v>
      </c>
      <c r="AG491" s="162">
        <f t="shared" si="450"/>
        <v>0</v>
      </c>
      <c r="AH491" s="162">
        <f t="shared" si="450"/>
        <v>0</v>
      </c>
      <c r="AI491" s="162">
        <f t="shared" si="450"/>
        <v>0</v>
      </c>
      <c r="AN491" s="162">
        <f t="shared" si="411"/>
        <v>0</v>
      </c>
      <c r="AU491"/>
      <c r="AV491"/>
      <c r="AW491"/>
      <c r="AX491"/>
      <c r="AY491"/>
      <c r="AZ491"/>
      <c r="BA491"/>
      <c r="BB491"/>
      <c r="BC491"/>
      <c r="BD491"/>
      <c r="BE491"/>
      <c r="BF491"/>
      <c r="BG491"/>
      <c r="BH491"/>
      <c r="BI491"/>
      <c r="BJ491"/>
      <c r="BK491"/>
      <c r="BL491"/>
      <c r="BM491"/>
      <c r="BN491"/>
      <c r="BO491"/>
      <c r="BP491"/>
      <c r="BQ491"/>
      <c r="BR491"/>
      <c r="BS491"/>
      <c r="BT491"/>
      <c r="BU491"/>
      <c r="BV491"/>
      <c r="BW491"/>
      <c r="BX491"/>
      <c r="BY491"/>
    </row>
    <row r="492" spans="1:77" s="5" customFormat="1" ht="51.75" hidden="1">
      <c r="A492" s="74" t="s">
        <v>92</v>
      </c>
      <c r="B492" s="75" t="s">
        <v>338</v>
      </c>
      <c r="C492" s="76" t="s">
        <v>56</v>
      </c>
      <c r="D492" s="76"/>
      <c r="E492" s="162">
        <f t="shared" si="448"/>
        <v>0</v>
      </c>
      <c r="F492" s="162">
        <f t="shared" si="448"/>
        <v>0</v>
      </c>
      <c r="G492" s="162">
        <f t="shared" si="448"/>
        <v>0</v>
      </c>
      <c r="H492" s="162">
        <f t="shared" si="448"/>
        <v>0</v>
      </c>
      <c r="I492" s="162">
        <f t="shared" si="448"/>
        <v>0</v>
      </c>
      <c r="J492" s="195"/>
      <c r="K492" s="195"/>
      <c r="L492" s="195"/>
      <c r="M492" s="195"/>
      <c r="N492" s="195"/>
      <c r="O492" s="162"/>
      <c r="P492" s="162"/>
      <c r="Q492" s="162"/>
      <c r="R492" s="162"/>
      <c r="S492" s="162"/>
      <c r="T492" s="162">
        <f t="shared" si="449"/>
        <v>0</v>
      </c>
      <c r="U492" s="162">
        <f t="shared" si="449"/>
        <v>0</v>
      </c>
      <c r="V492" s="162">
        <f t="shared" si="449"/>
        <v>0</v>
      </c>
      <c r="W492" s="162">
        <f t="shared" si="449"/>
        <v>0</v>
      </c>
      <c r="X492" s="162"/>
      <c r="Y492" s="162"/>
      <c r="Z492" s="162"/>
      <c r="AA492" s="162"/>
      <c r="AB492" s="162"/>
      <c r="AC492" s="162"/>
      <c r="AD492" s="154">
        <f t="shared" si="441"/>
        <v>0</v>
      </c>
      <c r="AE492" s="162"/>
      <c r="AF492" s="162">
        <f t="shared" si="450"/>
        <v>0</v>
      </c>
      <c r="AG492" s="162">
        <f t="shared" si="450"/>
        <v>0</v>
      </c>
      <c r="AH492" s="162">
        <f t="shared" si="450"/>
        <v>0</v>
      </c>
      <c r="AI492" s="162">
        <f t="shared" si="450"/>
        <v>0</v>
      </c>
      <c r="AN492" s="162">
        <f t="shared" si="411"/>
        <v>0</v>
      </c>
      <c r="AU492"/>
      <c r="AV492"/>
      <c r="AW492"/>
      <c r="AX492"/>
      <c r="AY492"/>
      <c r="AZ492"/>
      <c r="BA492"/>
      <c r="BB492"/>
      <c r="BC492"/>
      <c r="BD492"/>
      <c r="BE492"/>
      <c r="BF492"/>
      <c r="BG492"/>
      <c r="BH492"/>
      <c r="BI492"/>
      <c r="BJ492"/>
      <c r="BK492"/>
      <c r="BL492"/>
      <c r="BM492"/>
      <c r="BN492"/>
      <c r="BO492"/>
      <c r="BP492"/>
      <c r="BQ492"/>
      <c r="BR492"/>
      <c r="BS492"/>
      <c r="BT492"/>
      <c r="BU492"/>
      <c r="BV492"/>
      <c r="BW492"/>
      <c r="BX492"/>
      <c r="BY492"/>
    </row>
    <row r="493" spans="1:77" s="5" customFormat="1" ht="15.75" hidden="1">
      <c r="A493" s="16" t="s">
        <v>58</v>
      </c>
      <c r="B493" s="75" t="s">
        <v>338</v>
      </c>
      <c r="C493" s="76" t="s">
        <v>56</v>
      </c>
      <c r="D493" s="76" t="s">
        <v>59</v>
      </c>
      <c r="E493" s="162">
        <f>F493+G493+H493+I493</f>
        <v>0</v>
      </c>
      <c r="F493" s="162"/>
      <c r="G493" s="162"/>
      <c r="H493" s="162"/>
      <c r="I493" s="162"/>
      <c r="J493" s="195"/>
      <c r="K493" s="195"/>
      <c r="L493" s="195"/>
      <c r="M493" s="195"/>
      <c r="N493" s="195"/>
      <c r="O493" s="162"/>
      <c r="P493" s="162"/>
      <c r="Q493" s="162"/>
      <c r="R493" s="162"/>
      <c r="S493" s="162"/>
      <c r="T493" s="162"/>
      <c r="U493" s="162"/>
      <c r="V493" s="162"/>
      <c r="W493" s="162"/>
      <c r="X493" s="162"/>
      <c r="Y493" s="162"/>
      <c r="Z493" s="162"/>
      <c r="AA493" s="162"/>
      <c r="AB493" s="162"/>
      <c r="AC493" s="162"/>
      <c r="AD493" s="154">
        <f t="shared" si="441"/>
        <v>0</v>
      </c>
      <c r="AE493" s="162"/>
      <c r="AF493" s="162"/>
      <c r="AG493" s="162"/>
      <c r="AH493" s="162"/>
      <c r="AI493" s="162"/>
      <c r="AN493" s="162">
        <f t="shared" si="411"/>
        <v>0</v>
      </c>
      <c r="AU493"/>
      <c r="AV493"/>
      <c r="AW493"/>
      <c r="AX493"/>
      <c r="AY493"/>
      <c r="AZ493"/>
      <c r="BA493"/>
      <c r="BB493"/>
      <c r="BC493"/>
      <c r="BD493"/>
      <c r="BE493"/>
      <c r="BF493"/>
      <c r="BG493"/>
      <c r="BH493"/>
      <c r="BI493"/>
      <c r="BJ493"/>
      <c r="BK493"/>
      <c r="BL493"/>
      <c r="BM493"/>
      <c r="BN493"/>
      <c r="BO493"/>
      <c r="BP493"/>
      <c r="BQ493"/>
      <c r="BR493"/>
      <c r="BS493"/>
      <c r="BT493"/>
      <c r="BU493"/>
      <c r="BV493"/>
      <c r="BW493"/>
      <c r="BX493"/>
      <c r="BY493"/>
    </row>
    <row r="494" spans="1:77" s="5" customFormat="1" ht="90" hidden="1">
      <c r="A494" s="74" t="s">
        <v>336</v>
      </c>
      <c r="B494" s="75" t="s">
        <v>337</v>
      </c>
      <c r="C494" s="76" t="s">
        <v>56</v>
      </c>
      <c r="D494" s="76"/>
      <c r="E494" s="162">
        <f t="shared" ref="E494:I495" si="451">E495</f>
        <v>0</v>
      </c>
      <c r="F494" s="162">
        <f t="shared" si="451"/>
        <v>0</v>
      </c>
      <c r="G494" s="162">
        <f t="shared" si="451"/>
        <v>0</v>
      </c>
      <c r="H494" s="162">
        <f t="shared" si="451"/>
        <v>0</v>
      </c>
      <c r="I494" s="162">
        <f t="shared" si="451"/>
        <v>0</v>
      </c>
      <c r="J494" s="195"/>
      <c r="K494" s="195"/>
      <c r="L494" s="195"/>
      <c r="M494" s="195"/>
      <c r="N494" s="195"/>
      <c r="O494" s="162"/>
      <c r="P494" s="162"/>
      <c r="Q494" s="162"/>
      <c r="R494" s="162"/>
      <c r="S494" s="162"/>
      <c r="T494" s="162">
        <f t="shared" ref="T494:W495" si="452">T495</f>
        <v>0</v>
      </c>
      <c r="U494" s="162">
        <f t="shared" si="452"/>
        <v>0</v>
      </c>
      <c r="V494" s="162">
        <f t="shared" si="452"/>
        <v>0</v>
      </c>
      <c r="W494" s="162">
        <f t="shared" si="452"/>
        <v>0</v>
      </c>
      <c r="X494" s="162"/>
      <c r="Y494" s="162"/>
      <c r="Z494" s="162"/>
      <c r="AA494" s="162"/>
      <c r="AB494" s="162"/>
      <c r="AC494" s="162"/>
      <c r="AD494" s="154">
        <f t="shared" si="441"/>
        <v>0</v>
      </c>
      <c r="AE494" s="162"/>
      <c r="AF494" s="162">
        <f t="shared" ref="AF494:AI495" si="453">AF495</f>
        <v>0</v>
      </c>
      <c r="AG494" s="162">
        <f t="shared" si="453"/>
        <v>0</v>
      </c>
      <c r="AH494" s="162">
        <f t="shared" si="453"/>
        <v>0</v>
      </c>
      <c r="AI494" s="162">
        <f t="shared" si="453"/>
        <v>0</v>
      </c>
      <c r="AN494" s="162">
        <f t="shared" si="411"/>
        <v>0</v>
      </c>
      <c r="AU494"/>
      <c r="AV494"/>
      <c r="AW494"/>
      <c r="AX494"/>
      <c r="AY494"/>
      <c r="AZ494"/>
      <c r="BA494"/>
      <c r="BB494"/>
      <c r="BC494"/>
      <c r="BD494"/>
      <c r="BE494"/>
      <c r="BF494"/>
      <c r="BG494"/>
      <c r="BH494"/>
      <c r="BI494"/>
      <c r="BJ494"/>
      <c r="BK494"/>
      <c r="BL494"/>
      <c r="BM494"/>
      <c r="BN494"/>
      <c r="BO494"/>
      <c r="BP494"/>
      <c r="BQ494"/>
      <c r="BR494"/>
      <c r="BS494"/>
      <c r="BT494"/>
      <c r="BU494"/>
      <c r="BV494"/>
      <c r="BW494"/>
      <c r="BX494"/>
      <c r="BY494"/>
    </row>
    <row r="495" spans="1:77" s="5" customFormat="1" ht="51.75" hidden="1">
      <c r="A495" s="74" t="s">
        <v>92</v>
      </c>
      <c r="B495" s="75" t="s">
        <v>337</v>
      </c>
      <c r="C495" s="76" t="s">
        <v>56</v>
      </c>
      <c r="D495" s="76"/>
      <c r="E495" s="162">
        <f t="shared" si="451"/>
        <v>0</v>
      </c>
      <c r="F495" s="162">
        <f t="shared" si="451"/>
        <v>0</v>
      </c>
      <c r="G495" s="162">
        <f t="shared" si="451"/>
        <v>0</v>
      </c>
      <c r="H495" s="162">
        <f t="shared" si="451"/>
        <v>0</v>
      </c>
      <c r="I495" s="162">
        <f t="shared" si="451"/>
        <v>0</v>
      </c>
      <c r="J495" s="195"/>
      <c r="K495" s="195"/>
      <c r="L495" s="195"/>
      <c r="M495" s="195"/>
      <c r="N495" s="195"/>
      <c r="O495" s="162"/>
      <c r="P495" s="162"/>
      <c r="Q495" s="162"/>
      <c r="R495" s="162"/>
      <c r="S495" s="162"/>
      <c r="T495" s="162">
        <f t="shared" si="452"/>
        <v>0</v>
      </c>
      <c r="U495" s="162">
        <f t="shared" si="452"/>
        <v>0</v>
      </c>
      <c r="V495" s="162">
        <f t="shared" si="452"/>
        <v>0</v>
      </c>
      <c r="W495" s="162">
        <f t="shared" si="452"/>
        <v>0</v>
      </c>
      <c r="X495" s="162"/>
      <c r="Y495" s="162"/>
      <c r="Z495" s="162"/>
      <c r="AA495" s="162"/>
      <c r="AB495" s="162"/>
      <c r="AC495" s="162"/>
      <c r="AD495" s="154">
        <f t="shared" si="441"/>
        <v>0</v>
      </c>
      <c r="AE495" s="162"/>
      <c r="AF495" s="162">
        <f t="shared" si="453"/>
        <v>0</v>
      </c>
      <c r="AG495" s="162">
        <f t="shared" si="453"/>
        <v>0</v>
      </c>
      <c r="AH495" s="162">
        <f t="shared" si="453"/>
        <v>0</v>
      </c>
      <c r="AI495" s="162">
        <f t="shared" si="453"/>
        <v>0</v>
      </c>
      <c r="AN495" s="162">
        <f t="shared" si="411"/>
        <v>0</v>
      </c>
      <c r="AU495"/>
      <c r="AV495"/>
      <c r="AW495"/>
      <c r="AX495"/>
      <c r="AY495"/>
      <c r="AZ495"/>
      <c r="BA495"/>
      <c r="BB495"/>
      <c r="BC495"/>
      <c r="BD495"/>
      <c r="BE495"/>
      <c r="BF495"/>
      <c r="BG495"/>
      <c r="BH495"/>
      <c r="BI495"/>
      <c r="BJ495"/>
      <c r="BK495"/>
      <c r="BL495"/>
      <c r="BM495"/>
      <c r="BN495"/>
      <c r="BO495"/>
      <c r="BP495"/>
      <c r="BQ495"/>
      <c r="BR495"/>
      <c r="BS495"/>
      <c r="BT495"/>
      <c r="BU495"/>
      <c r="BV495"/>
      <c r="BW495"/>
      <c r="BX495"/>
      <c r="BY495"/>
    </row>
    <row r="496" spans="1:77" s="5" customFormat="1" ht="15.75" hidden="1">
      <c r="A496" s="16" t="s">
        <v>58</v>
      </c>
      <c r="B496" s="75" t="s">
        <v>337</v>
      </c>
      <c r="C496" s="76" t="s">
        <v>56</v>
      </c>
      <c r="D496" s="76" t="s">
        <v>59</v>
      </c>
      <c r="E496" s="162">
        <f>F496+G496+H496+I496</f>
        <v>0</v>
      </c>
      <c r="F496" s="162"/>
      <c r="G496" s="162"/>
      <c r="H496" s="162"/>
      <c r="I496" s="162"/>
      <c r="J496" s="195"/>
      <c r="K496" s="195"/>
      <c r="L496" s="195"/>
      <c r="M496" s="195"/>
      <c r="N496" s="195"/>
      <c r="O496" s="162"/>
      <c r="P496" s="162"/>
      <c r="Q496" s="162"/>
      <c r="R496" s="162"/>
      <c r="S496" s="162"/>
      <c r="T496" s="162"/>
      <c r="U496" s="162"/>
      <c r="V496" s="162"/>
      <c r="W496" s="162"/>
      <c r="X496" s="162"/>
      <c r="Y496" s="162"/>
      <c r="Z496" s="162"/>
      <c r="AA496" s="162"/>
      <c r="AB496" s="162"/>
      <c r="AC496" s="162"/>
      <c r="AD496" s="154">
        <f t="shared" si="441"/>
        <v>0</v>
      </c>
      <c r="AE496" s="162"/>
      <c r="AF496" s="162"/>
      <c r="AG496" s="162"/>
      <c r="AH496" s="162"/>
      <c r="AI496" s="162"/>
      <c r="AN496" s="162">
        <f t="shared" si="411"/>
        <v>0</v>
      </c>
      <c r="AU496"/>
      <c r="AV496"/>
      <c r="AW496"/>
      <c r="AX496"/>
      <c r="AY496"/>
      <c r="AZ496"/>
      <c r="BA496"/>
      <c r="BB496"/>
      <c r="BC496"/>
      <c r="BD496"/>
      <c r="BE496"/>
      <c r="BF496"/>
      <c r="BG496"/>
      <c r="BH496"/>
      <c r="BI496"/>
      <c r="BJ496"/>
      <c r="BK496"/>
      <c r="BL496"/>
      <c r="BM496"/>
      <c r="BN496"/>
      <c r="BO496"/>
      <c r="BP496"/>
      <c r="BQ496"/>
      <c r="BR496"/>
      <c r="BS496"/>
      <c r="BT496"/>
      <c r="BU496"/>
      <c r="BV496"/>
      <c r="BW496"/>
      <c r="BX496"/>
      <c r="BY496"/>
    </row>
    <row r="497" spans="1:77" s="5" customFormat="1" ht="15.75" hidden="1">
      <c r="A497" s="74" t="s">
        <v>104</v>
      </c>
      <c r="B497" s="75" t="s">
        <v>286</v>
      </c>
      <c r="C497" s="76"/>
      <c r="D497" s="76"/>
      <c r="E497" s="162">
        <f t="shared" ref="E497:H498" si="454">E498</f>
        <v>0</v>
      </c>
      <c r="F497" s="162">
        <f t="shared" si="454"/>
        <v>0</v>
      </c>
      <c r="G497" s="162">
        <f t="shared" si="454"/>
        <v>0</v>
      </c>
      <c r="H497" s="162">
        <f t="shared" si="454"/>
        <v>0</v>
      </c>
      <c r="I497" s="162"/>
      <c r="J497" s="195"/>
      <c r="K497" s="195"/>
      <c r="L497" s="195"/>
      <c r="M497" s="195"/>
      <c r="N497" s="195"/>
      <c r="O497" s="162"/>
      <c r="P497" s="162"/>
      <c r="Q497" s="162"/>
      <c r="R497" s="162"/>
      <c r="S497" s="162"/>
      <c r="T497" s="162">
        <f t="shared" ref="T497:AI498" si="455">T498</f>
        <v>0</v>
      </c>
      <c r="U497" s="162">
        <f t="shared" si="455"/>
        <v>0</v>
      </c>
      <c r="V497" s="162">
        <f t="shared" si="455"/>
        <v>0</v>
      </c>
      <c r="W497" s="162">
        <f t="shared" si="455"/>
        <v>0</v>
      </c>
      <c r="X497" s="162"/>
      <c r="Y497" s="162"/>
      <c r="Z497" s="162"/>
      <c r="AA497" s="162"/>
      <c r="AB497" s="162"/>
      <c r="AC497" s="162"/>
      <c r="AD497" s="154">
        <f t="shared" si="441"/>
        <v>0</v>
      </c>
      <c r="AE497" s="162"/>
      <c r="AF497" s="162">
        <f t="shared" si="455"/>
        <v>0</v>
      </c>
      <c r="AG497" s="162">
        <f t="shared" si="455"/>
        <v>0</v>
      </c>
      <c r="AH497" s="162">
        <f t="shared" si="455"/>
        <v>0</v>
      </c>
      <c r="AI497" s="162">
        <f t="shared" si="455"/>
        <v>0</v>
      </c>
      <c r="AN497" s="162">
        <f t="shared" si="411"/>
        <v>0</v>
      </c>
      <c r="AU497"/>
      <c r="AV497"/>
      <c r="AW497"/>
      <c r="AX497"/>
      <c r="AY497"/>
      <c r="AZ497"/>
      <c r="BA497"/>
      <c r="BB497"/>
      <c r="BC497"/>
      <c r="BD497"/>
      <c r="BE497"/>
      <c r="BF497"/>
      <c r="BG497"/>
      <c r="BH497"/>
      <c r="BI497"/>
      <c r="BJ497"/>
      <c r="BK497"/>
      <c r="BL497"/>
      <c r="BM497"/>
      <c r="BN497"/>
      <c r="BO497"/>
      <c r="BP497"/>
      <c r="BQ497"/>
      <c r="BR497"/>
      <c r="BS497"/>
      <c r="BT497"/>
      <c r="BU497"/>
      <c r="BV497"/>
      <c r="BW497"/>
      <c r="BX497"/>
      <c r="BY497"/>
    </row>
    <row r="498" spans="1:77" s="5" customFormat="1" ht="42" hidden="1" customHeight="1">
      <c r="A498" s="74" t="s">
        <v>92</v>
      </c>
      <c r="B498" s="75" t="s">
        <v>286</v>
      </c>
      <c r="C498" s="76">
        <v>600</v>
      </c>
      <c r="D498" s="76"/>
      <c r="E498" s="162">
        <f t="shared" si="454"/>
        <v>0</v>
      </c>
      <c r="F498" s="162">
        <f t="shared" si="454"/>
        <v>0</v>
      </c>
      <c r="G498" s="162">
        <f t="shared" si="454"/>
        <v>0</v>
      </c>
      <c r="H498" s="162">
        <f t="shared" si="454"/>
        <v>0</v>
      </c>
      <c r="I498" s="162"/>
      <c r="J498" s="195"/>
      <c r="K498" s="195"/>
      <c r="L498" s="195"/>
      <c r="M498" s="195"/>
      <c r="N498" s="195"/>
      <c r="O498" s="162"/>
      <c r="P498" s="162"/>
      <c r="Q498" s="162"/>
      <c r="R498" s="162"/>
      <c r="S498" s="162"/>
      <c r="T498" s="162">
        <f t="shared" si="455"/>
        <v>0</v>
      </c>
      <c r="U498" s="162">
        <f t="shared" si="455"/>
        <v>0</v>
      </c>
      <c r="V498" s="162">
        <f t="shared" si="455"/>
        <v>0</v>
      </c>
      <c r="W498" s="162">
        <f t="shared" si="455"/>
        <v>0</v>
      </c>
      <c r="X498" s="162"/>
      <c r="Y498" s="162"/>
      <c r="Z498" s="162"/>
      <c r="AA498" s="162"/>
      <c r="AB498" s="162"/>
      <c r="AC498" s="162"/>
      <c r="AD498" s="154">
        <f t="shared" si="441"/>
        <v>0</v>
      </c>
      <c r="AE498" s="162"/>
      <c r="AF498" s="162">
        <f t="shared" si="455"/>
        <v>0</v>
      </c>
      <c r="AG498" s="162">
        <f t="shared" si="455"/>
        <v>0</v>
      </c>
      <c r="AH498" s="162">
        <f t="shared" si="455"/>
        <v>0</v>
      </c>
      <c r="AI498" s="162">
        <f t="shared" si="455"/>
        <v>0</v>
      </c>
      <c r="AN498" s="162">
        <f t="shared" si="411"/>
        <v>0</v>
      </c>
      <c r="AU498"/>
      <c r="AV498"/>
      <c r="AW498"/>
      <c r="AX498"/>
      <c r="AY498"/>
      <c r="AZ498"/>
      <c r="BA498"/>
      <c r="BB498"/>
      <c r="BC498"/>
      <c r="BD498"/>
      <c r="BE498"/>
      <c r="BF498"/>
      <c r="BG498"/>
      <c r="BH498"/>
      <c r="BI498"/>
      <c r="BJ498"/>
      <c r="BK498"/>
      <c r="BL498"/>
      <c r="BM498"/>
      <c r="BN498"/>
      <c r="BO498"/>
      <c r="BP498"/>
      <c r="BQ498"/>
      <c r="BR498"/>
      <c r="BS498"/>
      <c r="BT498"/>
      <c r="BU498"/>
      <c r="BV498"/>
      <c r="BW498"/>
      <c r="BX498"/>
      <c r="BY498"/>
    </row>
    <row r="499" spans="1:77" s="5" customFormat="1" ht="15.75" hidden="1">
      <c r="A499" s="16" t="s">
        <v>58</v>
      </c>
      <c r="B499" s="75" t="s">
        <v>286</v>
      </c>
      <c r="C499" s="76">
        <v>600</v>
      </c>
      <c r="D499" s="76" t="s">
        <v>59</v>
      </c>
      <c r="E499" s="162">
        <f>F499+G499+H499</f>
        <v>0</v>
      </c>
      <c r="F499" s="162"/>
      <c r="G499" s="162"/>
      <c r="H499" s="162"/>
      <c r="I499" s="162"/>
      <c r="J499" s="195"/>
      <c r="K499" s="195"/>
      <c r="L499" s="195"/>
      <c r="M499" s="195"/>
      <c r="N499" s="195"/>
      <c r="O499" s="162"/>
      <c r="P499" s="162"/>
      <c r="Q499" s="162"/>
      <c r="R499" s="162"/>
      <c r="S499" s="162"/>
      <c r="T499" s="77">
        <f>U499+V499+W499</f>
        <v>0</v>
      </c>
      <c r="U499" s="77"/>
      <c r="V499" s="77"/>
      <c r="W499" s="77"/>
      <c r="X499" s="77"/>
      <c r="Y499" s="77"/>
      <c r="Z499" s="77"/>
      <c r="AA499" s="77"/>
      <c r="AB499" s="77"/>
      <c r="AC499" s="77"/>
      <c r="AD499" s="154">
        <f t="shared" si="441"/>
        <v>0</v>
      </c>
      <c r="AE499" s="77"/>
      <c r="AF499" s="77">
        <f>AG499+AH499+AI499</f>
        <v>0</v>
      </c>
      <c r="AG499" s="77"/>
      <c r="AH499" s="77"/>
      <c r="AI499" s="77"/>
      <c r="AN499" s="162">
        <f t="shared" si="411"/>
        <v>0</v>
      </c>
      <c r="AU499"/>
      <c r="AV499"/>
      <c r="AW499"/>
      <c r="AX499"/>
      <c r="AY499"/>
      <c r="AZ499"/>
      <c r="BA499"/>
      <c r="BB499"/>
      <c r="BC499"/>
      <c r="BD499"/>
      <c r="BE499"/>
      <c r="BF499"/>
      <c r="BG499"/>
      <c r="BH499"/>
      <c r="BI499"/>
      <c r="BJ499"/>
      <c r="BK499"/>
      <c r="BL499"/>
      <c r="BM499"/>
      <c r="BN499"/>
      <c r="BO499"/>
      <c r="BP499"/>
      <c r="BQ499"/>
      <c r="BR499"/>
      <c r="BS499"/>
      <c r="BT499"/>
      <c r="BU499"/>
      <c r="BV499"/>
      <c r="BW499"/>
      <c r="BX499"/>
      <c r="BY499"/>
    </row>
    <row r="500" spans="1:77" hidden="1"/>
    <row r="501" spans="1:77" hidden="1"/>
  </sheetData>
  <mergeCells count="22">
    <mergeCell ref="A11:AI11"/>
    <mergeCell ref="U6:AI6"/>
    <mergeCell ref="W7:AI7"/>
    <mergeCell ref="T8:AI8"/>
    <mergeCell ref="A9:AI9"/>
    <mergeCell ref="A10:AI10"/>
    <mergeCell ref="A13:A15"/>
    <mergeCell ref="B13:B15"/>
    <mergeCell ref="C13:C15"/>
    <mergeCell ref="D13:D15"/>
    <mergeCell ref="E13:S13"/>
    <mergeCell ref="AF13:AQ13"/>
    <mergeCell ref="E14:I14"/>
    <mergeCell ref="J14:N14"/>
    <mergeCell ref="O14:S14"/>
    <mergeCell ref="T14:W14"/>
    <mergeCell ref="X14:AA14"/>
    <mergeCell ref="AB14:AE14"/>
    <mergeCell ref="AF14:AI14"/>
    <mergeCell ref="AJ14:AM14"/>
    <mergeCell ref="AN14:AQ14"/>
    <mergeCell ref="T13:AE13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  <colBreaks count="1" manualBreakCount="1">
    <brk id="3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Поправки декабрь 2024  (2)</vt:lpstr>
      <vt:lpstr>Поправки октябрь 2024 </vt:lpstr>
      <vt:lpstr>Бюджет 2024-2026 гг 2 чтение</vt:lpstr>
      <vt:lpstr>поравки август 2022 г. (2)</vt:lpstr>
      <vt:lpstr>'Бюджет 2024-2026 гг 2 чтение'!Область_печати</vt:lpstr>
      <vt:lpstr>'Поправки декабрь 2024  (2)'!Область_печати</vt:lpstr>
      <vt:lpstr>'Поправки октябрь 2024 '!Область_печати</vt:lpstr>
      <vt:lpstr>'поравки август 2022 г. (2)'!Область_печати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ФО</cp:lastModifiedBy>
  <cp:lastPrinted>2024-12-19T08:32:54Z</cp:lastPrinted>
  <dcterms:created xsi:type="dcterms:W3CDTF">2014-11-11T10:44:13Z</dcterms:created>
  <dcterms:modified xsi:type="dcterms:W3CDTF">2024-12-19T08:33:43Z</dcterms:modified>
</cp:coreProperties>
</file>